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7f403c24183c1e/Desktop/Pravallika personal/Canada/Conestoga college/Courses/Business Analytics/Semester 2/Assignments - 8135/Practical D/"/>
    </mc:Choice>
  </mc:AlternateContent>
  <xr:revisionPtr revIDLastSave="13" documentId="13_ncr:1_{9861AED3-8496-CD48-8BF2-3EBB7311F5CC}" xr6:coauthVersionLast="47" xr6:coauthVersionMax="47" xr10:uidLastSave="{95AB7ED5-A9C0-4BB4-B2D9-1FA0ADC531B5}"/>
  <bookViews>
    <workbookView xWindow="11424" yWindow="0" windowWidth="11712" windowHeight="12336" tabRatio="931" activeTab="1" xr2:uid="{0C045BFD-A17F-4244-8D78-62514C403C02}"/>
  </bookViews>
  <sheets>
    <sheet name="ReadMeFirst" sheetId="1" r:id="rId1"/>
    <sheet name="Deliverables" sheetId="2" r:id="rId2"/>
    <sheet name="PostingsReviewsOf" sheetId="4" r:id="rId3"/>
    <sheet name="NetLogData" sheetId="5" r:id="rId4"/>
    <sheet name="NetLogDataDM" sheetId="7" r:id="rId5"/>
    <sheet name="RecordTypes" sheetId="6" r:id="rId6"/>
    <sheet name="Devices" sheetId="10" r:id="rId7"/>
    <sheet name="112 DM" sheetId="11" r:id="rId8"/>
    <sheet name="113 DM" sheetId="12" r:id="rId9"/>
    <sheet name="NetLogDM Stage1" sheetId="9" r:id="rId10"/>
  </sheets>
  <definedNames>
    <definedName name="_xlcn.WorksheetConnection_Team12PracticalDMasterWorkbook.xlsxTable31" hidden="1">Table3</definedName>
    <definedName name="_xlcn.WorksheetConnection_Team12PracticalDMasterWorkbook.xlsxTable41" hidden="1">Table4</definedName>
    <definedName name="_xlcn.WorksheetConnection_Team12PracticalDMasterWorkbook.xlsxTable61" hidden="1">Table6[]</definedName>
  </definedNames>
  <calcPr calcId="191029"/>
  <pivotCaches>
    <pivotCache cacheId="3" r:id="rId11"/>
    <pivotCache cacheId="4" r:id="rId12"/>
    <pivotCache cacheId="5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6" name="Table6" connection="WorksheetConnection_Team 12 Practical D - Master Workbook.xlsx!Table6"/>
          <x15:modelTable id="Table4" name="Table4" connection="WorksheetConnection_Team 12 Practical D - Master Workbook.xlsx!Table4"/>
          <x15:modelTable id="Table3" name="NetLogDM" connection="WorksheetConnection_Team 12 Practical D - Master Workbook.xlsx!Table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14" i="9" l="1"/>
  <c r="K1914" i="9"/>
  <c r="L1914" i="9" s="1"/>
  <c r="J1914" i="9"/>
  <c r="I1914" i="9"/>
  <c r="G1914" i="9"/>
  <c r="M1911" i="9" s="1"/>
  <c r="M1913" i="9"/>
  <c r="L1913" i="9"/>
  <c r="K1913" i="9"/>
  <c r="J1913" i="9"/>
  <c r="I1913" i="9"/>
  <c r="G1913" i="9"/>
  <c r="M1912" i="9"/>
  <c r="L1912" i="9"/>
  <c r="K1912" i="9"/>
  <c r="J1912" i="9"/>
  <c r="I1912" i="9"/>
  <c r="G1912" i="9"/>
  <c r="K1911" i="9"/>
  <c r="L1911" i="9" s="1"/>
  <c r="J1911" i="9"/>
  <c r="I1911" i="9"/>
  <c r="G1911" i="9"/>
  <c r="M1910" i="9" s="1"/>
  <c r="K1910" i="9"/>
  <c r="L1910" i="9" s="1"/>
  <c r="J1910" i="9"/>
  <c r="I1910" i="9"/>
  <c r="G1910" i="9"/>
  <c r="M1706" i="9" s="1"/>
  <c r="M1909" i="9"/>
  <c r="L1909" i="9"/>
  <c r="K1909" i="9"/>
  <c r="J1909" i="9"/>
  <c r="I1909" i="9"/>
  <c r="G1909" i="9"/>
  <c r="M1908" i="9" s="1"/>
  <c r="L1908" i="9"/>
  <c r="K1908" i="9"/>
  <c r="J1908" i="9"/>
  <c r="I1908" i="9"/>
  <c r="G1908" i="9"/>
  <c r="M1907" i="9" s="1"/>
  <c r="K1907" i="9"/>
  <c r="L1907" i="9" s="1"/>
  <c r="J1907" i="9"/>
  <c r="I1907" i="9"/>
  <c r="G1907" i="9"/>
  <c r="M1906" i="9" s="1"/>
  <c r="K1906" i="9"/>
  <c r="L1906" i="9" s="1"/>
  <c r="J1906" i="9"/>
  <c r="I1906" i="9"/>
  <c r="G1906" i="9"/>
  <c r="M1703" i="9" s="1"/>
  <c r="M1905" i="9"/>
  <c r="L1905" i="9"/>
  <c r="K1905" i="9"/>
  <c r="J1905" i="9"/>
  <c r="I1905" i="9"/>
  <c r="G1905" i="9"/>
  <c r="M1904" i="9" s="1"/>
  <c r="L1904" i="9"/>
  <c r="K1904" i="9"/>
  <c r="J1904" i="9"/>
  <c r="I1904" i="9"/>
  <c r="G1904" i="9"/>
  <c r="M1903" i="9"/>
  <c r="K1903" i="9"/>
  <c r="L1903" i="9" s="1"/>
  <c r="J1903" i="9"/>
  <c r="I1903" i="9"/>
  <c r="G1903" i="9"/>
  <c r="M1902" i="9" s="1"/>
  <c r="K1902" i="9"/>
  <c r="L1902" i="9" s="1"/>
  <c r="J1902" i="9"/>
  <c r="I1902" i="9"/>
  <c r="G1902" i="9"/>
  <c r="M1901" i="9" s="1"/>
  <c r="L1901" i="9"/>
  <c r="K1901" i="9"/>
  <c r="J1901" i="9"/>
  <c r="I1901" i="9"/>
  <c r="G1901" i="9"/>
  <c r="M1899" i="9" s="1"/>
  <c r="M1900" i="9"/>
  <c r="L1900" i="9"/>
  <c r="K1900" i="9"/>
  <c r="J1900" i="9"/>
  <c r="I1900" i="9"/>
  <c r="G1900" i="9"/>
  <c r="K1899" i="9"/>
  <c r="L1899" i="9" s="1"/>
  <c r="J1899" i="9"/>
  <c r="I1899" i="9"/>
  <c r="G1899" i="9"/>
  <c r="M1897" i="9" s="1"/>
  <c r="M1898" i="9"/>
  <c r="K1898" i="9"/>
  <c r="L1898" i="9" s="1"/>
  <c r="J1898" i="9"/>
  <c r="I1898" i="9"/>
  <c r="G1898" i="9"/>
  <c r="M1698" i="9" s="1"/>
  <c r="L1897" i="9"/>
  <c r="K1897" i="9"/>
  <c r="J1897" i="9"/>
  <c r="I1897" i="9"/>
  <c r="G1897" i="9"/>
  <c r="M1896" i="9"/>
  <c r="L1896" i="9"/>
  <c r="K1896" i="9"/>
  <c r="J1896" i="9"/>
  <c r="I1896" i="9"/>
  <c r="G1896" i="9"/>
  <c r="M1895" i="9"/>
  <c r="K1895" i="9"/>
  <c r="L1895" i="9" s="1"/>
  <c r="J1895" i="9"/>
  <c r="I1895" i="9"/>
  <c r="G1895" i="9"/>
  <c r="M1894" i="9" s="1"/>
  <c r="K1894" i="9"/>
  <c r="L1894" i="9" s="1"/>
  <c r="J1894" i="9"/>
  <c r="I1894" i="9"/>
  <c r="G1894" i="9"/>
  <c r="M1893" i="9" s="1"/>
  <c r="L1893" i="9"/>
  <c r="K1893" i="9"/>
  <c r="J1893" i="9"/>
  <c r="I1893" i="9"/>
  <c r="G1893" i="9"/>
  <c r="M1892" i="9"/>
  <c r="L1892" i="9"/>
  <c r="K1892" i="9"/>
  <c r="J1892" i="9"/>
  <c r="I1892" i="9"/>
  <c r="G1892" i="9"/>
  <c r="M1891" i="9"/>
  <c r="K1891" i="9"/>
  <c r="L1891" i="9" s="1"/>
  <c r="J1891" i="9"/>
  <c r="I1891" i="9"/>
  <c r="G1891" i="9"/>
  <c r="M1692" i="9" s="1"/>
  <c r="M1890" i="9"/>
  <c r="K1890" i="9"/>
  <c r="L1890" i="9" s="1"/>
  <c r="J1890" i="9"/>
  <c r="I1890" i="9"/>
  <c r="G1890" i="9"/>
  <c r="M1889" i="9" s="1"/>
  <c r="L1889" i="9"/>
  <c r="K1889" i="9"/>
  <c r="J1889" i="9"/>
  <c r="I1889" i="9"/>
  <c r="G1889" i="9"/>
  <c r="M1888" i="9"/>
  <c r="L1888" i="9"/>
  <c r="K1888" i="9"/>
  <c r="J1888" i="9"/>
  <c r="I1888" i="9"/>
  <c r="G1888" i="9"/>
  <c r="M1887" i="9"/>
  <c r="K1887" i="9"/>
  <c r="L1887" i="9" s="1"/>
  <c r="J1887" i="9"/>
  <c r="I1887" i="9"/>
  <c r="G1887" i="9"/>
  <c r="M1835" i="9" s="1"/>
  <c r="M1886" i="9"/>
  <c r="K1886" i="9"/>
  <c r="L1886" i="9" s="1"/>
  <c r="J1886" i="9"/>
  <c r="I1886" i="9"/>
  <c r="G1886" i="9"/>
  <c r="M1877" i="9" s="1"/>
  <c r="M1885" i="9"/>
  <c r="L1885" i="9"/>
  <c r="K1885" i="9"/>
  <c r="J1885" i="9"/>
  <c r="I1885" i="9"/>
  <c r="G1885" i="9"/>
  <c r="M1884" i="9"/>
  <c r="L1884" i="9"/>
  <c r="K1884" i="9"/>
  <c r="J1884" i="9"/>
  <c r="I1884" i="9"/>
  <c r="G1884" i="9"/>
  <c r="M1883" i="9"/>
  <c r="K1883" i="9"/>
  <c r="L1883" i="9" s="1"/>
  <c r="J1883" i="9"/>
  <c r="I1883" i="9"/>
  <c r="G1883" i="9"/>
  <c r="M1873" i="9" s="1"/>
  <c r="M1882" i="9"/>
  <c r="K1882" i="9"/>
  <c r="L1882" i="9" s="1"/>
  <c r="J1882" i="9"/>
  <c r="I1882" i="9"/>
  <c r="G1882" i="9"/>
  <c r="M1864" i="9" s="1"/>
  <c r="M1881" i="9"/>
  <c r="L1881" i="9"/>
  <c r="K1881" i="9"/>
  <c r="J1881" i="9"/>
  <c r="I1881" i="9"/>
  <c r="G1881" i="9"/>
  <c r="M1880" i="9"/>
  <c r="L1880" i="9"/>
  <c r="K1880" i="9"/>
  <c r="J1880" i="9"/>
  <c r="I1880" i="9"/>
  <c r="G1880" i="9"/>
  <c r="M1879" i="9"/>
  <c r="K1879" i="9"/>
  <c r="L1879" i="9" s="1"/>
  <c r="J1879" i="9"/>
  <c r="I1879" i="9"/>
  <c r="G1879" i="9"/>
  <c r="M1695" i="9" s="1"/>
  <c r="M1878" i="9"/>
  <c r="K1878" i="9"/>
  <c r="L1878" i="9" s="1"/>
  <c r="J1878" i="9"/>
  <c r="I1878" i="9"/>
  <c r="G1878" i="9"/>
  <c r="M1826" i="9" s="1"/>
  <c r="L1877" i="9"/>
  <c r="K1877" i="9"/>
  <c r="J1877" i="9"/>
  <c r="I1877" i="9"/>
  <c r="G1877" i="9"/>
  <c r="M1876" i="9"/>
  <c r="L1876" i="9"/>
  <c r="K1876" i="9"/>
  <c r="J1876" i="9"/>
  <c r="I1876" i="9"/>
  <c r="G1876" i="9"/>
  <c r="M1875" i="9"/>
  <c r="K1875" i="9"/>
  <c r="L1875" i="9" s="1"/>
  <c r="J1875" i="9"/>
  <c r="I1875" i="9"/>
  <c r="G1875" i="9"/>
  <c r="M1874" i="9"/>
  <c r="K1874" i="9"/>
  <c r="L1874" i="9" s="1"/>
  <c r="J1874" i="9"/>
  <c r="I1874" i="9"/>
  <c r="G1874" i="9"/>
  <c r="M1872" i="9" s="1"/>
  <c r="L1873" i="9"/>
  <c r="K1873" i="9"/>
  <c r="J1873" i="9"/>
  <c r="I1873" i="9"/>
  <c r="G1873" i="9"/>
  <c r="L1872" i="9"/>
  <c r="K1872" i="9"/>
  <c r="J1872" i="9"/>
  <c r="I1872" i="9"/>
  <c r="G1872" i="9"/>
  <c r="M1871" i="9"/>
  <c r="K1871" i="9"/>
  <c r="L1871" i="9" s="1"/>
  <c r="J1871" i="9"/>
  <c r="I1871" i="9"/>
  <c r="G1871" i="9"/>
  <c r="M1869" i="9" s="1"/>
  <c r="M1870" i="9"/>
  <c r="K1870" i="9"/>
  <c r="L1870" i="9" s="1"/>
  <c r="J1870" i="9"/>
  <c r="I1870" i="9"/>
  <c r="G1870" i="9"/>
  <c r="M1867" i="9" s="1"/>
  <c r="L1869" i="9"/>
  <c r="K1869" i="9"/>
  <c r="J1869" i="9"/>
  <c r="I1869" i="9"/>
  <c r="G1869" i="9"/>
  <c r="M1868" i="9"/>
  <c r="L1868" i="9"/>
  <c r="K1868" i="9"/>
  <c r="J1868" i="9"/>
  <c r="I1868" i="9"/>
  <c r="G1868" i="9"/>
  <c r="K1867" i="9"/>
  <c r="L1867" i="9" s="1"/>
  <c r="J1867" i="9"/>
  <c r="I1867" i="9"/>
  <c r="G1867" i="9"/>
  <c r="M1865" i="9" s="1"/>
  <c r="M1866" i="9"/>
  <c r="K1866" i="9"/>
  <c r="L1866" i="9" s="1"/>
  <c r="J1866" i="9"/>
  <c r="I1866" i="9"/>
  <c r="G1866" i="9"/>
  <c r="M1829" i="9" s="1"/>
  <c r="L1865" i="9"/>
  <c r="K1865" i="9"/>
  <c r="J1865" i="9"/>
  <c r="I1865" i="9"/>
  <c r="G1865" i="9"/>
  <c r="L1864" i="9"/>
  <c r="K1864" i="9"/>
  <c r="J1864" i="9"/>
  <c r="I1864" i="9"/>
  <c r="G1864" i="9"/>
  <c r="M1863" i="9"/>
  <c r="K1863" i="9"/>
  <c r="L1863" i="9" s="1"/>
  <c r="J1863" i="9"/>
  <c r="I1863" i="9"/>
  <c r="G1863" i="9"/>
  <c r="M1862" i="9" s="1"/>
  <c r="K1862" i="9"/>
  <c r="L1862" i="9" s="1"/>
  <c r="J1862" i="9"/>
  <c r="I1862" i="9"/>
  <c r="G1862" i="9"/>
  <c r="M1861" i="9"/>
  <c r="L1861" i="9"/>
  <c r="K1861" i="9"/>
  <c r="J1861" i="9"/>
  <c r="I1861" i="9"/>
  <c r="G1861" i="9"/>
  <c r="M1860" i="9"/>
  <c r="L1860" i="9"/>
  <c r="K1860" i="9"/>
  <c r="J1860" i="9"/>
  <c r="I1860" i="9"/>
  <c r="G1860" i="9"/>
  <c r="M1859" i="9"/>
  <c r="K1859" i="9"/>
  <c r="L1859" i="9" s="1"/>
  <c r="J1859" i="9"/>
  <c r="I1859" i="9"/>
  <c r="G1859" i="9"/>
  <c r="M1841" i="9" s="1"/>
  <c r="M1858" i="9"/>
  <c r="K1858" i="9"/>
  <c r="L1858" i="9" s="1"/>
  <c r="J1858" i="9"/>
  <c r="I1858" i="9"/>
  <c r="G1858" i="9"/>
  <c r="M1855" i="9" s="1"/>
  <c r="M1857" i="9"/>
  <c r="L1857" i="9"/>
  <c r="K1857" i="9"/>
  <c r="J1857" i="9"/>
  <c r="I1857" i="9"/>
  <c r="G1857" i="9"/>
  <c r="M1856" i="9"/>
  <c r="L1856" i="9"/>
  <c r="K1856" i="9"/>
  <c r="J1856" i="9"/>
  <c r="I1856" i="9"/>
  <c r="G1856" i="9"/>
  <c r="K1855" i="9"/>
  <c r="L1855" i="9" s="1"/>
  <c r="J1855" i="9"/>
  <c r="I1855" i="9"/>
  <c r="G1855" i="9"/>
  <c r="M1854" i="9" s="1"/>
  <c r="K1854" i="9"/>
  <c r="L1854" i="9" s="1"/>
  <c r="J1854" i="9"/>
  <c r="I1854" i="9"/>
  <c r="G1854" i="9"/>
  <c r="M1851" i="9" s="1"/>
  <c r="M1853" i="9"/>
  <c r="L1853" i="9"/>
  <c r="K1853" i="9"/>
  <c r="J1853" i="9"/>
  <c r="I1853" i="9"/>
  <c r="G1853" i="9"/>
  <c r="M1852" i="9"/>
  <c r="L1852" i="9"/>
  <c r="K1852" i="9"/>
  <c r="J1852" i="9"/>
  <c r="I1852" i="9"/>
  <c r="G1852" i="9"/>
  <c r="K1851" i="9"/>
  <c r="L1851" i="9" s="1"/>
  <c r="J1851" i="9"/>
  <c r="I1851" i="9"/>
  <c r="G1851" i="9"/>
  <c r="M1850" i="9" s="1"/>
  <c r="K1850" i="9"/>
  <c r="L1850" i="9" s="1"/>
  <c r="J1850" i="9"/>
  <c r="I1850" i="9"/>
  <c r="G1850" i="9"/>
  <c r="M1849" i="9"/>
  <c r="L1849" i="9"/>
  <c r="K1849" i="9"/>
  <c r="J1849" i="9"/>
  <c r="I1849" i="9"/>
  <c r="G1849" i="9"/>
  <c r="M1848" i="9"/>
  <c r="L1848" i="9"/>
  <c r="K1848" i="9"/>
  <c r="J1848" i="9"/>
  <c r="I1848" i="9"/>
  <c r="G1848" i="9"/>
  <c r="M1847" i="9"/>
  <c r="K1847" i="9"/>
  <c r="L1847" i="9" s="1"/>
  <c r="J1847" i="9"/>
  <c r="I1847" i="9"/>
  <c r="G1847" i="9"/>
  <c r="M1846" i="9" s="1"/>
  <c r="K1846" i="9"/>
  <c r="L1846" i="9" s="1"/>
  <c r="J1846" i="9"/>
  <c r="I1846" i="9"/>
  <c r="G1846" i="9"/>
  <c r="M1830" i="9" s="1"/>
  <c r="M1845" i="9"/>
  <c r="L1845" i="9"/>
  <c r="K1845" i="9"/>
  <c r="J1845" i="9"/>
  <c r="I1845" i="9"/>
  <c r="G1845" i="9"/>
  <c r="M1844" i="9"/>
  <c r="L1844" i="9"/>
  <c r="K1844" i="9"/>
  <c r="J1844" i="9"/>
  <c r="I1844" i="9"/>
  <c r="G1844" i="9"/>
  <c r="M1843" i="9"/>
  <c r="K1843" i="9"/>
  <c r="L1843" i="9" s="1"/>
  <c r="J1843" i="9"/>
  <c r="I1843" i="9"/>
  <c r="G1843" i="9"/>
  <c r="M1842" i="9" s="1"/>
  <c r="K1842" i="9"/>
  <c r="L1842" i="9" s="1"/>
  <c r="J1842" i="9"/>
  <c r="I1842" i="9"/>
  <c r="G1842" i="9"/>
  <c r="M1837" i="9" s="1"/>
  <c r="L1841" i="9"/>
  <c r="K1841" i="9"/>
  <c r="J1841" i="9"/>
  <c r="I1841" i="9"/>
  <c r="G1841" i="9"/>
  <c r="M1840" i="9"/>
  <c r="L1840" i="9"/>
  <c r="K1840" i="9"/>
  <c r="J1840" i="9"/>
  <c r="I1840" i="9"/>
  <c r="G1840" i="9"/>
  <c r="M1839" i="9"/>
  <c r="K1839" i="9"/>
  <c r="L1839" i="9" s="1"/>
  <c r="J1839" i="9"/>
  <c r="I1839" i="9"/>
  <c r="G1839" i="9"/>
  <c r="M1838" i="9" s="1"/>
  <c r="K1838" i="9"/>
  <c r="L1838" i="9" s="1"/>
  <c r="J1838" i="9"/>
  <c r="I1838" i="9"/>
  <c r="G1838" i="9"/>
  <c r="L1837" i="9"/>
  <c r="K1837" i="9"/>
  <c r="J1837" i="9"/>
  <c r="I1837" i="9"/>
  <c r="G1837" i="9"/>
  <c r="M1836" i="9"/>
  <c r="L1836" i="9"/>
  <c r="K1836" i="9"/>
  <c r="J1836" i="9"/>
  <c r="I1836" i="9"/>
  <c r="G1836" i="9"/>
  <c r="K1835" i="9"/>
  <c r="L1835" i="9" s="1"/>
  <c r="J1835" i="9"/>
  <c r="I1835" i="9"/>
  <c r="G1835" i="9"/>
  <c r="M1834" i="9" s="1"/>
  <c r="K1834" i="9"/>
  <c r="L1834" i="9" s="1"/>
  <c r="J1834" i="9"/>
  <c r="I1834" i="9"/>
  <c r="G1834" i="9"/>
  <c r="M1832" i="9" s="1"/>
  <c r="M1833" i="9"/>
  <c r="L1833" i="9"/>
  <c r="K1833" i="9"/>
  <c r="J1833" i="9"/>
  <c r="I1833" i="9"/>
  <c r="G1833" i="9"/>
  <c r="L1832" i="9"/>
  <c r="K1832" i="9"/>
  <c r="J1832" i="9"/>
  <c r="I1832" i="9"/>
  <c r="G1832" i="9"/>
  <c r="M1831" i="9"/>
  <c r="K1831" i="9"/>
  <c r="L1831" i="9" s="1"/>
  <c r="J1831" i="9"/>
  <c r="I1831" i="9"/>
  <c r="G1831" i="9"/>
  <c r="K1830" i="9"/>
  <c r="L1830" i="9" s="1"/>
  <c r="J1830" i="9"/>
  <c r="I1830" i="9"/>
  <c r="G1830" i="9"/>
  <c r="M1827" i="9" s="1"/>
  <c r="L1829" i="9"/>
  <c r="K1829" i="9"/>
  <c r="J1829" i="9"/>
  <c r="I1829" i="9"/>
  <c r="G1829" i="9"/>
  <c r="M1828" i="9"/>
  <c r="L1828" i="9"/>
  <c r="K1828" i="9"/>
  <c r="J1828" i="9"/>
  <c r="I1828" i="9"/>
  <c r="G1828" i="9"/>
  <c r="K1827" i="9"/>
  <c r="L1827" i="9" s="1"/>
  <c r="J1827" i="9"/>
  <c r="I1827" i="9"/>
  <c r="G1827" i="9"/>
  <c r="M1650" i="9" s="1"/>
  <c r="K1826" i="9"/>
  <c r="L1826" i="9" s="1"/>
  <c r="J1826" i="9"/>
  <c r="I1826" i="9"/>
  <c r="G1826" i="9"/>
  <c r="M1825" i="9" s="1"/>
  <c r="L1825" i="9"/>
  <c r="K1825" i="9"/>
  <c r="J1825" i="9"/>
  <c r="I1825" i="9"/>
  <c r="G1825" i="9"/>
  <c r="M1824" i="9"/>
  <c r="L1824" i="9"/>
  <c r="K1824" i="9"/>
  <c r="J1824" i="9"/>
  <c r="I1824" i="9"/>
  <c r="G1824" i="9"/>
  <c r="M1823" i="9"/>
  <c r="K1823" i="9"/>
  <c r="L1823" i="9" s="1"/>
  <c r="J1823" i="9"/>
  <c r="I1823" i="9"/>
  <c r="G1823" i="9"/>
  <c r="M1822" i="9" s="1"/>
  <c r="K1822" i="9"/>
  <c r="L1822" i="9" s="1"/>
  <c r="J1822" i="9"/>
  <c r="I1822" i="9"/>
  <c r="G1822" i="9"/>
  <c r="M1821" i="9" s="1"/>
  <c r="L1821" i="9"/>
  <c r="K1821" i="9"/>
  <c r="J1821" i="9"/>
  <c r="I1821" i="9"/>
  <c r="G1821" i="9"/>
  <c r="M1820" i="9"/>
  <c r="L1820" i="9"/>
  <c r="K1820" i="9"/>
  <c r="J1820" i="9"/>
  <c r="I1820" i="9"/>
  <c r="G1820" i="9"/>
  <c r="M1819" i="9"/>
  <c r="K1819" i="9"/>
  <c r="L1819" i="9" s="1"/>
  <c r="J1819" i="9"/>
  <c r="I1819" i="9"/>
  <c r="G1819" i="9"/>
  <c r="M1670" i="9" s="1"/>
  <c r="M1818" i="9"/>
  <c r="K1818" i="9"/>
  <c r="L1818" i="9" s="1"/>
  <c r="J1818" i="9"/>
  <c r="I1818" i="9"/>
  <c r="G1818" i="9"/>
  <c r="M1815" i="9" s="1"/>
  <c r="M1817" i="9"/>
  <c r="L1817" i="9"/>
  <c r="K1817" i="9"/>
  <c r="J1817" i="9"/>
  <c r="I1817" i="9"/>
  <c r="G1817" i="9"/>
  <c r="M1816" i="9"/>
  <c r="L1816" i="9"/>
  <c r="K1816" i="9"/>
  <c r="J1816" i="9"/>
  <c r="I1816" i="9"/>
  <c r="G1816" i="9"/>
  <c r="K1815" i="9"/>
  <c r="L1815" i="9" s="1"/>
  <c r="J1815" i="9"/>
  <c r="I1815" i="9"/>
  <c r="G1815" i="9"/>
  <c r="M1814" i="9" s="1"/>
  <c r="K1814" i="9"/>
  <c r="L1814" i="9" s="1"/>
  <c r="J1814" i="9"/>
  <c r="I1814" i="9"/>
  <c r="G1814" i="9"/>
  <c r="M1813" i="9" s="1"/>
  <c r="L1813" i="9"/>
  <c r="K1813" i="9"/>
  <c r="J1813" i="9"/>
  <c r="I1813" i="9"/>
  <c r="G1813" i="9"/>
  <c r="M1812" i="9"/>
  <c r="L1812" i="9"/>
  <c r="K1812" i="9"/>
  <c r="J1812" i="9"/>
  <c r="I1812" i="9"/>
  <c r="G1812" i="9"/>
  <c r="M1811" i="9"/>
  <c r="K1811" i="9"/>
  <c r="L1811" i="9" s="1"/>
  <c r="J1811" i="9"/>
  <c r="I1811" i="9"/>
  <c r="G1811" i="9"/>
  <c r="M1786" i="9" s="1"/>
  <c r="M1810" i="9"/>
  <c r="K1810" i="9"/>
  <c r="L1810" i="9" s="1"/>
  <c r="J1810" i="9"/>
  <c r="I1810" i="9"/>
  <c r="G1810" i="9"/>
  <c r="M1804" i="9" s="1"/>
  <c r="M1809" i="9"/>
  <c r="L1809" i="9"/>
  <c r="K1809" i="9"/>
  <c r="J1809" i="9"/>
  <c r="I1809" i="9"/>
  <c r="G1809" i="9"/>
  <c r="M1808" i="9"/>
  <c r="L1808" i="9"/>
  <c r="K1808" i="9"/>
  <c r="J1808" i="9"/>
  <c r="I1808" i="9"/>
  <c r="G1808" i="9"/>
  <c r="M1807" i="9"/>
  <c r="K1807" i="9"/>
  <c r="L1807" i="9" s="1"/>
  <c r="J1807" i="9"/>
  <c r="I1807" i="9"/>
  <c r="G1807" i="9"/>
  <c r="M1806" i="9" s="1"/>
  <c r="K1806" i="9"/>
  <c r="L1806" i="9" s="1"/>
  <c r="J1806" i="9"/>
  <c r="I1806" i="9"/>
  <c r="G1806" i="9"/>
  <c r="M1801" i="9" s="1"/>
  <c r="M1805" i="9"/>
  <c r="L1805" i="9"/>
  <c r="K1805" i="9"/>
  <c r="J1805" i="9"/>
  <c r="I1805" i="9"/>
  <c r="G1805" i="9"/>
  <c r="L1804" i="9"/>
  <c r="K1804" i="9"/>
  <c r="J1804" i="9"/>
  <c r="I1804" i="9"/>
  <c r="G1804" i="9"/>
  <c r="M1803" i="9"/>
  <c r="K1803" i="9"/>
  <c r="L1803" i="9" s="1"/>
  <c r="J1803" i="9"/>
  <c r="I1803" i="9"/>
  <c r="G1803" i="9"/>
  <c r="M1802" i="9"/>
  <c r="K1802" i="9"/>
  <c r="L1802" i="9" s="1"/>
  <c r="J1802" i="9"/>
  <c r="I1802" i="9"/>
  <c r="G1802" i="9"/>
  <c r="M1792" i="9" s="1"/>
  <c r="L1801" i="9"/>
  <c r="K1801" i="9"/>
  <c r="J1801" i="9"/>
  <c r="I1801" i="9"/>
  <c r="G1801" i="9"/>
  <c r="M1800" i="9"/>
  <c r="L1800" i="9"/>
  <c r="K1800" i="9"/>
  <c r="J1800" i="9"/>
  <c r="I1800" i="9"/>
  <c r="G1800" i="9"/>
  <c r="M1799" i="9"/>
  <c r="K1799" i="9"/>
  <c r="L1799" i="9" s="1"/>
  <c r="J1799" i="9"/>
  <c r="I1799" i="9"/>
  <c r="G1799" i="9"/>
  <c r="M1788" i="9" s="1"/>
  <c r="M1798" i="9"/>
  <c r="K1798" i="9"/>
  <c r="L1798" i="9" s="1"/>
  <c r="J1798" i="9"/>
  <c r="I1798" i="9"/>
  <c r="G1798" i="9"/>
  <c r="M1797" i="9" s="1"/>
  <c r="L1797" i="9"/>
  <c r="K1797" i="9"/>
  <c r="J1797" i="9"/>
  <c r="I1797" i="9"/>
  <c r="G1797" i="9"/>
  <c r="M1796" i="9"/>
  <c r="L1796" i="9"/>
  <c r="K1796" i="9"/>
  <c r="J1796" i="9"/>
  <c r="I1796" i="9"/>
  <c r="G1796" i="9"/>
  <c r="M1795" i="9"/>
  <c r="K1795" i="9"/>
  <c r="L1795" i="9" s="1"/>
  <c r="J1795" i="9"/>
  <c r="I1795" i="9"/>
  <c r="G1795" i="9"/>
  <c r="M1783" i="9" s="1"/>
  <c r="M1794" i="9"/>
  <c r="K1794" i="9"/>
  <c r="L1794" i="9" s="1"/>
  <c r="J1794" i="9"/>
  <c r="I1794" i="9"/>
  <c r="G1794" i="9"/>
  <c r="M1793" i="9" s="1"/>
  <c r="L1793" i="9"/>
  <c r="K1793" i="9"/>
  <c r="J1793" i="9"/>
  <c r="I1793" i="9"/>
  <c r="G1793" i="9"/>
  <c r="L1792" i="9"/>
  <c r="K1792" i="9"/>
  <c r="J1792" i="9"/>
  <c r="I1792" i="9"/>
  <c r="G1792" i="9"/>
  <c r="M1791" i="9"/>
  <c r="K1791" i="9"/>
  <c r="L1791" i="9" s="1"/>
  <c r="J1791" i="9"/>
  <c r="I1791" i="9"/>
  <c r="G1791" i="9"/>
  <c r="M1790" i="9"/>
  <c r="K1790" i="9"/>
  <c r="L1790" i="9" s="1"/>
  <c r="J1790" i="9"/>
  <c r="I1790" i="9"/>
  <c r="G1790" i="9"/>
  <c r="M1789" i="9" s="1"/>
  <c r="L1789" i="9"/>
  <c r="K1789" i="9"/>
  <c r="J1789" i="9"/>
  <c r="I1789" i="9"/>
  <c r="G1789" i="9"/>
  <c r="L1788" i="9"/>
  <c r="K1788" i="9"/>
  <c r="J1788" i="9"/>
  <c r="I1788" i="9"/>
  <c r="G1788" i="9"/>
  <c r="M1787" i="9"/>
  <c r="K1787" i="9"/>
  <c r="L1787" i="9" s="1"/>
  <c r="J1787" i="9"/>
  <c r="I1787" i="9"/>
  <c r="G1787" i="9"/>
  <c r="K1786" i="9"/>
  <c r="L1786" i="9" s="1"/>
  <c r="J1786" i="9"/>
  <c r="I1786" i="9"/>
  <c r="G1786" i="9"/>
  <c r="M1785" i="9" s="1"/>
  <c r="L1785" i="9"/>
  <c r="K1785" i="9"/>
  <c r="J1785" i="9"/>
  <c r="I1785" i="9"/>
  <c r="G1785" i="9"/>
  <c r="M1784" i="9"/>
  <c r="L1784" i="9"/>
  <c r="K1784" i="9"/>
  <c r="J1784" i="9"/>
  <c r="I1784" i="9"/>
  <c r="G1784" i="9"/>
  <c r="K1783" i="9"/>
  <c r="L1783" i="9" s="1"/>
  <c r="J1783" i="9"/>
  <c r="I1783" i="9"/>
  <c r="G1783" i="9"/>
  <c r="M1782" i="9" s="1"/>
  <c r="K1782" i="9"/>
  <c r="L1782" i="9" s="1"/>
  <c r="J1782" i="9"/>
  <c r="I1782" i="9"/>
  <c r="G1782" i="9"/>
  <c r="M1781" i="9" s="1"/>
  <c r="L1781" i="9"/>
  <c r="K1781" i="9"/>
  <c r="J1781" i="9"/>
  <c r="I1781" i="9"/>
  <c r="G1781" i="9"/>
  <c r="M1780" i="9"/>
  <c r="L1780" i="9"/>
  <c r="K1780" i="9"/>
  <c r="J1780" i="9"/>
  <c r="I1780" i="9"/>
  <c r="G1780" i="9"/>
  <c r="M1779" i="9"/>
  <c r="K1779" i="9"/>
  <c r="L1779" i="9" s="1"/>
  <c r="J1779" i="9"/>
  <c r="I1779" i="9"/>
  <c r="G1779" i="9"/>
  <c r="M1778" i="9" s="1"/>
  <c r="K1778" i="9"/>
  <c r="L1778" i="9" s="1"/>
  <c r="J1778" i="9"/>
  <c r="I1778" i="9"/>
  <c r="G1778" i="9"/>
  <c r="M1774" i="9" s="1"/>
  <c r="M1777" i="9"/>
  <c r="L1777" i="9"/>
  <c r="K1777" i="9"/>
  <c r="J1777" i="9"/>
  <c r="I1777" i="9"/>
  <c r="G1777" i="9"/>
  <c r="M1776" i="9"/>
  <c r="L1776" i="9"/>
  <c r="K1776" i="9"/>
  <c r="J1776" i="9"/>
  <c r="I1776" i="9"/>
  <c r="G1776" i="9"/>
  <c r="M1775" i="9"/>
  <c r="K1775" i="9"/>
  <c r="L1775" i="9" s="1"/>
  <c r="J1775" i="9"/>
  <c r="I1775" i="9"/>
  <c r="G1775" i="9"/>
  <c r="M1773" i="9" s="1"/>
  <c r="K1774" i="9"/>
  <c r="L1774" i="9" s="1"/>
  <c r="J1774" i="9"/>
  <c r="I1774" i="9"/>
  <c r="G1774" i="9"/>
  <c r="M1772" i="9" s="1"/>
  <c r="L1773" i="9"/>
  <c r="K1773" i="9"/>
  <c r="J1773" i="9"/>
  <c r="I1773" i="9"/>
  <c r="G1773" i="9"/>
  <c r="L1772" i="9"/>
  <c r="K1772" i="9"/>
  <c r="J1772" i="9"/>
  <c r="I1772" i="9"/>
  <c r="G1772" i="9"/>
  <c r="M1771" i="9"/>
  <c r="K1771" i="9"/>
  <c r="L1771" i="9" s="1"/>
  <c r="J1771" i="9"/>
  <c r="I1771" i="9"/>
  <c r="G1771" i="9"/>
  <c r="M1770" i="9" s="1"/>
  <c r="K1770" i="9"/>
  <c r="L1770" i="9" s="1"/>
  <c r="J1770" i="9"/>
  <c r="I1770" i="9"/>
  <c r="G1770" i="9"/>
  <c r="M1769" i="9" s="1"/>
  <c r="L1769" i="9"/>
  <c r="K1769" i="9"/>
  <c r="J1769" i="9"/>
  <c r="I1769" i="9"/>
  <c r="G1769" i="9"/>
  <c r="M1768" i="9"/>
  <c r="L1768" i="9"/>
  <c r="K1768" i="9"/>
  <c r="J1768" i="9"/>
  <c r="I1768" i="9"/>
  <c r="G1768" i="9"/>
  <c r="M1767" i="9"/>
  <c r="K1767" i="9"/>
  <c r="L1767" i="9" s="1"/>
  <c r="J1767" i="9"/>
  <c r="I1767" i="9"/>
  <c r="G1767" i="9"/>
  <c r="M1751" i="9" s="1"/>
  <c r="M1766" i="9"/>
  <c r="K1766" i="9"/>
  <c r="L1766" i="9" s="1"/>
  <c r="J1766" i="9"/>
  <c r="I1766" i="9"/>
  <c r="G1766" i="9"/>
  <c r="M1760" i="9" s="1"/>
  <c r="M1765" i="9"/>
  <c r="L1765" i="9"/>
  <c r="K1765" i="9"/>
  <c r="J1765" i="9"/>
  <c r="I1765" i="9"/>
  <c r="G1765" i="9"/>
  <c r="M1764" i="9"/>
  <c r="L1764" i="9"/>
  <c r="K1764" i="9"/>
  <c r="J1764" i="9"/>
  <c r="I1764" i="9"/>
  <c r="G1764" i="9"/>
  <c r="M1763" i="9"/>
  <c r="K1763" i="9"/>
  <c r="L1763" i="9" s="1"/>
  <c r="J1763" i="9"/>
  <c r="I1763" i="9"/>
  <c r="G1763" i="9"/>
  <c r="M1731" i="9" s="1"/>
  <c r="M1762" i="9"/>
  <c r="K1762" i="9"/>
  <c r="L1762" i="9" s="1"/>
  <c r="J1762" i="9"/>
  <c r="I1762" i="9"/>
  <c r="G1762" i="9"/>
  <c r="M1715" i="9" s="1"/>
  <c r="M1761" i="9"/>
  <c r="L1761" i="9"/>
  <c r="K1761" i="9"/>
  <c r="J1761" i="9"/>
  <c r="I1761" i="9"/>
  <c r="G1761" i="9"/>
  <c r="L1760" i="9"/>
  <c r="K1760" i="9"/>
  <c r="J1760" i="9"/>
  <c r="I1760" i="9"/>
  <c r="G1760" i="9"/>
  <c r="M1759" i="9"/>
  <c r="K1759" i="9"/>
  <c r="L1759" i="9" s="1"/>
  <c r="J1759" i="9"/>
  <c r="I1759" i="9"/>
  <c r="G1759" i="9"/>
  <c r="M1758" i="9"/>
  <c r="K1758" i="9"/>
  <c r="L1758" i="9" s="1"/>
  <c r="J1758" i="9"/>
  <c r="I1758" i="9"/>
  <c r="G1758" i="9"/>
  <c r="M1743" i="9" s="1"/>
  <c r="M1757" i="9"/>
  <c r="L1757" i="9"/>
  <c r="K1757" i="9"/>
  <c r="J1757" i="9"/>
  <c r="I1757" i="9"/>
  <c r="G1757" i="9"/>
  <c r="M1756" i="9"/>
  <c r="L1756" i="9"/>
  <c r="K1756" i="9"/>
  <c r="J1756" i="9"/>
  <c r="I1756" i="9"/>
  <c r="G1756" i="9"/>
  <c r="M1755" i="9"/>
  <c r="K1755" i="9"/>
  <c r="L1755" i="9" s="1"/>
  <c r="J1755" i="9"/>
  <c r="I1755" i="9"/>
  <c r="G1755" i="9"/>
  <c r="M1753" i="9" s="1"/>
  <c r="M1754" i="9"/>
  <c r="K1754" i="9"/>
  <c r="L1754" i="9" s="1"/>
  <c r="J1754" i="9"/>
  <c r="I1754" i="9"/>
  <c r="G1754" i="9"/>
  <c r="M1745" i="9" s="1"/>
  <c r="L1753" i="9"/>
  <c r="K1753" i="9"/>
  <c r="J1753" i="9"/>
  <c r="I1753" i="9"/>
  <c r="G1753" i="9"/>
  <c r="M1752" i="9"/>
  <c r="L1752" i="9"/>
  <c r="K1752" i="9"/>
  <c r="J1752" i="9"/>
  <c r="I1752" i="9"/>
  <c r="G1752" i="9"/>
  <c r="K1751" i="9"/>
  <c r="L1751" i="9" s="1"/>
  <c r="J1751" i="9"/>
  <c r="I1751" i="9"/>
  <c r="G1751" i="9"/>
  <c r="M1748" i="9" s="1"/>
  <c r="M1750" i="9"/>
  <c r="K1750" i="9"/>
  <c r="L1750" i="9" s="1"/>
  <c r="J1750" i="9"/>
  <c r="I1750" i="9"/>
  <c r="G1750" i="9"/>
  <c r="M1747" i="9" s="1"/>
  <c r="M1749" i="9"/>
  <c r="L1749" i="9"/>
  <c r="K1749" i="9"/>
  <c r="J1749" i="9"/>
  <c r="I1749" i="9"/>
  <c r="G1749" i="9"/>
  <c r="L1748" i="9"/>
  <c r="K1748" i="9"/>
  <c r="J1748" i="9"/>
  <c r="I1748" i="9"/>
  <c r="G1748" i="9"/>
  <c r="K1747" i="9"/>
  <c r="L1747" i="9" s="1"/>
  <c r="J1747" i="9"/>
  <c r="I1747" i="9"/>
  <c r="G1747" i="9"/>
  <c r="M1737" i="9" s="1"/>
  <c r="M1746" i="9"/>
  <c r="K1746" i="9"/>
  <c r="L1746" i="9" s="1"/>
  <c r="J1746" i="9"/>
  <c r="I1746" i="9"/>
  <c r="G1746" i="9"/>
  <c r="M1722" i="9" s="1"/>
  <c r="L1745" i="9"/>
  <c r="K1745" i="9"/>
  <c r="J1745" i="9"/>
  <c r="I1745" i="9"/>
  <c r="G1745" i="9"/>
  <c r="M1744" i="9"/>
  <c r="L1744" i="9"/>
  <c r="K1744" i="9"/>
  <c r="J1744" i="9"/>
  <c r="I1744" i="9"/>
  <c r="G1744" i="9"/>
  <c r="K1743" i="9"/>
  <c r="L1743" i="9" s="1"/>
  <c r="J1743" i="9"/>
  <c r="I1743" i="9"/>
  <c r="G1743" i="9"/>
  <c r="M1742" i="9" s="1"/>
  <c r="K1742" i="9"/>
  <c r="L1742" i="9" s="1"/>
  <c r="J1742" i="9"/>
  <c r="I1742" i="9"/>
  <c r="G1742" i="9"/>
  <c r="M1735" i="9" s="1"/>
  <c r="M1741" i="9"/>
  <c r="L1741" i="9"/>
  <c r="K1741" i="9"/>
  <c r="J1741" i="9"/>
  <c r="I1741" i="9"/>
  <c r="G1741" i="9"/>
  <c r="M1740" i="9"/>
  <c r="L1740" i="9"/>
  <c r="K1740" i="9"/>
  <c r="J1740" i="9"/>
  <c r="I1740" i="9"/>
  <c r="G1740" i="9"/>
  <c r="M1739" i="9"/>
  <c r="K1739" i="9"/>
  <c r="L1739" i="9" s="1"/>
  <c r="J1739" i="9"/>
  <c r="I1739" i="9"/>
  <c r="G1739" i="9"/>
  <c r="M1732" i="9" s="1"/>
  <c r="M1738" i="9"/>
  <c r="K1738" i="9"/>
  <c r="L1738" i="9" s="1"/>
  <c r="J1738" i="9"/>
  <c r="I1738" i="9"/>
  <c r="G1738" i="9"/>
  <c r="M1726" i="9" s="1"/>
  <c r="L1737" i="9"/>
  <c r="K1737" i="9"/>
  <c r="J1737" i="9"/>
  <c r="I1737" i="9"/>
  <c r="G1737" i="9"/>
  <c r="M1736" i="9"/>
  <c r="L1736" i="9"/>
  <c r="K1736" i="9"/>
  <c r="J1736" i="9"/>
  <c r="I1736" i="9"/>
  <c r="G1736" i="9"/>
  <c r="K1735" i="9"/>
  <c r="L1735" i="9" s="1"/>
  <c r="J1735" i="9"/>
  <c r="I1735" i="9"/>
  <c r="G1735" i="9"/>
  <c r="M1734" i="9" s="1"/>
  <c r="K1734" i="9"/>
  <c r="L1734" i="9" s="1"/>
  <c r="J1734" i="9"/>
  <c r="I1734" i="9"/>
  <c r="G1734" i="9"/>
  <c r="M1733" i="9"/>
  <c r="L1733" i="9"/>
  <c r="K1733" i="9"/>
  <c r="J1733" i="9"/>
  <c r="I1733" i="9"/>
  <c r="G1733" i="9"/>
  <c r="L1732" i="9"/>
  <c r="K1732" i="9"/>
  <c r="J1732" i="9"/>
  <c r="I1732" i="9"/>
  <c r="G1732" i="9"/>
  <c r="K1731" i="9"/>
  <c r="L1731" i="9" s="1"/>
  <c r="J1731" i="9"/>
  <c r="I1731" i="9"/>
  <c r="G1731" i="9"/>
  <c r="M1728" i="9" s="1"/>
  <c r="M1730" i="9"/>
  <c r="K1730" i="9"/>
  <c r="L1730" i="9" s="1"/>
  <c r="J1730" i="9"/>
  <c r="I1730" i="9"/>
  <c r="G1730" i="9"/>
  <c r="M1729" i="9"/>
  <c r="L1729" i="9"/>
  <c r="K1729" i="9"/>
  <c r="J1729" i="9"/>
  <c r="I1729" i="9"/>
  <c r="G1729" i="9"/>
  <c r="L1728" i="9"/>
  <c r="K1728" i="9"/>
  <c r="J1728" i="9"/>
  <c r="I1728" i="9"/>
  <c r="G1728" i="9"/>
  <c r="M1727" i="9"/>
  <c r="K1727" i="9"/>
  <c r="L1727" i="9" s="1"/>
  <c r="J1727" i="9"/>
  <c r="I1727" i="9"/>
  <c r="G1727" i="9"/>
  <c r="M1724" i="9" s="1"/>
  <c r="K1726" i="9"/>
  <c r="L1726" i="9" s="1"/>
  <c r="J1726" i="9"/>
  <c r="I1726" i="9"/>
  <c r="G1726" i="9"/>
  <c r="M1725" i="9" s="1"/>
  <c r="L1725" i="9"/>
  <c r="K1725" i="9"/>
  <c r="J1725" i="9"/>
  <c r="I1725" i="9"/>
  <c r="G1725" i="9"/>
  <c r="L1724" i="9"/>
  <c r="K1724" i="9"/>
  <c r="J1724" i="9"/>
  <c r="I1724" i="9"/>
  <c r="G1724" i="9"/>
  <c r="M1723" i="9"/>
  <c r="K1723" i="9"/>
  <c r="L1723" i="9" s="1"/>
  <c r="J1723" i="9"/>
  <c r="I1723" i="9"/>
  <c r="G1723" i="9"/>
  <c r="K1722" i="9"/>
  <c r="L1722" i="9" s="1"/>
  <c r="J1722" i="9"/>
  <c r="I1722" i="9"/>
  <c r="G1722" i="9"/>
  <c r="M1719" i="9" s="1"/>
  <c r="M1721" i="9"/>
  <c r="L1721" i="9"/>
  <c r="K1721" i="9"/>
  <c r="J1721" i="9"/>
  <c r="I1721" i="9"/>
  <c r="G1721" i="9"/>
  <c r="M1720" i="9"/>
  <c r="L1720" i="9"/>
  <c r="K1720" i="9"/>
  <c r="J1720" i="9"/>
  <c r="I1720" i="9"/>
  <c r="G1720" i="9"/>
  <c r="K1719" i="9"/>
  <c r="L1719" i="9" s="1"/>
  <c r="J1719" i="9"/>
  <c r="I1719" i="9"/>
  <c r="G1719" i="9"/>
  <c r="M1718" i="9"/>
  <c r="K1718" i="9"/>
  <c r="L1718" i="9" s="1"/>
  <c r="J1718" i="9"/>
  <c r="I1718" i="9"/>
  <c r="G1718" i="9"/>
  <c r="M1717" i="9" s="1"/>
  <c r="L1717" i="9"/>
  <c r="K1717" i="9"/>
  <c r="J1717" i="9"/>
  <c r="I1717" i="9"/>
  <c r="G1717" i="9"/>
  <c r="M1716" i="9"/>
  <c r="L1716" i="9"/>
  <c r="K1716" i="9"/>
  <c r="J1716" i="9"/>
  <c r="I1716" i="9"/>
  <c r="G1716" i="9"/>
  <c r="K1715" i="9"/>
  <c r="L1715" i="9" s="1"/>
  <c r="J1715" i="9"/>
  <c r="I1715" i="9"/>
  <c r="G1715" i="9"/>
  <c r="M1714" i="9" s="1"/>
  <c r="K1714" i="9"/>
  <c r="L1714" i="9" s="1"/>
  <c r="J1714" i="9"/>
  <c r="I1714" i="9"/>
  <c r="G1714" i="9"/>
  <c r="M1713" i="9"/>
  <c r="L1713" i="9"/>
  <c r="K1713" i="9"/>
  <c r="J1713" i="9"/>
  <c r="I1713" i="9"/>
  <c r="G1713" i="9"/>
  <c r="M1712" i="9"/>
  <c r="L1712" i="9"/>
  <c r="K1712" i="9"/>
  <c r="J1712" i="9"/>
  <c r="I1712" i="9"/>
  <c r="G1712" i="9"/>
  <c r="M1711" i="9"/>
  <c r="K1711" i="9"/>
  <c r="L1711" i="9" s="1"/>
  <c r="J1711" i="9"/>
  <c r="I1711" i="9"/>
  <c r="G1711" i="9"/>
  <c r="M1710" i="9" s="1"/>
  <c r="K1710" i="9"/>
  <c r="L1710" i="9" s="1"/>
  <c r="J1710" i="9"/>
  <c r="I1710" i="9"/>
  <c r="G1710" i="9"/>
  <c r="M1709" i="9" s="1"/>
  <c r="L1709" i="9"/>
  <c r="K1709" i="9"/>
  <c r="J1709" i="9"/>
  <c r="I1709" i="9"/>
  <c r="G1709" i="9"/>
  <c r="M1708" i="9"/>
  <c r="L1708" i="9"/>
  <c r="K1708" i="9"/>
  <c r="J1708" i="9"/>
  <c r="I1708" i="9"/>
  <c r="G1708" i="9"/>
  <c r="M1707" i="9"/>
  <c r="K1707" i="9"/>
  <c r="L1707" i="9" s="1"/>
  <c r="J1707" i="9"/>
  <c r="I1707" i="9"/>
  <c r="G1707" i="9"/>
  <c r="K1706" i="9"/>
  <c r="L1706" i="9" s="1"/>
  <c r="J1706" i="9"/>
  <c r="I1706" i="9"/>
  <c r="G1706" i="9"/>
  <c r="M1705" i="9" s="1"/>
  <c r="L1705" i="9"/>
  <c r="K1705" i="9"/>
  <c r="J1705" i="9"/>
  <c r="I1705" i="9"/>
  <c r="G1705" i="9"/>
  <c r="M1704" i="9"/>
  <c r="L1704" i="9"/>
  <c r="K1704" i="9"/>
  <c r="J1704" i="9"/>
  <c r="I1704" i="9"/>
  <c r="G1704" i="9"/>
  <c r="K1703" i="9"/>
  <c r="L1703" i="9" s="1"/>
  <c r="J1703" i="9"/>
  <c r="I1703" i="9"/>
  <c r="G1703" i="9"/>
  <c r="M1702" i="9" s="1"/>
  <c r="K1702" i="9"/>
  <c r="L1702" i="9" s="1"/>
  <c r="J1702" i="9"/>
  <c r="I1702" i="9"/>
  <c r="G1702" i="9"/>
  <c r="M1701" i="9" s="1"/>
  <c r="L1701" i="9"/>
  <c r="K1701" i="9"/>
  <c r="J1701" i="9"/>
  <c r="I1701" i="9"/>
  <c r="G1701" i="9"/>
  <c r="M1700" i="9"/>
  <c r="L1700" i="9"/>
  <c r="K1700" i="9"/>
  <c r="J1700" i="9"/>
  <c r="I1700" i="9"/>
  <c r="G1700" i="9"/>
  <c r="M1699" i="9"/>
  <c r="K1699" i="9"/>
  <c r="L1699" i="9" s="1"/>
  <c r="J1699" i="9"/>
  <c r="I1699" i="9"/>
  <c r="G1699" i="9"/>
  <c r="K1698" i="9"/>
  <c r="L1698" i="9" s="1"/>
  <c r="J1698" i="9"/>
  <c r="I1698" i="9"/>
  <c r="G1698" i="9"/>
  <c r="M1697" i="9" s="1"/>
  <c r="L1697" i="9"/>
  <c r="K1697" i="9"/>
  <c r="J1697" i="9"/>
  <c r="I1697" i="9"/>
  <c r="G1697" i="9"/>
  <c r="M1696" i="9"/>
  <c r="L1696" i="9"/>
  <c r="K1696" i="9"/>
  <c r="J1696" i="9"/>
  <c r="I1696" i="9"/>
  <c r="G1696" i="9"/>
  <c r="K1695" i="9"/>
  <c r="L1695" i="9" s="1"/>
  <c r="J1695" i="9"/>
  <c r="I1695" i="9"/>
  <c r="G1695" i="9"/>
  <c r="M1694" i="9" s="1"/>
  <c r="K1694" i="9"/>
  <c r="L1694" i="9" s="1"/>
  <c r="J1694" i="9"/>
  <c r="I1694" i="9"/>
  <c r="G1694" i="9"/>
  <c r="M1693" i="9" s="1"/>
  <c r="L1693" i="9"/>
  <c r="K1693" i="9"/>
  <c r="J1693" i="9"/>
  <c r="I1693" i="9"/>
  <c r="G1693" i="9"/>
  <c r="L1692" i="9"/>
  <c r="K1692" i="9"/>
  <c r="J1692" i="9"/>
  <c r="I1692" i="9"/>
  <c r="G1692" i="9"/>
  <c r="M1691" i="9"/>
  <c r="K1691" i="9"/>
  <c r="L1691" i="9" s="1"/>
  <c r="J1691" i="9"/>
  <c r="I1691" i="9"/>
  <c r="G1691" i="9"/>
  <c r="M1690" i="9" s="1"/>
  <c r="K1690" i="9"/>
  <c r="L1690" i="9" s="1"/>
  <c r="J1690" i="9"/>
  <c r="I1690" i="9"/>
  <c r="G1690" i="9"/>
  <c r="M1689" i="9"/>
  <c r="L1689" i="9"/>
  <c r="K1689" i="9"/>
  <c r="J1689" i="9"/>
  <c r="I1689" i="9"/>
  <c r="G1689" i="9"/>
  <c r="M1688" i="9"/>
  <c r="K1688" i="9"/>
  <c r="L1688" i="9" s="1"/>
  <c r="J1688" i="9"/>
  <c r="I1688" i="9"/>
  <c r="G1688" i="9"/>
  <c r="M1687" i="9"/>
  <c r="K1687" i="9"/>
  <c r="L1687" i="9" s="1"/>
  <c r="J1687" i="9"/>
  <c r="I1687" i="9"/>
  <c r="G1687" i="9"/>
  <c r="M1686" i="9"/>
  <c r="K1686" i="9"/>
  <c r="L1686" i="9" s="1"/>
  <c r="J1686" i="9"/>
  <c r="I1686" i="9"/>
  <c r="G1686" i="9"/>
  <c r="M1685" i="9"/>
  <c r="K1685" i="9"/>
  <c r="L1685" i="9" s="1"/>
  <c r="J1685" i="9"/>
  <c r="I1685" i="9"/>
  <c r="G1685" i="9"/>
  <c r="M1684" i="9"/>
  <c r="K1684" i="9"/>
  <c r="L1684" i="9" s="1"/>
  <c r="J1684" i="9"/>
  <c r="I1684" i="9"/>
  <c r="G1684" i="9"/>
  <c r="M1683" i="9"/>
  <c r="K1683" i="9"/>
  <c r="L1683" i="9" s="1"/>
  <c r="J1683" i="9"/>
  <c r="I1683" i="9"/>
  <c r="G1683" i="9"/>
  <c r="M1682" i="9"/>
  <c r="K1682" i="9"/>
  <c r="L1682" i="9" s="1"/>
  <c r="J1682" i="9"/>
  <c r="I1682" i="9"/>
  <c r="G1682" i="9"/>
  <c r="M1681" i="9"/>
  <c r="K1681" i="9"/>
  <c r="L1681" i="9" s="1"/>
  <c r="J1681" i="9"/>
  <c r="I1681" i="9"/>
  <c r="G1681" i="9"/>
  <c r="M1680" i="9"/>
  <c r="K1680" i="9"/>
  <c r="L1680" i="9" s="1"/>
  <c r="J1680" i="9"/>
  <c r="I1680" i="9"/>
  <c r="G1680" i="9"/>
  <c r="M1679" i="9"/>
  <c r="K1679" i="9"/>
  <c r="L1679" i="9" s="1"/>
  <c r="J1679" i="9"/>
  <c r="I1679" i="9"/>
  <c r="G1679" i="9"/>
  <c r="M1678" i="9"/>
  <c r="K1678" i="9"/>
  <c r="L1678" i="9" s="1"/>
  <c r="J1678" i="9"/>
  <c r="I1678" i="9"/>
  <c r="G1678" i="9"/>
  <c r="M1677" i="9"/>
  <c r="K1677" i="9"/>
  <c r="L1677" i="9" s="1"/>
  <c r="J1677" i="9"/>
  <c r="I1677" i="9"/>
  <c r="G1677" i="9"/>
  <c r="M1676" i="9"/>
  <c r="K1676" i="9"/>
  <c r="L1676" i="9" s="1"/>
  <c r="J1676" i="9"/>
  <c r="I1676" i="9"/>
  <c r="G1676" i="9"/>
  <c r="M1675" i="9"/>
  <c r="K1675" i="9"/>
  <c r="L1675" i="9" s="1"/>
  <c r="J1675" i="9"/>
  <c r="I1675" i="9"/>
  <c r="G1675" i="9"/>
  <c r="M1674" i="9" s="1"/>
  <c r="K1674" i="9"/>
  <c r="L1674" i="9" s="1"/>
  <c r="J1674" i="9"/>
  <c r="I1674" i="9"/>
  <c r="G1674" i="9"/>
  <c r="M1673" i="9"/>
  <c r="K1673" i="9"/>
  <c r="L1673" i="9" s="1"/>
  <c r="J1673" i="9"/>
  <c r="I1673" i="9"/>
  <c r="G1673" i="9"/>
  <c r="M1672" i="9"/>
  <c r="K1672" i="9"/>
  <c r="L1672" i="9" s="1"/>
  <c r="J1672" i="9"/>
  <c r="I1672" i="9"/>
  <c r="G1672" i="9"/>
  <c r="M1671" i="9"/>
  <c r="K1671" i="9"/>
  <c r="L1671" i="9" s="1"/>
  <c r="J1671" i="9"/>
  <c r="I1671" i="9"/>
  <c r="G1671" i="9"/>
  <c r="K1670" i="9"/>
  <c r="L1670" i="9" s="1"/>
  <c r="J1670" i="9"/>
  <c r="I1670" i="9"/>
  <c r="G1670" i="9"/>
  <c r="M1669" i="9"/>
  <c r="K1669" i="9"/>
  <c r="L1669" i="9" s="1"/>
  <c r="J1669" i="9"/>
  <c r="I1669" i="9"/>
  <c r="G1669" i="9"/>
  <c r="M1668" i="9"/>
  <c r="K1668" i="9"/>
  <c r="L1668" i="9" s="1"/>
  <c r="J1668" i="9"/>
  <c r="I1668" i="9"/>
  <c r="G1668" i="9"/>
  <c r="M1667" i="9"/>
  <c r="K1667" i="9"/>
  <c r="L1667" i="9" s="1"/>
  <c r="J1667" i="9"/>
  <c r="I1667" i="9"/>
  <c r="G1667" i="9"/>
  <c r="M1666" i="9"/>
  <c r="K1666" i="9"/>
  <c r="L1666" i="9" s="1"/>
  <c r="J1666" i="9"/>
  <c r="I1666" i="9"/>
  <c r="G1666" i="9"/>
  <c r="M1662" i="9" s="1"/>
  <c r="M1665" i="9"/>
  <c r="K1665" i="9"/>
  <c r="L1665" i="9" s="1"/>
  <c r="J1665" i="9"/>
  <c r="I1665" i="9"/>
  <c r="G1665" i="9"/>
  <c r="M1664" i="9"/>
  <c r="K1664" i="9"/>
  <c r="L1664" i="9" s="1"/>
  <c r="J1664" i="9"/>
  <c r="I1664" i="9"/>
  <c r="G1664" i="9"/>
  <c r="M1663" i="9"/>
  <c r="K1663" i="9"/>
  <c r="L1663" i="9" s="1"/>
  <c r="J1663" i="9"/>
  <c r="I1663" i="9"/>
  <c r="G1663" i="9"/>
  <c r="M1660" i="9" s="1"/>
  <c r="K1662" i="9"/>
  <c r="L1662" i="9" s="1"/>
  <c r="J1662" i="9"/>
  <c r="I1662" i="9"/>
  <c r="G1662" i="9"/>
  <c r="M1661" i="9"/>
  <c r="K1661" i="9"/>
  <c r="L1661" i="9" s="1"/>
  <c r="J1661" i="9"/>
  <c r="I1661" i="9"/>
  <c r="G1661" i="9"/>
  <c r="K1660" i="9"/>
  <c r="L1660" i="9" s="1"/>
  <c r="J1660" i="9"/>
  <c r="I1660" i="9"/>
  <c r="G1660" i="9"/>
  <c r="M1659" i="9"/>
  <c r="K1659" i="9"/>
  <c r="L1659" i="9" s="1"/>
  <c r="J1659" i="9"/>
  <c r="I1659" i="9"/>
  <c r="G1659" i="9"/>
  <c r="M1658" i="9"/>
  <c r="K1658" i="9"/>
  <c r="L1658" i="9" s="1"/>
  <c r="J1658" i="9"/>
  <c r="I1658" i="9"/>
  <c r="G1658" i="9"/>
  <c r="M1657" i="9"/>
  <c r="K1657" i="9"/>
  <c r="L1657" i="9" s="1"/>
  <c r="J1657" i="9"/>
  <c r="I1657" i="9"/>
  <c r="G1657" i="9"/>
  <c r="M1656" i="9"/>
  <c r="K1656" i="9"/>
  <c r="L1656" i="9" s="1"/>
  <c r="J1656" i="9"/>
  <c r="I1656" i="9"/>
  <c r="G1656" i="9"/>
  <c r="M1655" i="9"/>
  <c r="K1655" i="9"/>
  <c r="L1655" i="9" s="1"/>
  <c r="J1655" i="9"/>
  <c r="I1655" i="9"/>
  <c r="G1655" i="9"/>
  <c r="M1654" i="9" s="1"/>
  <c r="K1654" i="9"/>
  <c r="L1654" i="9" s="1"/>
  <c r="J1654" i="9"/>
  <c r="I1654" i="9"/>
  <c r="G1654" i="9"/>
  <c r="M1653" i="9"/>
  <c r="K1653" i="9"/>
  <c r="L1653" i="9" s="1"/>
  <c r="J1653" i="9"/>
  <c r="I1653" i="9"/>
  <c r="G1653" i="9"/>
  <c r="M1652" i="9"/>
  <c r="K1652" i="9"/>
  <c r="L1652" i="9" s="1"/>
  <c r="J1652" i="9"/>
  <c r="I1652" i="9"/>
  <c r="G1652" i="9"/>
  <c r="M1651" i="9"/>
  <c r="K1651" i="9"/>
  <c r="L1651" i="9" s="1"/>
  <c r="J1651" i="9"/>
  <c r="I1651" i="9"/>
  <c r="G1651" i="9"/>
  <c r="K1650" i="9"/>
  <c r="L1650" i="9" s="1"/>
  <c r="J1650" i="9"/>
  <c r="I1650" i="9"/>
  <c r="G1650" i="9"/>
  <c r="M1649" i="9"/>
  <c r="K1649" i="9"/>
  <c r="L1649" i="9" s="1"/>
  <c r="J1649" i="9"/>
  <c r="I1649" i="9"/>
  <c r="G1649" i="9"/>
  <c r="M1648" i="9"/>
  <c r="K1648" i="9"/>
  <c r="L1648" i="9" s="1"/>
  <c r="J1648" i="9"/>
  <c r="I1648" i="9"/>
  <c r="G1648" i="9"/>
  <c r="M1647" i="9"/>
  <c r="K1647" i="9"/>
  <c r="L1647" i="9" s="1"/>
  <c r="J1647" i="9"/>
  <c r="I1647" i="9"/>
  <c r="G1647" i="9"/>
  <c r="M1641" i="9" s="1"/>
  <c r="M1646" i="9"/>
  <c r="K1646" i="9"/>
  <c r="L1646" i="9" s="1"/>
  <c r="J1646" i="9"/>
  <c r="I1646" i="9"/>
  <c r="G1646" i="9"/>
  <c r="M1645" i="9"/>
  <c r="K1645" i="9"/>
  <c r="L1645" i="9" s="1"/>
  <c r="J1645" i="9"/>
  <c r="I1645" i="9"/>
  <c r="G1645" i="9"/>
  <c r="M1644" i="9"/>
  <c r="K1644" i="9"/>
  <c r="L1644" i="9" s="1"/>
  <c r="J1644" i="9"/>
  <c r="I1644" i="9"/>
  <c r="G1644" i="9"/>
  <c r="M1643" i="9"/>
  <c r="K1643" i="9"/>
  <c r="L1643" i="9" s="1"/>
  <c r="J1643" i="9"/>
  <c r="I1643" i="9"/>
  <c r="G1643" i="9"/>
  <c r="M1642" i="9"/>
  <c r="K1642" i="9"/>
  <c r="L1642" i="9" s="1"/>
  <c r="J1642" i="9"/>
  <c r="I1642" i="9"/>
  <c r="G1642" i="9"/>
  <c r="K1641" i="9"/>
  <c r="L1641" i="9" s="1"/>
  <c r="J1641" i="9"/>
  <c r="I1641" i="9"/>
  <c r="G1641" i="9"/>
  <c r="M1640" i="9"/>
  <c r="K1640" i="9"/>
  <c r="L1640" i="9" s="1"/>
  <c r="J1640" i="9"/>
  <c r="I1640" i="9"/>
  <c r="G1640" i="9"/>
  <c r="M1639" i="9"/>
  <c r="K1639" i="9"/>
  <c r="L1639" i="9" s="1"/>
  <c r="J1639" i="9"/>
  <c r="I1639" i="9"/>
  <c r="G1639" i="9"/>
  <c r="M1638" i="9"/>
  <c r="K1638" i="9"/>
  <c r="L1638" i="9" s="1"/>
  <c r="J1638" i="9"/>
  <c r="I1638" i="9"/>
  <c r="G1638" i="9"/>
  <c r="M1637" i="9"/>
  <c r="K1637" i="9"/>
  <c r="L1637" i="9" s="1"/>
  <c r="J1637" i="9"/>
  <c r="I1637" i="9"/>
  <c r="G1637" i="9"/>
  <c r="M1636" i="9"/>
  <c r="K1636" i="9"/>
  <c r="L1636" i="9" s="1"/>
  <c r="J1636" i="9"/>
  <c r="I1636" i="9"/>
  <c r="G1636" i="9"/>
  <c r="M1635" i="9"/>
  <c r="K1635" i="9"/>
  <c r="L1635" i="9" s="1"/>
  <c r="J1635" i="9"/>
  <c r="I1635" i="9"/>
  <c r="G1635" i="9"/>
  <c r="M1634" i="9"/>
  <c r="K1634" i="9"/>
  <c r="L1634" i="9" s="1"/>
  <c r="J1634" i="9"/>
  <c r="I1634" i="9"/>
  <c r="G1634" i="9"/>
  <c r="M1633" i="9"/>
  <c r="K1633" i="9"/>
  <c r="L1633" i="9" s="1"/>
  <c r="J1633" i="9"/>
  <c r="I1633" i="9"/>
  <c r="G1633" i="9"/>
  <c r="M1632" i="9"/>
  <c r="K1632" i="9"/>
  <c r="L1632" i="9" s="1"/>
  <c r="J1632" i="9"/>
  <c r="I1632" i="9"/>
  <c r="G1632" i="9"/>
  <c r="M1631" i="9"/>
  <c r="K1631" i="9"/>
  <c r="L1631" i="9" s="1"/>
  <c r="J1631" i="9"/>
  <c r="I1631" i="9"/>
  <c r="G1631" i="9"/>
  <c r="M1628" i="9" s="1"/>
  <c r="M1630" i="9"/>
  <c r="K1630" i="9"/>
  <c r="L1630" i="9" s="1"/>
  <c r="J1630" i="9"/>
  <c r="I1630" i="9"/>
  <c r="G1630" i="9"/>
  <c r="M1629" i="9"/>
  <c r="K1629" i="9"/>
  <c r="L1629" i="9" s="1"/>
  <c r="J1629" i="9"/>
  <c r="I1629" i="9"/>
  <c r="G1629" i="9"/>
  <c r="K1628" i="9"/>
  <c r="L1628" i="9" s="1"/>
  <c r="J1628" i="9"/>
  <c r="I1628" i="9"/>
  <c r="G1628" i="9"/>
  <c r="M1627" i="9"/>
  <c r="K1627" i="9"/>
  <c r="L1627" i="9" s="1"/>
  <c r="J1627" i="9"/>
  <c r="I1627" i="9"/>
  <c r="G1627" i="9"/>
  <c r="M1621" i="9" s="1"/>
  <c r="M1626" i="9"/>
  <c r="K1626" i="9"/>
  <c r="L1626" i="9" s="1"/>
  <c r="J1626" i="9"/>
  <c r="I1626" i="9"/>
  <c r="G1626" i="9"/>
  <c r="M1625" i="9"/>
  <c r="K1625" i="9"/>
  <c r="L1625" i="9" s="1"/>
  <c r="J1625" i="9"/>
  <c r="I1625" i="9"/>
  <c r="G1625" i="9"/>
  <c r="M1624" i="9"/>
  <c r="K1624" i="9"/>
  <c r="L1624" i="9" s="1"/>
  <c r="J1624" i="9"/>
  <c r="I1624" i="9"/>
  <c r="G1624" i="9"/>
  <c r="M1623" i="9"/>
  <c r="K1623" i="9"/>
  <c r="L1623" i="9" s="1"/>
  <c r="J1623" i="9"/>
  <c r="I1623" i="9"/>
  <c r="G1623" i="9"/>
  <c r="M1622" i="9"/>
  <c r="K1622" i="9"/>
  <c r="L1622" i="9" s="1"/>
  <c r="J1622" i="9"/>
  <c r="I1622" i="9"/>
  <c r="G1622" i="9"/>
  <c r="L1621" i="9"/>
  <c r="K1621" i="9"/>
  <c r="J1621" i="9"/>
  <c r="I1621" i="9"/>
  <c r="G1621" i="9"/>
  <c r="M1620" i="9" s="1"/>
  <c r="L1620" i="9"/>
  <c r="K1620" i="9"/>
  <c r="J1620" i="9"/>
  <c r="I1620" i="9"/>
  <c r="G1620" i="9"/>
  <c r="M1619" i="9"/>
  <c r="L1619" i="9"/>
  <c r="K1619" i="9"/>
  <c r="J1619" i="9"/>
  <c r="I1619" i="9"/>
  <c r="G1619" i="9"/>
  <c r="M1618" i="9" s="1"/>
  <c r="K1618" i="9"/>
  <c r="L1618" i="9" s="1"/>
  <c r="J1618" i="9"/>
  <c r="I1618" i="9"/>
  <c r="G1618" i="9"/>
  <c r="M1617" i="9"/>
  <c r="K1617" i="9"/>
  <c r="L1617" i="9" s="1"/>
  <c r="J1617" i="9"/>
  <c r="I1617" i="9"/>
  <c r="G1617" i="9"/>
  <c r="M1616" i="9"/>
  <c r="K1616" i="9"/>
  <c r="L1616" i="9" s="1"/>
  <c r="J1616" i="9"/>
  <c r="I1616" i="9"/>
  <c r="G1616" i="9"/>
  <c r="M1615" i="9"/>
  <c r="K1615" i="9"/>
  <c r="L1615" i="9" s="1"/>
  <c r="J1615" i="9"/>
  <c r="I1615" i="9"/>
  <c r="G1615" i="9"/>
  <c r="M1614" i="9"/>
  <c r="K1614" i="9"/>
  <c r="L1614" i="9" s="1"/>
  <c r="J1614" i="9"/>
  <c r="I1614" i="9"/>
  <c r="G1614" i="9"/>
  <c r="M1613" i="9" s="1"/>
  <c r="L1613" i="9"/>
  <c r="K1613" i="9"/>
  <c r="J1613" i="9"/>
  <c r="I1613" i="9"/>
  <c r="G1613" i="9"/>
  <c r="M1612" i="9" s="1"/>
  <c r="L1612" i="9"/>
  <c r="K1612" i="9"/>
  <c r="J1612" i="9"/>
  <c r="I1612" i="9"/>
  <c r="G1612" i="9"/>
  <c r="M1611" i="9"/>
  <c r="L1611" i="9"/>
  <c r="K1611" i="9"/>
  <c r="J1611" i="9"/>
  <c r="I1611" i="9"/>
  <c r="G1611" i="9"/>
  <c r="M1610" i="9" s="1"/>
  <c r="K1610" i="9"/>
  <c r="L1610" i="9" s="1"/>
  <c r="J1610" i="9"/>
  <c r="I1610" i="9"/>
  <c r="G1610" i="9"/>
  <c r="M1609" i="9"/>
  <c r="K1609" i="9"/>
  <c r="L1609" i="9" s="1"/>
  <c r="J1609" i="9"/>
  <c r="I1609" i="9"/>
  <c r="G1609" i="9"/>
  <c r="M1608" i="9"/>
  <c r="K1608" i="9"/>
  <c r="L1608" i="9" s="1"/>
  <c r="J1608" i="9"/>
  <c r="I1608" i="9"/>
  <c r="G1608" i="9"/>
  <c r="M1607" i="9"/>
  <c r="K1607" i="9"/>
  <c r="L1607" i="9" s="1"/>
  <c r="J1607" i="9"/>
  <c r="I1607" i="9"/>
  <c r="G1607" i="9"/>
  <c r="M1606" i="9"/>
  <c r="K1606" i="9"/>
  <c r="L1606" i="9" s="1"/>
  <c r="J1606" i="9"/>
  <c r="I1606" i="9"/>
  <c r="G1606" i="9"/>
  <c r="M1603" i="9" s="1"/>
  <c r="M1605" i="9"/>
  <c r="L1605" i="9"/>
  <c r="K1605" i="9"/>
  <c r="J1605" i="9"/>
  <c r="I1605" i="9"/>
  <c r="G1605" i="9"/>
  <c r="M1602" i="9" s="1"/>
  <c r="M1604" i="9"/>
  <c r="L1604" i="9"/>
  <c r="K1604" i="9"/>
  <c r="J1604" i="9"/>
  <c r="I1604" i="9"/>
  <c r="G1604" i="9"/>
  <c r="L1603" i="9"/>
  <c r="K1603" i="9"/>
  <c r="J1603" i="9"/>
  <c r="I1603" i="9"/>
  <c r="G1603" i="9"/>
  <c r="M1601" i="9" s="1"/>
  <c r="K1602" i="9"/>
  <c r="L1602" i="9" s="1"/>
  <c r="J1602" i="9"/>
  <c r="I1602" i="9"/>
  <c r="G1602" i="9"/>
  <c r="K1601" i="9"/>
  <c r="L1601" i="9" s="1"/>
  <c r="J1601" i="9"/>
  <c r="I1601" i="9"/>
  <c r="G1601" i="9"/>
  <c r="M1600" i="9"/>
  <c r="K1600" i="9"/>
  <c r="L1600" i="9" s="1"/>
  <c r="J1600" i="9"/>
  <c r="I1600" i="9"/>
  <c r="G1600" i="9"/>
  <c r="M1599" i="9"/>
  <c r="K1599" i="9"/>
  <c r="L1599" i="9" s="1"/>
  <c r="J1599" i="9"/>
  <c r="I1599" i="9"/>
  <c r="G1599" i="9"/>
  <c r="M1597" i="9" s="1"/>
  <c r="M1598" i="9"/>
  <c r="K1598" i="9"/>
  <c r="L1598" i="9" s="1"/>
  <c r="J1598" i="9"/>
  <c r="I1598" i="9"/>
  <c r="G1598" i="9"/>
  <c r="M1595" i="9" s="1"/>
  <c r="L1597" i="9"/>
  <c r="K1597" i="9"/>
  <c r="J1597" i="9"/>
  <c r="I1597" i="9"/>
  <c r="G1597" i="9"/>
  <c r="M1596" i="9"/>
  <c r="L1596" i="9"/>
  <c r="K1596" i="9"/>
  <c r="J1596" i="9"/>
  <c r="I1596" i="9"/>
  <c r="G1596" i="9"/>
  <c r="L1595" i="9"/>
  <c r="K1595" i="9"/>
  <c r="J1595" i="9"/>
  <c r="I1595" i="9"/>
  <c r="G1595" i="9"/>
  <c r="M1594" i="9" s="1"/>
  <c r="K1594" i="9"/>
  <c r="L1594" i="9" s="1"/>
  <c r="J1594" i="9"/>
  <c r="I1594" i="9"/>
  <c r="G1594" i="9"/>
  <c r="M1593" i="9"/>
  <c r="K1593" i="9"/>
  <c r="L1593" i="9" s="1"/>
  <c r="J1593" i="9"/>
  <c r="I1593" i="9"/>
  <c r="G1593" i="9"/>
  <c r="M1592" i="9"/>
  <c r="K1592" i="9"/>
  <c r="L1592" i="9" s="1"/>
  <c r="J1592" i="9"/>
  <c r="I1592" i="9"/>
  <c r="G1592" i="9"/>
  <c r="M1591" i="9"/>
  <c r="K1591" i="9"/>
  <c r="L1591" i="9" s="1"/>
  <c r="J1591" i="9"/>
  <c r="I1591" i="9"/>
  <c r="G1591" i="9"/>
  <c r="M1589" i="9" s="1"/>
  <c r="M1590" i="9"/>
  <c r="K1590" i="9"/>
  <c r="L1590" i="9" s="1"/>
  <c r="J1590" i="9"/>
  <c r="I1590" i="9"/>
  <c r="G1590" i="9"/>
  <c r="M1588" i="9" s="1"/>
  <c r="L1589" i="9"/>
  <c r="K1589" i="9"/>
  <c r="J1589" i="9"/>
  <c r="I1589" i="9"/>
  <c r="G1589" i="9"/>
  <c r="M1586" i="9" s="1"/>
  <c r="L1588" i="9"/>
  <c r="K1588" i="9"/>
  <c r="J1588" i="9"/>
  <c r="I1588" i="9"/>
  <c r="G1588" i="9"/>
  <c r="M1587" i="9"/>
  <c r="L1587" i="9"/>
  <c r="K1587" i="9"/>
  <c r="J1587" i="9"/>
  <c r="I1587" i="9"/>
  <c r="G1587" i="9"/>
  <c r="K1586" i="9"/>
  <c r="L1586" i="9" s="1"/>
  <c r="J1586" i="9"/>
  <c r="I1586" i="9"/>
  <c r="G1586" i="9"/>
  <c r="M1585" i="9"/>
  <c r="K1585" i="9"/>
  <c r="L1585" i="9" s="1"/>
  <c r="J1585" i="9"/>
  <c r="I1585" i="9"/>
  <c r="G1585" i="9"/>
  <c r="M1581" i="9" s="1"/>
  <c r="M1584" i="9"/>
  <c r="K1584" i="9"/>
  <c r="L1584" i="9" s="1"/>
  <c r="J1584" i="9"/>
  <c r="I1584" i="9"/>
  <c r="G1584" i="9"/>
  <c r="M1583" i="9"/>
  <c r="K1583" i="9"/>
  <c r="L1583" i="9" s="1"/>
  <c r="J1583" i="9"/>
  <c r="I1583" i="9"/>
  <c r="G1583" i="9"/>
  <c r="M1582" i="9"/>
  <c r="K1582" i="9"/>
  <c r="L1582" i="9" s="1"/>
  <c r="J1582" i="9"/>
  <c r="I1582" i="9"/>
  <c r="G1582" i="9"/>
  <c r="M1384" i="9" s="1"/>
  <c r="L1581" i="9"/>
  <c r="K1581" i="9"/>
  <c r="J1581" i="9"/>
  <c r="I1581" i="9"/>
  <c r="G1581" i="9"/>
  <c r="M1580" i="9" s="1"/>
  <c r="L1580" i="9"/>
  <c r="K1580" i="9"/>
  <c r="J1580" i="9"/>
  <c r="I1580" i="9"/>
  <c r="G1580" i="9"/>
  <c r="M1579" i="9"/>
  <c r="L1579" i="9"/>
  <c r="K1579" i="9"/>
  <c r="J1579" i="9"/>
  <c r="I1579" i="9"/>
  <c r="G1579" i="9"/>
  <c r="M1578" i="9" s="1"/>
  <c r="K1578" i="9"/>
  <c r="L1578" i="9" s="1"/>
  <c r="J1578" i="9"/>
  <c r="I1578" i="9"/>
  <c r="G1578" i="9"/>
  <c r="M1577" i="9"/>
  <c r="K1577" i="9"/>
  <c r="L1577" i="9" s="1"/>
  <c r="J1577" i="9"/>
  <c r="I1577" i="9"/>
  <c r="G1577" i="9"/>
  <c r="M1576" i="9"/>
  <c r="K1576" i="9"/>
  <c r="L1576" i="9" s="1"/>
  <c r="J1576" i="9"/>
  <c r="I1576" i="9"/>
  <c r="G1576" i="9"/>
  <c r="M1575" i="9"/>
  <c r="K1575" i="9"/>
  <c r="L1575" i="9" s="1"/>
  <c r="J1575" i="9"/>
  <c r="I1575" i="9"/>
  <c r="G1575" i="9"/>
  <c r="M1574" i="9"/>
  <c r="K1574" i="9"/>
  <c r="L1574" i="9" s="1"/>
  <c r="J1574" i="9"/>
  <c r="I1574" i="9"/>
  <c r="G1574" i="9"/>
  <c r="M1573" i="9"/>
  <c r="K1573" i="9"/>
  <c r="L1573" i="9" s="1"/>
  <c r="J1573" i="9"/>
  <c r="I1573" i="9"/>
  <c r="G1573" i="9"/>
  <c r="M1572" i="9"/>
  <c r="K1572" i="9"/>
  <c r="L1572" i="9" s="1"/>
  <c r="J1572" i="9"/>
  <c r="I1572" i="9"/>
  <c r="G1572" i="9"/>
  <c r="M1571" i="9"/>
  <c r="K1571" i="9"/>
  <c r="L1571" i="9" s="1"/>
  <c r="J1571" i="9"/>
  <c r="I1571" i="9"/>
  <c r="G1571" i="9"/>
  <c r="M1570" i="9"/>
  <c r="K1570" i="9"/>
  <c r="L1570" i="9" s="1"/>
  <c r="J1570" i="9"/>
  <c r="I1570" i="9"/>
  <c r="G1570" i="9"/>
  <c r="M1569" i="9"/>
  <c r="K1569" i="9"/>
  <c r="L1569" i="9" s="1"/>
  <c r="J1569" i="9"/>
  <c r="I1569" i="9"/>
  <c r="G1569" i="9"/>
  <c r="M1568" i="9"/>
  <c r="K1568" i="9"/>
  <c r="L1568" i="9" s="1"/>
  <c r="J1568" i="9"/>
  <c r="I1568" i="9"/>
  <c r="G1568" i="9"/>
  <c r="M1567" i="9"/>
  <c r="K1567" i="9"/>
  <c r="L1567" i="9" s="1"/>
  <c r="J1567" i="9"/>
  <c r="I1567" i="9"/>
  <c r="G1567" i="9"/>
  <c r="M1566" i="9"/>
  <c r="K1566" i="9"/>
  <c r="L1566" i="9" s="1"/>
  <c r="J1566" i="9"/>
  <c r="I1566" i="9"/>
  <c r="G1566" i="9"/>
  <c r="M1565" i="9"/>
  <c r="K1565" i="9"/>
  <c r="L1565" i="9" s="1"/>
  <c r="J1565" i="9"/>
  <c r="I1565" i="9"/>
  <c r="G1565" i="9"/>
  <c r="M1564" i="9"/>
  <c r="K1564" i="9"/>
  <c r="L1564" i="9" s="1"/>
  <c r="J1564" i="9"/>
  <c r="I1564" i="9"/>
  <c r="G1564" i="9"/>
  <c r="M1563" i="9"/>
  <c r="K1563" i="9"/>
  <c r="L1563" i="9" s="1"/>
  <c r="J1563" i="9"/>
  <c r="I1563" i="9"/>
  <c r="G1563" i="9"/>
  <c r="M1562" i="9"/>
  <c r="K1562" i="9"/>
  <c r="L1562" i="9" s="1"/>
  <c r="J1562" i="9"/>
  <c r="I1562" i="9"/>
  <c r="G1562" i="9"/>
  <c r="M1561" i="9"/>
  <c r="K1561" i="9"/>
  <c r="L1561" i="9" s="1"/>
  <c r="J1561" i="9"/>
  <c r="I1561" i="9"/>
  <c r="G1561" i="9"/>
  <c r="M1560" i="9"/>
  <c r="K1560" i="9"/>
  <c r="L1560" i="9" s="1"/>
  <c r="J1560" i="9"/>
  <c r="I1560" i="9"/>
  <c r="G1560" i="9"/>
  <c r="M1559" i="9"/>
  <c r="K1559" i="9"/>
  <c r="L1559" i="9" s="1"/>
  <c r="J1559" i="9"/>
  <c r="I1559" i="9"/>
  <c r="G1559" i="9"/>
  <c r="M1558" i="9"/>
  <c r="K1558" i="9"/>
  <c r="L1558" i="9" s="1"/>
  <c r="J1558" i="9"/>
  <c r="I1558" i="9"/>
  <c r="G1558" i="9"/>
  <c r="M1557" i="9"/>
  <c r="K1557" i="9"/>
  <c r="L1557" i="9" s="1"/>
  <c r="J1557" i="9"/>
  <c r="I1557" i="9"/>
  <c r="G1557" i="9"/>
  <c r="M1556" i="9"/>
  <c r="K1556" i="9"/>
  <c r="L1556" i="9" s="1"/>
  <c r="J1556" i="9"/>
  <c r="I1556" i="9"/>
  <c r="G1556" i="9"/>
  <c r="M1555" i="9"/>
  <c r="K1555" i="9"/>
  <c r="L1555" i="9" s="1"/>
  <c r="J1555" i="9"/>
  <c r="I1555" i="9"/>
  <c r="G1555" i="9"/>
  <c r="M1554" i="9"/>
  <c r="K1554" i="9"/>
  <c r="L1554" i="9" s="1"/>
  <c r="J1554" i="9"/>
  <c r="I1554" i="9"/>
  <c r="G1554" i="9"/>
  <c r="M1553" i="9"/>
  <c r="K1553" i="9"/>
  <c r="L1553" i="9" s="1"/>
  <c r="J1553" i="9"/>
  <c r="I1553" i="9"/>
  <c r="G1553" i="9"/>
  <c r="M1552" i="9"/>
  <c r="K1552" i="9"/>
  <c r="L1552" i="9" s="1"/>
  <c r="J1552" i="9"/>
  <c r="I1552" i="9"/>
  <c r="G1552" i="9"/>
  <c r="M1551" i="9"/>
  <c r="K1551" i="9"/>
  <c r="L1551" i="9" s="1"/>
  <c r="J1551" i="9"/>
  <c r="I1551" i="9"/>
  <c r="G1551" i="9"/>
  <c r="M1550" i="9"/>
  <c r="K1550" i="9"/>
  <c r="L1550" i="9" s="1"/>
  <c r="J1550" i="9"/>
  <c r="I1550" i="9"/>
  <c r="G1550" i="9"/>
  <c r="M1549" i="9"/>
  <c r="K1549" i="9"/>
  <c r="L1549" i="9" s="1"/>
  <c r="J1549" i="9"/>
  <c r="I1549" i="9"/>
  <c r="G1549" i="9"/>
  <c r="M1548" i="9"/>
  <c r="K1548" i="9"/>
  <c r="L1548" i="9" s="1"/>
  <c r="J1548" i="9"/>
  <c r="I1548" i="9"/>
  <c r="G1548" i="9"/>
  <c r="M1547" i="9"/>
  <c r="K1547" i="9"/>
  <c r="L1547" i="9" s="1"/>
  <c r="J1547" i="9"/>
  <c r="I1547" i="9"/>
  <c r="G1547" i="9"/>
  <c r="M1546" i="9"/>
  <c r="K1546" i="9"/>
  <c r="L1546" i="9" s="1"/>
  <c r="J1546" i="9"/>
  <c r="I1546" i="9"/>
  <c r="G1546" i="9"/>
  <c r="M1545" i="9"/>
  <c r="K1545" i="9"/>
  <c r="L1545" i="9" s="1"/>
  <c r="J1545" i="9"/>
  <c r="I1545" i="9"/>
  <c r="G1545" i="9"/>
  <c r="M1544" i="9"/>
  <c r="K1544" i="9"/>
  <c r="L1544" i="9" s="1"/>
  <c r="J1544" i="9"/>
  <c r="I1544" i="9"/>
  <c r="G1544" i="9"/>
  <c r="M1543" i="9"/>
  <c r="K1543" i="9"/>
  <c r="L1543" i="9" s="1"/>
  <c r="J1543" i="9"/>
  <c r="I1543" i="9"/>
  <c r="G1543" i="9"/>
  <c r="M1542" i="9"/>
  <c r="K1542" i="9"/>
  <c r="L1542" i="9" s="1"/>
  <c r="J1542" i="9"/>
  <c r="I1542" i="9"/>
  <c r="G1542" i="9"/>
  <c r="M1541" i="9"/>
  <c r="K1541" i="9"/>
  <c r="L1541" i="9" s="1"/>
  <c r="J1541" i="9"/>
  <c r="I1541" i="9"/>
  <c r="G1541" i="9"/>
  <c r="M1540" i="9"/>
  <c r="K1540" i="9"/>
  <c r="L1540" i="9" s="1"/>
  <c r="J1540" i="9"/>
  <c r="I1540" i="9"/>
  <c r="G1540" i="9"/>
  <c r="M1539" i="9"/>
  <c r="K1539" i="9"/>
  <c r="L1539" i="9" s="1"/>
  <c r="J1539" i="9"/>
  <c r="I1539" i="9"/>
  <c r="G1539" i="9"/>
  <c r="M1538" i="9"/>
  <c r="K1538" i="9"/>
  <c r="L1538" i="9" s="1"/>
  <c r="J1538" i="9"/>
  <c r="I1538" i="9"/>
  <c r="G1538" i="9"/>
  <c r="M1537" i="9"/>
  <c r="K1537" i="9"/>
  <c r="L1537" i="9" s="1"/>
  <c r="J1537" i="9"/>
  <c r="I1537" i="9"/>
  <c r="G1537" i="9"/>
  <c r="M1536" i="9"/>
  <c r="K1536" i="9"/>
  <c r="L1536" i="9" s="1"/>
  <c r="J1536" i="9"/>
  <c r="I1536" i="9"/>
  <c r="G1536" i="9"/>
  <c r="M1535" i="9"/>
  <c r="K1535" i="9"/>
  <c r="L1535" i="9" s="1"/>
  <c r="J1535" i="9"/>
  <c r="I1535" i="9"/>
  <c r="G1535" i="9"/>
  <c r="M1534" i="9"/>
  <c r="K1534" i="9"/>
  <c r="L1534" i="9" s="1"/>
  <c r="J1534" i="9"/>
  <c r="I1534" i="9"/>
  <c r="G1534" i="9"/>
  <c r="M1533" i="9"/>
  <c r="K1533" i="9"/>
  <c r="L1533" i="9" s="1"/>
  <c r="J1533" i="9"/>
  <c r="I1533" i="9"/>
  <c r="G1533" i="9"/>
  <c r="M1532" i="9"/>
  <c r="K1532" i="9"/>
  <c r="L1532" i="9" s="1"/>
  <c r="J1532" i="9"/>
  <c r="I1532" i="9"/>
  <c r="G1532" i="9"/>
  <c r="M1531" i="9"/>
  <c r="K1531" i="9"/>
  <c r="L1531" i="9" s="1"/>
  <c r="J1531" i="9"/>
  <c r="I1531" i="9"/>
  <c r="G1531" i="9"/>
  <c r="M1530" i="9"/>
  <c r="K1530" i="9"/>
  <c r="L1530" i="9" s="1"/>
  <c r="J1530" i="9"/>
  <c r="I1530" i="9"/>
  <c r="G1530" i="9"/>
  <c r="M1529" i="9"/>
  <c r="K1529" i="9"/>
  <c r="L1529" i="9" s="1"/>
  <c r="J1529" i="9"/>
  <c r="I1529" i="9"/>
  <c r="G1529" i="9"/>
  <c r="M1528" i="9"/>
  <c r="K1528" i="9"/>
  <c r="L1528" i="9" s="1"/>
  <c r="J1528" i="9"/>
  <c r="I1528" i="9"/>
  <c r="G1528" i="9"/>
  <c r="M1527" i="9"/>
  <c r="K1527" i="9"/>
  <c r="L1527" i="9" s="1"/>
  <c r="J1527" i="9"/>
  <c r="I1527" i="9"/>
  <c r="G1527" i="9"/>
  <c r="M1526" i="9"/>
  <c r="K1526" i="9"/>
  <c r="L1526" i="9" s="1"/>
  <c r="J1526" i="9"/>
  <c r="I1526" i="9"/>
  <c r="G1526" i="9"/>
  <c r="M1525" i="9"/>
  <c r="K1525" i="9"/>
  <c r="L1525" i="9" s="1"/>
  <c r="J1525" i="9"/>
  <c r="I1525" i="9"/>
  <c r="G1525" i="9"/>
  <c r="M1524" i="9"/>
  <c r="K1524" i="9"/>
  <c r="L1524" i="9" s="1"/>
  <c r="J1524" i="9"/>
  <c r="I1524" i="9"/>
  <c r="G1524" i="9"/>
  <c r="M1523" i="9"/>
  <c r="K1523" i="9"/>
  <c r="L1523" i="9" s="1"/>
  <c r="J1523" i="9"/>
  <c r="I1523" i="9"/>
  <c r="G1523" i="9"/>
  <c r="M1522" i="9"/>
  <c r="K1522" i="9"/>
  <c r="L1522" i="9" s="1"/>
  <c r="J1522" i="9"/>
  <c r="I1522" i="9"/>
  <c r="G1522" i="9"/>
  <c r="M1521" i="9"/>
  <c r="K1521" i="9"/>
  <c r="L1521" i="9" s="1"/>
  <c r="J1521" i="9"/>
  <c r="I1521" i="9"/>
  <c r="G1521" i="9"/>
  <c r="M1520" i="9"/>
  <c r="K1520" i="9"/>
  <c r="L1520" i="9" s="1"/>
  <c r="J1520" i="9"/>
  <c r="I1520" i="9"/>
  <c r="G1520" i="9"/>
  <c r="M1519" i="9"/>
  <c r="K1519" i="9"/>
  <c r="L1519" i="9" s="1"/>
  <c r="J1519" i="9"/>
  <c r="I1519" i="9"/>
  <c r="G1519" i="9"/>
  <c r="M1518" i="9"/>
  <c r="K1518" i="9"/>
  <c r="L1518" i="9" s="1"/>
  <c r="J1518" i="9"/>
  <c r="I1518" i="9"/>
  <c r="G1518" i="9"/>
  <c r="M1517" i="9"/>
  <c r="K1517" i="9"/>
  <c r="L1517" i="9" s="1"/>
  <c r="J1517" i="9"/>
  <c r="I1517" i="9"/>
  <c r="G1517" i="9"/>
  <c r="M1516" i="9"/>
  <c r="K1516" i="9"/>
  <c r="L1516" i="9" s="1"/>
  <c r="J1516" i="9"/>
  <c r="I1516" i="9"/>
  <c r="G1516" i="9"/>
  <c r="M1515" i="9"/>
  <c r="K1515" i="9"/>
  <c r="L1515" i="9" s="1"/>
  <c r="J1515" i="9"/>
  <c r="I1515" i="9"/>
  <c r="G1515" i="9"/>
  <c r="M1514" i="9"/>
  <c r="K1514" i="9"/>
  <c r="L1514" i="9" s="1"/>
  <c r="J1514" i="9"/>
  <c r="I1514" i="9"/>
  <c r="G1514" i="9"/>
  <c r="M1513" i="9"/>
  <c r="K1513" i="9"/>
  <c r="L1513" i="9" s="1"/>
  <c r="J1513" i="9"/>
  <c r="I1513" i="9"/>
  <c r="G1513" i="9"/>
  <c r="M1512" i="9"/>
  <c r="K1512" i="9"/>
  <c r="L1512" i="9" s="1"/>
  <c r="J1512" i="9"/>
  <c r="I1512" i="9"/>
  <c r="G1512" i="9"/>
  <c r="M1511" i="9"/>
  <c r="K1511" i="9"/>
  <c r="L1511" i="9" s="1"/>
  <c r="J1511" i="9"/>
  <c r="I1511" i="9"/>
  <c r="G1511" i="9"/>
  <c r="M1510" i="9"/>
  <c r="K1510" i="9"/>
  <c r="L1510" i="9" s="1"/>
  <c r="J1510" i="9"/>
  <c r="I1510" i="9"/>
  <c r="G1510" i="9"/>
  <c r="M1509" i="9"/>
  <c r="K1509" i="9"/>
  <c r="L1509" i="9" s="1"/>
  <c r="J1509" i="9"/>
  <c r="I1509" i="9"/>
  <c r="G1509" i="9"/>
  <c r="M1508" i="9"/>
  <c r="K1508" i="9"/>
  <c r="L1508" i="9" s="1"/>
  <c r="J1508" i="9"/>
  <c r="I1508" i="9"/>
  <c r="G1508" i="9"/>
  <c r="M1507" i="9"/>
  <c r="K1507" i="9"/>
  <c r="L1507" i="9" s="1"/>
  <c r="J1507" i="9"/>
  <c r="I1507" i="9"/>
  <c r="G1507" i="9"/>
  <c r="M1506" i="9"/>
  <c r="K1506" i="9"/>
  <c r="L1506" i="9" s="1"/>
  <c r="J1506" i="9"/>
  <c r="I1506" i="9"/>
  <c r="G1506" i="9"/>
  <c r="M1505" i="9"/>
  <c r="K1505" i="9"/>
  <c r="L1505" i="9" s="1"/>
  <c r="J1505" i="9"/>
  <c r="I1505" i="9"/>
  <c r="G1505" i="9"/>
  <c r="M1504" i="9"/>
  <c r="K1504" i="9"/>
  <c r="L1504" i="9" s="1"/>
  <c r="J1504" i="9"/>
  <c r="I1504" i="9"/>
  <c r="G1504" i="9"/>
  <c r="M1503" i="9"/>
  <c r="K1503" i="9"/>
  <c r="L1503" i="9" s="1"/>
  <c r="J1503" i="9"/>
  <c r="I1503" i="9"/>
  <c r="G1503" i="9"/>
  <c r="M1502" i="9"/>
  <c r="K1502" i="9"/>
  <c r="L1502" i="9" s="1"/>
  <c r="J1502" i="9"/>
  <c r="I1502" i="9"/>
  <c r="G1502" i="9"/>
  <c r="M1501" i="9"/>
  <c r="K1501" i="9"/>
  <c r="L1501" i="9" s="1"/>
  <c r="J1501" i="9"/>
  <c r="I1501" i="9"/>
  <c r="G1501" i="9"/>
  <c r="M1500" i="9"/>
  <c r="K1500" i="9"/>
  <c r="L1500" i="9" s="1"/>
  <c r="J1500" i="9"/>
  <c r="I1500" i="9"/>
  <c r="G1500" i="9"/>
  <c r="M1499" i="9"/>
  <c r="K1499" i="9"/>
  <c r="L1499" i="9" s="1"/>
  <c r="J1499" i="9"/>
  <c r="I1499" i="9"/>
  <c r="G1499" i="9"/>
  <c r="M1498" i="9"/>
  <c r="K1498" i="9"/>
  <c r="L1498" i="9" s="1"/>
  <c r="J1498" i="9"/>
  <c r="I1498" i="9"/>
  <c r="G1498" i="9"/>
  <c r="M1497" i="9"/>
  <c r="K1497" i="9"/>
  <c r="L1497" i="9" s="1"/>
  <c r="J1497" i="9"/>
  <c r="I1497" i="9"/>
  <c r="G1497" i="9"/>
  <c r="M1496" i="9"/>
  <c r="K1496" i="9"/>
  <c r="L1496" i="9" s="1"/>
  <c r="J1496" i="9"/>
  <c r="I1496" i="9"/>
  <c r="G1496" i="9"/>
  <c r="M1495" i="9"/>
  <c r="K1495" i="9"/>
  <c r="L1495" i="9" s="1"/>
  <c r="J1495" i="9"/>
  <c r="I1495" i="9"/>
  <c r="G1495" i="9"/>
  <c r="M1494" i="9"/>
  <c r="K1494" i="9"/>
  <c r="L1494" i="9" s="1"/>
  <c r="J1494" i="9"/>
  <c r="I1494" i="9"/>
  <c r="G1494" i="9"/>
  <c r="M1493" i="9"/>
  <c r="K1493" i="9"/>
  <c r="L1493" i="9" s="1"/>
  <c r="J1493" i="9"/>
  <c r="I1493" i="9"/>
  <c r="G1493" i="9"/>
  <c r="M1492" i="9"/>
  <c r="K1492" i="9"/>
  <c r="L1492" i="9" s="1"/>
  <c r="J1492" i="9"/>
  <c r="I1492" i="9"/>
  <c r="G1492" i="9"/>
  <c r="M1491" i="9"/>
  <c r="K1491" i="9"/>
  <c r="L1491" i="9" s="1"/>
  <c r="J1491" i="9"/>
  <c r="I1491" i="9"/>
  <c r="G1491" i="9"/>
  <c r="M1490" i="9"/>
  <c r="K1490" i="9"/>
  <c r="L1490" i="9" s="1"/>
  <c r="J1490" i="9"/>
  <c r="I1490" i="9"/>
  <c r="G1490" i="9"/>
  <c r="M1489" i="9"/>
  <c r="K1489" i="9"/>
  <c r="L1489" i="9" s="1"/>
  <c r="J1489" i="9"/>
  <c r="I1489" i="9"/>
  <c r="G1489" i="9"/>
  <c r="M1488" i="9"/>
  <c r="K1488" i="9"/>
  <c r="L1488" i="9" s="1"/>
  <c r="J1488" i="9"/>
  <c r="I1488" i="9"/>
  <c r="G1488" i="9"/>
  <c r="M1487" i="9"/>
  <c r="K1487" i="9"/>
  <c r="L1487" i="9" s="1"/>
  <c r="J1487" i="9"/>
  <c r="I1487" i="9"/>
  <c r="G1487" i="9"/>
  <c r="M1486" i="9"/>
  <c r="K1486" i="9"/>
  <c r="L1486" i="9" s="1"/>
  <c r="J1486" i="9"/>
  <c r="I1486" i="9"/>
  <c r="G1486" i="9"/>
  <c r="M1485" i="9"/>
  <c r="K1485" i="9"/>
  <c r="L1485" i="9" s="1"/>
  <c r="J1485" i="9"/>
  <c r="I1485" i="9"/>
  <c r="G1485" i="9"/>
  <c r="M1484" i="9"/>
  <c r="K1484" i="9"/>
  <c r="L1484" i="9" s="1"/>
  <c r="J1484" i="9"/>
  <c r="I1484" i="9"/>
  <c r="G1484" i="9"/>
  <c r="M1483" i="9"/>
  <c r="K1483" i="9"/>
  <c r="L1483" i="9" s="1"/>
  <c r="J1483" i="9"/>
  <c r="I1483" i="9"/>
  <c r="G1483" i="9"/>
  <c r="M1482" i="9"/>
  <c r="K1482" i="9"/>
  <c r="L1482" i="9" s="1"/>
  <c r="J1482" i="9"/>
  <c r="I1482" i="9"/>
  <c r="G1482" i="9"/>
  <c r="M1481" i="9"/>
  <c r="K1481" i="9"/>
  <c r="L1481" i="9" s="1"/>
  <c r="J1481" i="9"/>
  <c r="I1481" i="9"/>
  <c r="G1481" i="9"/>
  <c r="M1480" i="9"/>
  <c r="K1480" i="9"/>
  <c r="L1480" i="9" s="1"/>
  <c r="J1480" i="9"/>
  <c r="I1480" i="9"/>
  <c r="G1480" i="9"/>
  <c r="M1479" i="9"/>
  <c r="K1479" i="9"/>
  <c r="L1479" i="9" s="1"/>
  <c r="J1479" i="9"/>
  <c r="I1479" i="9"/>
  <c r="G1479" i="9"/>
  <c r="M1478" i="9"/>
  <c r="K1478" i="9"/>
  <c r="L1478" i="9" s="1"/>
  <c r="J1478" i="9"/>
  <c r="I1478" i="9"/>
  <c r="G1478" i="9"/>
  <c r="M1477" i="9"/>
  <c r="K1477" i="9"/>
  <c r="L1477" i="9" s="1"/>
  <c r="J1477" i="9"/>
  <c r="I1477" i="9"/>
  <c r="G1477" i="9"/>
  <c r="M1476" i="9"/>
  <c r="K1476" i="9"/>
  <c r="L1476" i="9" s="1"/>
  <c r="J1476" i="9"/>
  <c r="I1476" i="9"/>
  <c r="G1476" i="9"/>
  <c r="M1475" i="9"/>
  <c r="K1475" i="9"/>
  <c r="L1475" i="9" s="1"/>
  <c r="J1475" i="9"/>
  <c r="I1475" i="9"/>
  <c r="G1475" i="9"/>
  <c r="M1474" i="9"/>
  <c r="K1474" i="9"/>
  <c r="L1474" i="9" s="1"/>
  <c r="J1474" i="9"/>
  <c r="I1474" i="9"/>
  <c r="G1474" i="9"/>
  <c r="M1473" i="9"/>
  <c r="K1473" i="9"/>
  <c r="L1473" i="9" s="1"/>
  <c r="J1473" i="9"/>
  <c r="I1473" i="9"/>
  <c r="G1473" i="9"/>
  <c r="M1472" i="9"/>
  <c r="K1472" i="9"/>
  <c r="L1472" i="9" s="1"/>
  <c r="J1472" i="9"/>
  <c r="I1472" i="9"/>
  <c r="G1472" i="9"/>
  <c r="M1471" i="9"/>
  <c r="K1471" i="9"/>
  <c r="L1471" i="9" s="1"/>
  <c r="J1471" i="9"/>
  <c r="I1471" i="9"/>
  <c r="G1471" i="9"/>
  <c r="M1470" i="9"/>
  <c r="K1470" i="9"/>
  <c r="L1470" i="9" s="1"/>
  <c r="J1470" i="9"/>
  <c r="I1470" i="9"/>
  <c r="G1470" i="9"/>
  <c r="M1469" i="9"/>
  <c r="K1469" i="9"/>
  <c r="L1469" i="9" s="1"/>
  <c r="J1469" i="9"/>
  <c r="I1469" i="9"/>
  <c r="G1469" i="9"/>
  <c r="M1468" i="9"/>
  <c r="K1468" i="9"/>
  <c r="L1468" i="9" s="1"/>
  <c r="J1468" i="9"/>
  <c r="I1468" i="9"/>
  <c r="G1468" i="9"/>
  <c r="M1467" i="9"/>
  <c r="K1467" i="9"/>
  <c r="L1467" i="9" s="1"/>
  <c r="J1467" i="9"/>
  <c r="I1467" i="9"/>
  <c r="G1467" i="9"/>
  <c r="M1466" i="9"/>
  <c r="K1466" i="9"/>
  <c r="L1466" i="9" s="1"/>
  <c r="J1466" i="9"/>
  <c r="I1466" i="9"/>
  <c r="G1466" i="9"/>
  <c r="M1465" i="9"/>
  <c r="K1465" i="9"/>
  <c r="L1465" i="9" s="1"/>
  <c r="J1465" i="9"/>
  <c r="I1465" i="9"/>
  <c r="G1465" i="9"/>
  <c r="M1464" i="9"/>
  <c r="K1464" i="9"/>
  <c r="L1464" i="9" s="1"/>
  <c r="J1464" i="9"/>
  <c r="I1464" i="9"/>
  <c r="G1464" i="9"/>
  <c r="M1463" i="9"/>
  <c r="K1463" i="9"/>
  <c r="L1463" i="9" s="1"/>
  <c r="J1463" i="9"/>
  <c r="I1463" i="9"/>
  <c r="G1463" i="9"/>
  <c r="M1462" i="9"/>
  <c r="K1462" i="9"/>
  <c r="L1462" i="9" s="1"/>
  <c r="J1462" i="9"/>
  <c r="I1462" i="9"/>
  <c r="G1462" i="9"/>
  <c r="M1461" i="9"/>
  <c r="K1461" i="9"/>
  <c r="L1461" i="9" s="1"/>
  <c r="J1461" i="9"/>
  <c r="I1461" i="9"/>
  <c r="G1461" i="9"/>
  <c r="M1460" i="9"/>
  <c r="K1460" i="9"/>
  <c r="L1460" i="9" s="1"/>
  <c r="J1460" i="9"/>
  <c r="I1460" i="9"/>
  <c r="G1460" i="9"/>
  <c r="M1459" i="9"/>
  <c r="K1459" i="9"/>
  <c r="L1459" i="9" s="1"/>
  <c r="J1459" i="9"/>
  <c r="I1459" i="9"/>
  <c r="G1459" i="9"/>
  <c r="M1458" i="9"/>
  <c r="K1458" i="9"/>
  <c r="L1458" i="9" s="1"/>
  <c r="J1458" i="9"/>
  <c r="I1458" i="9"/>
  <c r="G1458" i="9"/>
  <c r="M1457" i="9"/>
  <c r="K1457" i="9"/>
  <c r="L1457" i="9" s="1"/>
  <c r="J1457" i="9"/>
  <c r="I1457" i="9"/>
  <c r="G1457" i="9"/>
  <c r="M1456" i="9"/>
  <c r="K1456" i="9"/>
  <c r="L1456" i="9" s="1"/>
  <c r="J1456" i="9"/>
  <c r="I1456" i="9"/>
  <c r="G1456" i="9"/>
  <c r="M1455" i="9"/>
  <c r="K1455" i="9"/>
  <c r="L1455" i="9" s="1"/>
  <c r="J1455" i="9"/>
  <c r="I1455" i="9"/>
  <c r="G1455" i="9"/>
  <c r="M1454" i="9"/>
  <c r="K1454" i="9"/>
  <c r="L1454" i="9" s="1"/>
  <c r="J1454" i="9"/>
  <c r="I1454" i="9"/>
  <c r="G1454" i="9"/>
  <c r="M1453" i="9"/>
  <c r="K1453" i="9"/>
  <c r="L1453" i="9" s="1"/>
  <c r="J1453" i="9"/>
  <c r="I1453" i="9"/>
  <c r="G1453" i="9"/>
  <c r="M1452" i="9"/>
  <c r="K1452" i="9"/>
  <c r="L1452" i="9" s="1"/>
  <c r="J1452" i="9"/>
  <c r="I1452" i="9"/>
  <c r="G1452" i="9"/>
  <c r="M1451" i="9"/>
  <c r="K1451" i="9"/>
  <c r="L1451" i="9" s="1"/>
  <c r="J1451" i="9"/>
  <c r="I1451" i="9"/>
  <c r="G1451" i="9"/>
  <c r="M1450" i="9"/>
  <c r="K1450" i="9"/>
  <c r="L1450" i="9" s="1"/>
  <c r="J1450" i="9"/>
  <c r="I1450" i="9"/>
  <c r="G1450" i="9"/>
  <c r="M1449" i="9"/>
  <c r="K1449" i="9"/>
  <c r="L1449" i="9" s="1"/>
  <c r="J1449" i="9"/>
  <c r="I1449" i="9"/>
  <c r="G1449" i="9"/>
  <c r="M1448" i="9"/>
  <c r="K1448" i="9"/>
  <c r="L1448" i="9" s="1"/>
  <c r="J1448" i="9"/>
  <c r="I1448" i="9"/>
  <c r="G1448" i="9"/>
  <c r="M1447" i="9"/>
  <c r="K1447" i="9"/>
  <c r="L1447" i="9" s="1"/>
  <c r="J1447" i="9"/>
  <c r="I1447" i="9"/>
  <c r="G1447" i="9"/>
  <c r="M1446" i="9"/>
  <c r="K1446" i="9"/>
  <c r="L1446" i="9" s="1"/>
  <c r="J1446" i="9"/>
  <c r="I1446" i="9"/>
  <c r="G1446" i="9"/>
  <c r="M1445" i="9"/>
  <c r="K1445" i="9"/>
  <c r="L1445" i="9" s="1"/>
  <c r="J1445" i="9"/>
  <c r="I1445" i="9"/>
  <c r="G1445" i="9"/>
  <c r="M1444" i="9"/>
  <c r="K1444" i="9"/>
  <c r="L1444" i="9" s="1"/>
  <c r="J1444" i="9"/>
  <c r="I1444" i="9"/>
  <c r="G1444" i="9"/>
  <c r="M1443" i="9"/>
  <c r="K1443" i="9"/>
  <c r="L1443" i="9" s="1"/>
  <c r="J1443" i="9"/>
  <c r="I1443" i="9"/>
  <c r="G1443" i="9"/>
  <c r="M1442" i="9"/>
  <c r="K1442" i="9"/>
  <c r="L1442" i="9" s="1"/>
  <c r="J1442" i="9"/>
  <c r="I1442" i="9"/>
  <c r="G1442" i="9"/>
  <c r="M1441" i="9"/>
  <c r="K1441" i="9"/>
  <c r="L1441" i="9" s="1"/>
  <c r="J1441" i="9"/>
  <c r="I1441" i="9"/>
  <c r="G1441" i="9"/>
  <c r="M1440" i="9"/>
  <c r="K1440" i="9"/>
  <c r="L1440" i="9" s="1"/>
  <c r="J1440" i="9"/>
  <c r="I1440" i="9"/>
  <c r="G1440" i="9"/>
  <c r="M1439" i="9"/>
  <c r="K1439" i="9"/>
  <c r="L1439" i="9" s="1"/>
  <c r="J1439" i="9"/>
  <c r="I1439" i="9"/>
  <c r="G1439" i="9"/>
  <c r="M1438" i="9"/>
  <c r="K1438" i="9"/>
  <c r="L1438" i="9" s="1"/>
  <c r="J1438" i="9"/>
  <c r="I1438" i="9"/>
  <c r="G1438" i="9"/>
  <c r="M1437" i="9"/>
  <c r="K1437" i="9"/>
  <c r="L1437" i="9" s="1"/>
  <c r="J1437" i="9"/>
  <c r="I1437" i="9"/>
  <c r="G1437" i="9"/>
  <c r="M1436" i="9"/>
  <c r="K1436" i="9"/>
  <c r="L1436" i="9" s="1"/>
  <c r="J1436" i="9"/>
  <c r="I1436" i="9"/>
  <c r="G1436" i="9"/>
  <c r="M1435" i="9"/>
  <c r="K1435" i="9"/>
  <c r="L1435" i="9" s="1"/>
  <c r="J1435" i="9"/>
  <c r="I1435" i="9"/>
  <c r="G1435" i="9"/>
  <c r="M1434" i="9"/>
  <c r="K1434" i="9"/>
  <c r="L1434" i="9" s="1"/>
  <c r="J1434" i="9"/>
  <c r="I1434" i="9"/>
  <c r="G1434" i="9"/>
  <c r="M1433" i="9"/>
  <c r="K1433" i="9"/>
  <c r="L1433" i="9" s="1"/>
  <c r="J1433" i="9"/>
  <c r="I1433" i="9"/>
  <c r="G1433" i="9"/>
  <c r="M1432" i="9"/>
  <c r="K1432" i="9"/>
  <c r="L1432" i="9" s="1"/>
  <c r="J1432" i="9"/>
  <c r="I1432" i="9"/>
  <c r="G1432" i="9"/>
  <c r="M1431" i="9"/>
  <c r="K1431" i="9"/>
  <c r="L1431" i="9" s="1"/>
  <c r="J1431" i="9"/>
  <c r="I1431" i="9"/>
  <c r="G1431" i="9"/>
  <c r="M1430" i="9"/>
  <c r="K1430" i="9"/>
  <c r="L1430" i="9" s="1"/>
  <c r="J1430" i="9"/>
  <c r="I1430" i="9"/>
  <c r="G1430" i="9"/>
  <c r="M1429" i="9"/>
  <c r="K1429" i="9"/>
  <c r="L1429" i="9" s="1"/>
  <c r="J1429" i="9"/>
  <c r="I1429" i="9"/>
  <c r="G1429" i="9"/>
  <c r="M1428" i="9"/>
  <c r="K1428" i="9"/>
  <c r="L1428" i="9" s="1"/>
  <c r="J1428" i="9"/>
  <c r="I1428" i="9"/>
  <c r="G1428" i="9"/>
  <c r="M1427" i="9"/>
  <c r="K1427" i="9"/>
  <c r="L1427" i="9" s="1"/>
  <c r="J1427" i="9"/>
  <c r="I1427" i="9"/>
  <c r="G1427" i="9"/>
  <c r="M1426" i="9"/>
  <c r="K1426" i="9"/>
  <c r="L1426" i="9" s="1"/>
  <c r="J1426" i="9"/>
  <c r="I1426" i="9"/>
  <c r="G1426" i="9"/>
  <c r="M1425" i="9"/>
  <c r="K1425" i="9"/>
  <c r="L1425" i="9" s="1"/>
  <c r="J1425" i="9"/>
  <c r="I1425" i="9"/>
  <c r="G1425" i="9"/>
  <c r="M1424" i="9"/>
  <c r="K1424" i="9"/>
  <c r="L1424" i="9" s="1"/>
  <c r="J1424" i="9"/>
  <c r="I1424" i="9"/>
  <c r="G1424" i="9"/>
  <c r="M1423" i="9"/>
  <c r="K1423" i="9"/>
  <c r="L1423" i="9" s="1"/>
  <c r="J1423" i="9"/>
  <c r="I1423" i="9"/>
  <c r="G1423" i="9"/>
  <c r="M1422" i="9"/>
  <c r="K1422" i="9"/>
  <c r="L1422" i="9" s="1"/>
  <c r="J1422" i="9"/>
  <c r="I1422" i="9"/>
  <c r="G1422" i="9"/>
  <c r="M1421" i="9"/>
  <c r="K1421" i="9"/>
  <c r="L1421" i="9" s="1"/>
  <c r="J1421" i="9"/>
  <c r="I1421" i="9"/>
  <c r="G1421" i="9"/>
  <c r="M1420" i="9"/>
  <c r="K1420" i="9"/>
  <c r="L1420" i="9" s="1"/>
  <c r="J1420" i="9"/>
  <c r="I1420" i="9"/>
  <c r="G1420" i="9"/>
  <c r="M1419" i="9"/>
  <c r="K1419" i="9"/>
  <c r="L1419" i="9" s="1"/>
  <c r="J1419" i="9"/>
  <c r="I1419" i="9"/>
  <c r="G1419" i="9"/>
  <c r="M1418" i="9"/>
  <c r="K1418" i="9"/>
  <c r="L1418" i="9" s="1"/>
  <c r="J1418" i="9"/>
  <c r="I1418" i="9"/>
  <c r="G1418" i="9"/>
  <c r="M1417" i="9"/>
  <c r="K1417" i="9"/>
  <c r="L1417" i="9" s="1"/>
  <c r="J1417" i="9"/>
  <c r="I1417" i="9"/>
  <c r="G1417" i="9"/>
  <c r="M1416" i="9"/>
  <c r="K1416" i="9"/>
  <c r="L1416" i="9" s="1"/>
  <c r="J1416" i="9"/>
  <c r="I1416" i="9"/>
  <c r="G1416" i="9"/>
  <c r="M1415" i="9"/>
  <c r="K1415" i="9"/>
  <c r="L1415" i="9" s="1"/>
  <c r="J1415" i="9"/>
  <c r="I1415" i="9"/>
  <c r="G1415" i="9"/>
  <c r="M1414" i="9"/>
  <c r="K1414" i="9"/>
  <c r="L1414" i="9" s="1"/>
  <c r="J1414" i="9"/>
  <c r="I1414" i="9"/>
  <c r="G1414" i="9"/>
  <c r="M1413" i="9"/>
  <c r="K1413" i="9"/>
  <c r="L1413" i="9" s="1"/>
  <c r="J1413" i="9"/>
  <c r="I1413" i="9"/>
  <c r="G1413" i="9"/>
  <c r="M1412" i="9"/>
  <c r="K1412" i="9"/>
  <c r="L1412" i="9" s="1"/>
  <c r="J1412" i="9"/>
  <c r="I1412" i="9"/>
  <c r="G1412" i="9"/>
  <c r="M1411" i="9"/>
  <c r="K1411" i="9"/>
  <c r="L1411" i="9" s="1"/>
  <c r="J1411" i="9"/>
  <c r="I1411" i="9"/>
  <c r="G1411" i="9"/>
  <c r="M1410" i="9"/>
  <c r="K1410" i="9"/>
  <c r="L1410" i="9" s="1"/>
  <c r="J1410" i="9"/>
  <c r="I1410" i="9"/>
  <c r="G1410" i="9"/>
  <c r="M1409" i="9"/>
  <c r="K1409" i="9"/>
  <c r="L1409" i="9" s="1"/>
  <c r="J1409" i="9"/>
  <c r="I1409" i="9"/>
  <c r="G1409" i="9"/>
  <c r="M1408" i="9"/>
  <c r="K1408" i="9"/>
  <c r="L1408" i="9" s="1"/>
  <c r="J1408" i="9"/>
  <c r="I1408" i="9"/>
  <c r="G1408" i="9"/>
  <c r="M1407" i="9"/>
  <c r="K1407" i="9"/>
  <c r="L1407" i="9" s="1"/>
  <c r="J1407" i="9"/>
  <c r="I1407" i="9"/>
  <c r="G1407" i="9"/>
  <c r="M1406" i="9"/>
  <c r="K1406" i="9"/>
  <c r="L1406" i="9" s="1"/>
  <c r="J1406" i="9"/>
  <c r="I1406" i="9"/>
  <c r="G1406" i="9"/>
  <c r="M1405" i="9"/>
  <c r="K1405" i="9"/>
  <c r="L1405" i="9" s="1"/>
  <c r="J1405" i="9"/>
  <c r="I1405" i="9"/>
  <c r="G1405" i="9"/>
  <c r="M1404" i="9"/>
  <c r="K1404" i="9"/>
  <c r="L1404" i="9" s="1"/>
  <c r="J1404" i="9"/>
  <c r="I1404" i="9"/>
  <c r="G1404" i="9"/>
  <c r="M1403" i="9"/>
  <c r="K1403" i="9"/>
  <c r="L1403" i="9" s="1"/>
  <c r="J1403" i="9"/>
  <c r="I1403" i="9"/>
  <c r="G1403" i="9"/>
  <c r="M1402" i="9"/>
  <c r="K1402" i="9"/>
  <c r="L1402" i="9" s="1"/>
  <c r="J1402" i="9"/>
  <c r="I1402" i="9"/>
  <c r="G1402" i="9"/>
  <c r="M1401" i="9"/>
  <c r="K1401" i="9"/>
  <c r="L1401" i="9" s="1"/>
  <c r="J1401" i="9"/>
  <c r="I1401" i="9"/>
  <c r="G1401" i="9"/>
  <c r="M1400" i="9"/>
  <c r="K1400" i="9"/>
  <c r="L1400" i="9" s="1"/>
  <c r="J1400" i="9"/>
  <c r="I1400" i="9"/>
  <c r="G1400" i="9"/>
  <c r="M1399" i="9"/>
  <c r="K1399" i="9"/>
  <c r="L1399" i="9" s="1"/>
  <c r="J1399" i="9"/>
  <c r="I1399" i="9"/>
  <c r="G1399" i="9"/>
  <c r="M1398" i="9"/>
  <c r="K1398" i="9"/>
  <c r="L1398" i="9" s="1"/>
  <c r="J1398" i="9"/>
  <c r="I1398" i="9"/>
  <c r="G1398" i="9"/>
  <c r="M1397" i="9"/>
  <c r="K1397" i="9"/>
  <c r="L1397" i="9" s="1"/>
  <c r="J1397" i="9"/>
  <c r="I1397" i="9"/>
  <c r="G1397" i="9"/>
  <c r="M1396" i="9"/>
  <c r="K1396" i="9"/>
  <c r="L1396" i="9" s="1"/>
  <c r="J1396" i="9"/>
  <c r="I1396" i="9"/>
  <c r="G1396" i="9"/>
  <c r="M1395" i="9"/>
  <c r="K1395" i="9"/>
  <c r="L1395" i="9" s="1"/>
  <c r="J1395" i="9"/>
  <c r="I1395" i="9"/>
  <c r="G1395" i="9"/>
  <c r="M1394" i="9"/>
  <c r="K1394" i="9"/>
  <c r="L1394" i="9" s="1"/>
  <c r="J1394" i="9"/>
  <c r="I1394" i="9"/>
  <c r="G1394" i="9"/>
  <c r="M1393" i="9"/>
  <c r="K1393" i="9"/>
  <c r="L1393" i="9" s="1"/>
  <c r="J1393" i="9"/>
  <c r="I1393" i="9"/>
  <c r="G1393" i="9"/>
  <c r="M1392" i="9"/>
  <c r="K1392" i="9"/>
  <c r="L1392" i="9" s="1"/>
  <c r="J1392" i="9"/>
  <c r="I1392" i="9"/>
  <c r="G1392" i="9"/>
  <c r="M1391" i="9"/>
  <c r="K1391" i="9"/>
  <c r="L1391" i="9" s="1"/>
  <c r="J1391" i="9"/>
  <c r="I1391" i="9"/>
  <c r="G1391" i="9"/>
  <c r="M1390" i="9"/>
  <c r="K1390" i="9"/>
  <c r="L1390" i="9" s="1"/>
  <c r="J1390" i="9"/>
  <c r="I1390" i="9"/>
  <c r="G1390" i="9"/>
  <c r="M1389" i="9"/>
  <c r="K1389" i="9"/>
  <c r="L1389" i="9" s="1"/>
  <c r="J1389" i="9"/>
  <c r="I1389" i="9"/>
  <c r="G1389" i="9"/>
  <c r="M1388" i="9"/>
  <c r="K1388" i="9"/>
  <c r="L1388" i="9" s="1"/>
  <c r="J1388" i="9"/>
  <c r="I1388" i="9"/>
  <c r="G1388" i="9"/>
  <c r="M1387" i="9"/>
  <c r="K1387" i="9"/>
  <c r="L1387" i="9" s="1"/>
  <c r="J1387" i="9"/>
  <c r="I1387" i="9"/>
  <c r="G1387" i="9"/>
  <c r="M1386" i="9"/>
  <c r="K1386" i="9"/>
  <c r="L1386" i="9" s="1"/>
  <c r="J1386" i="9"/>
  <c r="I1386" i="9"/>
  <c r="G1386" i="9"/>
  <c r="M1385" i="9"/>
  <c r="K1385" i="9"/>
  <c r="L1385" i="9" s="1"/>
  <c r="J1385" i="9"/>
  <c r="I1385" i="9"/>
  <c r="G1385" i="9"/>
  <c r="K1384" i="9"/>
  <c r="L1384" i="9" s="1"/>
  <c r="J1384" i="9"/>
  <c r="I1384" i="9"/>
  <c r="G1384" i="9"/>
  <c r="M1383" i="9"/>
  <c r="K1383" i="9"/>
  <c r="L1383" i="9" s="1"/>
  <c r="J1383" i="9"/>
  <c r="I1383" i="9"/>
  <c r="G1383" i="9"/>
  <c r="M1382" i="9"/>
  <c r="K1382" i="9"/>
  <c r="L1382" i="9" s="1"/>
  <c r="J1382" i="9"/>
  <c r="I1382" i="9"/>
  <c r="G1382" i="9"/>
  <c r="M1381" i="9"/>
  <c r="K1381" i="9"/>
  <c r="L1381" i="9" s="1"/>
  <c r="J1381" i="9"/>
  <c r="I1381" i="9"/>
  <c r="G1381" i="9"/>
  <c r="M1380" i="9"/>
  <c r="K1380" i="9"/>
  <c r="L1380" i="9" s="1"/>
  <c r="J1380" i="9"/>
  <c r="I1380" i="9"/>
  <c r="G1380" i="9"/>
  <c r="M1379" i="9"/>
  <c r="K1379" i="9"/>
  <c r="L1379" i="9" s="1"/>
  <c r="J1379" i="9"/>
  <c r="I1379" i="9"/>
  <c r="G1379" i="9"/>
  <c r="M1378" i="9"/>
  <c r="K1378" i="9"/>
  <c r="L1378" i="9" s="1"/>
  <c r="J1378" i="9"/>
  <c r="I1378" i="9"/>
  <c r="G1378" i="9"/>
  <c r="M1377" i="9"/>
  <c r="K1377" i="9"/>
  <c r="L1377" i="9" s="1"/>
  <c r="J1377" i="9"/>
  <c r="I1377" i="9"/>
  <c r="G1377" i="9"/>
  <c r="M1376" i="9"/>
  <c r="L1376" i="9"/>
  <c r="K1376" i="9"/>
  <c r="J1376" i="9"/>
  <c r="I1376" i="9"/>
  <c r="G1376" i="9"/>
  <c r="M1375" i="9"/>
  <c r="K1375" i="9"/>
  <c r="L1375" i="9" s="1"/>
  <c r="J1375" i="9"/>
  <c r="I1375" i="9"/>
  <c r="G1375" i="9"/>
  <c r="M1374" i="9"/>
  <c r="K1374" i="9"/>
  <c r="L1374" i="9" s="1"/>
  <c r="J1374" i="9"/>
  <c r="I1374" i="9"/>
  <c r="G1374" i="9"/>
  <c r="M1373" i="9"/>
  <c r="K1373" i="9"/>
  <c r="L1373" i="9" s="1"/>
  <c r="J1373" i="9"/>
  <c r="I1373" i="9"/>
  <c r="G1373" i="9"/>
  <c r="M1372" i="9"/>
  <c r="L1372" i="9"/>
  <c r="K1372" i="9"/>
  <c r="J1372" i="9"/>
  <c r="I1372" i="9"/>
  <c r="G1372" i="9"/>
  <c r="M1371" i="9"/>
  <c r="K1371" i="9"/>
  <c r="L1371" i="9" s="1"/>
  <c r="J1371" i="9"/>
  <c r="I1371" i="9"/>
  <c r="G1371" i="9"/>
  <c r="M1370" i="9"/>
  <c r="K1370" i="9"/>
  <c r="L1370" i="9" s="1"/>
  <c r="J1370" i="9"/>
  <c r="I1370" i="9"/>
  <c r="G1370" i="9"/>
  <c r="M1365" i="9" s="1"/>
  <c r="M1369" i="9"/>
  <c r="K1369" i="9"/>
  <c r="L1369" i="9" s="1"/>
  <c r="J1369" i="9"/>
  <c r="I1369" i="9"/>
  <c r="G1369" i="9"/>
  <c r="M1368" i="9"/>
  <c r="K1368" i="9"/>
  <c r="L1368" i="9" s="1"/>
  <c r="J1368" i="9"/>
  <c r="I1368" i="9"/>
  <c r="G1368" i="9"/>
  <c r="M1367" i="9"/>
  <c r="K1367" i="9"/>
  <c r="L1367" i="9" s="1"/>
  <c r="J1367" i="9"/>
  <c r="I1367" i="9"/>
  <c r="G1367" i="9"/>
  <c r="M1366" i="9"/>
  <c r="K1366" i="9"/>
  <c r="L1366" i="9" s="1"/>
  <c r="J1366" i="9"/>
  <c r="I1366" i="9"/>
  <c r="G1366" i="9"/>
  <c r="K1365" i="9"/>
  <c r="L1365" i="9" s="1"/>
  <c r="J1365" i="9"/>
  <c r="I1365" i="9"/>
  <c r="G1365" i="9"/>
  <c r="M1364" i="9"/>
  <c r="K1364" i="9"/>
  <c r="L1364" i="9" s="1"/>
  <c r="J1364" i="9"/>
  <c r="I1364" i="9"/>
  <c r="G1364" i="9"/>
  <c r="M1363" i="9"/>
  <c r="K1363" i="9"/>
  <c r="L1363" i="9" s="1"/>
  <c r="J1363" i="9"/>
  <c r="I1363" i="9"/>
  <c r="G1363" i="9"/>
  <c r="M1362" i="9"/>
  <c r="K1362" i="9"/>
  <c r="L1362" i="9" s="1"/>
  <c r="J1362" i="9"/>
  <c r="I1362" i="9"/>
  <c r="G1362" i="9"/>
  <c r="M1353" i="9" s="1"/>
  <c r="M1361" i="9"/>
  <c r="K1361" i="9"/>
  <c r="L1361" i="9" s="1"/>
  <c r="J1361" i="9"/>
  <c r="I1361" i="9"/>
  <c r="G1361" i="9"/>
  <c r="M1360" i="9"/>
  <c r="K1360" i="9"/>
  <c r="L1360" i="9" s="1"/>
  <c r="J1360" i="9"/>
  <c r="I1360" i="9"/>
  <c r="G1360" i="9"/>
  <c r="M1359" i="9"/>
  <c r="K1359" i="9"/>
  <c r="L1359" i="9" s="1"/>
  <c r="J1359" i="9"/>
  <c r="I1359" i="9"/>
  <c r="G1359" i="9"/>
  <c r="M1358" i="9"/>
  <c r="K1358" i="9"/>
  <c r="L1358" i="9" s="1"/>
  <c r="J1358" i="9"/>
  <c r="I1358" i="9"/>
  <c r="G1358" i="9"/>
  <c r="M1357" i="9"/>
  <c r="K1357" i="9"/>
  <c r="L1357" i="9" s="1"/>
  <c r="J1357" i="9"/>
  <c r="I1357" i="9"/>
  <c r="G1357" i="9"/>
  <c r="M1356" i="9"/>
  <c r="K1356" i="9"/>
  <c r="L1356" i="9" s="1"/>
  <c r="J1356" i="9"/>
  <c r="I1356" i="9"/>
  <c r="G1356" i="9"/>
  <c r="M1355" i="9"/>
  <c r="K1355" i="9"/>
  <c r="L1355" i="9" s="1"/>
  <c r="J1355" i="9"/>
  <c r="I1355" i="9"/>
  <c r="G1355" i="9"/>
  <c r="M1354" i="9"/>
  <c r="K1354" i="9"/>
  <c r="L1354" i="9" s="1"/>
  <c r="J1354" i="9"/>
  <c r="I1354" i="9"/>
  <c r="G1354" i="9"/>
  <c r="K1353" i="9"/>
  <c r="L1353" i="9" s="1"/>
  <c r="J1353" i="9"/>
  <c r="I1353" i="9"/>
  <c r="G1353" i="9"/>
  <c r="M1352" i="9"/>
  <c r="K1352" i="9"/>
  <c r="L1352" i="9" s="1"/>
  <c r="J1352" i="9"/>
  <c r="I1352" i="9"/>
  <c r="G1352" i="9"/>
  <c r="M1351" i="9"/>
  <c r="K1351" i="9"/>
  <c r="L1351" i="9" s="1"/>
  <c r="J1351" i="9"/>
  <c r="I1351" i="9"/>
  <c r="G1351" i="9"/>
  <c r="M1350" i="9"/>
  <c r="K1350" i="9"/>
  <c r="L1350" i="9" s="1"/>
  <c r="J1350" i="9"/>
  <c r="I1350" i="9"/>
  <c r="G1350" i="9"/>
  <c r="M1347" i="9" s="1"/>
  <c r="M1349" i="9"/>
  <c r="K1349" i="9"/>
  <c r="L1349" i="9" s="1"/>
  <c r="J1349" i="9"/>
  <c r="I1349" i="9"/>
  <c r="G1349" i="9"/>
  <c r="M1348" i="9"/>
  <c r="L1348" i="9"/>
  <c r="K1348" i="9"/>
  <c r="J1348" i="9"/>
  <c r="I1348" i="9"/>
  <c r="G1348" i="9"/>
  <c r="K1347" i="9"/>
  <c r="L1347" i="9" s="1"/>
  <c r="J1347" i="9"/>
  <c r="I1347" i="9"/>
  <c r="G1347" i="9"/>
  <c r="M1346" i="9"/>
  <c r="K1346" i="9"/>
  <c r="L1346" i="9" s="1"/>
  <c r="J1346" i="9"/>
  <c r="I1346" i="9"/>
  <c r="G1346" i="9"/>
  <c r="M1345" i="9"/>
  <c r="K1345" i="9"/>
  <c r="L1345" i="9" s="1"/>
  <c r="J1345" i="9"/>
  <c r="I1345" i="9"/>
  <c r="G1345" i="9"/>
  <c r="M1344" i="9"/>
  <c r="L1344" i="9"/>
  <c r="K1344" i="9"/>
  <c r="J1344" i="9"/>
  <c r="I1344" i="9"/>
  <c r="G1344" i="9"/>
  <c r="M1343" i="9"/>
  <c r="K1343" i="9"/>
  <c r="L1343" i="9" s="1"/>
  <c r="J1343" i="9"/>
  <c r="I1343" i="9"/>
  <c r="G1343" i="9"/>
  <c r="M1342" i="9"/>
  <c r="K1342" i="9"/>
  <c r="L1342" i="9" s="1"/>
  <c r="J1342" i="9"/>
  <c r="I1342" i="9"/>
  <c r="G1342" i="9"/>
  <c r="M1341" i="9"/>
  <c r="K1341" i="9"/>
  <c r="L1341" i="9" s="1"/>
  <c r="J1341" i="9"/>
  <c r="I1341" i="9"/>
  <c r="G1341" i="9"/>
  <c r="M1340" i="9"/>
  <c r="L1340" i="9"/>
  <c r="K1340" i="9"/>
  <c r="J1340" i="9"/>
  <c r="I1340" i="9"/>
  <c r="G1340" i="9"/>
  <c r="M1339" i="9"/>
  <c r="K1339" i="9"/>
  <c r="L1339" i="9" s="1"/>
  <c r="J1339" i="9"/>
  <c r="I1339" i="9"/>
  <c r="G1339" i="9"/>
  <c r="M1338" i="9"/>
  <c r="K1338" i="9"/>
  <c r="L1338" i="9" s="1"/>
  <c r="J1338" i="9"/>
  <c r="I1338" i="9"/>
  <c r="G1338" i="9"/>
  <c r="M1335" i="9" s="1"/>
  <c r="M1337" i="9"/>
  <c r="K1337" i="9"/>
  <c r="L1337" i="9" s="1"/>
  <c r="J1337" i="9"/>
  <c r="I1337" i="9"/>
  <c r="G1337" i="9"/>
  <c r="M1336" i="9"/>
  <c r="K1336" i="9"/>
  <c r="L1336" i="9" s="1"/>
  <c r="J1336" i="9"/>
  <c r="I1336" i="9"/>
  <c r="G1336" i="9"/>
  <c r="K1335" i="9"/>
  <c r="L1335" i="9" s="1"/>
  <c r="J1335" i="9"/>
  <c r="I1335" i="9"/>
  <c r="G1335" i="9"/>
  <c r="M1334" i="9"/>
  <c r="K1334" i="9"/>
  <c r="L1334" i="9" s="1"/>
  <c r="J1334" i="9"/>
  <c r="I1334" i="9"/>
  <c r="G1334" i="9"/>
  <c r="M1333" i="9"/>
  <c r="K1333" i="9"/>
  <c r="L1333" i="9" s="1"/>
  <c r="J1333" i="9"/>
  <c r="I1333" i="9"/>
  <c r="G1333" i="9"/>
  <c r="M1332" i="9"/>
  <c r="K1332" i="9"/>
  <c r="L1332" i="9" s="1"/>
  <c r="J1332" i="9"/>
  <c r="I1332" i="9"/>
  <c r="G1332" i="9"/>
  <c r="M1331" i="9"/>
  <c r="K1331" i="9"/>
  <c r="L1331" i="9" s="1"/>
  <c r="J1331" i="9"/>
  <c r="I1331" i="9"/>
  <c r="G1331" i="9"/>
  <c r="M1330" i="9"/>
  <c r="K1330" i="9"/>
  <c r="L1330" i="9" s="1"/>
  <c r="J1330" i="9"/>
  <c r="I1330" i="9"/>
  <c r="G1330" i="9"/>
  <c r="M1329" i="9" s="1"/>
  <c r="K1329" i="9"/>
  <c r="L1329" i="9" s="1"/>
  <c r="J1329" i="9"/>
  <c r="I1329" i="9"/>
  <c r="G1329" i="9"/>
  <c r="M1328" i="9"/>
  <c r="K1328" i="9"/>
  <c r="L1328" i="9" s="1"/>
  <c r="J1328" i="9"/>
  <c r="I1328" i="9"/>
  <c r="G1328" i="9"/>
  <c r="M1327" i="9"/>
  <c r="K1327" i="9"/>
  <c r="L1327" i="9" s="1"/>
  <c r="J1327" i="9"/>
  <c r="I1327" i="9"/>
  <c r="G1327" i="9"/>
  <c r="M1326" i="9"/>
  <c r="K1326" i="9"/>
  <c r="L1326" i="9" s="1"/>
  <c r="J1326" i="9"/>
  <c r="I1326" i="9"/>
  <c r="G1326" i="9"/>
  <c r="M1325" i="9"/>
  <c r="K1325" i="9"/>
  <c r="L1325" i="9" s="1"/>
  <c r="J1325" i="9"/>
  <c r="I1325" i="9"/>
  <c r="G1325" i="9"/>
  <c r="M1324" i="9" s="1"/>
  <c r="L1324" i="9"/>
  <c r="K1324" i="9"/>
  <c r="J1324" i="9"/>
  <c r="I1324" i="9"/>
  <c r="G1324" i="9"/>
  <c r="M1323" i="9"/>
  <c r="L1323" i="9"/>
  <c r="K1323" i="9"/>
  <c r="J1323" i="9"/>
  <c r="I1323" i="9"/>
  <c r="G1323" i="9"/>
  <c r="M1322" i="9"/>
  <c r="K1322" i="9"/>
  <c r="L1322" i="9" s="1"/>
  <c r="J1322" i="9"/>
  <c r="I1322" i="9"/>
  <c r="G1322" i="9"/>
  <c r="M1321" i="9"/>
  <c r="K1321" i="9"/>
  <c r="L1321" i="9" s="1"/>
  <c r="J1321" i="9"/>
  <c r="I1321" i="9"/>
  <c r="G1321" i="9"/>
  <c r="M1320" i="9"/>
  <c r="L1320" i="9"/>
  <c r="K1320" i="9"/>
  <c r="J1320" i="9"/>
  <c r="I1320" i="9"/>
  <c r="G1320" i="9"/>
  <c r="M1319" i="9"/>
  <c r="K1319" i="9"/>
  <c r="L1319" i="9" s="1"/>
  <c r="J1319" i="9"/>
  <c r="I1319" i="9"/>
  <c r="G1319" i="9"/>
  <c r="M1136" i="9" s="1"/>
  <c r="M1318" i="9"/>
  <c r="K1318" i="9"/>
  <c r="L1318" i="9" s="1"/>
  <c r="J1318" i="9"/>
  <c r="I1318" i="9"/>
  <c r="G1318" i="9"/>
  <c r="M1317" i="9"/>
  <c r="K1317" i="9"/>
  <c r="L1317" i="9" s="1"/>
  <c r="J1317" i="9"/>
  <c r="I1317" i="9"/>
  <c r="G1317" i="9"/>
  <c r="M1316" i="9" s="1"/>
  <c r="L1316" i="9"/>
  <c r="K1316" i="9"/>
  <c r="J1316" i="9"/>
  <c r="I1316" i="9"/>
  <c r="G1316" i="9"/>
  <c r="M1315" i="9"/>
  <c r="L1315" i="9"/>
  <c r="K1315" i="9"/>
  <c r="J1315" i="9"/>
  <c r="I1315" i="9"/>
  <c r="G1315" i="9"/>
  <c r="M1314" i="9"/>
  <c r="L1314" i="9"/>
  <c r="K1314" i="9"/>
  <c r="J1314" i="9"/>
  <c r="I1314" i="9"/>
  <c r="G1314" i="9"/>
  <c r="M1313" i="9" s="1"/>
  <c r="K1313" i="9"/>
  <c r="L1313" i="9" s="1"/>
  <c r="J1313" i="9"/>
  <c r="I1313" i="9"/>
  <c r="G1313" i="9"/>
  <c r="M1312" i="9" s="1"/>
  <c r="L1312" i="9"/>
  <c r="K1312" i="9"/>
  <c r="J1312" i="9"/>
  <c r="I1312" i="9"/>
  <c r="G1312" i="9"/>
  <c r="M1311" i="9" s="1"/>
  <c r="L1311" i="9"/>
  <c r="K1311" i="9"/>
  <c r="J1311" i="9"/>
  <c r="I1311" i="9"/>
  <c r="G1311" i="9"/>
  <c r="M1310" i="9"/>
  <c r="L1310" i="9"/>
  <c r="K1310" i="9"/>
  <c r="J1310" i="9"/>
  <c r="I1310" i="9"/>
  <c r="G1310" i="9"/>
  <c r="M1309" i="9"/>
  <c r="K1309" i="9"/>
  <c r="L1309" i="9" s="1"/>
  <c r="J1309" i="9"/>
  <c r="I1309" i="9"/>
  <c r="G1309" i="9"/>
  <c r="M1308" i="9" s="1"/>
  <c r="L1308" i="9"/>
  <c r="K1308" i="9"/>
  <c r="J1308" i="9"/>
  <c r="I1308" i="9"/>
  <c r="G1308" i="9"/>
  <c r="M1307" i="9" s="1"/>
  <c r="L1307" i="9"/>
  <c r="K1307" i="9"/>
  <c r="J1307" i="9"/>
  <c r="I1307" i="9"/>
  <c r="G1307" i="9"/>
  <c r="M1306" i="9"/>
  <c r="L1306" i="9"/>
  <c r="K1306" i="9"/>
  <c r="J1306" i="9"/>
  <c r="I1306" i="9"/>
  <c r="G1306" i="9"/>
  <c r="M1305" i="9" s="1"/>
  <c r="K1305" i="9"/>
  <c r="L1305" i="9" s="1"/>
  <c r="J1305" i="9"/>
  <c r="I1305" i="9"/>
  <c r="G1305" i="9"/>
  <c r="M1303" i="9" s="1"/>
  <c r="M1304" i="9"/>
  <c r="L1304" i="9"/>
  <c r="K1304" i="9"/>
  <c r="J1304" i="9"/>
  <c r="I1304" i="9"/>
  <c r="G1304" i="9"/>
  <c r="M1302" i="9" s="1"/>
  <c r="L1303" i="9"/>
  <c r="K1303" i="9"/>
  <c r="J1303" i="9"/>
  <c r="I1303" i="9"/>
  <c r="G1303" i="9"/>
  <c r="L1302" i="9"/>
  <c r="K1302" i="9"/>
  <c r="J1302" i="9"/>
  <c r="I1302" i="9"/>
  <c r="G1302" i="9"/>
  <c r="M1301" i="9"/>
  <c r="K1301" i="9"/>
  <c r="L1301" i="9" s="1"/>
  <c r="J1301" i="9"/>
  <c r="I1301" i="9"/>
  <c r="G1301" i="9"/>
  <c r="M1300" i="9" s="1"/>
  <c r="K1300" i="9"/>
  <c r="L1300" i="9" s="1"/>
  <c r="J1300" i="9"/>
  <c r="I1300" i="9"/>
  <c r="G1300" i="9"/>
  <c r="M1299" i="9"/>
  <c r="L1299" i="9"/>
  <c r="K1299" i="9"/>
  <c r="J1299" i="9"/>
  <c r="I1299" i="9"/>
  <c r="G1299" i="9"/>
  <c r="M1298" i="9"/>
  <c r="L1298" i="9"/>
  <c r="K1298" i="9"/>
  <c r="J1298" i="9"/>
  <c r="I1298" i="9"/>
  <c r="G1298" i="9"/>
  <c r="M1297" i="9" s="1"/>
  <c r="K1297" i="9"/>
  <c r="L1297" i="9" s="1"/>
  <c r="J1297" i="9"/>
  <c r="I1297" i="9"/>
  <c r="G1297" i="9"/>
  <c r="M1296" i="9"/>
  <c r="K1296" i="9"/>
  <c r="L1296" i="9" s="1"/>
  <c r="J1296" i="9"/>
  <c r="I1296" i="9"/>
  <c r="G1296" i="9"/>
  <c r="M1293" i="9" s="1"/>
  <c r="M1295" i="9"/>
  <c r="L1295" i="9"/>
  <c r="K1295" i="9"/>
  <c r="J1295" i="9"/>
  <c r="I1295" i="9"/>
  <c r="G1295" i="9"/>
  <c r="M1294" i="9"/>
  <c r="L1294" i="9"/>
  <c r="K1294" i="9"/>
  <c r="J1294" i="9"/>
  <c r="I1294" i="9"/>
  <c r="G1294" i="9"/>
  <c r="K1293" i="9"/>
  <c r="L1293" i="9" s="1"/>
  <c r="J1293" i="9"/>
  <c r="I1293" i="9"/>
  <c r="G1293" i="9"/>
  <c r="M1292" i="9"/>
  <c r="K1292" i="9"/>
  <c r="L1292" i="9" s="1"/>
  <c r="J1292" i="9"/>
  <c r="I1292" i="9"/>
  <c r="G1292" i="9"/>
  <c r="M1289" i="9" s="1"/>
  <c r="M1291" i="9"/>
  <c r="L1291" i="9"/>
  <c r="K1291" i="9"/>
  <c r="J1291" i="9"/>
  <c r="I1291" i="9"/>
  <c r="G1291" i="9"/>
  <c r="M1290" i="9"/>
  <c r="L1290" i="9"/>
  <c r="K1290" i="9"/>
  <c r="J1290" i="9"/>
  <c r="I1290" i="9"/>
  <c r="G1290" i="9"/>
  <c r="K1289" i="9"/>
  <c r="L1289" i="9" s="1"/>
  <c r="J1289" i="9"/>
  <c r="I1289" i="9"/>
  <c r="G1289" i="9"/>
  <c r="M1288" i="9" s="1"/>
  <c r="K1288" i="9"/>
  <c r="L1288" i="9" s="1"/>
  <c r="J1288" i="9"/>
  <c r="I1288" i="9"/>
  <c r="G1288" i="9"/>
  <c r="M1128" i="9" s="1"/>
  <c r="M1287" i="9"/>
  <c r="L1287" i="9"/>
  <c r="K1287" i="9"/>
  <c r="J1287" i="9"/>
  <c r="I1287" i="9"/>
  <c r="G1287" i="9"/>
  <c r="M1286" i="9"/>
  <c r="L1286" i="9"/>
  <c r="K1286" i="9"/>
  <c r="J1286" i="9"/>
  <c r="I1286" i="9"/>
  <c r="G1286" i="9"/>
  <c r="M1285" i="9"/>
  <c r="K1285" i="9"/>
  <c r="L1285" i="9" s="1"/>
  <c r="J1285" i="9"/>
  <c r="I1285" i="9"/>
  <c r="G1285" i="9"/>
  <c r="M1284" i="9" s="1"/>
  <c r="K1284" i="9"/>
  <c r="L1284" i="9" s="1"/>
  <c r="J1284" i="9"/>
  <c r="I1284" i="9"/>
  <c r="G1284" i="9"/>
  <c r="M1283" i="9"/>
  <c r="L1283" i="9"/>
  <c r="K1283" i="9"/>
  <c r="J1283" i="9"/>
  <c r="I1283" i="9"/>
  <c r="G1283" i="9"/>
  <c r="M1282" i="9"/>
  <c r="L1282" i="9"/>
  <c r="K1282" i="9"/>
  <c r="J1282" i="9"/>
  <c r="I1282" i="9"/>
  <c r="G1282" i="9"/>
  <c r="M1281" i="9"/>
  <c r="K1281" i="9"/>
  <c r="L1281" i="9" s="1"/>
  <c r="J1281" i="9"/>
  <c r="I1281" i="9"/>
  <c r="G1281" i="9"/>
  <c r="M1280" i="9"/>
  <c r="K1280" i="9"/>
  <c r="L1280" i="9" s="1"/>
  <c r="J1280" i="9"/>
  <c r="I1280" i="9"/>
  <c r="G1280" i="9"/>
  <c r="M1279" i="9" s="1"/>
  <c r="L1279" i="9"/>
  <c r="K1279" i="9"/>
  <c r="J1279" i="9"/>
  <c r="I1279" i="9"/>
  <c r="G1279" i="9"/>
  <c r="M1278" i="9"/>
  <c r="L1278" i="9"/>
  <c r="K1278" i="9"/>
  <c r="J1278" i="9"/>
  <c r="I1278" i="9"/>
  <c r="G1278" i="9"/>
  <c r="M1277" i="9"/>
  <c r="K1277" i="9"/>
  <c r="L1277" i="9" s="1"/>
  <c r="J1277" i="9"/>
  <c r="I1277" i="9"/>
  <c r="G1277" i="9"/>
  <c r="M1273" i="9" s="1"/>
  <c r="M1276" i="9"/>
  <c r="K1276" i="9"/>
  <c r="L1276" i="9" s="1"/>
  <c r="J1276" i="9"/>
  <c r="I1276" i="9"/>
  <c r="G1276" i="9"/>
  <c r="M1275" i="9" s="1"/>
  <c r="L1275" i="9"/>
  <c r="K1275" i="9"/>
  <c r="J1275" i="9"/>
  <c r="I1275" i="9"/>
  <c r="G1275" i="9"/>
  <c r="M1274" i="9"/>
  <c r="L1274" i="9"/>
  <c r="K1274" i="9"/>
  <c r="J1274" i="9"/>
  <c r="I1274" i="9"/>
  <c r="G1274" i="9"/>
  <c r="K1273" i="9"/>
  <c r="L1273" i="9" s="1"/>
  <c r="J1273" i="9"/>
  <c r="I1273" i="9"/>
  <c r="G1273" i="9"/>
  <c r="M1272" i="9" s="1"/>
  <c r="K1272" i="9"/>
  <c r="L1272" i="9" s="1"/>
  <c r="J1272" i="9"/>
  <c r="I1272" i="9"/>
  <c r="G1272" i="9"/>
  <c r="M1267" i="9" s="1"/>
  <c r="M1271" i="9"/>
  <c r="L1271" i="9"/>
  <c r="K1271" i="9"/>
  <c r="J1271" i="9"/>
  <c r="I1271" i="9"/>
  <c r="G1271" i="9"/>
  <c r="M1270" i="9"/>
  <c r="L1270" i="9"/>
  <c r="K1270" i="9"/>
  <c r="J1270" i="9"/>
  <c r="I1270" i="9"/>
  <c r="G1270" i="9"/>
  <c r="M1269" i="9"/>
  <c r="K1269" i="9"/>
  <c r="L1269" i="9" s="1"/>
  <c r="J1269" i="9"/>
  <c r="I1269" i="9"/>
  <c r="G1269" i="9"/>
  <c r="M1268" i="9"/>
  <c r="K1268" i="9"/>
  <c r="L1268" i="9" s="1"/>
  <c r="J1268" i="9"/>
  <c r="I1268" i="9"/>
  <c r="G1268" i="9"/>
  <c r="M1262" i="9" s="1"/>
  <c r="L1267" i="9"/>
  <c r="K1267" i="9"/>
  <c r="J1267" i="9"/>
  <c r="I1267" i="9"/>
  <c r="G1267" i="9"/>
  <c r="M1266" i="9"/>
  <c r="L1266" i="9"/>
  <c r="K1266" i="9"/>
  <c r="J1266" i="9"/>
  <c r="I1266" i="9"/>
  <c r="G1266" i="9"/>
  <c r="M1265" i="9"/>
  <c r="K1265" i="9"/>
  <c r="L1265" i="9" s="1"/>
  <c r="J1265" i="9"/>
  <c r="I1265" i="9"/>
  <c r="G1265" i="9"/>
  <c r="M1264" i="9"/>
  <c r="K1264" i="9"/>
  <c r="L1264" i="9" s="1"/>
  <c r="J1264" i="9"/>
  <c r="I1264" i="9"/>
  <c r="G1264" i="9"/>
  <c r="M1263" i="9" s="1"/>
  <c r="L1263" i="9"/>
  <c r="K1263" i="9"/>
  <c r="J1263" i="9"/>
  <c r="I1263" i="9"/>
  <c r="G1263" i="9"/>
  <c r="L1262" i="9"/>
  <c r="K1262" i="9"/>
  <c r="J1262" i="9"/>
  <c r="I1262" i="9"/>
  <c r="G1262" i="9"/>
  <c r="M1261" i="9"/>
  <c r="K1261" i="9"/>
  <c r="L1261" i="9" s="1"/>
  <c r="J1261" i="9"/>
  <c r="I1261" i="9"/>
  <c r="G1261" i="9"/>
  <c r="M1260" i="9"/>
  <c r="K1260" i="9"/>
  <c r="L1260" i="9" s="1"/>
  <c r="J1260" i="9"/>
  <c r="I1260" i="9"/>
  <c r="G1260" i="9"/>
  <c r="M1259" i="9" s="1"/>
  <c r="L1259" i="9"/>
  <c r="K1259" i="9"/>
  <c r="J1259" i="9"/>
  <c r="I1259" i="9"/>
  <c r="G1259" i="9"/>
  <c r="M1258" i="9"/>
  <c r="L1258" i="9"/>
  <c r="K1258" i="9"/>
  <c r="J1258" i="9"/>
  <c r="I1258" i="9"/>
  <c r="G1258" i="9"/>
  <c r="M1257" i="9"/>
  <c r="K1257" i="9"/>
  <c r="L1257" i="9" s="1"/>
  <c r="J1257" i="9"/>
  <c r="I1257" i="9"/>
  <c r="G1257" i="9"/>
  <c r="M1256" i="9" s="1"/>
  <c r="K1256" i="9"/>
  <c r="L1256" i="9" s="1"/>
  <c r="J1256" i="9"/>
  <c r="I1256" i="9"/>
  <c r="G1256" i="9"/>
  <c r="M1255" i="9" s="1"/>
  <c r="L1255" i="9"/>
  <c r="K1255" i="9"/>
  <c r="J1255" i="9"/>
  <c r="I1255" i="9"/>
  <c r="G1255" i="9"/>
  <c r="M1254" i="9"/>
  <c r="L1254" i="9"/>
  <c r="K1254" i="9"/>
  <c r="J1254" i="9"/>
  <c r="I1254" i="9"/>
  <c r="G1254" i="9"/>
  <c r="M1253" i="9"/>
  <c r="K1253" i="9"/>
  <c r="L1253" i="9" s="1"/>
  <c r="J1253" i="9"/>
  <c r="I1253" i="9"/>
  <c r="G1253" i="9"/>
  <c r="M1252" i="9"/>
  <c r="K1252" i="9"/>
  <c r="L1252" i="9" s="1"/>
  <c r="J1252" i="9"/>
  <c r="I1252" i="9"/>
  <c r="G1252" i="9"/>
  <c r="M1248" i="9" s="1"/>
  <c r="M1251" i="9"/>
  <c r="L1251" i="9"/>
  <c r="K1251" i="9"/>
  <c r="J1251" i="9"/>
  <c r="I1251" i="9"/>
  <c r="G1251" i="9"/>
  <c r="M1250" i="9"/>
  <c r="L1250" i="9"/>
  <c r="K1250" i="9"/>
  <c r="J1250" i="9"/>
  <c r="I1250" i="9"/>
  <c r="G1250" i="9"/>
  <c r="M1249" i="9"/>
  <c r="K1249" i="9"/>
  <c r="L1249" i="9" s="1"/>
  <c r="J1249" i="9"/>
  <c r="I1249" i="9"/>
  <c r="G1249" i="9"/>
  <c r="K1248" i="9"/>
  <c r="L1248" i="9" s="1"/>
  <c r="J1248" i="9"/>
  <c r="I1248" i="9"/>
  <c r="G1248" i="9"/>
  <c r="M1247" i="9" s="1"/>
  <c r="L1247" i="9"/>
  <c r="K1247" i="9"/>
  <c r="J1247" i="9"/>
  <c r="I1247" i="9"/>
  <c r="G1247" i="9"/>
  <c r="M1246" i="9"/>
  <c r="L1246" i="9"/>
  <c r="K1246" i="9"/>
  <c r="J1246" i="9"/>
  <c r="I1246" i="9"/>
  <c r="G1246" i="9"/>
  <c r="M1245" i="9"/>
  <c r="K1245" i="9"/>
  <c r="L1245" i="9" s="1"/>
  <c r="J1245" i="9"/>
  <c r="I1245" i="9"/>
  <c r="G1245" i="9"/>
  <c r="M1244" i="9"/>
  <c r="K1244" i="9"/>
  <c r="L1244" i="9" s="1"/>
  <c r="J1244" i="9"/>
  <c r="I1244" i="9"/>
  <c r="G1244" i="9"/>
  <c r="M1243" i="9" s="1"/>
  <c r="L1243" i="9"/>
  <c r="K1243" i="9"/>
  <c r="J1243" i="9"/>
  <c r="I1243" i="9"/>
  <c r="G1243" i="9"/>
  <c r="M1242" i="9"/>
  <c r="L1242" i="9"/>
  <c r="K1242" i="9"/>
  <c r="J1242" i="9"/>
  <c r="I1242" i="9"/>
  <c r="G1242" i="9"/>
  <c r="M1241" i="9"/>
  <c r="K1241" i="9"/>
  <c r="L1241" i="9" s="1"/>
  <c r="J1241" i="9"/>
  <c r="I1241" i="9"/>
  <c r="G1241" i="9"/>
  <c r="M1239" i="9" s="1"/>
  <c r="M1240" i="9"/>
  <c r="K1240" i="9"/>
  <c r="L1240" i="9" s="1"/>
  <c r="J1240" i="9"/>
  <c r="I1240" i="9"/>
  <c r="G1240" i="9"/>
  <c r="M1237" i="9" s="1"/>
  <c r="L1239" i="9"/>
  <c r="K1239" i="9"/>
  <c r="J1239" i="9"/>
  <c r="I1239" i="9"/>
  <c r="G1239" i="9"/>
  <c r="M1238" i="9"/>
  <c r="L1238" i="9"/>
  <c r="K1238" i="9"/>
  <c r="J1238" i="9"/>
  <c r="I1238" i="9"/>
  <c r="G1238" i="9"/>
  <c r="K1237" i="9"/>
  <c r="L1237" i="9" s="1"/>
  <c r="J1237" i="9"/>
  <c r="I1237" i="9"/>
  <c r="G1237" i="9"/>
  <c r="M1236" i="9" s="1"/>
  <c r="K1236" i="9"/>
  <c r="L1236" i="9" s="1"/>
  <c r="J1236" i="9"/>
  <c r="I1236" i="9"/>
  <c r="G1236" i="9"/>
  <c r="M1235" i="9" s="1"/>
  <c r="L1235" i="9"/>
  <c r="K1235" i="9"/>
  <c r="J1235" i="9"/>
  <c r="I1235" i="9"/>
  <c r="G1235" i="9"/>
  <c r="M1234" i="9"/>
  <c r="L1234" i="9"/>
  <c r="K1234" i="9"/>
  <c r="J1234" i="9"/>
  <c r="I1234" i="9"/>
  <c r="G1234" i="9"/>
  <c r="M1233" i="9"/>
  <c r="K1233" i="9"/>
  <c r="L1233" i="9" s="1"/>
  <c r="J1233" i="9"/>
  <c r="I1233" i="9"/>
  <c r="G1233" i="9"/>
  <c r="M1231" i="9" s="1"/>
  <c r="M1232" i="9"/>
  <c r="K1232" i="9"/>
  <c r="L1232" i="9" s="1"/>
  <c r="J1232" i="9"/>
  <c r="I1232" i="9"/>
  <c r="G1232" i="9"/>
  <c r="L1231" i="9"/>
  <c r="K1231" i="9"/>
  <c r="J1231" i="9"/>
  <c r="I1231" i="9"/>
  <c r="G1231" i="9"/>
  <c r="M1230" i="9"/>
  <c r="L1230" i="9"/>
  <c r="K1230" i="9"/>
  <c r="J1230" i="9"/>
  <c r="I1230" i="9"/>
  <c r="G1230" i="9"/>
  <c r="M1229" i="9"/>
  <c r="K1229" i="9"/>
  <c r="L1229" i="9" s="1"/>
  <c r="J1229" i="9"/>
  <c r="I1229" i="9"/>
  <c r="G1229" i="9"/>
  <c r="M1228" i="9"/>
  <c r="K1228" i="9"/>
  <c r="L1228" i="9" s="1"/>
  <c r="J1228" i="9"/>
  <c r="I1228" i="9"/>
  <c r="G1228" i="9"/>
  <c r="M1227" i="9"/>
  <c r="L1227" i="9"/>
  <c r="K1227" i="9"/>
  <c r="J1227" i="9"/>
  <c r="I1227" i="9"/>
  <c r="G1227" i="9"/>
  <c r="M1226" i="9"/>
  <c r="L1226" i="9"/>
  <c r="K1226" i="9"/>
  <c r="J1226" i="9"/>
  <c r="I1226" i="9"/>
  <c r="G1226" i="9"/>
  <c r="M1225" i="9"/>
  <c r="K1225" i="9"/>
  <c r="L1225" i="9" s="1"/>
  <c r="J1225" i="9"/>
  <c r="I1225" i="9"/>
  <c r="G1225" i="9"/>
  <c r="M1224" i="9" s="1"/>
  <c r="K1224" i="9"/>
  <c r="L1224" i="9" s="1"/>
  <c r="J1224" i="9"/>
  <c r="I1224" i="9"/>
  <c r="G1224" i="9"/>
  <c r="M1222" i="9" s="1"/>
  <c r="M1223" i="9"/>
  <c r="L1223" i="9"/>
  <c r="K1223" i="9"/>
  <c r="J1223" i="9"/>
  <c r="I1223" i="9"/>
  <c r="G1223" i="9"/>
  <c r="L1222" i="9"/>
  <c r="K1222" i="9"/>
  <c r="J1222" i="9"/>
  <c r="I1222" i="9"/>
  <c r="G1222" i="9"/>
  <c r="M1221" i="9"/>
  <c r="K1221" i="9"/>
  <c r="L1221" i="9" s="1"/>
  <c r="J1221" i="9"/>
  <c r="I1221" i="9"/>
  <c r="G1221" i="9"/>
  <c r="M1220" i="9"/>
  <c r="K1220" i="9"/>
  <c r="L1220" i="9" s="1"/>
  <c r="J1220" i="9"/>
  <c r="I1220" i="9"/>
  <c r="G1220" i="9"/>
  <c r="M1218" i="9" s="1"/>
  <c r="M1219" i="9"/>
  <c r="L1219" i="9"/>
  <c r="K1219" i="9"/>
  <c r="J1219" i="9"/>
  <c r="I1219" i="9"/>
  <c r="G1219" i="9"/>
  <c r="L1218" i="9"/>
  <c r="K1218" i="9"/>
  <c r="J1218" i="9"/>
  <c r="I1218" i="9"/>
  <c r="G1218" i="9"/>
  <c r="M1217" i="9"/>
  <c r="K1217" i="9"/>
  <c r="L1217" i="9" s="1"/>
  <c r="J1217" i="9"/>
  <c r="I1217" i="9"/>
  <c r="G1217" i="9"/>
  <c r="M1216" i="9"/>
  <c r="K1216" i="9"/>
  <c r="L1216" i="9" s="1"/>
  <c r="J1216" i="9"/>
  <c r="I1216" i="9"/>
  <c r="G1216" i="9"/>
  <c r="M1215" i="9" s="1"/>
  <c r="L1215" i="9"/>
  <c r="K1215" i="9"/>
  <c r="J1215" i="9"/>
  <c r="I1215" i="9"/>
  <c r="G1215" i="9"/>
  <c r="M1214" i="9"/>
  <c r="L1214" i="9"/>
  <c r="K1214" i="9"/>
  <c r="J1214" i="9"/>
  <c r="I1214" i="9"/>
  <c r="G1214" i="9"/>
  <c r="M1213" i="9"/>
  <c r="K1213" i="9"/>
  <c r="L1213" i="9" s="1"/>
  <c r="J1213" i="9"/>
  <c r="I1213" i="9"/>
  <c r="G1213" i="9"/>
  <c r="M1211" i="9" s="1"/>
  <c r="M1212" i="9"/>
  <c r="K1212" i="9"/>
  <c r="L1212" i="9" s="1"/>
  <c r="J1212" i="9"/>
  <c r="I1212" i="9"/>
  <c r="G1212" i="9"/>
  <c r="M1210" i="9" s="1"/>
  <c r="L1211" i="9"/>
  <c r="K1211" i="9"/>
  <c r="J1211" i="9"/>
  <c r="I1211" i="9"/>
  <c r="G1211" i="9"/>
  <c r="L1210" i="9"/>
  <c r="K1210" i="9"/>
  <c r="J1210" i="9"/>
  <c r="I1210" i="9"/>
  <c r="G1210" i="9"/>
  <c r="M1209" i="9"/>
  <c r="K1209" i="9"/>
  <c r="L1209" i="9" s="1"/>
  <c r="J1209" i="9"/>
  <c r="I1209" i="9"/>
  <c r="G1209" i="9"/>
  <c r="M1208" i="9"/>
  <c r="K1208" i="9"/>
  <c r="L1208" i="9" s="1"/>
  <c r="J1208" i="9"/>
  <c r="I1208" i="9"/>
  <c r="G1208" i="9"/>
  <c r="M1207" i="9" s="1"/>
  <c r="L1207" i="9"/>
  <c r="K1207" i="9"/>
  <c r="J1207" i="9"/>
  <c r="I1207" i="9"/>
  <c r="G1207" i="9"/>
  <c r="M1206" i="9"/>
  <c r="L1206" i="9"/>
  <c r="K1206" i="9"/>
  <c r="J1206" i="9"/>
  <c r="I1206" i="9"/>
  <c r="G1206" i="9"/>
  <c r="M1205" i="9"/>
  <c r="K1205" i="9"/>
  <c r="L1205" i="9" s="1"/>
  <c r="J1205" i="9"/>
  <c r="I1205" i="9"/>
  <c r="G1205" i="9"/>
  <c r="M1204" i="9"/>
  <c r="K1204" i="9"/>
  <c r="L1204" i="9" s="1"/>
  <c r="J1204" i="9"/>
  <c r="I1204" i="9"/>
  <c r="G1204" i="9"/>
  <c r="M1203" i="9" s="1"/>
  <c r="L1203" i="9"/>
  <c r="K1203" i="9"/>
  <c r="J1203" i="9"/>
  <c r="I1203" i="9"/>
  <c r="G1203" i="9"/>
  <c r="M1202" i="9"/>
  <c r="L1202" i="9"/>
  <c r="K1202" i="9"/>
  <c r="J1202" i="9"/>
  <c r="I1202" i="9"/>
  <c r="G1202" i="9"/>
  <c r="M1201" i="9"/>
  <c r="K1201" i="9"/>
  <c r="L1201" i="9" s="1"/>
  <c r="J1201" i="9"/>
  <c r="I1201" i="9"/>
  <c r="G1201" i="9"/>
  <c r="M1200" i="9"/>
  <c r="K1200" i="9"/>
  <c r="L1200" i="9" s="1"/>
  <c r="J1200" i="9"/>
  <c r="I1200" i="9"/>
  <c r="G1200" i="9"/>
  <c r="M1197" i="9" s="1"/>
  <c r="M1199" i="9"/>
  <c r="L1199" i="9"/>
  <c r="K1199" i="9"/>
  <c r="J1199" i="9"/>
  <c r="I1199" i="9"/>
  <c r="G1199" i="9"/>
  <c r="M1198" i="9"/>
  <c r="L1198" i="9"/>
  <c r="K1198" i="9"/>
  <c r="J1198" i="9"/>
  <c r="I1198" i="9"/>
  <c r="G1198" i="9"/>
  <c r="K1197" i="9"/>
  <c r="L1197" i="9" s="1"/>
  <c r="J1197" i="9"/>
  <c r="I1197" i="9"/>
  <c r="G1197" i="9"/>
  <c r="M1196" i="9" s="1"/>
  <c r="K1196" i="9"/>
  <c r="L1196" i="9" s="1"/>
  <c r="J1196" i="9"/>
  <c r="I1196" i="9"/>
  <c r="G1196" i="9"/>
  <c r="M1009" i="9" s="1"/>
  <c r="M1195" i="9"/>
  <c r="L1195" i="9"/>
  <c r="K1195" i="9"/>
  <c r="J1195" i="9"/>
  <c r="I1195" i="9"/>
  <c r="G1195" i="9"/>
  <c r="M1194" i="9"/>
  <c r="L1194" i="9"/>
  <c r="K1194" i="9"/>
  <c r="J1194" i="9"/>
  <c r="I1194" i="9"/>
  <c r="G1194" i="9"/>
  <c r="M1193" i="9"/>
  <c r="K1193" i="9"/>
  <c r="L1193" i="9" s="1"/>
  <c r="J1193" i="9"/>
  <c r="I1193" i="9"/>
  <c r="G1193" i="9"/>
  <c r="M1187" i="9" s="1"/>
  <c r="M1192" i="9"/>
  <c r="K1192" i="9"/>
  <c r="L1192" i="9" s="1"/>
  <c r="J1192" i="9"/>
  <c r="I1192" i="9"/>
  <c r="G1192" i="9"/>
  <c r="M1186" i="9" s="1"/>
  <c r="M1191" i="9"/>
  <c r="L1191" i="9"/>
  <c r="K1191" i="9"/>
  <c r="J1191" i="9"/>
  <c r="I1191" i="9"/>
  <c r="G1191" i="9"/>
  <c r="M1190" i="9"/>
  <c r="L1190" i="9"/>
  <c r="K1190" i="9"/>
  <c r="J1190" i="9"/>
  <c r="I1190" i="9"/>
  <c r="G1190" i="9"/>
  <c r="M1189" i="9"/>
  <c r="K1189" i="9"/>
  <c r="L1189" i="9" s="1"/>
  <c r="J1189" i="9"/>
  <c r="I1189" i="9"/>
  <c r="G1189" i="9"/>
  <c r="M1188" i="9" s="1"/>
  <c r="K1188" i="9"/>
  <c r="L1188" i="9" s="1"/>
  <c r="J1188" i="9"/>
  <c r="I1188" i="9"/>
  <c r="G1188" i="9"/>
  <c r="L1187" i="9"/>
  <c r="K1187" i="9"/>
  <c r="J1187" i="9"/>
  <c r="I1187" i="9"/>
  <c r="G1187" i="9"/>
  <c r="L1186" i="9"/>
  <c r="K1186" i="9"/>
  <c r="J1186" i="9"/>
  <c r="I1186" i="9"/>
  <c r="G1186" i="9"/>
  <c r="M1185" i="9"/>
  <c r="K1185" i="9"/>
  <c r="L1185" i="9" s="1"/>
  <c r="J1185" i="9"/>
  <c r="I1185" i="9"/>
  <c r="G1185" i="9"/>
  <c r="M1184" i="9" s="1"/>
  <c r="K1184" i="9"/>
  <c r="L1184" i="9" s="1"/>
  <c r="J1184" i="9"/>
  <c r="I1184" i="9"/>
  <c r="G1184" i="9"/>
  <c r="M1183" i="9"/>
  <c r="L1183" i="9"/>
  <c r="K1183" i="9"/>
  <c r="J1183" i="9"/>
  <c r="I1183" i="9"/>
  <c r="G1183" i="9"/>
  <c r="M1182" i="9"/>
  <c r="L1182" i="9"/>
  <c r="K1182" i="9"/>
  <c r="J1182" i="9"/>
  <c r="I1182" i="9"/>
  <c r="G1182" i="9"/>
  <c r="M1181" i="9"/>
  <c r="K1181" i="9"/>
  <c r="L1181" i="9" s="1"/>
  <c r="J1181" i="9"/>
  <c r="I1181" i="9"/>
  <c r="G1181" i="9"/>
  <c r="M1180" i="9" s="1"/>
  <c r="K1180" i="9"/>
  <c r="L1180" i="9" s="1"/>
  <c r="J1180" i="9"/>
  <c r="I1180" i="9"/>
  <c r="G1180" i="9"/>
  <c r="M1179" i="9" s="1"/>
  <c r="L1179" i="9"/>
  <c r="K1179" i="9"/>
  <c r="J1179" i="9"/>
  <c r="I1179" i="9"/>
  <c r="G1179" i="9"/>
  <c r="M1178" i="9"/>
  <c r="L1178" i="9"/>
  <c r="K1178" i="9"/>
  <c r="J1178" i="9"/>
  <c r="I1178" i="9"/>
  <c r="G1178" i="9"/>
  <c r="M1177" i="9"/>
  <c r="K1177" i="9"/>
  <c r="L1177" i="9" s="1"/>
  <c r="J1177" i="9"/>
  <c r="I1177" i="9"/>
  <c r="G1177" i="9"/>
  <c r="M1176" i="9" s="1"/>
  <c r="K1176" i="9"/>
  <c r="L1176" i="9" s="1"/>
  <c r="J1176" i="9"/>
  <c r="I1176" i="9"/>
  <c r="G1176" i="9"/>
  <c r="M1007" i="9" s="1"/>
  <c r="M1175" i="9"/>
  <c r="L1175" i="9"/>
  <c r="K1175" i="9"/>
  <c r="J1175" i="9"/>
  <c r="I1175" i="9"/>
  <c r="G1175" i="9"/>
  <c r="M1174" i="9"/>
  <c r="L1174" i="9"/>
  <c r="K1174" i="9"/>
  <c r="J1174" i="9"/>
  <c r="I1174" i="9"/>
  <c r="G1174" i="9"/>
  <c r="M1173" i="9"/>
  <c r="K1173" i="9"/>
  <c r="L1173" i="9" s="1"/>
  <c r="J1173" i="9"/>
  <c r="I1173" i="9"/>
  <c r="G1173" i="9"/>
  <c r="M1172" i="9" s="1"/>
  <c r="K1172" i="9"/>
  <c r="L1172" i="9" s="1"/>
  <c r="J1172" i="9"/>
  <c r="I1172" i="9"/>
  <c r="G1172" i="9"/>
  <c r="M1171" i="9" s="1"/>
  <c r="L1171" i="9"/>
  <c r="K1171" i="9"/>
  <c r="J1171" i="9"/>
  <c r="I1171" i="9"/>
  <c r="G1171" i="9"/>
  <c r="M1170" i="9"/>
  <c r="L1170" i="9"/>
  <c r="K1170" i="9"/>
  <c r="J1170" i="9"/>
  <c r="I1170" i="9"/>
  <c r="G1170" i="9"/>
  <c r="M1169" i="9"/>
  <c r="K1169" i="9"/>
  <c r="L1169" i="9" s="1"/>
  <c r="J1169" i="9"/>
  <c r="I1169" i="9"/>
  <c r="G1169" i="9"/>
  <c r="M1168" i="9" s="1"/>
  <c r="K1168" i="9"/>
  <c r="L1168" i="9" s="1"/>
  <c r="J1168" i="9"/>
  <c r="I1168" i="9"/>
  <c r="G1168" i="9"/>
  <c r="M1167" i="9"/>
  <c r="L1167" i="9"/>
  <c r="K1167" i="9"/>
  <c r="J1167" i="9"/>
  <c r="I1167" i="9"/>
  <c r="G1167" i="9"/>
  <c r="M1166" i="9"/>
  <c r="L1166" i="9"/>
  <c r="K1166" i="9"/>
  <c r="J1166" i="9"/>
  <c r="I1166" i="9"/>
  <c r="G1166" i="9"/>
  <c r="M1165" i="9"/>
  <c r="K1165" i="9"/>
  <c r="L1165" i="9" s="1"/>
  <c r="J1165" i="9"/>
  <c r="I1165" i="9"/>
  <c r="G1165" i="9"/>
  <c r="M1164" i="9"/>
  <c r="K1164" i="9"/>
  <c r="L1164" i="9" s="1"/>
  <c r="J1164" i="9"/>
  <c r="I1164" i="9"/>
  <c r="G1164" i="9"/>
  <c r="M1163" i="9" s="1"/>
  <c r="L1163" i="9"/>
  <c r="K1163" i="9"/>
  <c r="J1163" i="9"/>
  <c r="I1163" i="9"/>
  <c r="G1163" i="9"/>
  <c r="M1162" i="9"/>
  <c r="L1162" i="9"/>
  <c r="K1162" i="9"/>
  <c r="J1162" i="9"/>
  <c r="I1162" i="9"/>
  <c r="G1162" i="9"/>
  <c r="M1161" i="9"/>
  <c r="K1161" i="9"/>
  <c r="L1161" i="9" s="1"/>
  <c r="J1161" i="9"/>
  <c r="I1161" i="9"/>
  <c r="G1161" i="9"/>
  <c r="M1160" i="9" s="1"/>
  <c r="K1160" i="9"/>
  <c r="L1160" i="9" s="1"/>
  <c r="J1160" i="9"/>
  <c r="I1160" i="9"/>
  <c r="G1160" i="9"/>
  <c r="M1159" i="9"/>
  <c r="L1159" i="9"/>
  <c r="K1159" i="9"/>
  <c r="J1159" i="9"/>
  <c r="I1159" i="9"/>
  <c r="G1159" i="9"/>
  <c r="M1158" i="9"/>
  <c r="K1158" i="9"/>
  <c r="L1158" i="9" s="1"/>
  <c r="J1158" i="9"/>
  <c r="I1158" i="9"/>
  <c r="G1158" i="9"/>
  <c r="M1157" i="9"/>
  <c r="K1157" i="9"/>
  <c r="L1157" i="9" s="1"/>
  <c r="J1157" i="9"/>
  <c r="I1157" i="9"/>
  <c r="G1157" i="9"/>
  <c r="M1156" i="9" s="1"/>
  <c r="K1156" i="9"/>
  <c r="L1156" i="9" s="1"/>
  <c r="J1156" i="9"/>
  <c r="I1156" i="9"/>
  <c r="G1156" i="9"/>
  <c r="M1155" i="9" s="1"/>
  <c r="L1155" i="9"/>
  <c r="K1155" i="9"/>
  <c r="J1155" i="9"/>
  <c r="I1155" i="9"/>
  <c r="G1155" i="9"/>
  <c r="M1154" i="9"/>
  <c r="L1154" i="9"/>
  <c r="K1154" i="9"/>
  <c r="J1154" i="9"/>
  <c r="I1154" i="9"/>
  <c r="G1154" i="9"/>
  <c r="M1153" i="9"/>
  <c r="K1153" i="9"/>
  <c r="L1153" i="9" s="1"/>
  <c r="J1153" i="9"/>
  <c r="I1153" i="9"/>
  <c r="G1153" i="9"/>
  <c r="M1144" i="9" s="1"/>
  <c r="M1152" i="9"/>
  <c r="K1152" i="9"/>
  <c r="L1152" i="9" s="1"/>
  <c r="J1152" i="9"/>
  <c r="I1152" i="9"/>
  <c r="G1152" i="9"/>
  <c r="M1151" i="9" s="1"/>
  <c r="L1151" i="9"/>
  <c r="K1151" i="9"/>
  <c r="J1151" i="9"/>
  <c r="I1151" i="9"/>
  <c r="G1151" i="9"/>
  <c r="M1150" i="9"/>
  <c r="L1150" i="9"/>
  <c r="K1150" i="9"/>
  <c r="J1150" i="9"/>
  <c r="I1150" i="9"/>
  <c r="G1150" i="9"/>
  <c r="M1149" i="9"/>
  <c r="K1149" i="9"/>
  <c r="L1149" i="9" s="1"/>
  <c r="J1149" i="9"/>
  <c r="I1149" i="9"/>
  <c r="G1149" i="9"/>
  <c r="M1148" i="9"/>
  <c r="K1148" i="9"/>
  <c r="L1148" i="9" s="1"/>
  <c r="J1148" i="9"/>
  <c r="I1148" i="9"/>
  <c r="G1148" i="9"/>
  <c r="M1146" i="9" s="1"/>
  <c r="M1147" i="9"/>
  <c r="L1147" i="9"/>
  <c r="K1147" i="9"/>
  <c r="J1147" i="9"/>
  <c r="I1147" i="9"/>
  <c r="G1147" i="9"/>
  <c r="K1146" i="9"/>
  <c r="L1146" i="9" s="1"/>
  <c r="J1146" i="9"/>
  <c r="I1146" i="9"/>
  <c r="G1146" i="9"/>
  <c r="M1145" i="9"/>
  <c r="K1145" i="9"/>
  <c r="L1145" i="9" s="1"/>
  <c r="J1145" i="9"/>
  <c r="I1145" i="9"/>
  <c r="G1145" i="9"/>
  <c r="M1143" i="9" s="1"/>
  <c r="K1144" i="9"/>
  <c r="L1144" i="9" s="1"/>
  <c r="J1144" i="9"/>
  <c r="I1144" i="9"/>
  <c r="G1144" i="9"/>
  <c r="L1143" i="9"/>
  <c r="K1143" i="9"/>
  <c r="J1143" i="9"/>
  <c r="I1143" i="9"/>
  <c r="G1143" i="9"/>
  <c r="M1142" i="9"/>
  <c r="K1142" i="9"/>
  <c r="L1142" i="9" s="1"/>
  <c r="J1142" i="9"/>
  <c r="I1142" i="9"/>
  <c r="G1142" i="9"/>
  <c r="M1141" i="9"/>
  <c r="K1141" i="9"/>
  <c r="L1141" i="9" s="1"/>
  <c r="J1141" i="9"/>
  <c r="I1141" i="9"/>
  <c r="G1141" i="9"/>
  <c r="M1140" i="9" s="1"/>
  <c r="K1140" i="9"/>
  <c r="L1140" i="9" s="1"/>
  <c r="J1140" i="9"/>
  <c r="I1140" i="9"/>
  <c r="G1140" i="9"/>
  <c r="M1139" i="9" s="1"/>
  <c r="L1139" i="9"/>
  <c r="K1139" i="9"/>
  <c r="J1139" i="9"/>
  <c r="I1139" i="9"/>
  <c r="G1139" i="9"/>
  <c r="M1138" i="9"/>
  <c r="L1138" i="9"/>
  <c r="K1138" i="9"/>
  <c r="J1138" i="9"/>
  <c r="I1138" i="9"/>
  <c r="G1138" i="9"/>
  <c r="M1137" i="9"/>
  <c r="K1137" i="9"/>
  <c r="L1137" i="9" s="1"/>
  <c r="J1137" i="9"/>
  <c r="I1137" i="9"/>
  <c r="G1137" i="9"/>
  <c r="K1136" i="9"/>
  <c r="L1136" i="9" s="1"/>
  <c r="J1136" i="9"/>
  <c r="I1136" i="9"/>
  <c r="G1136" i="9"/>
  <c r="M1135" i="9"/>
  <c r="L1135" i="9"/>
  <c r="K1135" i="9"/>
  <c r="J1135" i="9"/>
  <c r="I1135" i="9"/>
  <c r="G1135" i="9"/>
  <c r="M1134" i="9"/>
  <c r="K1134" i="9"/>
  <c r="L1134" i="9" s="1"/>
  <c r="J1134" i="9"/>
  <c r="I1134" i="9"/>
  <c r="G1134" i="9"/>
  <c r="M1133" i="9"/>
  <c r="K1133" i="9"/>
  <c r="L1133" i="9" s="1"/>
  <c r="J1133" i="9"/>
  <c r="I1133" i="9"/>
  <c r="G1133" i="9"/>
  <c r="M1132" i="9" s="1"/>
  <c r="K1132" i="9"/>
  <c r="L1132" i="9" s="1"/>
  <c r="J1132" i="9"/>
  <c r="I1132" i="9"/>
  <c r="G1132" i="9"/>
  <c r="M1131" i="9" s="1"/>
  <c r="L1131" i="9"/>
  <c r="K1131" i="9"/>
  <c r="J1131" i="9"/>
  <c r="I1131" i="9"/>
  <c r="G1131" i="9"/>
  <c r="M1130" i="9"/>
  <c r="L1130" i="9"/>
  <c r="K1130" i="9"/>
  <c r="J1130" i="9"/>
  <c r="I1130" i="9"/>
  <c r="G1130" i="9"/>
  <c r="M1129" i="9"/>
  <c r="K1129" i="9"/>
  <c r="L1129" i="9" s="1"/>
  <c r="J1129" i="9"/>
  <c r="I1129" i="9"/>
  <c r="G1129" i="9"/>
  <c r="K1128" i="9"/>
  <c r="L1128" i="9" s="1"/>
  <c r="J1128" i="9"/>
  <c r="I1128" i="9"/>
  <c r="G1128" i="9"/>
  <c r="M1091" i="9" s="1"/>
  <c r="M1127" i="9"/>
  <c r="L1127" i="9"/>
  <c r="K1127" i="9"/>
  <c r="J1127" i="9"/>
  <c r="I1127" i="9"/>
  <c r="G1127" i="9"/>
  <c r="M1126" i="9"/>
  <c r="K1126" i="9"/>
  <c r="L1126" i="9" s="1"/>
  <c r="J1126" i="9"/>
  <c r="I1126" i="9"/>
  <c r="G1126" i="9"/>
  <c r="M1125" i="9"/>
  <c r="K1125" i="9"/>
  <c r="L1125" i="9" s="1"/>
  <c r="J1125" i="9"/>
  <c r="I1125" i="9"/>
  <c r="G1125" i="9"/>
  <c r="M1116" i="9" s="1"/>
  <c r="M1124" i="9"/>
  <c r="K1124" i="9"/>
  <c r="L1124" i="9" s="1"/>
  <c r="J1124" i="9"/>
  <c r="I1124" i="9"/>
  <c r="G1124" i="9"/>
  <c r="M1123" i="9"/>
  <c r="L1123" i="9"/>
  <c r="K1123" i="9"/>
  <c r="J1123" i="9"/>
  <c r="I1123" i="9"/>
  <c r="G1123" i="9"/>
  <c r="M1122" i="9"/>
  <c r="K1122" i="9"/>
  <c r="L1122" i="9" s="1"/>
  <c r="J1122" i="9"/>
  <c r="I1122" i="9"/>
  <c r="G1122" i="9"/>
  <c r="M1121" i="9"/>
  <c r="K1121" i="9"/>
  <c r="L1121" i="9" s="1"/>
  <c r="J1121" i="9"/>
  <c r="I1121" i="9"/>
  <c r="G1121" i="9"/>
  <c r="M1100" i="9" s="1"/>
  <c r="M1120" i="9"/>
  <c r="K1120" i="9"/>
  <c r="L1120" i="9" s="1"/>
  <c r="J1120" i="9"/>
  <c r="I1120" i="9"/>
  <c r="G1120" i="9"/>
  <c r="M1119" i="9"/>
  <c r="L1119" i="9"/>
  <c r="K1119" i="9"/>
  <c r="J1119" i="9"/>
  <c r="I1119" i="9"/>
  <c r="G1119" i="9"/>
  <c r="M1118" i="9"/>
  <c r="K1118" i="9"/>
  <c r="L1118" i="9" s="1"/>
  <c r="J1118" i="9"/>
  <c r="I1118" i="9"/>
  <c r="G1118" i="9"/>
  <c r="M1117" i="9"/>
  <c r="K1117" i="9"/>
  <c r="L1117" i="9" s="1"/>
  <c r="J1117" i="9"/>
  <c r="I1117" i="9"/>
  <c r="G1117" i="9"/>
  <c r="K1116" i="9"/>
  <c r="L1116" i="9" s="1"/>
  <c r="J1116" i="9"/>
  <c r="I1116" i="9"/>
  <c r="G1116" i="9"/>
  <c r="M1115" i="9" s="1"/>
  <c r="L1115" i="9"/>
  <c r="K1115" i="9"/>
  <c r="J1115" i="9"/>
  <c r="I1115" i="9"/>
  <c r="G1115" i="9"/>
  <c r="M1114" i="9"/>
  <c r="L1114" i="9"/>
  <c r="K1114" i="9"/>
  <c r="J1114" i="9"/>
  <c r="I1114" i="9"/>
  <c r="G1114" i="9"/>
  <c r="M1113" i="9"/>
  <c r="K1113" i="9"/>
  <c r="L1113" i="9" s="1"/>
  <c r="J1113" i="9"/>
  <c r="I1113" i="9"/>
  <c r="G1113" i="9"/>
  <c r="M1112" i="9"/>
  <c r="K1112" i="9"/>
  <c r="L1112" i="9" s="1"/>
  <c r="J1112" i="9"/>
  <c r="I1112" i="9"/>
  <c r="G1112" i="9"/>
  <c r="M1111" i="9"/>
  <c r="L1111" i="9"/>
  <c r="K1111" i="9"/>
  <c r="J1111" i="9"/>
  <c r="I1111" i="9"/>
  <c r="G1111" i="9"/>
  <c r="M1110" i="9"/>
  <c r="K1110" i="9"/>
  <c r="L1110" i="9" s="1"/>
  <c r="J1110" i="9"/>
  <c r="I1110" i="9"/>
  <c r="G1110" i="9"/>
  <c r="M1109" i="9"/>
  <c r="K1109" i="9"/>
  <c r="L1109" i="9" s="1"/>
  <c r="J1109" i="9"/>
  <c r="I1109" i="9"/>
  <c r="G1109" i="9"/>
  <c r="M1108" i="9"/>
  <c r="K1108" i="9"/>
  <c r="L1108" i="9" s="1"/>
  <c r="J1108" i="9"/>
  <c r="I1108" i="9"/>
  <c r="G1108" i="9"/>
  <c r="M1106" i="9" s="1"/>
  <c r="M1107" i="9"/>
  <c r="K1107" i="9"/>
  <c r="L1107" i="9" s="1"/>
  <c r="J1107" i="9"/>
  <c r="I1107" i="9"/>
  <c r="G1107" i="9"/>
  <c r="L1106" i="9"/>
  <c r="K1106" i="9"/>
  <c r="J1106" i="9"/>
  <c r="I1106" i="9"/>
  <c r="G1106" i="9"/>
  <c r="M1105" i="9"/>
  <c r="K1105" i="9"/>
  <c r="L1105" i="9" s="1"/>
  <c r="J1105" i="9"/>
  <c r="I1105" i="9"/>
  <c r="G1105" i="9"/>
  <c r="M1104" i="9"/>
  <c r="K1104" i="9"/>
  <c r="L1104" i="9" s="1"/>
  <c r="J1104" i="9"/>
  <c r="I1104" i="9"/>
  <c r="G1104" i="9"/>
  <c r="M1095" i="9" s="1"/>
  <c r="M1103" i="9"/>
  <c r="L1103" i="9"/>
  <c r="K1103" i="9"/>
  <c r="J1103" i="9"/>
  <c r="I1103" i="9"/>
  <c r="G1103" i="9"/>
  <c r="M1102" i="9"/>
  <c r="L1102" i="9"/>
  <c r="K1102" i="9"/>
  <c r="J1102" i="9"/>
  <c r="I1102" i="9"/>
  <c r="G1102" i="9"/>
  <c r="M1101" i="9"/>
  <c r="K1101" i="9"/>
  <c r="L1101" i="9" s="1"/>
  <c r="J1101" i="9"/>
  <c r="I1101" i="9"/>
  <c r="G1101" i="9"/>
  <c r="K1100" i="9"/>
  <c r="L1100" i="9" s="1"/>
  <c r="J1100" i="9"/>
  <c r="I1100" i="9"/>
  <c r="G1100" i="9"/>
  <c r="M1098" i="9" s="1"/>
  <c r="M1099" i="9"/>
  <c r="L1099" i="9"/>
  <c r="K1099" i="9"/>
  <c r="J1099" i="9"/>
  <c r="I1099" i="9"/>
  <c r="G1099" i="9"/>
  <c r="L1098" i="9"/>
  <c r="K1098" i="9"/>
  <c r="J1098" i="9"/>
  <c r="I1098" i="9"/>
  <c r="G1098" i="9"/>
  <c r="M1097" i="9"/>
  <c r="K1097" i="9"/>
  <c r="L1097" i="9" s="1"/>
  <c r="J1097" i="9"/>
  <c r="I1097" i="9"/>
  <c r="G1097" i="9"/>
  <c r="M1096" i="9"/>
  <c r="K1096" i="9"/>
  <c r="L1096" i="9" s="1"/>
  <c r="J1096" i="9"/>
  <c r="I1096" i="9"/>
  <c r="G1096" i="9"/>
  <c r="M1093" i="9" s="1"/>
  <c r="L1095" i="9"/>
  <c r="K1095" i="9"/>
  <c r="J1095" i="9"/>
  <c r="I1095" i="9"/>
  <c r="G1095" i="9"/>
  <c r="M1094" i="9"/>
  <c r="K1094" i="9"/>
  <c r="L1094" i="9" s="1"/>
  <c r="J1094" i="9"/>
  <c r="I1094" i="9"/>
  <c r="G1094" i="9"/>
  <c r="K1093" i="9"/>
  <c r="L1093" i="9" s="1"/>
  <c r="J1093" i="9"/>
  <c r="I1093" i="9"/>
  <c r="G1093" i="9"/>
  <c r="M1092" i="9"/>
  <c r="K1092" i="9"/>
  <c r="L1092" i="9" s="1"/>
  <c r="J1092" i="9"/>
  <c r="I1092" i="9"/>
  <c r="G1092" i="9"/>
  <c r="K1091" i="9"/>
  <c r="L1091" i="9" s="1"/>
  <c r="J1091" i="9"/>
  <c r="I1091" i="9"/>
  <c r="G1091" i="9"/>
  <c r="M1090" i="9"/>
  <c r="K1090" i="9"/>
  <c r="L1090" i="9" s="1"/>
  <c r="J1090" i="9"/>
  <c r="I1090" i="9"/>
  <c r="G1090" i="9"/>
  <c r="M1089" i="9"/>
  <c r="K1089" i="9"/>
  <c r="L1089" i="9" s="1"/>
  <c r="J1089" i="9"/>
  <c r="I1089" i="9"/>
  <c r="G1089" i="9"/>
  <c r="M1087" i="9" s="1"/>
  <c r="M1088" i="9"/>
  <c r="K1088" i="9"/>
  <c r="L1088" i="9" s="1"/>
  <c r="J1088" i="9"/>
  <c r="I1088" i="9"/>
  <c r="G1088" i="9"/>
  <c r="M892" i="9" s="1"/>
  <c r="K1087" i="9"/>
  <c r="L1087" i="9" s="1"/>
  <c r="J1087" i="9"/>
  <c r="I1087" i="9"/>
  <c r="G1087" i="9"/>
  <c r="M1086" i="9"/>
  <c r="L1086" i="9"/>
  <c r="K1086" i="9"/>
  <c r="J1086" i="9"/>
  <c r="I1086" i="9"/>
  <c r="G1086" i="9"/>
  <c r="M1085" i="9"/>
  <c r="K1085" i="9"/>
  <c r="L1085" i="9" s="1"/>
  <c r="J1085" i="9"/>
  <c r="I1085" i="9"/>
  <c r="G1085" i="9"/>
  <c r="M1084" i="9"/>
  <c r="K1084" i="9"/>
  <c r="L1084" i="9" s="1"/>
  <c r="J1084" i="9"/>
  <c r="I1084" i="9"/>
  <c r="G1084" i="9"/>
  <c r="M1083" i="9"/>
  <c r="L1083" i="9"/>
  <c r="K1083" i="9"/>
  <c r="J1083" i="9"/>
  <c r="I1083" i="9"/>
  <c r="G1083" i="9"/>
  <c r="M1082" i="9"/>
  <c r="L1082" i="9"/>
  <c r="K1082" i="9"/>
  <c r="J1082" i="9"/>
  <c r="I1082" i="9"/>
  <c r="G1082" i="9"/>
  <c r="M1081" i="9"/>
  <c r="K1081" i="9"/>
  <c r="L1081" i="9" s="1"/>
  <c r="J1081" i="9"/>
  <c r="I1081" i="9"/>
  <c r="G1081" i="9"/>
  <c r="M1078" i="9" s="1"/>
  <c r="M1080" i="9"/>
  <c r="K1080" i="9"/>
  <c r="L1080" i="9" s="1"/>
  <c r="J1080" i="9"/>
  <c r="I1080" i="9"/>
  <c r="G1080" i="9"/>
  <c r="M1074" i="9" s="1"/>
  <c r="M1079" i="9"/>
  <c r="L1079" i="9"/>
  <c r="K1079" i="9"/>
  <c r="J1079" i="9"/>
  <c r="I1079" i="9"/>
  <c r="G1079" i="9"/>
  <c r="K1078" i="9"/>
  <c r="L1078" i="9" s="1"/>
  <c r="J1078" i="9"/>
  <c r="I1078" i="9"/>
  <c r="G1078" i="9"/>
  <c r="M1077" i="9"/>
  <c r="K1077" i="9"/>
  <c r="L1077" i="9" s="1"/>
  <c r="J1077" i="9"/>
  <c r="I1077" i="9"/>
  <c r="G1077" i="9"/>
  <c r="M1076" i="9"/>
  <c r="K1076" i="9"/>
  <c r="L1076" i="9" s="1"/>
  <c r="J1076" i="9"/>
  <c r="I1076" i="9"/>
  <c r="G1076" i="9"/>
  <c r="M1075" i="9"/>
  <c r="K1075" i="9"/>
  <c r="L1075" i="9" s="1"/>
  <c r="J1075" i="9"/>
  <c r="I1075" i="9"/>
  <c r="G1075" i="9"/>
  <c r="K1074" i="9"/>
  <c r="L1074" i="9" s="1"/>
  <c r="J1074" i="9"/>
  <c r="I1074" i="9"/>
  <c r="G1074" i="9"/>
  <c r="M1073" i="9"/>
  <c r="K1073" i="9"/>
  <c r="L1073" i="9" s="1"/>
  <c r="J1073" i="9"/>
  <c r="I1073" i="9"/>
  <c r="G1073" i="9"/>
  <c r="M1072" i="9"/>
  <c r="K1072" i="9"/>
  <c r="L1072" i="9" s="1"/>
  <c r="J1072" i="9"/>
  <c r="I1072" i="9"/>
  <c r="G1072" i="9"/>
  <c r="M1066" i="9" s="1"/>
  <c r="M1071" i="9"/>
  <c r="K1071" i="9"/>
  <c r="L1071" i="9" s="1"/>
  <c r="J1071" i="9"/>
  <c r="I1071" i="9"/>
  <c r="G1071" i="9"/>
  <c r="M1070" i="9"/>
  <c r="L1070" i="9"/>
  <c r="K1070" i="9"/>
  <c r="J1070" i="9"/>
  <c r="I1070" i="9"/>
  <c r="G1070" i="9"/>
  <c r="M1069" i="9"/>
  <c r="K1069" i="9"/>
  <c r="L1069" i="9" s="1"/>
  <c r="J1069" i="9"/>
  <c r="I1069" i="9"/>
  <c r="G1069" i="9"/>
  <c r="M1068" i="9"/>
  <c r="K1068" i="9"/>
  <c r="L1068" i="9" s="1"/>
  <c r="J1068" i="9"/>
  <c r="I1068" i="9"/>
  <c r="G1068" i="9"/>
  <c r="M1067" i="9" s="1"/>
  <c r="L1067" i="9"/>
  <c r="K1067" i="9"/>
  <c r="J1067" i="9"/>
  <c r="I1067" i="9"/>
  <c r="G1067" i="9"/>
  <c r="L1066" i="9"/>
  <c r="K1066" i="9"/>
  <c r="J1066" i="9"/>
  <c r="I1066" i="9"/>
  <c r="G1066" i="9"/>
  <c r="M1065" i="9"/>
  <c r="K1065" i="9"/>
  <c r="L1065" i="9" s="1"/>
  <c r="J1065" i="9"/>
  <c r="I1065" i="9"/>
  <c r="G1065" i="9"/>
  <c r="M1064" i="9"/>
  <c r="K1064" i="9"/>
  <c r="L1064" i="9" s="1"/>
  <c r="J1064" i="9"/>
  <c r="I1064" i="9"/>
  <c r="G1064" i="9"/>
  <c r="M1063" i="9"/>
  <c r="L1063" i="9"/>
  <c r="K1063" i="9"/>
  <c r="J1063" i="9"/>
  <c r="I1063" i="9"/>
  <c r="G1063" i="9"/>
  <c r="M1062" i="9"/>
  <c r="K1062" i="9"/>
  <c r="L1062" i="9" s="1"/>
  <c r="J1062" i="9"/>
  <c r="I1062" i="9"/>
  <c r="G1062" i="9"/>
  <c r="M1061" i="9"/>
  <c r="K1061" i="9"/>
  <c r="L1061" i="9" s="1"/>
  <c r="J1061" i="9"/>
  <c r="I1061" i="9"/>
  <c r="G1061" i="9"/>
  <c r="M1060" i="9" s="1"/>
  <c r="K1060" i="9"/>
  <c r="L1060" i="9" s="1"/>
  <c r="J1060" i="9"/>
  <c r="I1060" i="9"/>
  <c r="G1060" i="9"/>
  <c r="M1059" i="9"/>
  <c r="K1059" i="9"/>
  <c r="L1059" i="9" s="1"/>
  <c r="J1059" i="9"/>
  <c r="I1059" i="9"/>
  <c r="G1059" i="9"/>
  <c r="M1058" i="9"/>
  <c r="K1058" i="9"/>
  <c r="L1058" i="9" s="1"/>
  <c r="J1058" i="9"/>
  <c r="I1058" i="9"/>
  <c r="G1058" i="9"/>
  <c r="M1057" i="9"/>
  <c r="K1057" i="9"/>
  <c r="L1057" i="9" s="1"/>
  <c r="J1057" i="9"/>
  <c r="I1057" i="9"/>
  <c r="G1057" i="9"/>
  <c r="M1056" i="9"/>
  <c r="K1056" i="9"/>
  <c r="L1056" i="9" s="1"/>
  <c r="J1056" i="9"/>
  <c r="I1056" i="9"/>
  <c r="G1056" i="9"/>
  <c r="M1045" i="9" s="1"/>
  <c r="M1055" i="9"/>
  <c r="K1055" i="9"/>
  <c r="L1055" i="9" s="1"/>
  <c r="J1055" i="9"/>
  <c r="I1055" i="9"/>
  <c r="G1055" i="9"/>
  <c r="M1054" i="9"/>
  <c r="L1054" i="9"/>
  <c r="K1054" i="9"/>
  <c r="J1054" i="9"/>
  <c r="I1054" i="9"/>
  <c r="G1054" i="9"/>
  <c r="M1053" i="9"/>
  <c r="K1053" i="9"/>
  <c r="L1053" i="9" s="1"/>
  <c r="J1053" i="9"/>
  <c r="I1053" i="9"/>
  <c r="G1053" i="9"/>
  <c r="M1052" i="9"/>
  <c r="K1052" i="9"/>
  <c r="L1052" i="9" s="1"/>
  <c r="J1052" i="9"/>
  <c r="I1052" i="9"/>
  <c r="G1052" i="9"/>
  <c r="M1013" i="9" s="1"/>
  <c r="M1051" i="9"/>
  <c r="L1051" i="9"/>
  <c r="K1051" i="9"/>
  <c r="J1051" i="9"/>
  <c r="I1051" i="9"/>
  <c r="G1051" i="9"/>
  <c r="M1050" i="9"/>
  <c r="L1050" i="9"/>
  <c r="K1050" i="9"/>
  <c r="J1050" i="9"/>
  <c r="I1050" i="9"/>
  <c r="G1050" i="9"/>
  <c r="M1049" i="9"/>
  <c r="K1049" i="9"/>
  <c r="L1049" i="9" s="1"/>
  <c r="J1049" i="9"/>
  <c r="I1049" i="9"/>
  <c r="G1049" i="9"/>
  <c r="M1048" i="9"/>
  <c r="K1048" i="9"/>
  <c r="L1048" i="9" s="1"/>
  <c r="J1048" i="9"/>
  <c r="I1048" i="9"/>
  <c r="G1048" i="9"/>
  <c r="M1047" i="9"/>
  <c r="L1047" i="9"/>
  <c r="K1047" i="9"/>
  <c r="J1047" i="9"/>
  <c r="I1047" i="9"/>
  <c r="G1047" i="9"/>
  <c r="M1046" i="9"/>
  <c r="K1046" i="9"/>
  <c r="L1046" i="9" s="1"/>
  <c r="J1046" i="9"/>
  <c r="I1046" i="9"/>
  <c r="G1046" i="9"/>
  <c r="K1045" i="9"/>
  <c r="L1045" i="9" s="1"/>
  <c r="J1045" i="9"/>
  <c r="I1045" i="9"/>
  <c r="G1045" i="9"/>
  <c r="M1044" i="9" s="1"/>
  <c r="K1044" i="9"/>
  <c r="L1044" i="9" s="1"/>
  <c r="J1044" i="9"/>
  <c r="I1044" i="9"/>
  <c r="G1044" i="9"/>
  <c r="M1043" i="9"/>
  <c r="K1043" i="9"/>
  <c r="L1043" i="9" s="1"/>
  <c r="J1043" i="9"/>
  <c r="I1043" i="9"/>
  <c r="G1043" i="9"/>
  <c r="M1042" i="9"/>
  <c r="K1042" i="9"/>
  <c r="L1042" i="9" s="1"/>
  <c r="J1042" i="9"/>
  <c r="I1042" i="9"/>
  <c r="G1042" i="9"/>
  <c r="M1041" i="9"/>
  <c r="K1041" i="9"/>
  <c r="L1041" i="9" s="1"/>
  <c r="J1041" i="9"/>
  <c r="I1041" i="9"/>
  <c r="G1041" i="9"/>
  <c r="M1040" i="9"/>
  <c r="K1040" i="9"/>
  <c r="L1040" i="9" s="1"/>
  <c r="J1040" i="9"/>
  <c r="I1040" i="9"/>
  <c r="G1040" i="9"/>
  <c r="M1039" i="9" s="1"/>
  <c r="K1039" i="9"/>
  <c r="L1039" i="9" s="1"/>
  <c r="J1039" i="9"/>
  <c r="I1039" i="9"/>
  <c r="G1039" i="9"/>
  <c r="M1038" i="9"/>
  <c r="L1038" i="9"/>
  <c r="K1038" i="9"/>
  <c r="J1038" i="9"/>
  <c r="I1038" i="9"/>
  <c r="G1038" i="9"/>
  <c r="M1037" i="9"/>
  <c r="K1037" i="9"/>
  <c r="L1037" i="9" s="1"/>
  <c r="J1037" i="9"/>
  <c r="I1037" i="9"/>
  <c r="G1037" i="9"/>
  <c r="M1036" i="9" s="1"/>
  <c r="K1036" i="9"/>
  <c r="L1036" i="9" s="1"/>
  <c r="J1036" i="9"/>
  <c r="I1036" i="9"/>
  <c r="G1036" i="9"/>
  <c r="M1035" i="9" s="1"/>
  <c r="L1035" i="9"/>
  <c r="K1035" i="9"/>
  <c r="J1035" i="9"/>
  <c r="I1035" i="9"/>
  <c r="G1035" i="9"/>
  <c r="M1034" i="9"/>
  <c r="L1034" i="9"/>
  <c r="K1034" i="9"/>
  <c r="J1034" i="9"/>
  <c r="I1034" i="9"/>
  <c r="G1034" i="9"/>
  <c r="M1033" i="9"/>
  <c r="K1033" i="9"/>
  <c r="L1033" i="9" s="1"/>
  <c r="J1033" i="9"/>
  <c r="I1033" i="9"/>
  <c r="G1033" i="9"/>
  <c r="M1032" i="9"/>
  <c r="K1032" i="9"/>
  <c r="L1032" i="9" s="1"/>
  <c r="J1032" i="9"/>
  <c r="I1032" i="9"/>
  <c r="G1032" i="9"/>
  <c r="M1031" i="9"/>
  <c r="L1031" i="9"/>
  <c r="K1031" i="9"/>
  <c r="J1031" i="9"/>
  <c r="I1031" i="9"/>
  <c r="G1031" i="9"/>
  <c r="M1030" i="9"/>
  <c r="K1030" i="9"/>
  <c r="L1030" i="9" s="1"/>
  <c r="J1030" i="9"/>
  <c r="I1030" i="9"/>
  <c r="G1030" i="9"/>
  <c r="M1029" i="9"/>
  <c r="K1029" i="9"/>
  <c r="L1029" i="9" s="1"/>
  <c r="J1029" i="9"/>
  <c r="I1029" i="9"/>
  <c r="G1029" i="9"/>
  <c r="M1027" i="9" s="1"/>
  <c r="M1028" i="9"/>
  <c r="K1028" i="9"/>
  <c r="L1028" i="9" s="1"/>
  <c r="J1028" i="9"/>
  <c r="I1028" i="9"/>
  <c r="G1028" i="9"/>
  <c r="K1027" i="9"/>
  <c r="L1027" i="9" s="1"/>
  <c r="J1027" i="9"/>
  <c r="I1027" i="9"/>
  <c r="G1027" i="9"/>
  <c r="M1026" i="9"/>
  <c r="K1026" i="9"/>
  <c r="L1026" i="9" s="1"/>
  <c r="J1026" i="9"/>
  <c r="I1026" i="9"/>
  <c r="G1026" i="9"/>
  <c r="M1025" i="9"/>
  <c r="K1025" i="9"/>
  <c r="L1025" i="9" s="1"/>
  <c r="J1025" i="9"/>
  <c r="I1025" i="9"/>
  <c r="G1025" i="9"/>
  <c r="M1024" i="9"/>
  <c r="K1024" i="9"/>
  <c r="L1024" i="9" s="1"/>
  <c r="J1024" i="9"/>
  <c r="I1024" i="9"/>
  <c r="G1024" i="9"/>
  <c r="M1023" i="9" s="1"/>
  <c r="K1023" i="9"/>
  <c r="L1023" i="9" s="1"/>
  <c r="J1023" i="9"/>
  <c r="I1023" i="9"/>
  <c r="G1023" i="9"/>
  <c r="M1022" i="9"/>
  <c r="L1022" i="9"/>
  <c r="K1022" i="9"/>
  <c r="J1022" i="9"/>
  <c r="I1022" i="9"/>
  <c r="G1022" i="9"/>
  <c r="M1021" i="9"/>
  <c r="K1021" i="9"/>
  <c r="L1021" i="9" s="1"/>
  <c r="J1021" i="9"/>
  <c r="I1021" i="9"/>
  <c r="G1021" i="9"/>
  <c r="M1020" i="9"/>
  <c r="K1020" i="9"/>
  <c r="L1020" i="9" s="1"/>
  <c r="J1020" i="9"/>
  <c r="I1020" i="9"/>
  <c r="G1020" i="9"/>
  <c r="M1019" i="9"/>
  <c r="L1019" i="9"/>
  <c r="K1019" i="9"/>
  <c r="J1019" i="9"/>
  <c r="I1019" i="9"/>
  <c r="G1019" i="9"/>
  <c r="M1018" i="9"/>
  <c r="L1018" i="9"/>
  <c r="K1018" i="9"/>
  <c r="J1018" i="9"/>
  <c r="I1018" i="9"/>
  <c r="G1018" i="9"/>
  <c r="M1017" i="9"/>
  <c r="K1017" i="9"/>
  <c r="L1017" i="9" s="1"/>
  <c r="J1017" i="9"/>
  <c r="I1017" i="9"/>
  <c r="G1017" i="9"/>
  <c r="M1016" i="9"/>
  <c r="K1016" i="9"/>
  <c r="L1016" i="9" s="1"/>
  <c r="J1016" i="9"/>
  <c r="I1016" i="9"/>
  <c r="G1016" i="9"/>
  <c r="M1015" i="9"/>
  <c r="L1015" i="9"/>
  <c r="K1015" i="9"/>
  <c r="J1015" i="9"/>
  <c r="I1015" i="9"/>
  <c r="G1015" i="9"/>
  <c r="M1014" i="9"/>
  <c r="K1014" i="9"/>
  <c r="L1014" i="9" s="1"/>
  <c r="J1014" i="9"/>
  <c r="I1014" i="9"/>
  <c r="G1014" i="9"/>
  <c r="K1013" i="9"/>
  <c r="L1013" i="9" s="1"/>
  <c r="J1013" i="9"/>
  <c r="I1013" i="9"/>
  <c r="G1013" i="9"/>
  <c r="M1012" i="9" s="1"/>
  <c r="K1012" i="9"/>
  <c r="L1012" i="9" s="1"/>
  <c r="J1012" i="9"/>
  <c r="I1012" i="9"/>
  <c r="G1012" i="9"/>
  <c r="M1011" i="9"/>
  <c r="K1011" i="9"/>
  <c r="L1011" i="9" s="1"/>
  <c r="J1011" i="9"/>
  <c r="I1011" i="9"/>
  <c r="G1011" i="9"/>
  <c r="M1010" i="9"/>
  <c r="K1010" i="9"/>
  <c r="L1010" i="9" s="1"/>
  <c r="J1010" i="9"/>
  <c r="I1010" i="9"/>
  <c r="G1010" i="9"/>
  <c r="K1009" i="9"/>
  <c r="L1009" i="9" s="1"/>
  <c r="J1009" i="9"/>
  <c r="I1009" i="9"/>
  <c r="G1009" i="9"/>
  <c r="M1008" i="9"/>
  <c r="K1008" i="9"/>
  <c r="L1008" i="9" s="1"/>
  <c r="J1008" i="9"/>
  <c r="I1008" i="9"/>
  <c r="G1008" i="9"/>
  <c r="K1007" i="9"/>
  <c r="L1007" i="9" s="1"/>
  <c r="J1007" i="9"/>
  <c r="I1007" i="9"/>
  <c r="G1007" i="9"/>
  <c r="M1006" i="9"/>
  <c r="L1006" i="9"/>
  <c r="K1006" i="9"/>
  <c r="J1006" i="9"/>
  <c r="I1006" i="9"/>
  <c r="G1006" i="9"/>
  <c r="M1005" i="9"/>
  <c r="K1005" i="9"/>
  <c r="L1005" i="9" s="1"/>
  <c r="J1005" i="9"/>
  <c r="I1005" i="9"/>
  <c r="G1005" i="9"/>
  <c r="M1004" i="9"/>
  <c r="K1004" i="9"/>
  <c r="L1004" i="9" s="1"/>
  <c r="J1004" i="9"/>
  <c r="I1004" i="9"/>
  <c r="G1004" i="9"/>
  <c r="M1003" i="9"/>
  <c r="L1003" i="9"/>
  <c r="K1003" i="9"/>
  <c r="J1003" i="9"/>
  <c r="I1003" i="9"/>
  <c r="G1003" i="9"/>
  <c r="M1002" i="9"/>
  <c r="L1002" i="9"/>
  <c r="K1002" i="9"/>
  <c r="J1002" i="9"/>
  <c r="I1002" i="9"/>
  <c r="G1002" i="9"/>
  <c r="M1001" i="9"/>
  <c r="K1001" i="9"/>
  <c r="L1001" i="9" s="1"/>
  <c r="J1001" i="9"/>
  <c r="I1001" i="9"/>
  <c r="G1001" i="9"/>
  <c r="M998" i="9" s="1"/>
  <c r="M1000" i="9"/>
  <c r="K1000" i="9"/>
  <c r="L1000" i="9" s="1"/>
  <c r="J1000" i="9"/>
  <c r="I1000" i="9"/>
  <c r="G1000" i="9"/>
  <c r="M999" i="9"/>
  <c r="L999" i="9"/>
  <c r="K999" i="9"/>
  <c r="J999" i="9"/>
  <c r="I999" i="9"/>
  <c r="G999" i="9"/>
  <c r="K998" i="9"/>
  <c r="L998" i="9" s="1"/>
  <c r="J998" i="9"/>
  <c r="I998" i="9"/>
  <c r="G998" i="9"/>
  <c r="M847" i="9" s="1"/>
  <c r="M997" i="9"/>
  <c r="K997" i="9"/>
  <c r="L997" i="9" s="1"/>
  <c r="J997" i="9"/>
  <c r="I997" i="9"/>
  <c r="G997" i="9"/>
  <c r="M996" i="9"/>
  <c r="K996" i="9"/>
  <c r="L996" i="9" s="1"/>
  <c r="J996" i="9"/>
  <c r="I996" i="9"/>
  <c r="G996" i="9"/>
  <c r="M995" i="9"/>
  <c r="L995" i="9"/>
  <c r="K995" i="9"/>
  <c r="J995" i="9"/>
  <c r="I995" i="9"/>
  <c r="G995" i="9"/>
  <c r="M994" i="9"/>
  <c r="L994" i="9"/>
  <c r="K994" i="9"/>
  <c r="J994" i="9"/>
  <c r="I994" i="9"/>
  <c r="G994" i="9"/>
  <c r="M993" i="9"/>
  <c r="K993" i="9"/>
  <c r="L993" i="9" s="1"/>
  <c r="J993" i="9"/>
  <c r="I993" i="9"/>
  <c r="G993" i="9"/>
  <c r="M992" i="9"/>
  <c r="L992" i="9"/>
  <c r="K992" i="9"/>
  <c r="J992" i="9"/>
  <c r="I992" i="9"/>
  <c r="G992" i="9"/>
  <c r="M991" i="9"/>
  <c r="K991" i="9"/>
  <c r="L991" i="9" s="1"/>
  <c r="J991" i="9"/>
  <c r="I991" i="9"/>
  <c r="G991" i="9"/>
  <c r="M980" i="9" s="1"/>
  <c r="M990" i="9"/>
  <c r="K990" i="9"/>
  <c r="L990" i="9" s="1"/>
  <c r="J990" i="9"/>
  <c r="I990" i="9"/>
  <c r="G990" i="9"/>
  <c r="M982" i="9" s="1"/>
  <c r="M989" i="9"/>
  <c r="L989" i="9"/>
  <c r="K989" i="9"/>
  <c r="J989" i="9"/>
  <c r="I989" i="9"/>
  <c r="G989" i="9"/>
  <c r="M988" i="9"/>
  <c r="L988" i="9"/>
  <c r="K988" i="9"/>
  <c r="J988" i="9"/>
  <c r="I988" i="9"/>
  <c r="G988" i="9"/>
  <c r="M987" i="9"/>
  <c r="K987" i="9"/>
  <c r="L987" i="9" s="1"/>
  <c r="J987" i="9"/>
  <c r="I987" i="9"/>
  <c r="G987" i="9"/>
  <c r="M976" i="9" s="1"/>
  <c r="M986" i="9"/>
  <c r="K986" i="9"/>
  <c r="L986" i="9" s="1"/>
  <c r="J986" i="9"/>
  <c r="I986" i="9"/>
  <c r="G986" i="9"/>
  <c r="M985" i="9"/>
  <c r="L985" i="9"/>
  <c r="K985" i="9"/>
  <c r="J985" i="9"/>
  <c r="I985" i="9"/>
  <c r="G985" i="9"/>
  <c r="M984" i="9"/>
  <c r="L984" i="9"/>
  <c r="K984" i="9"/>
  <c r="J984" i="9"/>
  <c r="I984" i="9"/>
  <c r="G984" i="9"/>
  <c r="M983" i="9"/>
  <c r="K983" i="9"/>
  <c r="L983" i="9" s="1"/>
  <c r="J983" i="9"/>
  <c r="I983" i="9"/>
  <c r="G983" i="9"/>
  <c r="M978" i="9" s="1"/>
  <c r="K982" i="9"/>
  <c r="L982" i="9" s="1"/>
  <c r="J982" i="9"/>
  <c r="I982" i="9"/>
  <c r="G982" i="9"/>
  <c r="M981" i="9" s="1"/>
  <c r="L981" i="9"/>
  <c r="K981" i="9"/>
  <c r="J981" i="9"/>
  <c r="I981" i="9"/>
  <c r="G981" i="9"/>
  <c r="L980" i="9"/>
  <c r="K980" i="9"/>
  <c r="J980" i="9"/>
  <c r="I980" i="9"/>
  <c r="G980" i="9"/>
  <c r="M979" i="9"/>
  <c r="K979" i="9"/>
  <c r="L979" i="9" s="1"/>
  <c r="J979" i="9"/>
  <c r="I979" i="9"/>
  <c r="G979" i="9"/>
  <c r="K978" i="9"/>
  <c r="L978" i="9" s="1"/>
  <c r="J978" i="9"/>
  <c r="I978" i="9"/>
  <c r="G978" i="9"/>
  <c r="M977" i="9" s="1"/>
  <c r="L977" i="9"/>
  <c r="K977" i="9"/>
  <c r="J977" i="9"/>
  <c r="I977" i="9"/>
  <c r="G977" i="9"/>
  <c r="L976" i="9"/>
  <c r="K976" i="9"/>
  <c r="J976" i="9"/>
  <c r="I976" i="9"/>
  <c r="G976" i="9"/>
  <c r="M975" i="9"/>
  <c r="K975" i="9"/>
  <c r="L975" i="9" s="1"/>
  <c r="J975" i="9"/>
  <c r="I975" i="9"/>
  <c r="G975" i="9"/>
  <c r="M828" i="9" s="1"/>
  <c r="M974" i="9"/>
  <c r="K974" i="9"/>
  <c r="L974" i="9" s="1"/>
  <c r="J974" i="9"/>
  <c r="I974" i="9"/>
  <c r="G974" i="9"/>
  <c r="M973" i="9"/>
  <c r="L973" i="9"/>
  <c r="K973" i="9"/>
  <c r="J973" i="9"/>
  <c r="I973" i="9"/>
  <c r="G973" i="9"/>
  <c r="M972" i="9"/>
  <c r="L972" i="9"/>
  <c r="K972" i="9"/>
  <c r="J972" i="9"/>
  <c r="I972" i="9"/>
  <c r="G972" i="9"/>
  <c r="M971" i="9"/>
  <c r="K971" i="9"/>
  <c r="L971" i="9" s="1"/>
  <c r="J971" i="9"/>
  <c r="I971" i="9"/>
  <c r="G971" i="9"/>
  <c r="M848" i="9" s="1"/>
  <c r="M970" i="9"/>
  <c r="K970" i="9"/>
  <c r="L970" i="9" s="1"/>
  <c r="J970" i="9"/>
  <c r="I970" i="9"/>
  <c r="G970" i="9"/>
  <c r="M969" i="9" s="1"/>
  <c r="L969" i="9"/>
  <c r="K969" i="9"/>
  <c r="J969" i="9"/>
  <c r="I969" i="9"/>
  <c r="G969" i="9"/>
  <c r="M968" i="9"/>
  <c r="L968" i="9"/>
  <c r="K968" i="9"/>
  <c r="J968" i="9"/>
  <c r="I968" i="9"/>
  <c r="G968" i="9"/>
  <c r="M967" i="9"/>
  <c r="K967" i="9"/>
  <c r="L967" i="9" s="1"/>
  <c r="J967" i="9"/>
  <c r="I967" i="9"/>
  <c r="G967" i="9"/>
  <c r="M965" i="9" s="1"/>
  <c r="M966" i="9"/>
  <c r="K966" i="9"/>
  <c r="L966" i="9" s="1"/>
  <c r="J966" i="9"/>
  <c r="I966" i="9"/>
  <c r="G966" i="9"/>
  <c r="L965" i="9"/>
  <c r="K965" i="9"/>
  <c r="J965" i="9"/>
  <c r="I965" i="9"/>
  <c r="G965" i="9"/>
  <c r="M964" i="9"/>
  <c r="L964" i="9"/>
  <c r="K964" i="9"/>
  <c r="J964" i="9"/>
  <c r="I964" i="9"/>
  <c r="G964" i="9"/>
  <c r="M963" i="9"/>
  <c r="K963" i="9"/>
  <c r="L963" i="9" s="1"/>
  <c r="J963" i="9"/>
  <c r="I963" i="9"/>
  <c r="G963" i="9"/>
  <c r="M787" i="9" s="1"/>
  <c r="M962" i="9"/>
  <c r="K962" i="9"/>
  <c r="L962" i="9" s="1"/>
  <c r="J962" i="9"/>
  <c r="I962" i="9"/>
  <c r="G962" i="9"/>
  <c r="M959" i="9" s="1"/>
  <c r="M961" i="9"/>
  <c r="L961" i="9"/>
  <c r="K961" i="9"/>
  <c r="J961" i="9"/>
  <c r="I961" i="9"/>
  <c r="G961" i="9"/>
  <c r="M960" i="9"/>
  <c r="L960" i="9"/>
  <c r="K960" i="9"/>
  <c r="J960" i="9"/>
  <c r="I960" i="9"/>
  <c r="G960" i="9"/>
  <c r="K959" i="9"/>
  <c r="L959" i="9" s="1"/>
  <c r="J959" i="9"/>
  <c r="I959" i="9"/>
  <c r="G959" i="9"/>
  <c r="M958" i="9" s="1"/>
  <c r="K958" i="9"/>
  <c r="L958" i="9" s="1"/>
  <c r="J958" i="9"/>
  <c r="I958" i="9"/>
  <c r="G958" i="9"/>
  <c r="M957" i="9" s="1"/>
  <c r="L957" i="9"/>
  <c r="K957" i="9"/>
  <c r="J957" i="9"/>
  <c r="I957" i="9"/>
  <c r="G957" i="9"/>
  <c r="M956" i="9"/>
  <c r="L956" i="9"/>
  <c r="K956" i="9"/>
  <c r="J956" i="9"/>
  <c r="I956" i="9"/>
  <c r="G956" i="9"/>
  <c r="M955" i="9"/>
  <c r="K955" i="9"/>
  <c r="L955" i="9" s="1"/>
  <c r="J955" i="9"/>
  <c r="I955" i="9"/>
  <c r="G955" i="9"/>
  <c r="M954" i="9" s="1"/>
  <c r="K954" i="9"/>
  <c r="L954" i="9" s="1"/>
  <c r="J954" i="9"/>
  <c r="I954" i="9"/>
  <c r="G954" i="9"/>
  <c r="M953" i="9" s="1"/>
  <c r="L953" i="9"/>
  <c r="K953" i="9"/>
  <c r="J953" i="9"/>
  <c r="I953" i="9"/>
  <c r="G953" i="9"/>
  <c r="M952" i="9"/>
  <c r="L952" i="9"/>
  <c r="K952" i="9"/>
  <c r="J952" i="9"/>
  <c r="I952" i="9"/>
  <c r="G952" i="9"/>
  <c r="M951" i="9"/>
  <c r="K951" i="9"/>
  <c r="L951" i="9" s="1"/>
  <c r="J951" i="9"/>
  <c r="I951" i="9"/>
  <c r="G951" i="9"/>
  <c r="M949" i="9" s="1"/>
  <c r="M950" i="9"/>
  <c r="K950" i="9"/>
  <c r="L950" i="9" s="1"/>
  <c r="J950" i="9"/>
  <c r="I950" i="9"/>
  <c r="G950" i="9"/>
  <c r="L949" i="9"/>
  <c r="K949" i="9"/>
  <c r="J949" i="9"/>
  <c r="I949" i="9"/>
  <c r="G949" i="9"/>
  <c r="M948" i="9"/>
  <c r="L948" i="9"/>
  <c r="K948" i="9"/>
  <c r="J948" i="9"/>
  <c r="I948" i="9"/>
  <c r="G948" i="9"/>
  <c r="M947" i="9"/>
  <c r="K947" i="9"/>
  <c r="L947" i="9" s="1"/>
  <c r="J947" i="9"/>
  <c r="I947" i="9"/>
  <c r="G947" i="9"/>
  <c r="M945" i="9" s="1"/>
  <c r="M946" i="9"/>
  <c r="K946" i="9"/>
  <c r="L946" i="9" s="1"/>
  <c r="J946" i="9"/>
  <c r="I946" i="9"/>
  <c r="G946" i="9"/>
  <c r="L945" i="9"/>
  <c r="K945" i="9"/>
  <c r="J945" i="9"/>
  <c r="I945" i="9"/>
  <c r="G945" i="9"/>
  <c r="M944" i="9"/>
  <c r="L944" i="9"/>
  <c r="K944" i="9"/>
  <c r="J944" i="9"/>
  <c r="I944" i="9"/>
  <c r="G944" i="9"/>
  <c r="M943" i="9"/>
  <c r="K943" i="9"/>
  <c r="L943" i="9" s="1"/>
  <c r="J943" i="9"/>
  <c r="I943" i="9"/>
  <c r="G943" i="9"/>
  <c r="M765" i="9" s="1"/>
  <c r="M942" i="9"/>
  <c r="K942" i="9"/>
  <c r="L942" i="9" s="1"/>
  <c r="J942" i="9"/>
  <c r="I942" i="9"/>
  <c r="G942" i="9"/>
  <c r="M941" i="9" s="1"/>
  <c r="L941" i="9"/>
  <c r="K941" i="9"/>
  <c r="J941" i="9"/>
  <c r="I941" i="9"/>
  <c r="G941" i="9"/>
  <c r="M940" i="9"/>
  <c r="L940" i="9"/>
  <c r="K940" i="9"/>
  <c r="J940" i="9"/>
  <c r="I940" i="9"/>
  <c r="G940" i="9"/>
  <c r="M939" i="9"/>
  <c r="K939" i="9"/>
  <c r="L939" i="9" s="1"/>
  <c r="J939" i="9"/>
  <c r="I939" i="9"/>
  <c r="G939" i="9"/>
  <c r="M938" i="9" s="1"/>
  <c r="K938" i="9"/>
  <c r="L938" i="9" s="1"/>
  <c r="J938" i="9"/>
  <c r="I938" i="9"/>
  <c r="G938" i="9"/>
  <c r="M937" i="9" s="1"/>
  <c r="L937" i="9"/>
  <c r="K937" i="9"/>
  <c r="J937" i="9"/>
  <c r="I937" i="9"/>
  <c r="G937" i="9"/>
  <c r="M936" i="9"/>
  <c r="L936" i="9"/>
  <c r="K936" i="9"/>
  <c r="J936" i="9"/>
  <c r="I936" i="9"/>
  <c r="G936" i="9"/>
  <c r="M935" i="9"/>
  <c r="K935" i="9"/>
  <c r="L935" i="9" s="1"/>
  <c r="J935" i="9"/>
  <c r="I935" i="9"/>
  <c r="G935" i="9"/>
  <c r="M934" i="9" s="1"/>
  <c r="K934" i="9"/>
  <c r="L934" i="9" s="1"/>
  <c r="J934" i="9"/>
  <c r="I934" i="9"/>
  <c r="G934" i="9"/>
  <c r="M933" i="9" s="1"/>
  <c r="L933" i="9"/>
  <c r="K933" i="9"/>
  <c r="J933" i="9"/>
  <c r="I933" i="9"/>
  <c r="G933" i="9"/>
  <c r="M932" i="9"/>
  <c r="L932" i="9"/>
  <c r="K932" i="9"/>
  <c r="J932" i="9"/>
  <c r="I932" i="9"/>
  <c r="G932" i="9"/>
  <c r="M931" i="9"/>
  <c r="K931" i="9"/>
  <c r="L931" i="9" s="1"/>
  <c r="J931" i="9"/>
  <c r="I931" i="9"/>
  <c r="G931" i="9"/>
  <c r="M746" i="9" s="1"/>
  <c r="M930" i="9"/>
  <c r="K930" i="9"/>
  <c r="L930" i="9" s="1"/>
  <c r="J930" i="9"/>
  <c r="I930" i="9"/>
  <c r="G930" i="9"/>
  <c r="M927" i="9" s="1"/>
  <c r="M929" i="9"/>
  <c r="L929" i="9"/>
  <c r="K929" i="9"/>
  <c r="J929" i="9"/>
  <c r="I929" i="9"/>
  <c r="G929" i="9"/>
  <c r="M928" i="9"/>
  <c r="L928" i="9"/>
  <c r="K928" i="9"/>
  <c r="J928" i="9"/>
  <c r="I928" i="9"/>
  <c r="G928" i="9"/>
  <c r="K927" i="9"/>
  <c r="L927" i="9" s="1"/>
  <c r="J927" i="9"/>
  <c r="I927" i="9"/>
  <c r="G927" i="9"/>
  <c r="M926" i="9" s="1"/>
  <c r="K926" i="9"/>
  <c r="L926" i="9" s="1"/>
  <c r="J926" i="9"/>
  <c r="I926" i="9"/>
  <c r="G926" i="9"/>
  <c r="M922" i="9" s="1"/>
  <c r="M925" i="9"/>
  <c r="L925" i="9"/>
  <c r="K925" i="9"/>
  <c r="J925" i="9"/>
  <c r="I925" i="9"/>
  <c r="G925" i="9"/>
  <c r="M924" i="9"/>
  <c r="L924" i="9"/>
  <c r="K924" i="9"/>
  <c r="J924" i="9"/>
  <c r="I924" i="9"/>
  <c r="G924" i="9"/>
  <c r="M923" i="9"/>
  <c r="K923" i="9"/>
  <c r="L923" i="9" s="1"/>
  <c r="J923" i="9"/>
  <c r="I923" i="9"/>
  <c r="G923" i="9"/>
  <c r="M921" i="9" s="1"/>
  <c r="K922" i="9"/>
  <c r="L922" i="9" s="1"/>
  <c r="J922" i="9"/>
  <c r="I922" i="9"/>
  <c r="G922" i="9"/>
  <c r="L921" i="9"/>
  <c r="K921" i="9"/>
  <c r="J921" i="9"/>
  <c r="I921" i="9"/>
  <c r="G921" i="9"/>
  <c r="M920" i="9"/>
  <c r="L920" i="9"/>
  <c r="K920" i="9"/>
  <c r="J920" i="9"/>
  <c r="I920" i="9"/>
  <c r="G920" i="9"/>
  <c r="M919" i="9"/>
  <c r="K919" i="9"/>
  <c r="L919" i="9" s="1"/>
  <c r="J919" i="9"/>
  <c r="I919" i="9"/>
  <c r="G919" i="9"/>
  <c r="M918" i="9" s="1"/>
  <c r="K918" i="9"/>
  <c r="L918" i="9" s="1"/>
  <c r="J918" i="9"/>
  <c r="I918" i="9"/>
  <c r="G918" i="9"/>
  <c r="M917" i="9"/>
  <c r="L917" i="9"/>
  <c r="K917" i="9"/>
  <c r="J917" i="9"/>
  <c r="I917" i="9"/>
  <c r="G917" i="9"/>
  <c r="M916" i="9"/>
  <c r="L916" i="9"/>
  <c r="K916" i="9"/>
  <c r="J916" i="9"/>
  <c r="I916" i="9"/>
  <c r="G916" i="9"/>
  <c r="M915" i="9"/>
  <c r="K915" i="9"/>
  <c r="L915" i="9" s="1"/>
  <c r="J915" i="9"/>
  <c r="I915" i="9"/>
  <c r="G915" i="9"/>
  <c r="M914" i="9" s="1"/>
  <c r="K914" i="9"/>
  <c r="L914" i="9" s="1"/>
  <c r="J914" i="9"/>
  <c r="I914" i="9"/>
  <c r="G914" i="9"/>
  <c r="M913" i="9" s="1"/>
  <c r="L913" i="9"/>
  <c r="K913" i="9"/>
  <c r="J913" i="9"/>
  <c r="I913" i="9"/>
  <c r="G913" i="9"/>
  <c r="M912" i="9"/>
  <c r="L912" i="9"/>
  <c r="K912" i="9"/>
  <c r="J912" i="9"/>
  <c r="I912" i="9"/>
  <c r="G912" i="9"/>
  <c r="M911" i="9"/>
  <c r="K911" i="9"/>
  <c r="L911" i="9" s="1"/>
  <c r="J911" i="9"/>
  <c r="I911" i="9"/>
  <c r="G911" i="9"/>
  <c r="M910" i="9" s="1"/>
  <c r="K910" i="9"/>
  <c r="L910" i="9" s="1"/>
  <c r="J910" i="9"/>
  <c r="I910" i="9"/>
  <c r="G910" i="9"/>
  <c r="M909" i="9"/>
  <c r="L909" i="9"/>
  <c r="K909" i="9"/>
  <c r="J909" i="9"/>
  <c r="I909" i="9"/>
  <c r="G909" i="9"/>
  <c r="M908" i="9"/>
  <c r="L908" i="9"/>
  <c r="K908" i="9"/>
  <c r="J908" i="9"/>
  <c r="I908" i="9"/>
  <c r="G908" i="9"/>
  <c r="M907" i="9"/>
  <c r="K907" i="9"/>
  <c r="L907" i="9" s="1"/>
  <c r="J907" i="9"/>
  <c r="I907" i="9"/>
  <c r="G907" i="9"/>
  <c r="M901" i="9" s="1"/>
  <c r="M906" i="9"/>
  <c r="K906" i="9"/>
  <c r="L906" i="9" s="1"/>
  <c r="J906" i="9"/>
  <c r="I906" i="9"/>
  <c r="G906" i="9"/>
  <c r="M905" i="9"/>
  <c r="L905" i="9"/>
  <c r="K905" i="9"/>
  <c r="J905" i="9"/>
  <c r="I905" i="9"/>
  <c r="G905" i="9"/>
  <c r="M904" i="9"/>
  <c r="L904" i="9"/>
  <c r="K904" i="9"/>
  <c r="J904" i="9"/>
  <c r="I904" i="9"/>
  <c r="G904" i="9"/>
  <c r="M903" i="9"/>
  <c r="K903" i="9"/>
  <c r="L903" i="9" s="1"/>
  <c r="J903" i="9"/>
  <c r="I903" i="9"/>
  <c r="G903" i="9"/>
  <c r="M898" i="9" s="1"/>
  <c r="M902" i="9"/>
  <c r="K902" i="9"/>
  <c r="L902" i="9" s="1"/>
  <c r="J902" i="9"/>
  <c r="I902" i="9"/>
  <c r="G902" i="9"/>
  <c r="M899" i="9" s="1"/>
  <c r="L901" i="9"/>
  <c r="K901" i="9"/>
  <c r="J901" i="9"/>
  <c r="I901" i="9"/>
  <c r="G901" i="9"/>
  <c r="M900" i="9"/>
  <c r="L900" i="9"/>
  <c r="K900" i="9"/>
  <c r="J900" i="9"/>
  <c r="I900" i="9"/>
  <c r="G900" i="9"/>
  <c r="K899" i="9"/>
  <c r="L899" i="9" s="1"/>
  <c r="J899" i="9"/>
  <c r="I899" i="9"/>
  <c r="G899" i="9"/>
  <c r="M897" i="9" s="1"/>
  <c r="K898" i="9"/>
  <c r="L898" i="9" s="1"/>
  <c r="J898" i="9"/>
  <c r="I898" i="9"/>
  <c r="G898" i="9"/>
  <c r="L897" i="9"/>
  <c r="K897" i="9"/>
  <c r="J897" i="9"/>
  <c r="I897" i="9"/>
  <c r="G897" i="9"/>
  <c r="M896" i="9"/>
  <c r="L896" i="9"/>
  <c r="K896" i="9"/>
  <c r="J896" i="9"/>
  <c r="I896" i="9"/>
  <c r="G896" i="9"/>
  <c r="M895" i="9"/>
  <c r="K895" i="9"/>
  <c r="L895" i="9" s="1"/>
  <c r="J895" i="9"/>
  <c r="I895" i="9"/>
  <c r="G895" i="9"/>
  <c r="M894" i="9" s="1"/>
  <c r="K894" i="9"/>
  <c r="L894" i="9" s="1"/>
  <c r="J894" i="9"/>
  <c r="I894" i="9"/>
  <c r="G894" i="9"/>
  <c r="M893" i="9"/>
  <c r="L893" i="9"/>
  <c r="K893" i="9"/>
  <c r="J893" i="9"/>
  <c r="I893" i="9"/>
  <c r="G893" i="9"/>
  <c r="L892" i="9"/>
  <c r="K892" i="9"/>
  <c r="J892" i="9"/>
  <c r="I892" i="9"/>
  <c r="G892" i="9"/>
  <c r="M891" i="9"/>
  <c r="K891" i="9"/>
  <c r="L891" i="9" s="1"/>
  <c r="J891" i="9"/>
  <c r="I891" i="9"/>
  <c r="G891" i="9"/>
  <c r="M890" i="9" s="1"/>
  <c r="K890" i="9"/>
  <c r="L890" i="9" s="1"/>
  <c r="J890" i="9"/>
  <c r="I890" i="9"/>
  <c r="G890" i="9"/>
  <c r="M889" i="9"/>
  <c r="L889" i="9"/>
  <c r="K889" i="9"/>
  <c r="J889" i="9"/>
  <c r="I889" i="9"/>
  <c r="G889" i="9"/>
  <c r="M888" i="9"/>
  <c r="L888" i="9"/>
  <c r="K888" i="9"/>
  <c r="J888" i="9"/>
  <c r="I888" i="9"/>
  <c r="G888" i="9"/>
  <c r="M887" i="9"/>
  <c r="K887" i="9"/>
  <c r="L887" i="9" s="1"/>
  <c r="J887" i="9"/>
  <c r="I887" i="9"/>
  <c r="G887" i="9"/>
  <c r="M886" i="9" s="1"/>
  <c r="K886" i="9"/>
  <c r="L886" i="9" s="1"/>
  <c r="J886" i="9"/>
  <c r="I886" i="9"/>
  <c r="G886" i="9"/>
  <c r="M885" i="9"/>
  <c r="L885" i="9"/>
  <c r="K885" i="9"/>
  <c r="J885" i="9"/>
  <c r="I885" i="9"/>
  <c r="G885" i="9"/>
  <c r="M884" i="9"/>
  <c r="L884" i="9"/>
  <c r="K884" i="9"/>
  <c r="J884" i="9"/>
  <c r="I884" i="9"/>
  <c r="G884" i="9"/>
  <c r="M883" i="9"/>
  <c r="K883" i="9"/>
  <c r="L883" i="9" s="1"/>
  <c r="J883" i="9"/>
  <c r="I883" i="9"/>
  <c r="G883" i="9"/>
  <c r="M881" i="9" s="1"/>
  <c r="M882" i="9"/>
  <c r="K882" i="9"/>
  <c r="L882" i="9" s="1"/>
  <c r="J882" i="9"/>
  <c r="I882" i="9"/>
  <c r="G882" i="9"/>
  <c r="L881" i="9"/>
  <c r="K881" i="9"/>
  <c r="J881" i="9"/>
  <c r="I881" i="9"/>
  <c r="G881" i="9"/>
  <c r="M880" i="9"/>
  <c r="L880" i="9"/>
  <c r="K880" i="9"/>
  <c r="J880" i="9"/>
  <c r="I880" i="9"/>
  <c r="G880" i="9"/>
  <c r="M879" i="9"/>
  <c r="K879" i="9"/>
  <c r="L879" i="9" s="1"/>
  <c r="J879" i="9"/>
  <c r="I879" i="9"/>
  <c r="G879" i="9"/>
  <c r="M878" i="9" s="1"/>
  <c r="K878" i="9"/>
  <c r="L878" i="9" s="1"/>
  <c r="J878" i="9"/>
  <c r="I878" i="9"/>
  <c r="G878" i="9"/>
  <c r="M877" i="9"/>
  <c r="L877" i="9"/>
  <c r="K877" i="9"/>
  <c r="J877" i="9"/>
  <c r="I877" i="9"/>
  <c r="G877" i="9"/>
  <c r="M876" i="9"/>
  <c r="L876" i="9"/>
  <c r="K876" i="9"/>
  <c r="J876" i="9"/>
  <c r="I876" i="9"/>
  <c r="G876" i="9"/>
  <c r="M875" i="9"/>
  <c r="K875" i="9"/>
  <c r="L875" i="9" s="1"/>
  <c r="J875" i="9"/>
  <c r="I875" i="9"/>
  <c r="G875" i="9"/>
  <c r="M874" i="9"/>
  <c r="K874" i="9"/>
  <c r="L874" i="9" s="1"/>
  <c r="J874" i="9"/>
  <c r="I874" i="9"/>
  <c r="G874" i="9"/>
  <c r="M873" i="9"/>
  <c r="L873" i="9"/>
  <c r="K873" i="9"/>
  <c r="J873" i="9"/>
  <c r="I873" i="9"/>
  <c r="G873" i="9"/>
  <c r="M872" i="9"/>
  <c r="L872" i="9"/>
  <c r="K872" i="9"/>
  <c r="J872" i="9"/>
  <c r="I872" i="9"/>
  <c r="G872" i="9"/>
  <c r="M871" i="9"/>
  <c r="K871" i="9"/>
  <c r="L871" i="9" s="1"/>
  <c r="J871" i="9"/>
  <c r="I871" i="9"/>
  <c r="G871" i="9"/>
  <c r="M868" i="9" s="1"/>
  <c r="M870" i="9"/>
  <c r="K870" i="9"/>
  <c r="L870" i="9" s="1"/>
  <c r="J870" i="9"/>
  <c r="I870" i="9"/>
  <c r="G870" i="9"/>
  <c r="M867" i="9" s="1"/>
  <c r="M869" i="9"/>
  <c r="L869" i="9"/>
  <c r="K869" i="9"/>
  <c r="J869" i="9"/>
  <c r="I869" i="9"/>
  <c r="G869" i="9"/>
  <c r="L868" i="9"/>
  <c r="K868" i="9"/>
  <c r="J868" i="9"/>
  <c r="I868" i="9"/>
  <c r="G868" i="9"/>
  <c r="K867" i="9"/>
  <c r="L867" i="9" s="1"/>
  <c r="J867" i="9"/>
  <c r="I867" i="9"/>
  <c r="G867" i="9"/>
  <c r="M865" i="9" s="1"/>
  <c r="M866" i="9"/>
  <c r="K866" i="9"/>
  <c r="L866" i="9" s="1"/>
  <c r="J866" i="9"/>
  <c r="I866" i="9"/>
  <c r="G866" i="9"/>
  <c r="L865" i="9"/>
  <c r="K865" i="9"/>
  <c r="J865" i="9"/>
  <c r="I865" i="9"/>
  <c r="G865" i="9"/>
  <c r="M864" i="9"/>
  <c r="L864" i="9"/>
  <c r="K864" i="9"/>
  <c r="J864" i="9"/>
  <c r="I864" i="9"/>
  <c r="G864" i="9"/>
  <c r="M863" i="9"/>
  <c r="K863" i="9"/>
  <c r="L863" i="9" s="1"/>
  <c r="J863" i="9"/>
  <c r="I863" i="9"/>
  <c r="G863" i="9"/>
  <c r="M862" i="9" s="1"/>
  <c r="K862" i="9"/>
  <c r="L862" i="9" s="1"/>
  <c r="J862" i="9"/>
  <c r="I862" i="9"/>
  <c r="G862" i="9"/>
  <c r="M861" i="9"/>
  <c r="L861" i="9"/>
  <c r="K861" i="9"/>
  <c r="J861" i="9"/>
  <c r="I861" i="9"/>
  <c r="G861" i="9"/>
  <c r="M860" i="9"/>
  <c r="L860" i="9"/>
  <c r="K860" i="9"/>
  <c r="J860" i="9"/>
  <c r="I860" i="9"/>
  <c r="G860" i="9"/>
  <c r="M859" i="9"/>
  <c r="K859" i="9"/>
  <c r="L859" i="9" s="1"/>
  <c r="J859" i="9"/>
  <c r="I859" i="9"/>
  <c r="G859" i="9"/>
  <c r="M858" i="9" s="1"/>
  <c r="K858" i="9"/>
  <c r="L858" i="9" s="1"/>
  <c r="J858" i="9"/>
  <c r="I858" i="9"/>
  <c r="G858" i="9"/>
  <c r="M857" i="9" s="1"/>
  <c r="L857" i="9"/>
  <c r="K857" i="9"/>
  <c r="J857" i="9"/>
  <c r="I857" i="9"/>
  <c r="G857" i="9"/>
  <c r="M856" i="9"/>
  <c r="L856" i="9"/>
  <c r="K856" i="9"/>
  <c r="J856" i="9"/>
  <c r="I856" i="9"/>
  <c r="G856" i="9"/>
  <c r="M855" i="9"/>
  <c r="K855" i="9"/>
  <c r="L855" i="9" s="1"/>
  <c r="J855" i="9"/>
  <c r="I855" i="9"/>
  <c r="G855" i="9"/>
  <c r="M854" i="9" s="1"/>
  <c r="K854" i="9"/>
  <c r="L854" i="9" s="1"/>
  <c r="J854" i="9"/>
  <c r="I854" i="9"/>
  <c r="G854" i="9"/>
  <c r="M853" i="9" s="1"/>
  <c r="L853" i="9"/>
  <c r="K853" i="9"/>
  <c r="J853" i="9"/>
  <c r="I853" i="9"/>
  <c r="G853" i="9"/>
  <c r="M852" i="9"/>
  <c r="L852" i="9"/>
  <c r="K852" i="9"/>
  <c r="J852" i="9"/>
  <c r="I852" i="9"/>
  <c r="G852" i="9"/>
  <c r="M851" i="9"/>
  <c r="K851" i="9"/>
  <c r="L851" i="9" s="1"/>
  <c r="J851" i="9"/>
  <c r="I851" i="9"/>
  <c r="G851" i="9"/>
  <c r="M850" i="9" s="1"/>
  <c r="K850" i="9"/>
  <c r="L850" i="9" s="1"/>
  <c r="J850" i="9"/>
  <c r="I850" i="9"/>
  <c r="G850" i="9"/>
  <c r="M849" i="9" s="1"/>
  <c r="L849" i="9"/>
  <c r="K849" i="9"/>
  <c r="J849" i="9"/>
  <c r="I849" i="9"/>
  <c r="G849" i="9"/>
  <c r="K848" i="9"/>
  <c r="L848" i="9" s="1"/>
  <c r="J848" i="9"/>
  <c r="I848" i="9"/>
  <c r="G848" i="9"/>
  <c r="K847" i="9"/>
  <c r="L847" i="9" s="1"/>
  <c r="J847" i="9"/>
  <c r="I847" i="9"/>
  <c r="G847" i="9"/>
  <c r="M845" i="9" s="1"/>
  <c r="M846" i="9"/>
  <c r="K846" i="9"/>
  <c r="L846" i="9" s="1"/>
  <c r="J846" i="9"/>
  <c r="I846" i="9"/>
  <c r="G846" i="9"/>
  <c r="L845" i="9"/>
  <c r="K845" i="9"/>
  <c r="J845" i="9"/>
  <c r="I845" i="9"/>
  <c r="G845" i="9"/>
  <c r="M844" i="9"/>
  <c r="K844" i="9"/>
  <c r="L844" i="9" s="1"/>
  <c r="J844" i="9"/>
  <c r="I844" i="9"/>
  <c r="G844" i="9"/>
  <c r="M843" i="9"/>
  <c r="K843" i="9"/>
  <c r="L843" i="9" s="1"/>
  <c r="J843" i="9"/>
  <c r="I843" i="9"/>
  <c r="G843" i="9"/>
  <c r="M842" i="9"/>
  <c r="K842" i="9"/>
  <c r="L842" i="9" s="1"/>
  <c r="J842" i="9"/>
  <c r="I842" i="9"/>
  <c r="G842" i="9"/>
  <c r="M841" i="9"/>
  <c r="L841" i="9"/>
  <c r="K841" i="9"/>
  <c r="J841" i="9"/>
  <c r="I841" i="9"/>
  <c r="G841" i="9"/>
  <c r="M840" i="9"/>
  <c r="K840" i="9"/>
  <c r="L840" i="9" s="1"/>
  <c r="J840" i="9"/>
  <c r="I840" i="9"/>
  <c r="G840" i="9"/>
  <c r="M839" i="9"/>
  <c r="K839" i="9"/>
  <c r="L839" i="9" s="1"/>
  <c r="J839" i="9"/>
  <c r="I839" i="9"/>
  <c r="G839" i="9"/>
  <c r="M834" i="9" s="1"/>
  <c r="M838" i="9"/>
  <c r="K838" i="9"/>
  <c r="L838" i="9" s="1"/>
  <c r="J838" i="9"/>
  <c r="I838" i="9"/>
  <c r="G838" i="9"/>
  <c r="M837" i="9"/>
  <c r="L837" i="9"/>
  <c r="K837" i="9"/>
  <c r="J837" i="9"/>
  <c r="I837" i="9"/>
  <c r="G837" i="9"/>
  <c r="M836" i="9"/>
  <c r="K836" i="9"/>
  <c r="L836" i="9" s="1"/>
  <c r="J836" i="9"/>
  <c r="I836" i="9"/>
  <c r="G836" i="9"/>
  <c r="M835" i="9"/>
  <c r="K835" i="9"/>
  <c r="L835" i="9" s="1"/>
  <c r="J835" i="9"/>
  <c r="I835" i="9"/>
  <c r="G835" i="9"/>
  <c r="K834" i="9"/>
  <c r="L834" i="9" s="1"/>
  <c r="J834" i="9"/>
  <c r="I834" i="9"/>
  <c r="G834" i="9"/>
  <c r="M830" i="9" s="1"/>
  <c r="M833" i="9"/>
  <c r="L833" i="9"/>
  <c r="K833" i="9"/>
  <c r="J833" i="9"/>
  <c r="I833" i="9"/>
  <c r="G833" i="9"/>
  <c r="M832" i="9"/>
  <c r="K832" i="9"/>
  <c r="L832" i="9" s="1"/>
  <c r="J832" i="9"/>
  <c r="I832" i="9"/>
  <c r="G832" i="9"/>
  <c r="M831" i="9"/>
  <c r="K831" i="9"/>
  <c r="L831" i="9" s="1"/>
  <c r="J831" i="9"/>
  <c r="I831" i="9"/>
  <c r="G831" i="9"/>
  <c r="M821" i="9" s="1"/>
  <c r="K830" i="9"/>
  <c r="L830" i="9" s="1"/>
  <c r="J830" i="9"/>
  <c r="I830" i="9"/>
  <c r="G830" i="9"/>
  <c r="M829" i="9"/>
  <c r="L829" i="9"/>
  <c r="K829" i="9"/>
  <c r="J829" i="9"/>
  <c r="I829" i="9"/>
  <c r="G829" i="9"/>
  <c r="K828" i="9"/>
  <c r="L828" i="9" s="1"/>
  <c r="J828" i="9"/>
  <c r="I828" i="9"/>
  <c r="G828" i="9"/>
  <c r="M827" i="9"/>
  <c r="K827" i="9"/>
  <c r="L827" i="9" s="1"/>
  <c r="J827" i="9"/>
  <c r="I827" i="9"/>
  <c r="G827" i="9"/>
  <c r="M826" i="9"/>
  <c r="K826" i="9"/>
  <c r="L826" i="9" s="1"/>
  <c r="J826" i="9"/>
  <c r="I826" i="9"/>
  <c r="G826" i="9"/>
  <c r="M825" i="9"/>
  <c r="L825" i="9"/>
  <c r="K825" i="9"/>
  <c r="J825" i="9"/>
  <c r="I825" i="9"/>
  <c r="G825" i="9"/>
  <c r="M824" i="9"/>
  <c r="K824" i="9"/>
  <c r="L824" i="9" s="1"/>
  <c r="J824" i="9"/>
  <c r="I824" i="9"/>
  <c r="G824" i="9"/>
  <c r="M823" i="9"/>
  <c r="K823" i="9"/>
  <c r="L823" i="9" s="1"/>
  <c r="J823" i="9"/>
  <c r="I823" i="9"/>
  <c r="G823" i="9"/>
  <c r="M816" i="9" s="1"/>
  <c r="M822" i="9"/>
  <c r="K822" i="9"/>
  <c r="L822" i="9" s="1"/>
  <c r="J822" i="9"/>
  <c r="I822" i="9"/>
  <c r="G822" i="9"/>
  <c r="M818" i="9" s="1"/>
  <c r="L821" i="9"/>
  <c r="K821" i="9"/>
  <c r="J821" i="9"/>
  <c r="I821" i="9"/>
  <c r="G821" i="9"/>
  <c r="M820" i="9"/>
  <c r="K820" i="9"/>
  <c r="L820" i="9" s="1"/>
  <c r="J820" i="9"/>
  <c r="I820" i="9"/>
  <c r="G820" i="9"/>
  <c r="M819" i="9"/>
  <c r="K819" i="9"/>
  <c r="L819" i="9" s="1"/>
  <c r="J819" i="9"/>
  <c r="I819" i="9"/>
  <c r="G819" i="9"/>
  <c r="K818" i="9"/>
  <c r="L818" i="9" s="1"/>
  <c r="J818" i="9"/>
  <c r="I818" i="9"/>
  <c r="G818" i="9"/>
  <c r="M817" i="9"/>
  <c r="L817" i="9"/>
  <c r="K817" i="9"/>
  <c r="J817" i="9"/>
  <c r="I817" i="9"/>
  <c r="G817" i="9"/>
  <c r="K816" i="9"/>
  <c r="L816" i="9" s="1"/>
  <c r="J816" i="9"/>
  <c r="I816" i="9"/>
  <c r="G816" i="9"/>
  <c r="M815" i="9"/>
  <c r="K815" i="9"/>
  <c r="L815" i="9" s="1"/>
  <c r="J815" i="9"/>
  <c r="I815" i="9"/>
  <c r="G815" i="9"/>
  <c r="M814" i="9" s="1"/>
  <c r="K814" i="9"/>
  <c r="L814" i="9" s="1"/>
  <c r="J814" i="9"/>
  <c r="I814" i="9"/>
  <c r="G814" i="9"/>
  <c r="M813" i="9"/>
  <c r="L813" i="9"/>
  <c r="K813" i="9"/>
  <c r="J813" i="9"/>
  <c r="I813" i="9"/>
  <c r="G813" i="9"/>
  <c r="M812" i="9"/>
  <c r="K812" i="9"/>
  <c r="L812" i="9" s="1"/>
  <c r="J812" i="9"/>
  <c r="I812" i="9"/>
  <c r="G812" i="9"/>
  <c r="M811" i="9"/>
  <c r="K811" i="9"/>
  <c r="L811" i="9" s="1"/>
  <c r="J811" i="9"/>
  <c r="I811" i="9"/>
  <c r="G811" i="9"/>
  <c r="M810" i="9" s="1"/>
  <c r="K810" i="9"/>
  <c r="L810" i="9" s="1"/>
  <c r="J810" i="9"/>
  <c r="I810" i="9"/>
  <c r="G810" i="9"/>
  <c r="M809" i="9"/>
  <c r="L809" i="9"/>
  <c r="K809" i="9"/>
  <c r="J809" i="9"/>
  <c r="I809" i="9"/>
  <c r="G809" i="9"/>
  <c r="M808" i="9"/>
  <c r="K808" i="9"/>
  <c r="L808" i="9" s="1"/>
  <c r="J808" i="9"/>
  <c r="I808" i="9"/>
  <c r="G808" i="9"/>
  <c r="M807" i="9"/>
  <c r="K807" i="9"/>
  <c r="L807" i="9" s="1"/>
  <c r="J807" i="9"/>
  <c r="I807" i="9"/>
  <c r="G807" i="9"/>
  <c r="M806" i="9"/>
  <c r="K806" i="9"/>
  <c r="L806" i="9" s="1"/>
  <c r="J806" i="9"/>
  <c r="I806" i="9"/>
  <c r="G806" i="9"/>
  <c r="M805" i="9"/>
  <c r="L805" i="9"/>
  <c r="K805" i="9"/>
  <c r="J805" i="9"/>
  <c r="I805" i="9"/>
  <c r="G805" i="9"/>
  <c r="M804" i="9"/>
  <c r="K804" i="9"/>
  <c r="L804" i="9" s="1"/>
  <c r="J804" i="9"/>
  <c r="I804" i="9"/>
  <c r="G804" i="9"/>
  <c r="M803" i="9"/>
  <c r="K803" i="9"/>
  <c r="L803" i="9" s="1"/>
  <c r="J803" i="9"/>
  <c r="I803" i="9"/>
  <c r="G803" i="9"/>
  <c r="M802" i="9" s="1"/>
  <c r="K802" i="9"/>
  <c r="L802" i="9" s="1"/>
  <c r="J802" i="9"/>
  <c r="I802" i="9"/>
  <c r="G802" i="9"/>
  <c r="M801" i="9"/>
  <c r="L801" i="9"/>
  <c r="K801" i="9"/>
  <c r="J801" i="9"/>
  <c r="I801" i="9"/>
  <c r="G801" i="9"/>
  <c r="M800" i="9"/>
  <c r="K800" i="9"/>
  <c r="L800" i="9" s="1"/>
  <c r="J800" i="9"/>
  <c r="I800" i="9"/>
  <c r="G800" i="9"/>
  <c r="M799" i="9"/>
  <c r="K799" i="9"/>
  <c r="L799" i="9" s="1"/>
  <c r="J799" i="9"/>
  <c r="I799" i="9"/>
  <c r="G799" i="9"/>
  <c r="M797" i="9" s="1"/>
  <c r="M798" i="9"/>
  <c r="K798" i="9"/>
  <c r="L798" i="9" s="1"/>
  <c r="J798" i="9"/>
  <c r="I798" i="9"/>
  <c r="G798" i="9"/>
  <c r="M794" i="9" s="1"/>
  <c r="L797" i="9"/>
  <c r="K797" i="9"/>
  <c r="J797" i="9"/>
  <c r="I797" i="9"/>
  <c r="G797" i="9"/>
  <c r="M796" i="9"/>
  <c r="K796" i="9"/>
  <c r="L796" i="9" s="1"/>
  <c r="J796" i="9"/>
  <c r="I796" i="9"/>
  <c r="G796" i="9"/>
  <c r="M795" i="9"/>
  <c r="K795" i="9"/>
  <c r="L795" i="9" s="1"/>
  <c r="J795" i="9"/>
  <c r="I795" i="9"/>
  <c r="G795" i="9"/>
  <c r="M617" i="9" s="1"/>
  <c r="K794" i="9"/>
  <c r="L794" i="9" s="1"/>
  <c r="J794" i="9"/>
  <c r="I794" i="9"/>
  <c r="G794" i="9"/>
  <c r="M793" i="9"/>
  <c r="L793" i="9"/>
  <c r="K793" i="9"/>
  <c r="J793" i="9"/>
  <c r="I793" i="9"/>
  <c r="G793" i="9"/>
  <c r="M792" i="9"/>
  <c r="K792" i="9"/>
  <c r="L792" i="9" s="1"/>
  <c r="J792" i="9"/>
  <c r="I792" i="9"/>
  <c r="G792" i="9"/>
  <c r="M791" i="9"/>
  <c r="K791" i="9"/>
  <c r="L791" i="9" s="1"/>
  <c r="J791" i="9"/>
  <c r="I791" i="9"/>
  <c r="G791" i="9"/>
  <c r="M790" i="9" s="1"/>
  <c r="K790" i="9"/>
  <c r="L790" i="9" s="1"/>
  <c r="J790" i="9"/>
  <c r="I790" i="9"/>
  <c r="G790" i="9"/>
  <c r="M789" i="9"/>
  <c r="L789" i="9"/>
  <c r="K789" i="9"/>
  <c r="J789" i="9"/>
  <c r="I789" i="9"/>
  <c r="G789" i="9"/>
  <c r="M788" i="9"/>
  <c r="K788" i="9"/>
  <c r="L788" i="9" s="1"/>
  <c r="J788" i="9"/>
  <c r="I788" i="9"/>
  <c r="G788" i="9"/>
  <c r="K787" i="9"/>
  <c r="L787" i="9" s="1"/>
  <c r="J787" i="9"/>
  <c r="I787" i="9"/>
  <c r="G787" i="9"/>
  <c r="M786" i="9" s="1"/>
  <c r="K786" i="9"/>
  <c r="L786" i="9" s="1"/>
  <c r="J786" i="9"/>
  <c r="I786" i="9"/>
  <c r="G786" i="9"/>
  <c r="M785" i="9"/>
  <c r="L785" i="9"/>
  <c r="K785" i="9"/>
  <c r="J785" i="9"/>
  <c r="I785" i="9"/>
  <c r="G785" i="9"/>
  <c r="M784" i="9"/>
  <c r="K784" i="9"/>
  <c r="L784" i="9" s="1"/>
  <c r="J784" i="9"/>
  <c r="I784" i="9"/>
  <c r="G784" i="9"/>
  <c r="M783" i="9"/>
  <c r="K783" i="9"/>
  <c r="L783" i="9" s="1"/>
  <c r="J783" i="9"/>
  <c r="I783" i="9"/>
  <c r="G783" i="9"/>
  <c r="M781" i="9" s="1"/>
  <c r="M782" i="9"/>
  <c r="K782" i="9"/>
  <c r="L782" i="9" s="1"/>
  <c r="J782" i="9"/>
  <c r="I782" i="9"/>
  <c r="G782" i="9"/>
  <c r="L781" i="9"/>
  <c r="K781" i="9"/>
  <c r="J781" i="9"/>
  <c r="I781" i="9"/>
  <c r="G781" i="9"/>
  <c r="M780" i="9"/>
  <c r="K780" i="9"/>
  <c r="L780" i="9" s="1"/>
  <c r="J780" i="9"/>
  <c r="I780" i="9"/>
  <c r="G780" i="9"/>
  <c r="M779" i="9"/>
  <c r="K779" i="9"/>
  <c r="L779" i="9" s="1"/>
  <c r="J779" i="9"/>
  <c r="I779" i="9"/>
  <c r="G779" i="9"/>
  <c r="M778" i="9"/>
  <c r="K778" i="9"/>
  <c r="L778" i="9" s="1"/>
  <c r="J778" i="9"/>
  <c r="I778" i="9"/>
  <c r="G778" i="9"/>
  <c r="M777" i="9"/>
  <c r="L777" i="9"/>
  <c r="K777" i="9"/>
  <c r="J777" i="9"/>
  <c r="I777" i="9"/>
  <c r="G777" i="9"/>
  <c r="M776" i="9"/>
  <c r="K776" i="9"/>
  <c r="L776" i="9" s="1"/>
  <c r="J776" i="9"/>
  <c r="I776" i="9"/>
  <c r="G776" i="9"/>
  <c r="M775" i="9"/>
  <c r="K775" i="9"/>
  <c r="L775" i="9" s="1"/>
  <c r="J775" i="9"/>
  <c r="I775" i="9"/>
  <c r="G775" i="9"/>
  <c r="M767" i="9" s="1"/>
  <c r="M774" i="9"/>
  <c r="K774" i="9"/>
  <c r="L774" i="9" s="1"/>
  <c r="J774" i="9"/>
  <c r="I774" i="9"/>
  <c r="G774" i="9"/>
  <c r="M773" i="9"/>
  <c r="L773" i="9"/>
  <c r="K773" i="9"/>
  <c r="J773" i="9"/>
  <c r="I773" i="9"/>
  <c r="G773" i="9"/>
  <c r="M772" i="9"/>
  <c r="K772" i="9"/>
  <c r="L772" i="9" s="1"/>
  <c r="J772" i="9"/>
  <c r="I772" i="9"/>
  <c r="G772" i="9"/>
  <c r="M771" i="9"/>
  <c r="K771" i="9"/>
  <c r="L771" i="9" s="1"/>
  <c r="J771" i="9"/>
  <c r="I771" i="9"/>
  <c r="G771" i="9"/>
  <c r="M770" i="9" s="1"/>
  <c r="K770" i="9"/>
  <c r="L770" i="9" s="1"/>
  <c r="J770" i="9"/>
  <c r="I770" i="9"/>
  <c r="G770" i="9"/>
  <c r="M769" i="9"/>
  <c r="L769" i="9"/>
  <c r="K769" i="9"/>
  <c r="J769" i="9"/>
  <c r="I769" i="9"/>
  <c r="G769" i="9"/>
  <c r="M768" i="9"/>
  <c r="K768" i="9"/>
  <c r="L768" i="9" s="1"/>
  <c r="J768" i="9"/>
  <c r="I768" i="9"/>
  <c r="G768" i="9"/>
  <c r="K767" i="9"/>
  <c r="L767" i="9" s="1"/>
  <c r="J767" i="9"/>
  <c r="I767" i="9"/>
  <c r="G767" i="9"/>
  <c r="M766" i="9" s="1"/>
  <c r="K766" i="9"/>
  <c r="L766" i="9" s="1"/>
  <c r="J766" i="9"/>
  <c r="I766" i="9"/>
  <c r="G766" i="9"/>
  <c r="L765" i="9"/>
  <c r="K765" i="9"/>
  <c r="J765" i="9"/>
  <c r="I765" i="9"/>
  <c r="G765" i="9"/>
  <c r="M764" i="9"/>
  <c r="K764" i="9"/>
  <c r="L764" i="9" s="1"/>
  <c r="J764" i="9"/>
  <c r="I764" i="9"/>
  <c r="G764" i="9"/>
  <c r="M763" i="9"/>
  <c r="K763" i="9"/>
  <c r="L763" i="9" s="1"/>
  <c r="J763" i="9"/>
  <c r="I763" i="9"/>
  <c r="G763" i="9"/>
  <c r="M762" i="9" s="1"/>
  <c r="K762" i="9"/>
  <c r="L762" i="9" s="1"/>
  <c r="J762" i="9"/>
  <c r="I762" i="9"/>
  <c r="G762" i="9"/>
  <c r="M761" i="9"/>
  <c r="L761" i="9"/>
  <c r="K761" i="9"/>
  <c r="J761" i="9"/>
  <c r="I761" i="9"/>
  <c r="G761" i="9"/>
  <c r="M760" i="9"/>
  <c r="K760" i="9"/>
  <c r="L760" i="9" s="1"/>
  <c r="J760" i="9"/>
  <c r="I760" i="9"/>
  <c r="G760" i="9"/>
  <c r="M759" i="9"/>
  <c r="K759" i="9"/>
  <c r="L759" i="9" s="1"/>
  <c r="J759" i="9"/>
  <c r="I759" i="9"/>
  <c r="G759" i="9"/>
  <c r="M758" i="9" s="1"/>
  <c r="K758" i="9"/>
  <c r="L758" i="9" s="1"/>
  <c r="J758" i="9"/>
  <c r="I758" i="9"/>
  <c r="G758" i="9"/>
  <c r="M757" i="9"/>
  <c r="L757" i="9"/>
  <c r="K757" i="9"/>
  <c r="J757" i="9"/>
  <c r="I757" i="9"/>
  <c r="G757" i="9"/>
  <c r="M756" i="9"/>
  <c r="K756" i="9"/>
  <c r="L756" i="9" s="1"/>
  <c r="J756" i="9"/>
  <c r="I756" i="9"/>
  <c r="G756" i="9"/>
  <c r="M755" i="9"/>
  <c r="K755" i="9"/>
  <c r="L755" i="9" s="1"/>
  <c r="J755" i="9"/>
  <c r="I755" i="9"/>
  <c r="G755" i="9"/>
  <c r="M754" i="9"/>
  <c r="K754" i="9"/>
  <c r="L754" i="9" s="1"/>
  <c r="J754" i="9"/>
  <c r="I754" i="9"/>
  <c r="G754" i="9"/>
  <c r="M753" i="9"/>
  <c r="L753" i="9"/>
  <c r="K753" i="9"/>
  <c r="J753" i="9"/>
  <c r="I753" i="9"/>
  <c r="G753" i="9"/>
  <c r="M752" i="9"/>
  <c r="K752" i="9"/>
  <c r="L752" i="9" s="1"/>
  <c r="J752" i="9"/>
  <c r="I752" i="9"/>
  <c r="G752" i="9"/>
  <c r="M751" i="9"/>
  <c r="K751" i="9"/>
  <c r="L751" i="9" s="1"/>
  <c r="J751" i="9"/>
  <c r="I751" i="9"/>
  <c r="G751" i="9"/>
  <c r="M741" i="9" s="1"/>
  <c r="M750" i="9"/>
  <c r="K750" i="9"/>
  <c r="L750" i="9" s="1"/>
  <c r="J750" i="9"/>
  <c r="I750" i="9"/>
  <c r="G750" i="9"/>
  <c r="M738" i="9" s="1"/>
  <c r="M749" i="9"/>
  <c r="L749" i="9"/>
  <c r="K749" i="9"/>
  <c r="J749" i="9"/>
  <c r="I749" i="9"/>
  <c r="G749" i="9"/>
  <c r="M748" i="9"/>
  <c r="K748" i="9"/>
  <c r="L748" i="9" s="1"/>
  <c r="J748" i="9"/>
  <c r="I748" i="9"/>
  <c r="G748" i="9"/>
  <c r="M747" i="9"/>
  <c r="K747" i="9"/>
  <c r="L747" i="9" s="1"/>
  <c r="J747" i="9"/>
  <c r="I747" i="9"/>
  <c r="G747" i="9"/>
  <c r="M727" i="9" s="1"/>
  <c r="K746" i="9"/>
  <c r="L746" i="9" s="1"/>
  <c r="J746" i="9"/>
  <c r="I746" i="9"/>
  <c r="G746" i="9"/>
  <c r="M745" i="9"/>
  <c r="L745" i="9"/>
  <c r="K745" i="9"/>
  <c r="J745" i="9"/>
  <c r="I745" i="9"/>
  <c r="G745" i="9"/>
  <c r="M744" i="9"/>
  <c r="K744" i="9"/>
  <c r="L744" i="9" s="1"/>
  <c r="J744" i="9"/>
  <c r="I744" i="9"/>
  <c r="G744" i="9"/>
  <c r="M743" i="9"/>
  <c r="K743" i="9"/>
  <c r="L743" i="9" s="1"/>
  <c r="J743" i="9"/>
  <c r="I743" i="9"/>
  <c r="G743" i="9"/>
  <c r="M718" i="9" s="1"/>
  <c r="M742" i="9"/>
  <c r="K742" i="9"/>
  <c r="L742" i="9" s="1"/>
  <c r="J742" i="9"/>
  <c r="I742" i="9"/>
  <c r="G742" i="9"/>
  <c r="L741" i="9"/>
  <c r="K741" i="9"/>
  <c r="J741" i="9"/>
  <c r="I741" i="9"/>
  <c r="G741" i="9"/>
  <c r="M740" i="9"/>
  <c r="K740" i="9"/>
  <c r="L740" i="9" s="1"/>
  <c r="J740" i="9"/>
  <c r="I740" i="9"/>
  <c r="G740" i="9"/>
  <c r="M739" i="9"/>
  <c r="K739" i="9"/>
  <c r="L739" i="9" s="1"/>
  <c r="J739" i="9"/>
  <c r="I739" i="9"/>
  <c r="G739" i="9"/>
  <c r="K738" i="9"/>
  <c r="L738" i="9" s="1"/>
  <c r="J738" i="9"/>
  <c r="I738" i="9"/>
  <c r="G738" i="9"/>
  <c r="M737" i="9"/>
  <c r="L737" i="9"/>
  <c r="K737" i="9"/>
  <c r="J737" i="9"/>
  <c r="I737" i="9"/>
  <c r="G737" i="9"/>
  <c r="M736" i="9"/>
  <c r="K736" i="9"/>
  <c r="L736" i="9" s="1"/>
  <c r="J736" i="9"/>
  <c r="I736" i="9"/>
  <c r="G736" i="9"/>
  <c r="M735" i="9"/>
  <c r="K735" i="9"/>
  <c r="L735" i="9" s="1"/>
  <c r="J735" i="9"/>
  <c r="I735" i="9"/>
  <c r="G735" i="9"/>
  <c r="M734" i="9"/>
  <c r="K734" i="9"/>
  <c r="L734" i="9" s="1"/>
  <c r="J734" i="9"/>
  <c r="I734" i="9"/>
  <c r="G734" i="9"/>
  <c r="M733" i="9"/>
  <c r="L733" i="9"/>
  <c r="K733" i="9"/>
  <c r="J733" i="9"/>
  <c r="I733" i="9"/>
  <c r="G733" i="9"/>
  <c r="M732" i="9"/>
  <c r="K732" i="9"/>
  <c r="L732" i="9" s="1"/>
  <c r="J732" i="9"/>
  <c r="I732" i="9"/>
  <c r="G732" i="9"/>
  <c r="M731" i="9"/>
  <c r="K731" i="9"/>
  <c r="L731" i="9" s="1"/>
  <c r="J731" i="9"/>
  <c r="I731" i="9"/>
  <c r="G731" i="9"/>
  <c r="M730" i="9"/>
  <c r="K730" i="9"/>
  <c r="L730" i="9" s="1"/>
  <c r="J730" i="9"/>
  <c r="I730" i="9"/>
  <c r="G730" i="9"/>
  <c r="M729" i="9"/>
  <c r="L729" i="9"/>
  <c r="K729" i="9"/>
  <c r="J729" i="9"/>
  <c r="I729" i="9"/>
  <c r="G729" i="9"/>
  <c r="M728" i="9"/>
  <c r="K728" i="9"/>
  <c r="L728" i="9" s="1"/>
  <c r="J728" i="9"/>
  <c r="I728" i="9"/>
  <c r="G728" i="9"/>
  <c r="K727" i="9"/>
  <c r="L727" i="9" s="1"/>
  <c r="J727" i="9"/>
  <c r="I727" i="9"/>
  <c r="G727" i="9"/>
  <c r="M726" i="9" s="1"/>
  <c r="K726" i="9"/>
  <c r="L726" i="9" s="1"/>
  <c r="J726" i="9"/>
  <c r="I726" i="9"/>
  <c r="G726" i="9"/>
  <c r="M725" i="9"/>
  <c r="L725" i="9"/>
  <c r="K725" i="9"/>
  <c r="J725" i="9"/>
  <c r="I725" i="9"/>
  <c r="G725" i="9"/>
  <c r="M724" i="9"/>
  <c r="K724" i="9"/>
  <c r="L724" i="9" s="1"/>
  <c r="J724" i="9"/>
  <c r="I724" i="9"/>
  <c r="G724" i="9"/>
  <c r="M723" i="9"/>
  <c r="K723" i="9"/>
  <c r="L723" i="9" s="1"/>
  <c r="J723" i="9"/>
  <c r="I723" i="9"/>
  <c r="G723" i="9"/>
  <c r="M722" i="9"/>
  <c r="K722" i="9"/>
  <c r="L722" i="9" s="1"/>
  <c r="J722" i="9"/>
  <c r="I722" i="9"/>
  <c r="G722" i="9"/>
  <c r="M721" i="9"/>
  <c r="L721" i="9"/>
  <c r="K721" i="9"/>
  <c r="J721" i="9"/>
  <c r="I721" i="9"/>
  <c r="G721" i="9"/>
  <c r="M720" i="9"/>
  <c r="K720" i="9"/>
  <c r="L720" i="9" s="1"/>
  <c r="J720" i="9"/>
  <c r="I720" i="9"/>
  <c r="G720" i="9"/>
  <c r="M719" i="9"/>
  <c r="K719" i="9"/>
  <c r="L719" i="9" s="1"/>
  <c r="J719" i="9"/>
  <c r="I719" i="9"/>
  <c r="G719" i="9"/>
  <c r="M703" i="9" s="1"/>
  <c r="K718" i="9"/>
  <c r="L718" i="9" s="1"/>
  <c r="J718" i="9"/>
  <c r="I718" i="9"/>
  <c r="G718" i="9"/>
  <c r="M717" i="9"/>
  <c r="L717" i="9"/>
  <c r="K717" i="9"/>
  <c r="J717" i="9"/>
  <c r="I717" i="9"/>
  <c r="G717" i="9"/>
  <c r="M716" i="9"/>
  <c r="K716" i="9"/>
  <c r="L716" i="9" s="1"/>
  <c r="J716" i="9"/>
  <c r="I716" i="9"/>
  <c r="G716" i="9"/>
  <c r="M715" i="9"/>
  <c r="K715" i="9"/>
  <c r="L715" i="9" s="1"/>
  <c r="J715" i="9"/>
  <c r="I715" i="9"/>
  <c r="G715" i="9"/>
  <c r="M714" i="9" s="1"/>
  <c r="K714" i="9"/>
  <c r="L714" i="9" s="1"/>
  <c r="J714" i="9"/>
  <c r="I714" i="9"/>
  <c r="G714" i="9"/>
  <c r="M713" i="9"/>
  <c r="L713" i="9"/>
  <c r="K713" i="9"/>
  <c r="J713" i="9"/>
  <c r="I713" i="9"/>
  <c r="G713" i="9"/>
  <c r="M712" i="9"/>
  <c r="K712" i="9"/>
  <c r="L712" i="9" s="1"/>
  <c r="J712" i="9"/>
  <c r="I712" i="9"/>
  <c r="G712" i="9"/>
  <c r="M711" i="9"/>
  <c r="K711" i="9"/>
  <c r="L711" i="9" s="1"/>
  <c r="J711" i="9"/>
  <c r="I711" i="9"/>
  <c r="G711" i="9"/>
  <c r="M696" i="9" s="1"/>
  <c r="M710" i="9"/>
  <c r="K710" i="9"/>
  <c r="L710" i="9" s="1"/>
  <c r="J710" i="9"/>
  <c r="I710" i="9"/>
  <c r="G710" i="9"/>
  <c r="M709" i="9"/>
  <c r="L709" i="9"/>
  <c r="K709" i="9"/>
  <c r="J709" i="9"/>
  <c r="I709" i="9"/>
  <c r="G709" i="9"/>
  <c r="M708" i="9"/>
  <c r="K708" i="9"/>
  <c r="L708" i="9" s="1"/>
  <c r="J708" i="9"/>
  <c r="I708" i="9"/>
  <c r="G708" i="9"/>
  <c r="M707" i="9"/>
  <c r="K707" i="9"/>
  <c r="L707" i="9" s="1"/>
  <c r="J707" i="9"/>
  <c r="I707" i="9"/>
  <c r="G707" i="9"/>
  <c r="M706" i="9"/>
  <c r="K706" i="9"/>
  <c r="L706" i="9" s="1"/>
  <c r="J706" i="9"/>
  <c r="I706" i="9"/>
  <c r="G706" i="9"/>
  <c r="M705" i="9"/>
  <c r="L705" i="9"/>
  <c r="K705" i="9"/>
  <c r="J705" i="9"/>
  <c r="I705" i="9"/>
  <c r="G705" i="9"/>
  <c r="M704" i="9"/>
  <c r="K704" i="9"/>
  <c r="L704" i="9" s="1"/>
  <c r="J704" i="9"/>
  <c r="I704" i="9"/>
  <c r="G704" i="9"/>
  <c r="K703" i="9"/>
  <c r="L703" i="9" s="1"/>
  <c r="J703" i="9"/>
  <c r="I703" i="9"/>
  <c r="G703" i="9"/>
  <c r="M702" i="9" s="1"/>
  <c r="K702" i="9"/>
  <c r="L702" i="9" s="1"/>
  <c r="J702" i="9"/>
  <c r="I702" i="9"/>
  <c r="G702" i="9"/>
  <c r="M701" i="9"/>
  <c r="L701" i="9"/>
  <c r="K701" i="9"/>
  <c r="J701" i="9"/>
  <c r="I701" i="9"/>
  <c r="G701" i="9"/>
  <c r="M700" i="9"/>
  <c r="K700" i="9"/>
  <c r="L700" i="9" s="1"/>
  <c r="J700" i="9"/>
  <c r="I700" i="9"/>
  <c r="G700" i="9"/>
  <c r="M699" i="9"/>
  <c r="K699" i="9"/>
  <c r="L699" i="9" s="1"/>
  <c r="J699" i="9"/>
  <c r="I699" i="9"/>
  <c r="G699" i="9"/>
  <c r="M698" i="9"/>
  <c r="K698" i="9"/>
  <c r="L698" i="9" s="1"/>
  <c r="J698" i="9"/>
  <c r="I698" i="9"/>
  <c r="G698" i="9"/>
  <c r="M697" i="9"/>
  <c r="L697" i="9"/>
  <c r="K697" i="9"/>
  <c r="J697" i="9"/>
  <c r="I697" i="9"/>
  <c r="G697" i="9"/>
  <c r="K696" i="9"/>
  <c r="L696" i="9" s="1"/>
  <c r="J696" i="9"/>
  <c r="I696" i="9"/>
  <c r="G696" i="9"/>
  <c r="M695" i="9"/>
  <c r="K695" i="9"/>
  <c r="L695" i="9" s="1"/>
  <c r="J695" i="9"/>
  <c r="I695" i="9"/>
  <c r="G695" i="9"/>
  <c r="M694" i="9"/>
  <c r="K694" i="9"/>
  <c r="L694" i="9" s="1"/>
  <c r="J694" i="9"/>
  <c r="I694" i="9"/>
  <c r="G694" i="9"/>
  <c r="M693" i="9"/>
  <c r="L693" i="9"/>
  <c r="K693" i="9"/>
  <c r="J693" i="9"/>
  <c r="I693" i="9"/>
  <c r="G693" i="9"/>
  <c r="M692" i="9"/>
  <c r="K692" i="9"/>
  <c r="L692" i="9" s="1"/>
  <c r="J692" i="9"/>
  <c r="I692" i="9"/>
  <c r="G692" i="9"/>
  <c r="M691" i="9"/>
  <c r="K691" i="9"/>
  <c r="L691" i="9" s="1"/>
  <c r="J691" i="9"/>
  <c r="I691" i="9"/>
  <c r="G691" i="9"/>
  <c r="M689" i="9" s="1"/>
  <c r="M690" i="9"/>
  <c r="K690" i="9"/>
  <c r="L690" i="9" s="1"/>
  <c r="J690" i="9"/>
  <c r="I690" i="9"/>
  <c r="G690" i="9"/>
  <c r="L689" i="9"/>
  <c r="K689" i="9"/>
  <c r="J689" i="9"/>
  <c r="I689" i="9"/>
  <c r="G689" i="9"/>
  <c r="M688" i="9"/>
  <c r="K688" i="9"/>
  <c r="L688" i="9" s="1"/>
  <c r="J688" i="9"/>
  <c r="I688" i="9"/>
  <c r="G688" i="9"/>
  <c r="M687" i="9"/>
  <c r="K687" i="9"/>
  <c r="L687" i="9" s="1"/>
  <c r="J687" i="9"/>
  <c r="I687" i="9"/>
  <c r="G687" i="9"/>
  <c r="M686" i="9"/>
  <c r="K686" i="9"/>
  <c r="L686" i="9" s="1"/>
  <c r="J686" i="9"/>
  <c r="I686" i="9"/>
  <c r="G686" i="9"/>
  <c r="M685" i="9"/>
  <c r="L685" i="9"/>
  <c r="K685" i="9"/>
  <c r="J685" i="9"/>
  <c r="I685" i="9"/>
  <c r="G685" i="9"/>
  <c r="M684" i="9"/>
  <c r="K684" i="9"/>
  <c r="L684" i="9" s="1"/>
  <c r="J684" i="9"/>
  <c r="I684" i="9"/>
  <c r="G684" i="9"/>
  <c r="M683" i="9"/>
  <c r="K683" i="9"/>
  <c r="L683" i="9" s="1"/>
  <c r="J683" i="9"/>
  <c r="I683" i="9"/>
  <c r="G683" i="9"/>
  <c r="M682" i="9" s="1"/>
  <c r="K682" i="9"/>
  <c r="L682" i="9" s="1"/>
  <c r="J682" i="9"/>
  <c r="I682" i="9"/>
  <c r="G682" i="9"/>
  <c r="M681" i="9"/>
  <c r="L681" i="9"/>
  <c r="K681" i="9"/>
  <c r="J681" i="9"/>
  <c r="I681" i="9"/>
  <c r="G681" i="9"/>
  <c r="M680" i="9"/>
  <c r="K680" i="9"/>
  <c r="L680" i="9" s="1"/>
  <c r="J680" i="9"/>
  <c r="I680" i="9"/>
  <c r="G680" i="9"/>
  <c r="M679" i="9"/>
  <c r="K679" i="9"/>
  <c r="L679" i="9" s="1"/>
  <c r="J679" i="9"/>
  <c r="I679" i="9"/>
  <c r="G679" i="9"/>
  <c r="M678" i="9"/>
  <c r="K678" i="9"/>
  <c r="L678" i="9" s="1"/>
  <c r="J678" i="9"/>
  <c r="I678" i="9"/>
  <c r="G678" i="9"/>
  <c r="M677" i="9"/>
  <c r="L677" i="9"/>
  <c r="K677" i="9"/>
  <c r="J677" i="9"/>
  <c r="I677" i="9"/>
  <c r="G677" i="9"/>
  <c r="M676" i="9"/>
  <c r="K676" i="9"/>
  <c r="L676" i="9" s="1"/>
  <c r="J676" i="9"/>
  <c r="I676" i="9"/>
  <c r="G676" i="9"/>
  <c r="M675" i="9"/>
  <c r="K675" i="9"/>
  <c r="L675" i="9" s="1"/>
  <c r="J675" i="9"/>
  <c r="I675" i="9"/>
  <c r="G675" i="9"/>
  <c r="M674" i="9" s="1"/>
  <c r="K674" i="9"/>
  <c r="L674" i="9" s="1"/>
  <c r="J674" i="9"/>
  <c r="I674" i="9"/>
  <c r="G674" i="9"/>
  <c r="M673" i="9"/>
  <c r="L673" i="9"/>
  <c r="K673" i="9"/>
  <c r="J673" i="9"/>
  <c r="I673" i="9"/>
  <c r="G673" i="9"/>
  <c r="M672" i="9"/>
  <c r="K672" i="9"/>
  <c r="L672" i="9" s="1"/>
  <c r="J672" i="9"/>
  <c r="I672" i="9"/>
  <c r="G672" i="9"/>
  <c r="M671" i="9"/>
  <c r="K671" i="9"/>
  <c r="L671" i="9" s="1"/>
  <c r="J671" i="9"/>
  <c r="I671" i="9"/>
  <c r="G671" i="9"/>
  <c r="M670" i="9"/>
  <c r="K670" i="9"/>
  <c r="L670" i="9" s="1"/>
  <c r="J670" i="9"/>
  <c r="I670" i="9"/>
  <c r="G670" i="9"/>
  <c r="M669" i="9"/>
  <c r="L669" i="9"/>
  <c r="K669" i="9"/>
  <c r="J669" i="9"/>
  <c r="I669" i="9"/>
  <c r="G669" i="9"/>
  <c r="M668" i="9"/>
  <c r="K668" i="9"/>
  <c r="L668" i="9" s="1"/>
  <c r="J668" i="9"/>
  <c r="I668" i="9"/>
  <c r="G668" i="9"/>
  <c r="M667" i="9"/>
  <c r="K667" i="9"/>
  <c r="L667" i="9" s="1"/>
  <c r="J667" i="9"/>
  <c r="I667" i="9"/>
  <c r="G667" i="9"/>
  <c r="M666" i="9"/>
  <c r="K666" i="9"/>
  <c r="L666" i="9" s="1"/>
  <c r="J666" i="9"/>
  <c r="I666" i="9"/>
  <c r="G666" i="9"/>
  <c r="M665" i="9"/>
  <c r="L665" i="9"/>
  <c r="K665" i="9"/>
  <c r="J665" i="9"/>
  <c r="I665" i="9"/>
  <c r="G665" i="9"/>
  <c r="M664" i="9"/>
  <c r="K664" i="9"/>
  <c r="L664" i="9" s="1"/>
  <c r="J664" i="9"/>
  <c r="I664" i="9"/>
  <c r="G664" i="9"/>
  <c r="M663" i="9"/>
  <c r="K663" i="9"/>
  <c r="L663" i="9" s="1"/>
  <c r="J663" i="9"/>
  <c r="I663" i="9"/>
  <c r="G663" i="9"/>
  <c r="M506" i="9" s="1"/>
  <c r="M662" i="9"/>
  <c r="K662" i="9"/>
  <c r="L662" i="9" s="1"/>
  <c r="J662" i="9"/>
  <c r="I662" i="9"/>
  <c r="G662" i="9"/>
  <c r="M661" i="9"/>
  <c r="L661" i="9"/>
  <c r="K661" i="9"/>
  <c r="J661" i="9"/>
  <c r="I661" i="9"/>
  <c r="G661" i="9"/>
  <c r="M660" i="9"/>
  <c r="K660" i="9"/>
  <c r="L660" i="9" s="1"/>
  <c r="J660" i="9"/>
  <c r="I660" i="9"/>
  <c r="G660" i="9"/>
  <c r="M659" i="9"/>
  <c r="K659" i="9"/>
  <c r="L659" i="9" s="1"/>
  <c r="J659" i="9"/>
  <c r="I659" i="9"/>
  <c r="G659" i="9"/>
  <c r="M658" i="9"/>
  <c r="K658" i="9"/>
  <c r="L658" i="9" s="1"/>
  <c r="J658" i="9"/>
  <c r="I658" i="9"/>
  <c r="G658" i="9"/>
  <c r="M657" i="9"/>
  <c r="L657" i="9"/>
  <c r="K657" i="9"/>
  <c r="J657" i="9"/>
  <c r="I657" i="9"/>
  <c r="G657" i="9"/>
  <c r="M656" i="9"/>
  <c r="K656" i="9"/>
  <c r="L656" i="9" s="1"/>
  <c r="J656" i="9"/>
  <c r="I656" i="9"/>
  <c r="G656" i="9"/>
  <c r="M655" i="9"/>
  <c r="K655" i="9"/>
  <c r="L655" i="9" s="1"/>
  <c r="J655" i="9"/>
  <c r="I655" i="9"/>
  <c r="G655" i="9"/>
  <c r="M654" i="9"/>
  <c r="K654" i="9"/>
  <c r="L654" i="9" s="1"/>
  <c r="J654" i="9"/>
  <c r="I654" i="9"/>
  <c r="G654" i="9"/>
  <c r="M653" i="9"/>
  <c r="L653" i="9"/>
  <c r="K653" i="9"/>
  <c r="J653" i="9"/>
  <c r="I653" i="9"/>
  <c r="G653" i="9"/>
  <c r="M652" i="9"/>
  <c r="K652" i="9"/>
  <c r="L652" i="9" s="1"/>
  <c r="J652" i="9"/>
  <c r="I652" i="9"/>
  <c r="G652" i="9"/>
  <c r="M651" i="9"/>
  <c r="K651" i="9"/>
  <c r="L651" i="9" s="1"/>
  <c r="J651" i="9"/>
  <c r="I651" i="9"/>
  <c r="G651" i="9"/>
  <c r="M645" i="9" s="1"/>
  <c r="M650" i="9"/>
  <c r="K650" i="9"/>
  <c r="L650" i="9" s="1"/>
  <c r="J650" i="9"/>
  <c r="I650" i="9"/>
  <c r="G650" i="9"/>
  <c r="M649" i="9"/>
  <c r="K649" i="9"/>
  <c r="L649" i="9" s="1"/>
  <c r="J649" i="9"/>
  <c r="I649" i="9"/>
  <c r="G649" i="9"/>
  <c r="M648" i="9"/>
  <c r="K648" i="9"/>
  <c r="L648" i="9" s="1"/>
  <c r="J648" i="9"/>
  <c r="I648" i="9"/>
  <c r="G648" i="9"/>
  <c r="M647" i="9"/>
  <c r="K647" i="9"/>
  <c r="L647" i="9" s="1"/>
  <c r="J647" i="9"/>
  <c r="I647" i="9"/>
  <c r="G647" i="9"/>
  <c r="M646" i="9" s="1"/>
  <c r="K646" i="9"/>
  <c r="L646" i="9" s="1"/>
  <c r="J646" i="9"/>
  <c r="I646" i="9"/>
  <c r="G646" i="9"/>
  <c r="K645" i="9"/>
  <c r="L645" i="9" s="1"/>
  <c r="J645" i="9"/>
  <c r="I645" i="9"/>
  <c r="G645" i="9"/>
  <c r="M644" i="9"/>
  <c r="K644" i="9"/>
  <c r="L644" i="9" s="1"/>
  <c r="J644" i="9"/>
  <c r="I644" i="9"/>
  <c r="G644" i="9"/>
  <c r="M643" i="9"/>
  <c r="K643" i="9"/>
  <c r="L643" i="9" s="1"/>
  <c r="J643" i="9"/>
  <c r="I643" i="9"/>
  <c r="G643" i="9"/>
  <c r="M642" i="9"/>
  <c r="K642" i="9"/>
  <c r="L642" i="9" s="1"/>
  <c r="J642" i="9"/>
  <c r="I642" i="9"/>
  <c r="G642" i="9"/>
  <c r="M641" i="9"/>
  <c r="L641" i="9"/>
  <c r="K641" i="9"/>
  <c r="J641" i="9"/>
  <c r="I641" i="9"/>
  <c r="G641" i="9"/>
  <c r="M640" i="9"/>
  <c r="K640" i="9"/>
  <c r="L640" i="9" s="1"/>
  <c r="J640" i="9"/>
  <c r="I640" i="9"/>
  <c r="G640" i="9"/>
  <c r="M639" i="9"/>
  <c r="K639" i="9"/>
  <c r="L639" i="9" s="1"/>
  <c r="J639" i="9"/>
  <c r="I639" i="9"/>
  <c r="G639" i="9"/>
  <c r="M638" i="9"/>
  <c r="K638" i="9"/>
  <c r="L638" i="9" s="1"/>
  <c r="J638" i="9"/>
  <c r="I638" i="9"/>
  <c r="G638" i="9"/>
  <c r="M637" i="9"/>
  <c r="K637" i="9"/>
  <c r="L637" i="9" s="1"/>
  <c r="J637" i="9"/>
  <c r="I637" i="9"/>
  <c r="G637" i="9"/>
  <c r="M636" i="9"/>
  <c r="K636" i="9"/>
  <c r="L636" i="9" s="1"/>
  <c r="J636" i="9"/>
  <c r="I636" i="9"/>
  <c r="G636" i="9"/>
  <c r="M635" i="9"/>
  <c r="K635" i="9"/>
  <c r="L635" i="9" s="1"/>
  <c r="J635" i="9"/>
  <c r="I635" i="9"/>
  <c r="G635" i="9"/>
  <c r="M633" i="9" s="1"/>
  <c r="M634" i="9"/>
  <c r="K634" i="9"/>
  <c r="L634" i="9" s="1"/>
  <c r="J634" i="9"/>
  <c r="I634" i="9"/>
  <c r="G634" i="9"/>
  <c r="L633" i="9"/>
  <c r="K633" i="9"/>
  <c r="J633" i="9"/>
  <c r="I633" i="9"/>
  <c r="G633" i="9"/>
  <c r="M632" i="9"/>
  <c r="K632" i="9"/>
  <c r="L632" i="9" s="1"/>
  <c r="J632" i="9"/>
  <c r="I632" i="9"/>
  <c r="G632" i="9"/>
  <c r="M631" i="9"/>
  <c r="K631" i="9"/>
  <c r="L631" i="9" s="1"/>
  <c r="J631" i="9"/>
  <c r="I631" i="9"/>
  <c r="G631" i="9"/>
  <c r="M630" i="9" s="1"/>
  <c r="K630" i="9"/>
  <c r="L630" i="9" s="1"/>
  <c r="J630" i="9"/>
  <c r="I630" i="9"/>
  <c r="G630" i="9"/>
  <c r="M629" i="9"/>
  <c r="K629" i="9"/>
  <c r="L629" i="9" s="1"/>
  <c r="J629" i="9"/>
  <c r="I629" i="9"/>
  <c r="G629" i="9"/>
  <c r="M628" i="9"/>
  <c r="K628" i="9"/>
  <c r="L628" i="9" s="1"/>
  <c r="J628" i="9"/>
  <c r="I628" i="9"/>
  <c r="G628" i="9"/>
  <c r="M627" i="9"/>
  <c r="K627" i="9"/>
  <c r="L627" i="9" s="1"/>
  <c r="J627" i="9"/>
  <c r="I627" i="9"/>
  <c r="G627" i="9"/>
  <c r="M626" i="9"/>
  <c r="K626" i="9"/>
  <c r="L626" i="9" s="1"/>
  <c r="J626" i="9"/>
  <c r="I626" i="9"/>
  <c r="G626" i="9"/>
  <c r="M625" i="9"/>
  <c r="L625" i="9"/>
  <c r="K625" i="9"/>
  <c r="J625" i="9"/>
  <c r="I625" i="9"/>
  <c r="G625" i="9"/>
  <c r="M624" i="9"/>
  <c r="K624" i="9"/>
  <c r="L624" i="9" s="1"/>
  <c r="J624" i="9"/>
  <c r="I624" i="9"/>
  <c r="G624" i="9"/>
  <c r="M623" i="9"/>
  <c r="K623" i="9"/>
  <c r="L623" i="9" s="1"/>
  <c r="J623" i="9"/>
  <c r="I623" i="9"/>
  <c r="G623" i="9"/>
  <c r="M622" i="9"/>
  <c r="K622" i="9"/>
  <c r="L622" i="9" s="1"/>
  <c r="J622" i="9"/>
  <c r="I622" i="9"/>
  <c r="G622" i="9"/>
  <c r="M578" i="9" s="1"/>
  <c r="M621" i="9"/>
  <c r="K621" i="9"/>
  <c r="L621" i="9" s="1"/>
  <c r="J621" i="9"/>
  <c r="I621" i="9"/>
  <c r="G621" i="9"/>
  <c r="M620" i="9"/>
  <c r="K620" i="9"/>
  <c r="L620" i="9" s="1"/>
  <c r="J620" i="9"/>
  <c r="I620" i="9"/>
  <c r="G620" i="9"/>
  <c r="M619" i="9"/>
  <c r="K619" i="9"/>
  <c r="L619" i="9" s="1"/>
  <c r="J619" i="9"/>
  <c r="I619" i="9"/>
  <c r="G619" i="9"/>
  <c r="M618" i="9"/>
  <c r="K618" i="9"/>
  <c r="L618" i="9" s="1"/>
  <c r="J618" i="9"/>
  <c r="I618" i="9"/>
  <c r="G618" i="9"/>
  <c r="K617" i="9"/>
  <c r="L617" i="9" s="1"/>
  <c r="J617" i="9"/>
  <c r="I617" i="9"/>
  <c r="G617" i="9"/>
  <c r="M616" i="9"/>
  <c r="K616" i="9"/>
  <c r="L616" i="9" s="1"/>
  <c r="J616" i="9"/>
  <c r="I616" i="9"/>
  <c r="G616" i="9"/>
  <c r="M615" i="9"/>
  <c r="K615" i="9"/>
  <c r="L615" i="9" s="1"/>
  <c r="J615" i="9"/>
  <c r="I615" i="9"/>
  <c r="G615" i="9"/>
  <c r="M614" i="9"/>
  <c r="K614" i="9"/>
  <c r="L614" i="9" s="1"/>
  <c r="J614" i="9"/>
  <c r="I614" i="9"/>
  <c r="G614" i="9"/>
  <c r="M613" i="9"/>
  <c r="K613" i="9"/>
  <c r="L613" i="9" s="1"/>
  <c r="J613" i="9"/>
  <c r="I613" i="9"/>
  <c r="G613" i="9"/>
  <c r="M612" i="9"/>
  <c r="K612" i="9"/>
  <c r="L612" i="9" s="1"/>
  <c r="J612" i="9"/>
  <c r="I612" i="9"/>
  <c r="G612" i="9"/>
  <c r="M611" i="9"/>
  <c r="K611" i="9"/>
  <c r="L611" i="9" s="1"/>
  <c r="J611" i="9"/>
  <c r="I611" i="9"/>
  <c r="G611" i="9"/>
  <c r="M610" i="9" s="1"/>
  <c r="K610" i="9"/>
  <c r="L610" i="9" s="1"/>
  <c r="J610" i="9"/>
  <c r="I610" i="9"/>
  <c r="G610" i="9"/>
  <c r="M594" i="9" s="1"/>
  <c r="M609" i="9"/>
  <c r="K609" i="9"/>
  <c r="L609" i="9" s="1"/>
  <c r="J609" i="9"/>
  <c r="I609" i="9"/>
  <c r="G609" i="9"/>
  <c r="M608" i="9"/>
  <c r="K608" i="9"/>
  <c r="L608" i="9" s="1"/>
  <c r="J608" i="9"/>
  <c r="I608" i="9"/>
  <c r="G608" i="9"/>
  <c r="M607" i="9"/>
  <c r="K607" i="9"/>
  <c r="L607" i="9" s="1"/>
  <c r="J607" i="9"/>
  <c r="I607" i="9"/>
  <c r="G607" i="9"/>
  <c r="M604" i="9" s="1"/>
  <c r="M606" i="9"/>
  <c r="K606" i="9"/>
  <c r="L606" i="9" s="1"/>
  <c r="J606" i="9"/>
  <c r="I606" i="9"/>
  <c r="G606" i="9"/>
  <c r="M602" i="9" s="1"/>
  <c r="M605" i="9"/>
  <c r="K605" i="9"/>
  <c r="L605" i="9" s="1"/>
  <c r="J605" i="9"/>
  <c r="I605" i="9"/>
  <c r="G605" i="9"/>
  <c r="K604" i="9"/>
  <c r="L604" i="9" s="1"/>
  <c r="J604" i="9"/>
  <c r="I604" i="9"/>
  <c r="G604" i="9"/>
  <c r="M603" i="9"/>
  <c r="K603" i="9"/>
  <c r="L603" i="9" s="1"/>
  <c r="J603" i="9"/>
  <c r="I603" i="9"/>
  <c r="G603" i="9"/>
  <c r="M598" i="9" s="1"/>
  <c r="K602" i="9"/>
  <c r="L602" i="9" s="1"/>
  <c r="J602" i="9"/>
  <c r="I602" i="9"/>
  <c r="G602" i="9"/>
  <c r="M601" i="9"/>
  <c r="K601" i="9"/>
  <c r="L601" i="9" s="1"/>
  <c r="J601" i="9"/>
  <c r="I601" i="9"/>
  <c r="G601" i="9"/>
  <c r="M600" i="9"/>
  <c r="K600" i="9"/>
  <c r="L600" i="9" s="1"/>
  <c r="J600" i="9"/>
  <c r="I600" i="9"/>
  <c r="G600" i="9"/>
  <c r="M599" i="9"/>
  <c r="K599" i="9"/>
  <c r="L599" i="9" s="1"/>
  <c r="J599" i="9"/>
  <c r="I599" i="9"/>
  <c r="G599" i="9"/>
  <c r="K598" i="9"/>
  <c r="L598" i="9" s="1"/>
  <c r="J598" i="9"/>
  <c r="I598" i="9"/>
  <c r="G598" i="9"/>
  <c r="M597" i="9"/>
  <c r="K597" i="9"/>
  <c r="L597" i="9" s="1"/>
  <c r="J597" i="9"/>
  <c r="I597" i="9"/>
  <c r="G597" i="9"/>
  <c r="M596" i="9"/>
  <c r="K596" i="9"/>
  <c r="L596" i="9" s="1"/>
  <c r="J596" i="9"/>
  <c r="I596" i="9"/>
  <c r="G596" i="9"/>
  <c r="M595" i="9"/>
  <c r="K595" i="9"/>
  <c r="L595" i="9" s="1"/>
  <c r="J595" i="9"/>
  <c r="I595" i="9"/>
  <c r="G595" i="9"/>
  <c r="M591" i="9" s="1"/>
  <c r="K594" i="9"/>
  <c r="L594" i="9" s="1"/>
  <c r="J594" i="9"/>
  <c r="I594" i="9"/>
  <c r="G594" i="9"/>
  <c r="M593" i="9"/>
  <c r="K593" i="9"/>
  <c r="L593" i="9" s="1"/>
  <c r="J593" i="9"/>
  <c r="I593" i="9"/>
  <c r="G593" i="9"/>
  <c r="M592" i="9"/>
  <c r="K592" i="9"/>
  <c r="L592" i="9" s="1"/>
  <c r="J592" i="9"/>
  <c r="I592" i="9"/>
  <c r="G592" i="9"/>
  <c r="K591" i="9"/>
  <c r="L591" i="9" s="1"/>
  <c r="J591" i="9"/>
  <c r="I591" i="9"/>
  <c r="G591" i="9"/>
  <c r="M590" i="9"/>
  <c r="K590" i="9"/>
  <c r="L590" i="9" s="1"/>
  <c r="J590" i="9"/>
  <c r="I590" i="9"/>
  <c r="G590" i="9"/>
  <c r="M589" i="9"/>
  <c r="K589" i="9"/>
  <c r="L589" i="9" s="1"/>
  <c r="J589" i="9"/>
  <c r="I589" i="9"/>
  <c r="G589" i="9"/>
  <c r="M588" i="9"/>
  <c r="K588" i="9"/>
  <c r="L588" i="9" s="1"/>
  <c r="J588" i="9"/>
  <c r="I588" i="9"/>
  <c r="G588" i="9"/>
  <c r="M587" i="9"/>
  <c r="K587" i="9"/>
  <c r="L587" i="9" s="1"/>
  <c r="J587" i="9"/>
  <c r="I587" i="9"/>
  <c r="G587" i="9"/>
  <c r="M586" i="9"/>
  <c r="K586" i="9"/>
  <c r="L586" i="9" s="1"/>
  <c r="J586" i="9"/>
  <c r="I586" i="9"/>
  <c r="G586" i="9"/>
  <c r="M585" i="9"/>
  <c r="K585" i="9"/>
  <c r="L585" i="9" s="1"/>
  <c r="J585" i="9"/>
  <c r="I585" i="9"/>
  <c r="G585" i="9"/>
  <c r="M584" i="9"/>
  <c r="K584" i="9"/>
  <c r="L584" i="9" s="1"/>
  <c r="J584" i="9"/>
  <c r="I584" i="9"/>
  <c r="G584" i="9"/>
  <c r="M583" i="9"/>
  <c r="K583" i="9"/>
  <c r="L583" i="9" s="1"/>
  <c r="J583" i="9"/>
  <c r="I583" i="9"/>
  <c r="G583" i="9"/>
  <c r="M582" i="9"/>
  <c r="K582" i="9"/>
  <c r="L582" i="9" s="1"/>
  <c r="J582" i="9"/>
  <c r="I582" i="9"/>
  <c r="G582" i="9"/>
  <c r="M581" i="9"/>
  <c r="K581" i="9"/>
  <c r="L581" i="9" s="1"/>
  <c r="J581" i="9"/>
  <c r="I581" i="9"/>
  <c r="G581" i="9"/>
  <c r="M580" i="9"/>
  <c r="K580" i="9"/>
  <c r="L580" i="9" s="1"/>
  <c r="J580" i="9"/>
  <c r="I580" i="9"/>
  <c r="G580" i="9"/>
  <c r="M579" i="9"/>
  <c r="K579" i="9"/>
  <c r="L579" i="9" s="1"/>
  <c r="J579" i="9"/>
  <c r="I579" i="9"/>
  <c r="G579" i="9"/>
  <c r="K578" i="9"/>
  <c r="L578" i="9" s="1"/>
  <c r="J578" i="9"/>
  <c r="I578" i="9"/>
  <c r="G578" i="9"/>
  <c r="M577" i="9"/>
  <c r="K577" i="9"/>
  <c r="L577" i="9" s="1"/>
  <c r="J577" i="9"/>
  <c r="I577" i="9"/>
  <c r="G577" i="9"/>
  <c r="M576" i="9"/>
  <c r="K576" i="9"/>
  <c r="L576" i="9" s="1"/>
  <c r="J576" i="9"/>
  <c r="I576" i="9"/>
  <c r="G576" i="9"/>
  <c r="M575" i="9"/>
  <c r="K575" i="9"/>
  <c r="L575" i="9" s="1"/>
  <c r="J575" i="9"/>
  <c r="I575" i="9"/>
  <c r="G575" i="9"/>
  <c r="M574" i="9" s="1"/>
  <c r="K574" i="9"/>
  <c r="L574" i="9" s="1"/>
  <c r="J574" i="9"/>
  <c r="I574" i="9"/>
  <c r="G574" i="9"/>
  <c r="M573" i="9"/>
  <c r="K573" i="9"/>
  <c r="L573" i="9" s="1"/>
  <c r="J573" i="9"/>
  <c r="I573" i="9"/>
  <c r="G573" i="9"/>
  <c r="M572" i="9"/>
  <c r="K572" i="9"/>
  <c r="L572" i="9" s="1"/>
  <c r="J572" i="9"/>
  <c r="I572" i="9"/>
  <c r="G572" i="9"/>
  <c r="M571" i="9"/>
  <c r="K571" i="9"/>
  <c r="L571" i="9" s="1"/>
  <c r="J571" i="9"/>
  <c r="I571" i="9"/>
  <c r="G571" i="9"/>
  <c r="M570" i="9" s="1"/>
  <c r="K570" i="9"/>
  <c r="L570" i="9" s="1"/>
  <c r="J570" i="9"/>
  <c r="I570" i="9"/>
  <c r="G570" i="9"/>
  <c r="M569" i="9"/>
  <c r="K569" i="9"/>
  <c r="L569" i="9" s="1"/>
  <c r="J569" i="9"/>
  <c r="I569" i="9"/>
  <c r="G569" i="9"/>
  <c r="M568" i="9"/>
  <c r="K568" i="9"/>
  <c r="L568" i="9" s="1"/>
  <c r="J568" i="9"/>
  <c r="I568" i="9"/>
  <c r="G568" i="9"/>
  <c r="M567" i="9"/>
  <c r="K567" i="9"/>
  <c r="L567" i="9" s="1"/>
  <c r="J567" i="9"/>
  <c r="I567" i="9"/>
  <c r="G567" i="9"/>
  <c r="M566" i="9" s="1"/>
  <c r="K566" i="9"/>
  <c r="L566" i="9" s="1"/>
  <c r="J566" i="9"/>
  <c r="I566" i="9"/>
  <c r="G566" i="9"/>
  <c r="M565" i="9"/>
  <c r="K565" i="9"/>
  <c r="L565" i="9" s="1"/>
  <c r="J565" i="9"/>
  <c r="I565" i="9"/>
  <c r="G565" i="9"/>
  <c r="M564" i="9"/>
  <c r="K564" i="9"/>
  <c r="L564" i="9" s="1"/>
  <c r="J564" i="9"/>
  <c r="I564" i="9"/>
  <c r="G564" i="9"/>
  <c r="M563" i="9"/>
  <c r="K563" i="9"/>
  <c r="L563" i="9" s="1"/>
  <c r="J563" i="9"/>
  <c r="I563" i="9"/>
  <c r="G563" i="9"/>
  <c r="M562" i="9" s="1"/>
  <c r="K562" i="9"/>
  <c r="L562" i="9" s="1"/>
  <c r="J562" i="9"/>
  <c r="I562" i="9"/>
  <c r="G562" i="9"/>
  <c r="M561" i="9"/>
  <c r="K561" i="9"/>
  <c r="L561" i="9" s="1"/>
  <c r="J561" i="9"/>
  <c r="I561" i="9"/>
  <c r="G561" i="9"/>
  <c r="M560" i="9"/>
  <c r="K560" i="9"/>
  <c r="L560" i="9" s="1"/>
  <c r="J560" i="9"/>
  <c r="I560" i="9"/>
  <c r="G560" i="9"/>
  <c r="M559" i="9"/>
  <c r="K559" i="9"/>
  <c r="L559" i="9" s="1"/>
  <c r="J559" i="9"/>
  <c r="I559" i="9"/>
  <c r="G559" i="9"/>
  <c r="M558" i="9" s="1"/>
  <c r="K558" i="9"/>
  <c r="L558" i="9" s="1"/>
  <c r="J558" i="9"/>
  <c r="I558" i="9"/>
  <c r="G558" i="9"/>
  <c r="M557" i="9"/>
  <c r="K557" i="9"/>
  <c r="L557" i="9" s="1"/>
  <c r="J557" i="9"/>
  <c r="I557" i="9"/>
  <c r="G557" i="9"/>
  <c r="M556" i="9"/>
  <c r="K556" i="9"/>
  <c r="L556" i="9" s="1"/>
  <c r="J556" i="9"/>
  <c r="I556" i="9"/>
  <c r="G556" i="9"/>
  <c r="M555" i="9"/>
  <c r="K555" i="9"/>
  <c r="L555" i="9" s="1"/>
  <c r="J555" i="9"/>
  <c r="I555" i="9"/>
  <c r="G555" i="9"/>
  <c r="M554" i="9" s="1"/>
  <c r="K554" i="9"/>
  <c r="L554" i="9" s="1"/>
  <c r="J554" i="9"/>
  <c r="I554" i="9"/>
  <c r="G554" i="9"/>
  <c r="M553" i="9"/>
  <c r="K553" i="9"/>
  <c r="L553" i="9" s="1"/>
  <c r="J553" i="9"/>
  <c r="I553" i="9"/>
  <c r="G553" i="9"/>
  <c r="M552" i="9"/>
  <c r="K552" i="9"/>
  <c r="L552" i="9" s="1"/>
  <c r="J552" i="9"/>
  <c r="I552" i="9"/>
  <c r="G552" i="9"/>
  <c r="M551" i="9"/>
  <c r="K551" i="9"/>
  <c r="L551" i="9" s="1"/>
  <c r="J551" i="9"/>
  <c r="I551" i="9"/>
  <c r="G551" i="9"/>
  <c r="M550" i="9"/>
  <c r="K550" i="9"/>
  <c r="L550" i="9" s="1"/>
  <c r="J550" i="9"/>
  <c r="I550" i="9"/>
  <c r="G550" i="9"/>
  <c r="M546" i="9" s="1"/>
  <c r="M549" i="9"/>
  <c r="K549" i="9"/>
  <c r="L549" i="9" s="1"/>
  <c r="J549" i="9"/>
  <c r="I549" i="9"/>
  <c r="G549" i="9"/>
  <c r="M548" i="9"/>
  <c r="K548" i="9"/>
  <c r="L548" i="9" s="1"/>
  <c r="J548" i="9"/>
  <c r="I548" i="9"/>
  <c r="G548" i="9"/>
  <c r="M547" i="9"/>
  <c r="K547" i="9"/>
  <c r="L547" i="9" s="1"/>
  <c r="J547" i="9"/>
  <c r="I547" i="9"/>
  <c r="G547" i="9"/>
  <c r="K546" i="9"/>
  <c r="L546" i="9" s="1"/>
  <c r="J546" i="9"/>
  <c r="I546" i="9"/>
  <c r="G546" i="9"/>
  <c r="M545" i="9"/>
  <c r="K545" i="9"/>
  <c r="L545" i="9" s="1"/>
  <c r="J545" i="9"/>
  <c r="I545" i="9"/>
  <c r="G545" i="9"/>
  <c r="M544" i="9"/>
  <c r="K544" i="9"/>
  <c r="L544" i="9" s="1"/>
  <c r="J544" i="9"/>
  <c r="I544" i="9"/>
  <c r="G544" i="9"/>
  <c r="M543" i="9"/>
  <c r="K543" i="9"/>
  <c r="L543" i="9" s="1"/>
  <c r="J543" i="9"/>
  <c r="I543" i="9"/>
  <c r="G543" i="9"/>
  <c r="M542" i="9" s="1"/>
  <c r="K542" i="9"/>
  <c r="L542" i="9" s="1"/>
  <c r="J542" i="9"/>
  <c r="I542" i="9"/>
  <c r="G542" i="9"/>
  <c r="M541" i="9"/>
  <c r="K541" i="9"/>
  <c r="L541" i="9" s="1"/>
  <c r="J541" i="9"/>
  <c r="I541" i="9"/>
  <c r="G541" i="9"/>
  <c r="M540" i="9"/>
  <c r="K540" i="9"/>
  <c r="L540" i="9" s="1"/>
  <c r="J540" i="9"/>
  <c r="I540" i="9"/>
  <c r="G540" i="9"/>
  <c r="M539" i="9"/>
  <c r="K539" i="9"/>
  <c r="L539" i="9" s="1"/>
  <c r="J539" i="9"/>
  <c r="I539" i="9"/>
  <c r="G539" i="9"/>
  <c r="M538" i="9" s="1"/>
  <c r="K538" i="9"/>
  <c r="L538" i="9" s="1"/>
  <c r="J538" i="9"/>
  <c r="I538" i="9"/>
  <c r="G538" i="9"/>
  <c r="M537" i="9"/>
  <c r="K537" i="9"/>
  <c r="L537" i="9" s="1"/>
  <c r="J537" i="9"/>
  <c r="I537" i="9"/>
  <c r="G537" i="9"/>
  <c r="M536" i="9"/>
  <c r="K536" i="9"/>
  <c r="L536" i="9" s="1"/>
  <c r="J536" i="9"/>
  <c r="I536" i="9"/>
  <c r="G536" i="9"/>
  <c r="M535" i="9"/>
  <c r="K535" i="9"/>
  <c r="L535" i="9" s="1"/>
  <c r="J535" i="9"/>
  <c r="I535" i="9"/>
  <c r="G535" i="9"/>
  <c r="M534" i="9" s="1"/>
  <c r="K534" i="9"/>
  <c r="L534" i="9" s="1"/>
  <c r="J534" i="9"/>
  <c r="I534" i="9"/>
  <c r="G534" i="9"/>
  <c r="M530" i="9" s="1"/>
  <c r="M533" i="9"/>
  <c r="K533" i="9"/>
  <c r="L533" i="9" s="1"/>
  <c r="J533" i="9"/>
  <c r="I533" i="9"/>
  <c r="G533" i="9"/>
  <c r="M532" i="9"/>
  <c r="K532" i="9"/>
  <c r="L532" i="9" s="1"/>
  <c r="J532" i="9"/>
  <c r="I532" i="9"/>
  <c r="G532" i="9"/>
  <c r="M531" i="9"/>
  <c r="K531" i="9"/>
  <c r="L531" i="9" s="1"/>
  <c r="J531" i="9"/>
  <c r="I531" i="9"/>
  <c r="G531" i="9"/>
  <c r="K530" i="9"/>
  <c r="L530" i="9" s="1"/>
  <c r="J530" i="9"/>
  <c r="I530" i="9"/>
  <c r="G530" i="9"/>
  <c r="M529" i="9"/>
  <c r="K529" i="9"/>
  <c r="L529" i="9" s="1"/>
  <c r="J529" i="9"/>
  <c r="I529" i="9"/>
  <c r="G529" i="9"/>
  <c r="M528" i="9"/>
  <c r="K528" i="9"/>
  <c r="L528" i="9" s="1"/>
  <c r="J528" i="9"/>
  <c r="I528" i="9"/>
  <c r="G528" i="9"/>
  <c r="M527" i="9"/>
  <c r="K527" i="9"/>
  <c r="L527" i="9" s="1"/>
  <c r="J527" i="9"/>
  <c r="I527" i="9"/>
  <c r="G527" i="9"/>
  <c r="M526" i="9" s="1"/>
  <c r="K526" i="9"/>
  <c r="L526" i="9" s="1"/>
  <c r="J526" i="9"/>
  <c r="I526" i="9"/>
  <c r="G526" i="9"/>
  <c r="M525" i="9"/>
  <c r="K525" i="9"/>
  <c r="L525" i="9" s="1"/>
  <c r="J525" i="9"/>
  <c r="I525" i="9"/>
  <c r="G525" i="9"/>
  <c r="M524" i="9"/>
  <c r="K524" i="9"/>
  <c r="L524" i="9" s="1"/>
  <c r="J524" i="9"/>
  <c r="I524" i="9"/>
  <c r="G524" i="9"/>
  <c r="M523" i="9"/>
  <c r="K523" i="9"/>
  <c r="L523" i="9" s="1"/>
  <c r="J523" i="9"/>
  <c r="I523" i="9"/>
  <c r="G523" i="9"/>
  <c r="M522" i="9" s="1"/>
  <c r="K522" i="9"/>
  <c r="L522" i="9" s="1"/>
  <c r="J522" i="9"/>
  <c r="I522" i="9"/>
  <c r="G522" i="9"/>
  <c r="M521" i="9"/>
  <c r="K521" i="9"/>
  <c r="L521" i="9" s="1"/>
  <c r="J521" i="9"/>
  <c r="I521" i="9"/>
  <c r="G521" i="9"/>
  <c r="M520" i="9"/>
  <c r="K520" i="9"/>
  <c r="L520" i="9" s="1"/>
  <c r="J520" i="9"/>
  <c r="I520" i="9"/>
  <c r="G520" i="9"/>
  <c r="M519" i="9"/>
  <c r="K519" i="9"/>
  <c r="L519" i="9" s="1"/>
  <c r="J519" i="9"/>
  <c r="I519" i="9"/>
  <c r="G519" i="9"/>
  <c r="M518" i="9" s="1"/>
  <c r="K518" i="9"/>
  <c r="L518" i="9" s="1"/>
  <c r="J518" i="9"/>
  <c r="I518" i="9"/>
  <c r="G518" i="9"/>
  <c r="M517" i="9"/>
  <c r="K517" i="9"/>
  <c r="L517" i="9" s="1"/>
  <c r="J517" i="9"/>
  <c r="I517" i="9"/>
  <c r="G517" i="9"/>
  <c r="M516" i="9"/>
  <c r="K516" i="9"/>
  <c r="L516" i="9" s="1"/>
  <c r="J516" i="9"/>
  <c r="I516" i="9"/>
  <c r="G516" i="9"/>
  <c r="M515" i="9"/>
  <c r="K515" i="9"/>
  <c r="L515" i="9" s="1"/>
  <c r="J515" i="9"/>
  <c r="I515" i="9"/>
  <c r="G515" i="9"/>
  <c r="M514" i="9" s="1"/>
  <c r="K514" i="9"/>
  <c r="L514" i="9" s="1"/>
  <c r="J514" i="9"/>
  <c r="I514" i="9"/>
  <c r="G514" i="9"/>
  <c r="M513" i="9"/>
  <c r="K513" i="9"/>
  <c r="L513" i="9" s="1"/>
  <c r="J513" i="9"/>
  <c r="I513" i="9"/>
  <c r="G513" i="9"/>
  <c r="M512" i="9"/>
  <c r="K512" i="9"/>
  <c r="L512" i="9" s="1"/>
  <c r="J512" i="9"/>
  <c r="I512" i="9"/>
  <c r="G512" i="9"/>
  <c r="M511" i="9"/>
  <c r="K511" i="9"/>
  <c r="L511" i="9" s="1"/>
  <c r="J511" i="9"/>
  <c r="I511" i="9"/>
  <c r="G511" i="9"/>
  <c r="M508" i="9" s="1"/>
  <c r="M510" i="9"/>
  <c r="K510" i="9"/>
  <c r="L510" i="9" s="1"/>
  <c r="J510" i="9"/>
  <c r="I510" i="9"/>
  <c r="G510" i="9"/>
  <c r="M509" i="9"/>
  <c r="K509" i="9"/>
  <c r="L509" i="9" s="1"/>
  <c r="J509" i="9"/>
  <c r="I509" i="9"/>
  <c r="G509" i="9"/>
  <c r="K508" i="9"/>
  <c r="L508" i="9" s="1"/>
  <c r="J508" i="9"/>
  <c r="I508" i="9"/>
  <c r="G508" i="9"/>
  <c r="M507" i="9"/>
  <c r="K507" i="9"/>
  <c r="L507" i="9" s="1"/>
  <c r="J507" i="9"/>
  <c r="I507" i="9"/>
  <c r="G507" i="9"/>
  <c r="K506" i="9"/>
  <c r="L506" i="9" s="1"/>
  <c r="J506" i="9"/>
  <c r="I506" i="9"/>
  <c r="G506" i="9"/>
  <c r="M505" i="9"/>
  <c r="K505" i="9"/>
  <c r="L505" i="9" s="1"/>
  <c r="J505" i="9"/>
  <c r="I505" i="9"/>
  <c r="G505" i="9"/>
  <c r="M504" i="9"/>
  <c r="K504" i="9"/>
  <c r="L504" i="9" s="1"/>
  <c r="J504" i="9"/>
  <c r="I504" i="9"/>
  <c r="G504" i="9"/>
  <c r="M503" i="9"/>
  <c r="K503" i="9"/>
  <c r="L503" i="9" s="1"/>
  <c r="J503" i="9"/>
  <c r="I503" i="9"/>
  <c r="G503" i="9"/>
  <c r="M502" i="9"/>
  <c r="K502" i="9"/>
  <c r="L502" i="9" s="1"/>
  <c r="J502" i="9"/>
  <c r="I502" i="9"/>
  <c r="G502" i="9"/>
  <c r="M501" i="9"/>
  <c r="K501" i="9"/>
  <c r="L501" i="9" s="1"/>
  <c r="J501" i="9"/>
  <c r="I501" i="9"/>
  <c r="G501" i="9"/>
  <c r="M500" i="9"/>
  <c r="K500" i="9"/>
  <c r="L500" i="9" s="1"/>
  <c r="J500" i="9"/>
  <c r="I500" i="9"/>
  <c r="G500" i="9"/>
  <c r="M499" i="9"/>
  <c r="K499" i="9"/>
  <c r="L499" i="9" s="1"/>
  <c r="J499" i="9"/>
  <c r="I499" i="9"/>
  <c r="G499" i="9"/>
  <c r="M498" i="9"/>
  <c r="K498" i="9"/>
  <c r="L498" i="9" s="1"/>
  <c r="J498" i="9"/>
  <c r="I498" i="9"/>
  <c r="G498" i="9"/>
  <c r="M497" i="9"/>
  <c r="K497" i="9"/>
  <c r="L497" i="9" s="1"/>
  <c r="J497" i="9"/>
  <c r="I497" i="9"/>
  <c r="G497" i="9"/>
  <c r="M496" i="9"/>
  <c r="K496" i="9"/>
  <c r="L496" i="9" s="1"/>
  <c r="J496" i="9"/>
  <c r="I496" i="9"/>
  <c r="G496" i="9"/>
  <c r="M495" i="9"/>
  <c r="K495" i="9"/>
  <c r="L495" i="9" s="1"/>
  <c r="J495" i="9"/>
  <c r="I495" i="9"/>
  <c r="G495" i="9"/>
  <c r="M494" i="9" s="1"/>
  <c r="K494" i="9"/>
  <c r="L494" i="9" s="1"/>
  <c r="J494" i="9"/>
  <c r="I494" i="9"/>
  <c r="G494" i="9"/>
  <c r="M493" i="9"/>
  <c r="K493" i="9"/>
  <c r="L493" i="9" s="1"/>
  <c r="J493" i="9"/>
  <c r="I493" i="9"/>
  <c r="G493" i="9"/>
  <c r="M492" i="9"/>
  <c r="K492" i="9"/>
  <c r="L492" i="9" s="1"/>
  <c r="J492" i="9"/>
  <c r="I492" i="9"/>
  <c r="G492" i="9"/>
  <c r="M491" i="9"/>
  <c r="K491" i="9"/>
  <c r="L491" i="9" s="1"/>
  <c r="J491" i="9"/>
  <c r="I491" i="9"/>
  <c r="G491" i="9"/>
  <c r="M488" i="9" s="1"/>
  <c r="M490" i="9"/>
  <c r="K490" i="9"/>
  <c r="L490" i="9" s="1"/>
  <c r="J490" i="9"/>
  <c r="I490" i="9"/>
  <c r="G490" i="9"/>
  <c r="M489" i="9"/>
  <c r="K489" i="9"/>
  <c r="L489" i="9" s="1"/>
  <c r="J489" i="9"/>
  <c r="I489" i="9"/>
  <c r="G489" i="9"/>
  <c r="K488" i="9"/>
  <c r="L488" i="9" s="1"/>
  <c r="J488" i="9"/>
  <c r="I488" i="9"/>
  <c r="G488" i="9"/>
  <c r="M487" i="9"/>
  <c r="K487" i="9"/>
  <c r="L487" i="9" s="1"/>
  <c r="J487" i="9"/>
  <c r="I487" i="9"/>
  <c r="G487" i="9"/>
  <c r="M486" i="9"/>
  <c r="K486" i="9"/>
  <c r="L486" i="9" s="1"/>
  <c r="J486" i="9"/>
  <c r="I486" i="9"/>
  <c r="G486" i="9"/>
  <c r="M485" i="9"/>
  <c r="K485" i="9"/>
  <c r="L485" i="9" s="1"/>
  <c r="J485" i="9"/>
  <c r="I485" i="9"/>
  <c r="G485" i="9"/>
  <c r="M484" i="9"/>
  <c r="K484" i="9"/>
  <c r="L484" i="9" s="1"/>
  <c r="J484" i="9"/>
  <c r="I484" i="9"/>
  <c r="G484" i="9"/>
  <c r="M483" i="9"/>
  <c r="K483" i="9"/>
  <c r="L483" i="9" s="1"/>
  <c r="J483" i="9"/>
  <c r="I483" i="9"/>
  <c r="G483" i="9"/>
  <c r="M482" i="9"/>
  <c r="K482" i="9"/>
  <c r="L482" i="9" s="1"/>
  <c r="J482" i="9"/>
  <c r="I482" i="9"/>
  <c r="G482" i="9"/>
  <c r="M481" i="9"/>
  <c r="K481" i="9"/>
  <c r="L481" i="9" s="1"/>
  <c r="J481" i="9"/>
  <c r="I481" i="9"/>
  <c r="G481" i="9"/>
  <c r="M480" i="9"/>
  <c r="K480" i="9"/>
  <c r="L480" i="9" s="1"/>
  <c r="J480" i="9"/>
  <c r="I480" i="9"/>
  <c r="G480" i="9"/>
  <c r="M479" i="9"/>
  <c r="K479" i="9"/>
  <c r="L479" i="9" s="1"/>
  <c r="J479" i="9"/>
  <c r="I479" i="9"/>
  <c r="G479" i="9"/>
  <c r="M474" i="9" s="1"/>
  <c r="M478" i="9"/>
  <c r="K478" i="9"/>
  <c r="L478" i="9" s="1"/>
  <c r="J478" i="9"/>
  <c r="I478" i="9"/>
  <c r="G478" i="9"/>
  <c r="M477" i="9"/>
  <c r="K477" i="9"/>
  <c r="L477" i="9" s="1"/>
  <c r="J477" i="9"/>
  <c r="I477" i="9"/>
  <c r="G477" i="9"/>
  <c r="M476" i="9"/>
  <c r="K476" i="9"/>
  <c r="L476" i="9" s="1"/>
  <c r="J476" i="9"/>
  <c r="I476" i="9"/>
  <c r="G476" i="9"/>
  <c r="M475" i="9"/>
  <c r="K475" i="9"/>
  <c r="L475" i="9" s="1"/>
  <c r="J475" i="9"/>
  <c r="I475" i="9"/>
  <c r="G475" i="9"/>
  <c r="M473" i="9" s="1"/>
  <c r="K474" i="9"/>
  <c r="L474" i="9" s="1"/>
  <c r="J474" i="9"/>
  <c r="I474" i="9"/>
  <c r="G474" i="9"/>
  <c r="K473" i="9"/>
  <c r="L473" i="9" s="1"/>
  <c r="J473" i="9"/>
  <c r="I473" i="9"/>
  <c r="G473" i="9"/>
  <c r="M472" i="9"/>
  <c r="K472" i="9"/>
  <c r="L472" i="9" s="1"/>
  <c r="J472" i="9"/>
  <c r="I472" i="9"/>
  <c r="G472" i="9"/>
  <c r="M471" i="9"/>
  <c r="K471" i="9"/>
  <c r="L471" i="9" s="1"/>
  <c r="J471" i="9"/>
  <c r="I471" i="9"/>
  <c r="G471" i="9"/>
  <c r="M470" i="9"/>
  <c r="K470" i="9"/>
  <c r="L470" i="9" s="1"/>
  <c r="J470" i="9"/>
  <c r="I470" i="9"/>
  <c r="G470" i="9"/>
  <c r="M469" i="9"/>
  <c r="K469" i="9"/>
  <c r="L469" i="9" s="1"/>
  <c r="J469" i="9"/>
  <c r="I469" i="9"/>
  <c r="G469" i="9"/>
  <c r="M468" i="9"/>
  <c r="K468" i="9"/>
  <c r="L468" i="9" s="1"/>
  <c r="J468" i="9"/>
  <c r="I468" i="9"/>
  <c r="G468" i="9"/>
  <c r="M467" i="9"/>
  <c r="K467" i="9"/>
  <c r="L467" i="9" s="1"/>
  <c r="J467" i="9"/>
  <c r="I467" i="9"/>
  <c r="G467" i="9"/>
  <c r="M466" i="9" s="1"/>
  <c r="K466" i="9"/>
  <c r="L466" i="9" s="1"/>
  <c r="J466" i="9"/>
  <c r="I466" i="9"/>
  <c r="G466" i="9"/>
  <c r="M465" i="9"/>
  <c r="K465" i="9"/>
  <c r="L465" i="9" s="1"/>
  <c r="J465" i="9"/>
  <c r="I465" i="9"/>
  <c r="G465" i="9"/>
  <c r="M464" i="9"/>
  <c r="K464" i="9"/>
  <c r="L464" i="9" s="1"/>
  <c r="J464" i="9"/>
  <c r="I464" i="9"/>
  <c r="G464" i="9"/>
  <c r="M463" i="9"/>
  <c r="K463" i="9"/>
  <c r="L463" i="9" s="1"/>
  <c r="J463" i="9"/>
  <c r="I463" i="9"/>
  <c r="G463" i="9"/>
  <c r="M462" i="9" s="1"/>
  <c r="K462" i="9"/>
  <c r="L462" i="9" s="1"/>
  <c r="J462" i="9"/>
  <c r="I462" i="9"/>
  <c r="G462" i="9"/>
  <c r="M461" i="9"/>
  <c r="K461" i="9"/>
  <c r="L461" i="9" s="1"/>
  <c r="J461" i="9"/>
  <c r="I461" i="9"/>
  <c r="G461" i="9"/>
  <c r="M460" i="9"/>
  <c r="K460" i="9"/>
  <c r="L460" i="9" s="1"/>
  <c r="J460" i="9"/>
  <c r="I460" i="9"/>
  <c r="G460" i="9"/>
  <c r="M459" i="9"/>
  <c r="K459" i="9"/>
  <c r="L459" i="9" s="1"/>
  <c r="J459" i="9"/>
  <c r="I459" i="9"/>
  <c r="G459" i="9"/>
  <c r="M458" i="9" s="1"/>
  <c r="K458" i="9"/>
  <c r="L458" i="9" s="1"/>
  <c r="J458" i="9"/>
  <c r="I458" i="9"/>
  <c r="G458" i="9"/>
  <c r="M457" i="9"/>
  <c r="K457" i="9"/>
  <c r="L457" i="9" s="1"/>
  <c r="J457" i="9"/>
  <c r="I457" i="9"/>
  <c r="G457" i="9"/>
  <c r="M456" i="9"/>
  <c r="K456" i="9"/>
  <c r="L456" i="9" s="1"/>
  <c r="J456" i="9"/>
  <c r="I456" i="9"/>
  <c r="G456" i="9"/>
  <c r="M455" i="9"/>
  <c r="K455" i="9"/>
  <c r="L455" i="9" s="1"/>
  <c r="J455" i="9"/>
  <c r="I455" i="9"/>
  <c r="G455" i="9"/>
  <c r="M454" i="9"/>
  <c r="K454" i="9"/>
  <c r="L454" i="9" s="1"/>
  <c r="J454" i="9"/>
  <c r="I454" i="9"/>
  <c r="G454" i="9"/>
  <c r="M453" i="9"/>
  <c r="K453" i="9"/>
  <c r="L453" i="9" s="1"/>
  <c r="J453" i="9"/>
  <c r="I453" i="9"/>
  <c r="G453" i="9"/>
  <c r="M452" i="9"/>
  <c r="K452" i="9"/>
  <c r="L452" i="9" s="1"/>
  <c r="J452" i="9"/>
  <c r="I452" i="9"/>
  <c r="G452" i="9"/>
  <c r="M451" i="9"/>
  <c r="K451" i="9"/>
  <c r="L451" i="9" s="1"/>
  <c r="J451" i="9"/>
  <c r="I451" i="9"/>
  <c r="G451" i="9"/>
  <c r="M450" i="9"/>
  <c r="K450" i="9"/>
  <c r="L450" i="9" s="1"/>
  <c r="J450" i="9"/>
  <c r="I450" i="9"/>
  <c r="G450" i="9"/>
  <c r="M449" i="9"/>
  <c r="K449" i="9"/>
  <c r="L449" i="9" s="1"/>
  <c r="J449" i="9"/>
  <c r="I449" i="9"/>
  <c r="G449" i="9"/>
  <c r="M448" i="9"/>
  <c r="K448" i="9"/>
  <c r="L448" i="9" s="1"/>
  <c r="J448" i="9"/>
  <c r="I448" i="9"/>
  <c r="G448" i="9"/>
  <c r="M447" i="9"/>
  <c r="K447" i="9"/>
  <c r="L447" i="9" s="1"/>
  <c r="J447" i="9"/>
  <c r="I447" i="9"/>
  <c r="G447" i="9"/>
  <c r="M446" i="9"/>
  <c r="K446" i="9"/>
  <c r="L446" i="9" s="1"/>
  <c r="J446" i="9"/>
  <c r="I446" i="9"/>
  <c r="G446" i="9"/>
  <c r="M445" i="9"/>
  <c r="K445" i="9"/>
  <c r="L445" i="9" s="1"/>
  <c r="J445" i="9"/>
  <c r="I445" i="9"/>
  <c r="G445" i="9"/>
  <c r="M444" i="9"/>
  <c r="K444" i="9"/>
  <c r="L444" i="9" s="1"/>
  <c r="J444" i="9"/>
  <c r="I444" i="9"/>
  <c r="G444" i="9"/>
  <c r="M443" i="9"/>
  <c r="K443" i="9"/>
  <c r="L443" i="9" s="1"/>
  <c r="J443" i="9"/>
  <c r="I443" i="9"/>
  <c r="G443" i="9"/>
  <c r="M442" i="9"/>
  <c r="K442" i="9"/>
  <c r="L442" i="9" s="1"/>
  <c r="J442" i="9"/>
  <c r="I442" i="9"/>
  <c r="G442" i="9"/>
  <c r="M441" i="9"/>
  <c r="K441" i="9"/>
  <c r="L441" i="9" s="1"/>
  <c r="J441" i="9"/>
  <c r="I441" i="9"/>
  <c r="G441" i="9"/>
  <c r="M440" i="9"/>
  <c r="K440" i="9"/>
  <c r="L440" i="9" s="1"/>
  <c r="J440" i="9"/>
  <c r="I440" i="9"/>
  <c r="G440" i="9"/>
  <c r="M439" i="9"/>
  <c r="K439" i="9"/>
  <c r="L439" i="9" s="1"/>
  <c r="J439" i="9"/>
  <c r="I439" i="9"/>
  <c r="G439" i="9"/>
  <c r="M438" i="9" s="1"/>
  <c r="K438" i="9"/>
  <c r="L438" i="9" s="1"/>
  <c r="J438" i="9"/>
  <c r="I438" i="9"/>
  <c r="G438" i="9"/>
  <c r="M437" i="9"/>
  <c r="K437" i="9"/>
  <c r="L437" i="9" s="1"/>
  <c r="J437" i="9"/>
  <c r="I437" i="9"/>
  <c r="G437" i="9"/>
  <c r="M436" i="9"/>
  <c r="K436" i="9"/>
  <c r="L436" i="9" s="1"/>
  <c r="J436" i="9"/>
  <c r="I436" i="9"/>
  <c r="G436" i="9"/>
  <c r="M435" i="9"/>
  <c r="K435" i="9"/>
  <c r="L435" i="9" s="1"/>
  <c r="J435" i="9"/>
  <c r="I435" i="9"/>
  <c r="G435" i="9"/>
  <c r="M434" i="9"/>
  <c r="K434" i="9"/>
  <c r="L434" i="9" s="1"/>
  <c r="J434" i="9"/>
  <c r="I434" i="9"/>
  <c r="G434" i="9"/>
  <c r="M433" i="9"/>
  <c r="K433" i="9"/>
  <c r="L433" i="9" s="1"/>
  <c r="J433" i="9"/>
  <c r="I433" i="9"/>
  <c r="G433" i="9"/>
  <c r="M432" i="9"/>
  <c r="K432" i="9"/>
  <c r="L432" i="9" s="1"/>
  <c r="J432" i="9"/>
  <c r="I432" i="9"/>
  <c r="G432" i="9"/>
  <c r="M431" i="9"/>
  <c r="K431" i="9"/>
  <c r="L431" i="9" s="1"/>
  <c r="J431" i="9"/>
  <c r="I431" i="9"/>
  <c r="G431" i="9"/>
  <c r="M430" i="9" s="1"/>
  <c r="K430" i="9"/>
  <c r="L430" i="9" s="1"/>
  <c r="J430" i="9"/>
  <c r="I430" i="9"/>
  <c r="G430" i="9"/>
  <c r="M429" i="9"/>
  <c r="K429" i="9"/>
  <c r="L429" i="9" s="1"/>
  <c r="J429" i="9"/>
  <c r="I429" i="9"/>
  <c r="G429" i="9"/>
  <c r="M428" i="9"/>
  <c r="K428" i="9"/>
  <c r="L428" i="9" s="1"/>
  <c r="J428" i="9"/>
  <c r="I428" i="9"/>
  <c r="G428" i="9"/>
  <c r="M427" i="9"/>
  <c r="K427" i="9"/>
  <c r="L427" i="9" s="1"/>
  <c r="J427" i="9"/>
  <c r="I427" i="9"/>
  <c r="G427" i="9"/>
  <c r="M418" i="9" s="1"/>
  <c r="M426" i="9"/>
  <c r="K426" i="9"/>
  <c r="L426" i="9" s="1"/>
  <c r="J426" i="9"/>
  <c r="I426" i="9"/>
  <c r="G426" i="9"/>
  <c r="M425" i="9"/>
  <c r="K425" i="9"/>
  <c r="L425" i="9" s="1"/>
  <c r="J425" i="9"/>
  <c r="I425" i="9"/>
  <c r="G425" i="9"/>
  <c r="M424" i="9"/>
  <c r="K424" i="9"/>
  <c r="L424" i="9" s="1"/>
  <c r="J424" i="9"/>
  <c r="I424" i="9"/>
  <c r="G424" i="9"/>
  <c r="M423" i="9"/>
  <c r="K423" i="9"/>
  <c r="L423" i="9" s="1"/>
  <c r="J423" i="9"/>
  <c r="I423" i="9"/>
  <c r="G423" i="9"/>
  <c r="M421" i="9" s="1"/>
  <c r="M422" i="9"/>
  <c r="K422" i="9"/>
  <c r="L422" i="9" s="1"/>
  <c r="J422" i="9"/>
  <c r="I422" i="9"/>
  <c r="G422" i="9"/>
  <c r="K421" i="9"/>
  <c r="L421" i="9" s="1"/>
  <c r="J421" i="9"/>
  <c r="I421" i="9"/>
  <c r="G421" i="9"/>
  <c r="M420" i="9"/>
  <c r="K420" i="9"/>
  <c r="L420" i="9" s="1"/>
  <c r="J420" i="9"/>
  <c r="I420" i="9"/>
  <c r="G420" i="9"/>
  <c r="M419" i="9"/>
  <c r="K419" i="9"/>
  <c r="L419" i="9" s="1"/>
  <c r="J419" i="9"/>
  <c r="I419" i="9"/>
  <c r="G419" i="9"/>
  <c r="K418" i="9"/>
  <c r="L418" i="9" s="1"/>
  <c r="J418" i="9"/>
  <c r="I418" i="9"/>
  <c r="G418" i="9"/>
  <c r="M417" i="9"/>
  <c r="K417" i="9"/>
  <c r="L417" i="9" s="1"/>
  <c r="J417" i="9"/>
  <c r="I417" i="9"/>
  <c r="G417" i="9"/>
  <c r="M416" i="9"/>
  <c r="K416" i="9"/>
  <c r="L416" i="9" s="1"/>
  <c r="J416" i="9"/>
  <c r="I416" i="9"/>
  <c r="G416" i="9"/>
  <c r="M415" i="9"/>
  <c r="K415" i="9"/>
  <c r="L415" i="9" s="1"/>
  <c r="J415" i="9"/>
  <c r="I415" i="9"/>
  <c r="G415" i="9"/>
  <c r="M414" i="9" s="1"/>
  <c r="K414" i="9"/>
  <c r="L414" i="9" s="1"/>
  <c r="J414" i="9"/>
  <c r="I414" i="9"/>
  <c r="G414" i="9"/>
  <c r="M413" i="9"/>
  <c r="K413" i="9"/>
  <c r="L413" i="9" s="1"/>
  <c r="J413" i="9"/>
  <c r="I413" i="9"/>
  <c r="G413" i="9"/>
  <c r="M412" i="9"/>
  <c r="K412" i="9"/>
  <c r="L412" i="9" s="1"/>
  <c r="J412" i="9"/>
  <c r="I412" i="9"/>
  <c r="G412" i="9"/>
  <c r="M411" i="9"/>
  <c r="K411" i="9"/>
  <c r="L411" i="9" s="1"/>
  <c r="J411" i="9"/>
  <c r="I411" i="9"/>
  <c r="G411" i="9"/>
  <c r="M410" i="9"/>
  <c r="K410" i="9"/>
  <c r="L410" i="9" s="1"/>
  <c r="J410" i="9"/>
  <c r="I410" i="9"/>
  <c r="G410" i="9"/>
  <c r="M409" i="9"/>
  <c r="K409" i="9"/>
  <c r="L409" i="9" s="1"/>
  <c r="J409" i="9"/>
  <c r="I409" i="9"/>
  <c r="G409" i="9"/>
  <c r="M408" i="9"/>
  <c r="K408" i="9"/>
  <c r="L408" i="9" s="1"/>
  <c r="J408" i="9"/>
  <c r="I408" i="9"/>
  <c r="G408" i="9"/>
  <c r="M407" i="9"/>
  <c r="K407" i="9"/>
  <c r="L407" i="9" s="1"/>
  <c r="J407" i="9"/>
  <c r="I407" i="9"/>
  <c r="G407" i="9"/>
  <c r="M406" i="9"/>
  <c r="K406" i="9"/>
  <c r="L406" i="9" s="1"/>
  <c r="J406" i="9"/>
  <c r="I406" i="9"/>
  <c r="G406" i="9"/>
  <c r="M405" i="9"/>
  <c r="K405" i="9"/>
  <c r="L405" i="9" s="1"/>
  <c r="J405" i="9"/>
  <c r="I405" i="9"/>
  <c r="G405" i="9"/>
  <c r="M404" i="9"/>
  <c r="K404" i="9"/>
  <c r="L404" i="9" s="1"/>
  <c r="J404" i="9"/>
  <c r="I404" i="9"/>
  <c r="G404" i="9"/>
  <c r="M403" i="9"/>
  <c r="K403" i="9"/>
  <c r="L403" i="9" s="1"/>
  <c r="J403" i="9"/>
  <c r="I403" i="9"/>
  <c r="G403" i="9"/>
  <c r="M402" i="9"/>
  <c r="K402" i="9"/>
  <c r="L402" i="9" s="1"/>
  <c r="J402" i="9"/>
  <c r="I402" i="9"/>
  <c r="G402" i="9"/>
  <c r="M401" i="9"/>
  <c r="K401" i="9"/>
  <c r="L401" i="9" s="1"/>
  <c r="J401" i="9"/>
  <c r="I401" i="9"/>
  <c r="G401" i="9"/>
  <c r="M400" i="9"/>
  <c r="K400" i="9"/>
  <c r="L400" i="9" s="1"/>
  <c r="J400" i="9"/>
  <c r="I400" i="9"/>
  <c r="G400" i="9"/>
  <c r="M399" i="9"/>
  <c r="K399" i="9"/>
  <c r="L399" i="9" s="1"/>
  <c r="J399" i="9"/>
  <c r="I399" i="9"/>
  <c r="G399" i="9"/>
  <c r="M398" i="9" s="1"/>
  <c r="K398" i="9"/>
  <c r="L398" i="9" s="1"/>
  <c r="J398" i="9"/>
  <c r="I398" i="9"/>
  <c r="G398" i="9"/>
  <c r="M397" i="9"/>
  <c r="K397" i="9"/>
  <c r="L397" i="9" s="1"/>
  <c r="J397" i="9"/>
  <c r="I397" i="9"/>
  <c r="G397" i="9"/>
  <c r="M396" i="9"/>
  <c r="K396" i="9"/>
  <c r="L396" i="9" s="1"/>
  <c r="J396" i="9"/>
  <c r="I396" i="9"/>
  <c r="G396" i="9"/>
  <c r="M395" i="9"/>
  <c r="K395" i="9"/>
  <c r="L395" i="9" s="1"/>
  <c r="J395" i="9"/>
  <c r="I395" i="9"/>
  <c r="G395" i="9"/>
  <c r="M394" i="9" s="1"/>
  <c r="L394" i="9"/>
  <c r="K394" i="9"/>
  <c r="J394" i="9"/>
  <c r="I394" i="9"/>
  <c r="G394" i="9"/>
  <c r="M393" i="9" s="1"/>
  <c r="L393" i="9"/>
  <c r="K393" i="9"/>
  <c r="J393" i="9"/>
  <c r="I393" i="9"/>
  <c r="G393" i="9"/>
  <c r="M392" i="9"/>
  <c r="L392" i="9"/>
  <c r="K392" i="9"/>
  <c r="J392" i="9"/>
  <c r="I392" i="9"/>
  <c r="G392" i="9"/>
  <c r="M390" i="9" s="1"/>
  <c r="M391" i="9"/>
  <c r="K391" i="9"/>
  <c r="L391" i="9" s="1"/>
  <c r="J391" i="9"/>
  <c r="I391" i="9"/>
  <c r="G391" i="9"/>
  <c r="K390" i="9"/>
  <c r="L390" i="9" s="1"/>
  <c r="J390" i="9"/>
  <c r="I390" i="9"/>
  <c r="G390" i="9"/>
  <c r="M389" i="9"/>
  <c r="K389" i="9"/>
  <c r="L389" i="9" s="1"/>
  <c r="J389" i="9"/>
  <c r="I389" i="9"/>
  <c r="G389" i="9"/>
  <c r="M388" i="9"/>
  <c r="K388" i="9"/>
  <c r="L388" i="9" s="1"/>
  <c r="J388" i="9"/>
  <c r="I388" i="9"/>
  <c r="G388" i="9"/>
  <c r="M387" i="9"/>
  <c r="K387" i="9"/>
  <c r="L387" i="9" s="1"/>
  <c r="J387" i="9"/>
  <c r="I387" i="9"/>
  <c r="G387" i="9"/>
  <c r="M386" i="9" s="1"/>
  <c r="L386" i="9"/>
  <c r="K386" i="9"/>
  <c r="J386" i="9"/>
  <c r="I386" i="9"/>
  <c r="G386" i="9"/>
  <c r="M385" i="9" s="1"/>
  <c r="L385" i="9"/>
  <c r="K385" i="9"/>
  <c r="J385" i="9"/>
  <c r="I385" i="9"/>
  <c r="G385" i="9"/>
  <c r="M384" i="9"/>
  <c r="L384" i="9"/>
  <c r="K384" i="9"/>
  <c r="J384" i="9"/>
  <c r="I384" i="9"/>
  <c r="G384" i="9"/>
  <c r="M383" i="9" s="1"/>
  <c r="K383" i="9"/>
  <c r="L383" i="9" s="1"/>
  <c r="J383" i="9"/>
  <c r="I383" i="9"/>
  <c r="G383" i="9"/>
  <c r="M382" i="9"/>
  <c r="K382" i="9"/>
  <c r="L382" i="9" s="1"/>
  <c r="J382" i="9"/>
  <c r="I382" i="9"/>
  <c r="G382" i="9"/>
  <c r="M381" i="9"/>
  <c r="K381" i="9"/>
  <c r="L381" i="9" s="1"/>
  <c r="J381" i="9"/>
  <c r="I381" i="9"/>
  <c r="G381" i="9"/>
  <c r="M380" i="9"/>
  <c r="K380" i="9"/>
  <c r="L380" i="9" s="1"/>
  <c r="J380" i="9"/>
  <c r="I380" i="9"/>
  <c r="G380" i="9"/>
  <c r="M379" i="9"/>
  <c r="K379" i="9"/>
  <c r="L379" i="9" s="1"/>
  <c r="J379" i="9"/>
  <c r="I379" i="9"/>
  <c r="G379" i="9"/>
  <c r="M378" i="9"/>
  <c r="K378" i="9"/>
  <c r="L378" i="9" s="1"/>
  <c r="J378" i="9"/>
  <c r="I378" i="9"/>
  <c r="G378" i="9"/>
  <c r="M377" i="9"/>
  <c r="K377" i="9"/>
  <c r="L377" i="9" s="1"/>
  <c r="J377" i="9"/>
  <c r="I377" i="9"/>
  <c r="G377" i="9"/>
  <c r="M376" i="9"/>
  <c r="K376" i="9"/>
  <c r="L376" i="9" s="1"/>
  <c r="J376" i="9"/>
  <c r="I376" i="9"/>
  <c r="G376" i="9"/>
  <c r="M375" i="9"/>
  <c r="K375" i="9"/>
  <c r="L375" i="9" s="1"/>
  <c r="J375" i="9"/>
  <c r="I375" i="9"/>
  <c r="G375" i="9"/>
  <c r="M374" i="9"/>
  <c r="K374" i="9"/>
  <c r="L374" i="9" s="1"/>
  <c r="J374" i="9"/>
  <c r="I374" i="9"/>
  <c r="G374" i="9"/>
  <c r="M373" i="9"/>
  <c r="K373" i="9"/>
  <c r="L373" i="9" s="1"/>
  <c r="J373" i="9"/>
  <c r="I373" i="9"/>
  <c r="G373" i="9"/>
  <c r="M372" i="9"/>
  <c r="K372" i="9"/>
  <c r="L372" i="9" s="1"/>
  <c r="J372" i="9"/>
  <c r="I372" i="9"/>
  <c r="G372" i="9"/>
  <c r="M371" i="9"/>
  <c r="K371" i="9"/>
  <c r="L371" i="9" s="1"/>
  <c r="J371" i="9"/>
  <c r="I371" i="9"/>
  <c r="G371" i="9"/>
  <c r="M370" i="9"/>
  <c r="K370" i="9"/>
  <c r="L370" i="9" s="1"/>
  <c r="J370" i="9"/>
  <c r="I370" i="9"/>
  <c r="G370" i="9"/>
  <c r="M369" i="9"/>
  <c r="K369" i="9"/>
  <c r="L369" i="9" s="1"/>
  <c r="J369" i="9"/>
  <c r="I369" i="9"/>
  <c r="G369" i="9"/>
  <c r="M368" i="9"/>
  <c r="K368" i="9"/>
  <c r="L368" i="9" s="1"/>
  <c r="J368" i="9"/>
  <c r="I368" i="9"/>
  <c r="G368" i="9"/>
  <c r="M367" i="9"/>
  <c r="K367" i="9"/>
  <c r="L367" i="9" s="1"/>
  <c r="J367" i="9"/>
  <c r="I367" i="9"/>
  <c r="G367" i="9"/>
  <c r="M366" i="9"/>
  <c r="K366" i="9"/>
  <c r="L366" i="9" s="1"/>
  <c r="J366" i="9"/>
  <c r="I366" i="9"/>
  <c r="G366" i="9"/>
  <c r="M365" i="9"/>
  <c r="K365" i="9"/>
  <c r="L365" i="9" s="1"/>
  <c r="J365" i="9"/>
  <c r="I365" i="9"/>
  <c r="G365" i="9"/>
  <c r="M364" i="9"/>
  <c r="K364" i="9"/>
  <c r="L364" i="9" s="1"/>
  <c r="J364" i="9"/>
  <c r="I364" i="9"/>
  <c r="G364" i="9"/>
  <c r="M363" i="9"/>
  <c r="K363" i="9"/>
  <c r="L363" i="9" s="1"/>
  <c r="J363" i="9"/>
  <c r="I363" i="9"/>
  <c r="G363" i="9"/>
  <c r="M362" i="9"/>
  <c r="K362" i="9"/>
  <c r="L362" i="9" s="1"/>
  <c r="J362" i="9"/>
  <c r="I362" i="9"/>
  <c r="G362" i="9"/>
  <c r="M361" i="9"/>
  <c r="K361" i="9"/>
  <c r="L361" i="9" s="1"/>
  <c r="J361" i="9"/>
  <c r="I361" i="9"/>
  <c r="G361" i="9"/>
  <c r="M360" i="9"/>
  <c r="K360" i="9"/>
  <c r="L360" i="9" s="1"/>
  <c r="J360" i="9"/>
  <c r="I360" i="9"/>
  <c r="G360" i="9"/>
  <c r="M359" i="9"/>
  <c r="K359" i="9"/>
  <c r="L359" i="9" s="1"/>
  <c r="J359" i="9"/>
  <c r="I359" i="9"/>
  <c r="G359" i="9"/>
  <c r="M358" i="9"/>
  <c r="K358" i="9"/>
  <c r="L358" i="9" s="1"/>
  <c r="J358" i="9"/>
  <c r="I358" i="9"/>
  <c r="G358" i="9"/>
  <c r="M357" i="9"/>
  <c r="K357" i="9"/>
  <c r="L357" i="9" s="1"/>
  <c r="J357" i="9"/>
  <c r="I357" i="9"/>
  <c r="G357" i="9"/>
  <c r="M356" i="9"/>
  <c r="K356" i="9"/>
  <c r="L356" i="9" s="1"/>
  <c r="J356" i="9"/>
  <c r="I356" i="9"/>
  <c r="G356" i="9"/>
  <c r="M355" i="9"/>
  <c r="K355" i="9"/>
  <c r="L355" i="9" s="1"/>
  <c r="J355" i="9"/>
  <c r="I355" i="9"/>
  <c r="G355" i="9"/>
  <c r="M354" i="9"/>
  <c r="K354" i="9"/>
  <c r="L354" i="9" s="1"/>
  <c r="J354" i="9"/>
  <c r="I354" i="9"/>
  <c r="G354" i="9"/>
  <c r="M353" i="9"/>
  <c r="K353" i="9"/>
  <c r="L353" i="9" s="1"/>
  <c r="J353" i="9"/>
  <c r="I353" i="9"/>
  <c r="G353" i="9"/>
  <c r="M352" i="9"/>
  <c r="K352" i="9"/>
  <c r="L352" i="9" s="1"/>
  <c r="J352" i="9"/>
  <c r="I352" i="9"/>
  <c r="G352" i="9"/>
  <c r="M351" i="9"/>
  <c r="K351" i="9"/>
  <c r="L351" i="9" s="1"/>
  <c r="J351" i="9"/>
  <c r="I351" i="9"/>
  <c r="G351" i="9"/>
  <c r="M350" i="9"/>
  <c r="K350" i="9"/>
  <c r="L350" i="9" s="1"/>
  <c r="J350" i="9"/>
  <c r="I350" i="9"/>
  <c r="G350" i="9"/>
  <c r="M349" i="9"/>
  <c r="K349" i="9"/>
  <c r="L349" i="9" s="1"/>
  <c r="J349" i="9"/>
  <c r="I349" i="9"/>
  <c r="G349" i="9"/>
  <c r="M348" i="9"/>
  <c r="K348" i="9"/>
  <c r="L348" i="9" s="1"/>
  <c r="J348" i="9"/>
  <c r="I348" i="9"/>
  <c r="G348" i="9"/>
  <c r="M347" i="9"/>
  <c r="K347" i="9"/>
  <c r="L347" i="9" s="1"/>
  <c r="J347" i="9"/>
  <c r="I347" i="9"/>
  <c r="G347" i="9"/>
  <c r="M346" i="9"/>
  <c r="K346" i="9"/>
  <c r="L346" i="9" s="1"/>
  <c r="J346" i="9"/>
  <c r="I346" i="9"/>
  <c r="G346" i="9"/>
  <c r="M345" i="9"/>
  <c r="K345" i="9"/>
  <c r="L345" i="9" s="1"/>
  <c r="J345" i="9"/>
  <c r="I345" i="9"/>
  <c r="G345" i="9"/>
  <c r="M344" i="9"/>
  <c r="K344" i="9"/>
  <c r="L344" i="9" s="1"/>
  <c r="J344" i="9"/>
  <c r="I344" i="9"/>
  <c r="G344" i="9"/>
  <c r="M343" i="9"/>
  <c r="K343" i="9"/>
  <c r="L343" i="9" s="1"/>
  <c r="J343" i="9"/>
  <c r="I343" i="9"/>
  <c r="G343" i="9"/>
  <c r="M342" i="9"/>
  <c r="K342" i="9"/>
  <c r="L342" i="9" s="1"/>
  <c r="J342" i="9"/>
  <c r="I342" i="9"/>
  <c r="G342" i="9"/>
  <c r="M341" i="9"/>
  <c r="K341" i="9"/>
  <c r="L341" i="9" s="1"/>
  <c r="J341" i="9"/>
  <c r="I341" i="9"/>
  <c r="G341" i="9"/>
  <c r="M340" i="9"/>
  <c r="K340" i="9"/>
  <c r="L340" i="9" s="1"/>
  <c r="J340" i="9"/>
  <c r="I340" i="9"/>
  <c r="G340" i="9"/>
  <c r="M339" i="9"/>
  <c r="K339" i="9"/>
  <c r="L339" i="9" s="1"/>
  <c r="J339" i="9"/>
  <c r="I339" i="9"/>
  <c r="G339" i="9"/>
  <c r="M338" i="9"/>
  <c r="K338" i="9"/>
  <c r="L338" i="9" s="1"/>
  <c r="J338" i="9"/>
  <c r="I338" i="9"/>
  <c r="G338" i="9"/>
  <c r="M337" i="9"/>
  <c r="K337" i="9"/>
  <c r="L337" i="9" s="1"/>
  <c r="J337" i="9"/>
  <c r="I337" i="9"/>
  <c r="G337" i="9"/>
  <c r="M336" i="9"/>
  <c r="K336" i="9"/>
  <c r="L336" i="9" s="1"/>
  <c r="J336" i="9"/>
  <c r="I336" i="9"/>
  <c r="G336" i="9"/>
  <c r="M335" i="9"/>
  <c r="K335" i="9"/>
  <c r="L335" i="9" s="1"/>
  <c r="J335" i="9"/>
  <c r="I335" i="9"/>
  <c r="G335" i="9"/>
  <c r="M334" i="9"/>
  <c r="K334" i="9"/>
  <c r="L334" i="9" s="1"/>
  <c r="J334" i="9"/>
  <c r="I334" i="9"/>
  <c r="G334" i="9"/>
  <c r="M333" i="9"/>
  <c r="K333" i="9"/>
  <c r="L333" i="9" s="1"/>
  <c r="J333" i="9"/>
  <c r="I333" i="9"/>
  <c r="G333" i="9"/>
  <c r="M332" i="9"/>
  <c r="K332" i="9"/>
  <c r="L332" i="9" s="1"/>
  <c r="J332" i="9"/>
  <c r="I332" i="9"/>
  <c r="G332" i="9"/>
  <c r="M331" i="9"/>
  <c r="K331" i="9"/>
  <c r="L331" i="9" s="1"/>
  <c r="J331" i="9"/>
  <c r="I331" i="9"/>
  <c r="G331" i="9"/>
  <c r="M330" i="9"/>
  <c r="K330" i="9"/>
  <c r="L330" i="9" s="1"/>
  <c r="J330" i="9"/>
  <c r="I330" i="9"/>
  <c r="G330" i="9"/>
  <c r="M329" i="9"/>
  <c r="K329" i="9"/>
  <c r="L329" i="9" s="1"/>
  <c r="J329" i="9"/>
  <c r="I329" i="9"/>
  <c r="G329" i="9"/>
  <c r="M328" i="9"/>
  <c r="K328" i="9"/>
  <c r="L328" i="9" s="1"/>
  <c r="J328" i="9"/>
  <c r="I328" i="9"/>
  <c r="G328" i="9"/>
  <c r="M327" i="9"/>
  <c r="K327" i="9"/>
  <c r="L327" i="9" s="1"/>
  <c r="J327" i="9"/>
  <c r="I327" i="9"/>
  <c r="G327" i="9"/>
  <c r="M326" i="9"/>
  <c r="K326" i="9"/>
  <c r="L326" i="9" s="1"/>
  <c r="J326" i="9"/>
  <c r="I326" i="9"/>
  <c r="G326" i="9"/>
  <c r="M325" i="9"/>
  <c r="K325" i="9"/>
  <c r="L325" i="9" s="1"/>
  <c r="J325" i="9"/>
  <c r="I325" i="9"/>
  <c r="G325" i="9"/>
  <c r="M324" i="9"/>
  <c r="K324" i="9"/>
  <c r="L324" i="9" s="1"/>
  <c r="J324" i="9"/>
  <c r="I324" i="9"/>
  <c r="G324" i="9"/>
  <c r="M323" i="9"/>
  <c r="K323" i="9"/>
  <c r="L323" i="9" s="1"/>
  <c r="J323" i="9"/>
  <c r="I323" i="9"/>
  <c r="G323" i="9"/>
  <c r="M322" i="9"/>
  <c r="K322" i="9"/>
  <c r="L322" i="9" s="1"/>
  <c r="J322" i="9"/>
  <c r="I322" i="9"/>
  <c r="G322" i="9"/>
  <c r="M321" i="9"/>
  <c r="K321" i="9"/>
  <c r="L321" i="9" s="1"/>
  <c r="J321" i="9"/>
  <c r="I321" i="9"/>
  <c r="G321" i="9"/>
  <c r="M320" i="9"/>
  <c r="K320" i="9"/>
  <c r="L320" i="9" s="1"/>
  <c r="J320" i="9"/>
  <c r="I320" i="9"/>
  <c r="G320" i="9"/>
  <c r="M319" i="9"/>
  <c r="K319" i="9"/>
  <c r="L319" i="9" s="1"/>
  <c r="J319" i="9"/>
  <c r="I319" i="9"/>
  <c r="G319" i="9"/>
  <c r="M318" i="9"/>
  <c r="K318" i="9"/>
  <c r="L318" i="9" s="1"/>
  <c r="J318" i="9"/>
  <c r="I318" i="9"/>
  <c r="G318" i="9"/>
  <c r="M317" i="9"/>
  <c r="K317" i="9"/>
  <c r="L317" i="9" s="1"/>
  <c r="J317" i="9"/>
  <c r="I317" i="9"/>
  <c r="G317" i="9"/>
  <c r="M316" i="9"/>
  <c r="K316" i="9"/>
  <c r="L316" i="9" s="1"/>
  <c r="J316" i="9"/>
  <c r="I316" i="9"/>
  <c r="G316" i="9"/>
  <c r="M315" i="9"/>
  <c r="K315" i="9"/>
  <c r="L315" i="9" s="1"/>
  <c r="J315" i="9"/>
  <c r="I315" i="9"/>
  <c r="G315" i="9"/>
  <c r="M314" i="9"/>
  <c r="K314" i="9"/>
  <c r="L314" i="9" s="1"/>
  <c r="J314" i="9"/>
  <c r="I314" i="9"/>
  <c r="G314" i="9"/>
  <c r="M313" i="9"/>
  <c r="K313" i="9"/>
  <c r="L313" i="9" s="1"/>
  <c r="J313" i="9"/>
  <c r="I313" i="9"/>
  <c r="G313" i="9"/>
  <c r="M312" i="9"/>
  <c r="K312" i="9"/>
  <c r="L312" i="9" s="1"/>
  <c r="J312" i="9"/>
  <c r="I312" i="9"/>
  <c r="G312" i="9"/>
  <c r="M311" i="9"/>
  <c r="K311" i="9"/>
  <c r="L311" i="9" s="1"/>
  <c r="J311" i="9"/>
  <c r="I311" i="9"/>
  <c r="G311" i="9"/>
  <c r="M310" i="9"/>
  <c r="K310" i="9"/>
  <c r="L310" i="9" s="1"/>
  <c r="J310" i="9"/>
  <c r="I310" i="9"/>
  <c r="G310" i="9"/>
  <c r="M309" i="9"/>
  <c r="K309" i="9"/>
  <c r="L309" i="9" s="1"/>
  <c r="J309" i="9"/>
  <c r="I309" i="9"/>
  <c r="G309" i="9"/>
  <c r="M308" i="9"/>
  <c r="K308" i="9"/>
  <c r="L308" i="9" s="1"/>
  <c r="J308" i="9"/>
  <c r="I308" i="9"/>
  <c r="G308" i="9"/>
  <c r="M307" i="9"/>
  <c r="K307" i="9"/>
  <c r="L307" i="9" s="1"/>
  <c r="J307" i="9"/>
  <c r="I307" i="9"/>
  <c r="G307" i="9"/>
  <c r="M306" i="9"/>
  <c r="K306" i="9"/>
  <c r="L306" i="9" s="1"/>
  <c r="J306" i="9"/>
  <c r="I306" i="9"/>
  <c r="G306" i="9"/>
  <c r="M305" i="9"/>
  <c r="K305" i="9"/>
  <c r="L305" i="9" s="1"/>
  <c r="J305" i="9"/>
  <c r="I305" i="9"/>
  <c r="G305" i="9"/>
  <c r="M304" i="9"/>
  <c r="K304" i="9"/>
  <c r="L304" i="9" s="1"/>
  <c r="J304" i="9"/>
  <c r="I304" i="9"/>
  <c r="G304" i="9"/>
  <c r="M303" i="9"/>
  <c r="K303" i="9"/>
  <c r="L303" i="9" s="1"/>
  <c r="J303" i="9"/>
  <c r="I303" i="9"/>
  <c r="G303" i="9"/>
  <c r="M302" i="9"/>
  <c r="K302" i="9"/>
  <c r="L302" i="9" s="1"/>
  <c r="J302" i="9"/>
  <c r="I302" i="9"/>
  <c r="G302" i="9"/>
  <c r="M301" i="9"/>
  <c r="K301" i="9"/>
  <c r="L301" i="9" s="1"/>
  <c r="J301" i="9"/>
  <c r="I301" i="9"/>
  <c r="G301" i="9"/>
  <c r="M300" i="9"/>
  <c r="K300" i="9"/>
  <c r="L300" i="9" s="1"/>
  <c r="J300" i="9"/>
  <c r="I300" i="9"/>
  <c r="G300" i="9"/>
  <c r="M299" i="9"/>
  <c r="K299" i="9"/>
  <c r="L299" i="9" s="1"/>
  <c r="J299" i="9"/>
  <c r="I299" i="9"/>
  <c r="G299" i="9"/>
  <c r="M298" i="9"/>
  <c r="K298" i="9"/>
  <c r="L298" i="9" s="1"/>
  <c r="J298" i="9"/>
  <c r="I298" i="9"/>
  <c r="G298" i="9"/>
  <c r="M297" i="9"/>
  <c r="K297" i="9"/>
  <c r="L297" i="9" s="1"/>
  <c r="J297" i="9"/>
  <c r="I297" i="9"/>
  <c r="G297" i="9"/>
  <c r="M296" i="9"/>
  <c r="K296" i="9"/>
  <c r="L296" i="9" s="1"/>
  <c r="J296" i="9"/>
  <c r="I296" i="9"/>
  <c r="G296" i="9"/>
  <c r="M295" i="9"/>
  <c r="K295" i="9"/>
  <c r="L295" i="9" s="1"/>
  <c r="J295" i="9"/>
  <c r="I295" i="9"/>
  <c r="G295" i="9"/>
  <c r="M294" i="9"/>
  <c r="K294" i="9"/>
  <c r="L294" i="9" s="1"/>
  <c r="J294" i="9"/>
  <c r="I294" i="9"/>
  <c r="G294" i="9"/>
  <c r="M293" i="9"/>
  <c r="K293" i="9"/>
  <c r="L293" i="9" s="1"/>
  <c r="J293" i="9"/>
  <c r="I293" i="9"/>
  <c r="G293" i="9"/>
  <c r="M292" i="9"/>
  <c r="K292" i="9"/>
  <c r="L292" i="9" s="1"/>
  <c r="J292" i="9"/>
  <c r="I292" i="9"/>
  <c r="G292" i="9"/>
  <c r="M291" i="9"/>
  <c r="K291" i="9"/>
  <c r="L291" i="9" s="1"/>
  <c r="J291" i="9"/>
  <c r="I291" i="9"/>
  <c r="G291" i="9"/>
  <c r="M290" i="9"/>
  <c r="K290" i="9"/>
  <c r="L290" i="9" s="1"/>
  <c r="J290" i="9"/>
  <c r="I290" i="9"/>
  <c r="G290" i="9"/>
  <c r="M289" i="9"/>
  <c r="K289" i="9"/>
  <c r="L289" i="9" s="1"/>
  <c r="J289" i="9"/>
  <c r="I289" i="9"/>
  <c r="G289" i="9"/>
  <c r="M288" i="9"/>
  <c r="K288" i="9"/>
  <c r="L288" i="9" s="1"/>
  <c r="J288" i="9"/>
  <c r="I288" i="9"/>
  <c r="G288" i="9"/>
  <c r="M287" i="9"/>
  <c r="K287" i="9"/>
  <c r="L287" i="9" s="1"/>
  <c r="J287" i="9"/>
  <c r="I287" i="9"/>
  <c r="G287" i="9"/>
  <c r="M286" i="9"/>
  <c r="K286" i="9"/>
  <c r="L286" i="9" s="1"/>
  <c r="J286" i="9"/>
  <c r="I286" i="9"/>
  <c r="G286" i="9"/>
  <c r="M285" i="9"/>
  <c r="K285" i="9"/>
  <c r="L285" i="9" s="1"/>
  <c r="J285" i="9"/>
  <c r="I285" i="9"/>
  <c r="G285" i="9"/>
  <c r="M284" i="9"/>
  <c r="K284" i="9"/>
  <c r="L284" i="9" s="1"/>
  <c r="J284" i="9"/>
  <c r="I284" i="9"/>
  <c r="G284" i="9"/>
  <c r="M283" i="9"/>
  <c r="K283" i="9"/>
  <c r="L283" i="9" s="1"/>
  <c r="J283" i="9"/>
  <c r="I283" i="9"/>
  <c r="G283" i="9"/>
  <c r="M282" i="9"/>
  <c r="K282" i="9"/>
  <c r="L282" i="9" s="1"/>
  <c r="J282" i="9"/>
  <c r="I282" i="9"/>
  <c r="G282" i="9"/>
  <c r="M281" i="9"/>
  <c r="K281" i="9"/>
  <c r="L281" i="9" s="1"/>
  <c r="J281" i="9"/>
  <c r="I281" i="9"/>
  <c r="G281" i="9"/>
  <c r="M280" i="9"/>
  <c r="K280" i="9"/>
  <c r="L280" i="9" s="1"/>
  <c r="J280" i="9"/>
  <c r="I280" i="9"/>
  <c r="G280" i="9"/>
  <c r="M279" i="9"/>
  <c r="K279" i="9"/>
  <c r="L279" i="9" s="1"/>
  <c r="J279" i="9"/>
  <c r="I279" i="9"/>
  <c r="G279" i="9"/>
  <c r="M278" i="9"/>
  <c r="K278" i="9"/>
  <c r="L278" i="9" s="1"/>
  <c r="J278" i="9"/>
  <c r="I278" i="9"/>
  <c r="G278" i="9"/>
  <c r="M277" i="9"/>
  <c r="K277" i="9"/>
  <c r="L277" i="9" s="1"/>
  <c r="J277" i="9"/>
  <c r="I277" i="9"/>
  <c r="G277" i="9"/>
  <c r="M276" i="9"/>
  <c r="K276" i="9"/>
  <c r="L276" i="9" s="1"/>
  <c r="J276" i="9"/>
  <c r="I276" i="9"/>
  <c r="G276" i="9"/>
  <c r="M275" i="9" s="1"/>
  <c r="K275" i="9"/>
  <c r="L275" i="9" s="1"/>
  <c r="J275" i="9"/>
  <c r="I275" i="9"/>
  <c r="G275" i="9"/>
  <c r="M274" i="9"/>
  <c r="K274" i="9"/>
  <c r="L274" i="9" s="1"/>
  <c r="J274" i="9"/>
  <c r="I274" i="9"/>
  <c r="G274" i="9"/>
  <c r="M273" i="9"/>
  <c r="K273" i="9"/>
  <c r="L273" i="9" s="1"/>
  <c r="J273" i="9"/>
  <c r="I273" i="9"/>
  <c r="G273" i="9"/>
  <c r="M272" i="9"/>
  <c r="K272" i="9"/>
  <c r="L272" i="9" s="1"/>
  <c r="J272" i="9"/>
  <c r="I272" i="9"/>
  <c r="G272" i="9"/>
  <c r="M271" i="9"/>
  <c r="K271" i="9"/>
  <c r="L271" i="9" s="1"/>
  <c r="J271" i="9"/>
  <c r="I271" i="9"/>
  <c r="G271" i="9"/>
  <c r="M270" i="9"/>
  <c r="L270" i="9"/>
  <c r="K270" i="9"/>
  <c r="J270" i="9"/>
  <c r="I270" i="9"/>
  <c r="G270" i="9"/>
  <c r="M269" i="9"/>
  <c r="K269" i="9"/>
  <c r="L269" i="9" s="1"/>
  <c r="J269" i="9"/>
  <c r="I269" i="9"/>
  <c r="G269" i="9"/>
  <c r="M268" i="9"/>
  <c r="K268" i="9"/>
  <c r="L268" i="9" s="1"/>
  <c r="J268" i="9"/>
  <c r="I268" i="9"/>
  <c r="G268" i="9"/>
  <c r="M267" i="9"/>
  <c r="K267" i="9"/>
  <c r="L267" i="9" s="1"/>
  <c r="J267" i="9"/>
  <c r="I267" i="9"/>
  <c r="G267" i="9"/>
  <c r="M266" i="9"/>
  <c r="L266" i="9"/>
  <c r="K266" i="9"/>
  <c r="J266" i="9"/>
  <c r="I266" i="9"/>
  <c r="G266" i="9"/>
  <c r="M265" i="9"/>
  <c r="K265" i="9"/>
  <c r="L265" i="9" s="1"/>
  <c r="J265" i="9"/>
  <c r="I265" i="9"/>
  <c r="G265" i="9"/>
  <c r="M264" i="9"/>
  <c r="K264" i="9"/>
  <c r="L264" i="9" s="1"/>
  <c r="J264" i="9"/>
  <c r="I264" i="9"/>
  <c r="G264" i="9"/>
  <c r="M263" i="9"/>
  <c r="K263" i="9"/>
  <c r="L263" i="9" s="1"/>
  <c r="J263" i="9"/>
  <c r="I263" i="9"/>
  <c r="G263" i="9"/>
  <c r="M262" i="9"/>
  <c r="L262" i="9"/>
  <c r="K262" i="9"/>
  <c r="J262" i="9"/>
  <c r="I262" i="9"/>
  <c r="G262" i="9"/>
  <c r="M261" i="9"/>
  <c r="K261" i="9"/>
  <c r="L261" i="9" s="1"/>
  <c r="J261" i="9"/>
  <c r="I261" i="9"/>
  <c r="G261" i="9"/>
  <c r="M260" i="9"/>
  <c r="K260" i="9"/>
  <c r="L260" i="9" s="1"/>
  <c r="J260" i="9"/>
  <c r="I260" i="9"/>
  <c r="G260" i="9"/>
  <c r="M255" i="9" s="1"/>
  <c r="M259" i="9"/>
  <c r="K259" i="9"/>
  <c r="L259" i="9" s="1"/>
  <c r="J259" i="9"/>
  <c r="I259" i="9"/>
  <c r="G259" i="9"/>
  <c r="M258" i="9"/>
  <c r="K258" i="9"/>
  <c r="L258" i="9" s="1"/>
  <c r="J258" i="9"/>
  <c r="I258" i="9"/>
  <c r="G258" i="9"/>
  <c r="M257" i="9"/>
  <c r="K257" i="9"/>
  <c r="L257" i="9" s="1"/>
  <c r="J257" i="9"/>
  <c r="I257" i="9"/>
  <c r="G257" i="9"/>
  <c r="M256" i="9"/>
  <c r="K256" i="9"/>
  <c r="L256" i="9" s="1"/>
  <c r="J256" i="9"/>
  <c r="I256" i="9"/>
  <c r="G256" i="9"/>
  <c r="M249" i="9" s="1"/>
  <c r="K255" i="9"/>
  <c r="L255" i="9" s="1"/>
  <c r="J255" i="9"/>
  <c r="I255" i="9"/>
  <c r="G255" i="9"/>
  <c r="M254" i="9"/>
  <c r="L254" i="9"/>
  <c r="K254" i="9"/>
  <c r="J254" i="9"/>
  <c r="I254" i="9"/>
  <c r="G254" i="9"/>
  <c r="M253" i="9"/>
  <c r="K253" i="9"/>
  <c r="L253" i="9" s="1"/>
  <c r="J253" i="9"/>
  <c r="I253" i="9"/>
  <c r="G253" i="9"/>
  <c r="M252" i="9"/>
  <c r="K252" i="9"/>
  <c r="L252" i="9" s="1"/>
  <c r="J252" i="9"/>
  <c r="I252" i="9"/>
  <c r="G252" i="9"/>
  <c r="M110" i="9" s="1"/>
  <c r="M251" i="9"/>
  <c r="K251" i="9"/>
  <c r="L251" i="9" s="1"/>
  <c r="J251" i="9"/>
  <c r="I251" i="9"/>
  <c r="G251" i="9"/>
  <c r="M250" i="9"/>
  <c r="K250" i="9"/>
  <c r="L250" i="9" s="1"/>
  <c r="J250" i="9"/>
  <c r="I250" i="9"/>
  <c r="G250" i="9"/>
  <c r="K249" i="9"/>
  <c r="L249" i="9" s="1"/>
  <c r="J249" i="9"/>
  <c r="I249" i="9"/>
  <c r="G249" i="9"/>
  <c r="M248" i="9"/>
  <c r="K248" i="9"/>
  <c r="L248" i="9" s="1"/>
  <c r="J248" i="9"/>
  <c r="I248" i="9"/>
  <c r="G248" i="9"/>
  <c r="M247" i="9"/>
  <c r="K247" i="9"/>
  <c r="L247" i="9" s="1"/>
  <c r="J247" i="9"/>
  <c r="I247" i="9"/>
  <c r="G247" i="9"/>
  <c r="M246" i="9"/>
  <c r="K246" i="9"/>
  <c r="L246" i="9" s="1"/>
  <c r="J246" i="9"/>
  <c r="I246" i="9"/>
  <c r="G246" i="9"/>
  <c r="M245" i="9"/>
  <c r="K245" i="9"/>
  <c r="L245" i="9" s="1"/>
  <c r="J245" i="9"/>
  <c r="I245" i="9"/>
  <c r="G245" i="9"/>
  <c r="M244" i="9"/>
  <c r="K244" i="9"/>
  <c r="L244" i="9" s="1"/>
  <c r="J244" i="9"/>
  <c r="I244" i="9"/>
  <c r="G244" i="9"/>
  <c r="M243" i="9"/>
  <c r="K243" i="9"/>
  <c r="L243" i="9" s="1"/>
  <c r="J243" i="9"/>
  <c r="I243" i="9"/>
  <c r="G243" i="9"/>
  <c r="M242" i="9"/>
  <c r="K242" i="9"/>
  <c r="L242" i="9" s="1"/>
  <c r="J242" i="9"/>
  <c r="I242" i="9"/>
  <c r="G242" i="9"/>
  <c r="M241" i="9"/>
  <c r="K241" i="9"/>
  <c r="L241" i="9" s="1"/>
  <c r="J241" i="9"/>
  <c r="I241" i="9"/>
  <c r="G241" i="9"/>
  <c r="M240" i="9"/>
  <c r="K240" i="9"/>
  <c r="L240" i="9" s="1"/>
  <c r="J240" i="9"/>
  <c r="I240" i="9"/>
  <c r="G240" i="9"/>
  <c r="M239" i="9"/>
  <c r="K239" i="9"/>
  <c r="L239" i="9" s="1"/>
  <c r="J239" i="9"/>
  <c r="I239" i="9"/>
  <c r="G239" i="9"/>
  <c r="M238" i="9"/>
  <c r="L238" i="9"/>
  <c r="K238" i="9"/>
  <c r="J238" i="9"/>
  <c r="I238" i="9"/>
  <c r="G238" i="9"/>
  <c r="M237" i="9"/>
  <c r="K237" i="9"/>
  <c r="L237" i="9" s="1"/>
  <c r="J237" i="9"/>
  <c r="I237" i="9"/>
  <c r="G237" i="9"/>
  <c r="M236" i="9"/>
  <c r="K236" i="9"/>
  <c r="L236" i="9" s="1"/>
  <c r="J236" i="9"/>
  <c r="I236" i="9"/>
  <c r="G236" i="9"/>
  <c r="M235" i="9"/>
  <c r="K235" i="9"/>
  <c r="L235" i="9" s="1"/>
  <c r="J235" i="9"/>
  <c r="I235" i="9"/>
  <c r="G235" i="9"/>
  <c r="M234" i="9"/>
  <c r="K234" i="9"/>
  <c r="L234" i="9" s="1"/>
  <c r="J234" i="9"/>
  <c r="I234" i="9"/>
  <c r="G234" i="9"/>
  <c r="M233" i="9" s="1"/>
  <c r="K233" i="9"/>
  <c r="L233" i="9" s="1"/>
  <c r="J233" i="9"/>
  <c r="I233" i="9"/>
  <c r="G233" i="9"/>
  <c r="M232" i="9"/>
  <c r="K232" i="9"/>
  <c r="L232" i="9" s="1"/>
  <c r="J232" i="9"/>
  <c r="I232" i="9"/>
  <c r="G232" i="9"/>
  <c r="M225" i="9" s="1"/>
  <c r="M231" i="9"/>
  <c r="K231" i="9"/>
  <c r="L231" i="9" s="1"/>
  <c r="J231" i="9"/>
  <c r="I231" i="9"/>
  <c r="G231" i="9"/>
  <c r="M230" i="9"/>
  <c r="L230" i="9"/>
  <c r="K230" i="9"/>
  <c r="J230" i="9"/>
  <c r="I230" i="9"/>
  <c r="G230" i="9"/>
  <c r="M229" i="9"/>
  <c r="K229" i="9"/>
  <c r="L229" i="9" s="1"/>
  <c r="J229" i="9"/>
  <c r="I229" i="9"/>
  <c r="G229" i="9"/>
  <c r="M228" i="9"/>
  <c r="K228" i="9"/>
  <c r="L228" i="9" s="1"/>
  <c r="J228" i="9"/>
  <c r="I228" i="9"/>
  <c r="G228" i="9"/>
  <c r="M227" i="9"/>
  <c r="K227" i="9"/>
  <c r="L227" i="9" s="1"/>
  <c r="J227" i="9"/>
  <c r="I227" i="9"/>
  <c r="G227" i="9"/>
  <c r="M226" i="9"/>
  <c r="L226" i="9"/>
  <c r="K226" i="9"/>
  <c r="J226" i="9"/>
  <c r="I226" i="9"/>
  <c r="G226" i="9"/>
  <c r="K225" i="9"/>
  <c r="L225" i="9" s="1"/>
  <c r="J225" i="9"/>
  <c r="I225" i="9"/>
  <c r="G225" i="9"/>
  <c r="M224" i="9"/>
  <c r="L224" i="9"/>
  <c r="K224" i="9"/>
  <c r="J224" i="9"/>
  <c r="I224" i="9"/>
  <c r="G224" i="9"/>
  <c r="M223" i="9"/>
  <c r="K223" i="9"/>
  <c r="L223" i="9" s="1"/>
  <c r="J223" i="9"/>
  <c r="I223" i="9"/>
  <c r="G223" i="9"/>
  <c r="M222" i="9"/>
  <c r="L222" i="9"/>
  <c r="K222" i="9"/>
  <c r="J222" i="9"/>
  <c r="I222" i="9"/>
  <c r="G222" i="9"/>
  <c r="M216" i="9" s="1"/>
  <c r="M221" i="9"/>
  <c r="K221" i="9"/>
  <c r="L221" i="9" s="1"/>
  <c r="J221" i="9"/>
  <c r="I221" i="9"/>
  <c r="G221" i="9"/>
  <c r="M220" i="9"/>
  <c r="K220" i="9"/>
  <c r="L220" i="9" s="1"/>
  <c r="J220" i="9"/>
  <c r="I220" i="9"/>
  <c r="G220" i="9"/>
  <c r="M219" i="9"/>
  <c r="K219" i="9"/>
  <c r="L219" i="9" s="1"/>
  <c r="J219" i="9"/>
  <c r="I219" i="9"/>
  <c r="G219" i="9"/>
  <c r="M218" i="9"/>
  <c r="K218" i="9"/>
  <c r="L218" i="9" s="1"/>
  <c r="J218" i="9"/>
  <c r="I218" i="9"/>
  <c r="G218" i="9"/>
  <c r="M217" i="9"/>
  <c r="K217" i="9"/>
  <c r="L217" i="9" s="1"/>
  <c r="J217" i="9"/>
  <c r="I217" i="9"/>
  <c r="G217" i="9"/>
  <c r="M215" i="9" s="1"/>
  <c r="L216" i="9"/>
  <c r="K216" i="9"/>
  <c r="J216" i="9"/>
  <c r="I216" i="9"/>
  <c r="G216" i="9"/>
  <c r="L215" i="9"/>
  <c r="K215" i="9"/>
  <c r="J215" i="9"/>
  <c r="I215" i="9"/>
  <c r="G215" i="9"/>
  <c r="M213" i="9" s="1"/>
  <c r="M214" i="9"/>
  <c r="K214" i="9"/>
  <c r="L214" i="9" s="1"/>
  <c r="J214" i="9"/>
  <c r="I214" i="9"/>
  <c r="G214" i="9"/>
  <c r="M206" i="9" s="1"/>
  <c r="L213" i="9"/>
  <c r="K213" i="9"/>
  <c r="J213" i="9"/>
  <c r="I213" i="9"/>
  <c r="G213" i="9"/>
  <c r="M212" i="9"/>
  <c r="L212" i="9"/>
  <c r="K212" i="9"/>
  <c r="J212" i="9"/>
  <c r="I212" i="9"/>
  <c r="G212" i="9"/>
  <c r="M211" i="9"/>
  <c r="L211" i="9"/>
  <c r="K211" i="9"/>
  <c r="J211" i="9"/>
  <c r="I211" i="9"/>
  <c r="G211" i="9"/>
  <c r="M208" i="9" s="1"/>
  <c r="M210" i="9"/>
  <c r="K210" i="9"/>
  <c r="L210" i="9" s="1"/>
  <c r="J210" i="9"/>
  <c r="I210" i="9"/>
  <c r="G210" i="9"/>
  <c r="M205" i="9" s="1"/>
  <c r="M209" i="9"/>
  <c r="L209" i="9"/>
  <c r="K209" i="9"/>
  <c r="J209" i="9"/>
  <c r="I209" i="9"/>
  <c r="G209" i="9"/>
  <c r="M204" i="9" s="1"/>
  <c r="L208" i="9"/>
  <c r="K208" i="9"/>
  <c r="J208" i="9"/>
  <c r="I208" i="9"/>
  <c r="G208" i="9"/>
  <c r="M207" i="9"/>
  <c r="L207" i="9"/>
  <c r="K207" i="9"/>
  <c r="J207" i="9"/>
  <c r="I207" i="9"/>
  <c r="G207" i="9"/>
  <c r="K206" i="9"/>
  <c r="L206" i="9" s="1"/>
  <c r="J206" i="9"/>
  <c r="I206" i="9"/>
  <c r="G206" i="9"/>
  <c r="M203" i="9" s="1"/>
  <c r="L205" i="9"/>
  <c r="K205" i="9"/>
  <c r="J205" i="9"/>
  <c r="I205" i="9"/>
  <c r="G205" i="9"/>
  <c r="L204" i="9"/>
  <c r="K204" i="9"/>
  <c r="J204" i="9"/>
  <c r="I204" i="9"/>
  <c r="G204" i="9"/>
  <c r="L203" i="9"/>
  <c r="K203" i="9"/>
  <c r="J203" i="9"/>
  <c r="I203" i="9"/>
  <c r="G203" i="9"/>
  <c r="M202" i="9"/>
  <c r="K202" i="9"/>
  <c r="L202" i="9" s="1"/>
  <c r="J202" i="9"/>
  <c r="I202" i="9"/>
  <c r="G202" i="9"/>
  <c r="M201" i="9" s="1"/>
  <c r="L201" i="9"/>
  <c r="K201" i="9"/>
  <c r="J201" i="9"/>
  <c r="I201" i="9"/>
  <c r="G201" i="9"/>
  <c r="M200" i="9"/>
  <c r="L200" i="9"/>
  <c r="K200" i="9"/>
  <c r="J200" i="9"/>
  <c r="I200" i="9"/>
  <c r="G200" i="9"/>
  <c r="M199" i="9"/>
  <c r="L199" i="9"/>
  <c r="K199" i="9"/>
  <c r="J199" i="9"/>
  <c r="I199" i="9"/>
  <c r="G199" i="9"/>
  <c r="M198" i="9"/>
  <c r="K198" i="9"/>
  <c r="L198" i="9" s="1"/>
  <c r="J198" i="9"/>
  <c r="I198" i="9"/>
  <c r="G198" i="9"/>
  <c r="M197" i="9" s="1"/>
  <c r="L197" i="9"/>
  <c r="K197" i="9"/>
  <c r="J197" i="9"/>
  <c r="I197" i="9"/>
  <c r="G197" i="9"/>
  <c r="M196" i="9"/>
  <c r="L196" i="9"/>
  <c r="K196" i="9"/>
  <c r="J196" i="9"/>
  <c r="I196" i="9"/>
  <c r="G196" i="9"/>
  <c r="M195" i="9"/>
  <c r="L195" i="9"/>
  <c r="K195" i="9"/>
  <c r="J195" i="9"/>
  <c r="I195" i="9"/>
  <c r="G195" i="9"/>
  <c r="M194" i="9"/>
  <c r="K194" i="9"/>
  <c r="L194" i="9" s="1"/>
  <c r="J194" i="9"/>
  <c r="I194" i="9"/>
  <c r="G194" i="9"/>
  <c r="M193" i="9" s="1"/>
  <c r="L193" i="9"/>
  <c r="K193" i="9"/>
  <c r="J193" i="9"/>
  <c r="I193" i="9"/>
  <c r="G193" i="9"/>
  <c r="M192" i="9" s="1"/>
  <c r="L192" i="9"/>
  <c r="K192" i="9"/>
  <c r="J192" i="9"/>
  <c r="I192" i="9"/>
  <c r="G192" i="9"/>
  <c r="M191" i="9"/>
  <c r="L191" i="9"/>
  <c r="K191" i="9"/>
  <c r="J191" i="9"/>
  <c r="I191" i="9"/>
  <c r="G191" i="9"/>
  <c r="M190" i="9" s="1"/>
  <c r="K190" i="9"/>
  <c r="L190" i="9" s="1"/>
  <c r="J190" i="9"/>
  <c r="I190" i="9"/>
  <c r="G190" i="9"/>
  <c r="M75" i="9" s="1"/>
  <c r="M189" i="9"/>
  <c r="L189" i="9"/>
  <c r="K189" i="9"/>
  <c r="J189" i="9"/>
  <c r="I189" i="9"/>
  <c r="G189" i="9"/>
  <c r="M188" i="9" s="1"/>
  <c r="L188" i="9"/>
  <c r="K188" i="9"/>
  <c r="J188" i="9"/>
  <c r="I188" i="9"/>
  <c r="G188" i="9"/>
  <c r="M187" i="9"/>
  <c r="L187" i="9"/>
  <c r="K187" i="9"/>
  <c r="J187" i="9"/>
  <c r="I187" i="9"/>
  <c r="G187" i="9"/>
  <c r="M186" i="9"/>
  <c r="K186" i="9"/>
  <c r="L186" i="9" s="1"/>
  <c r="J186" i="9"/>
  <c r="I186" i="9"/>
  <c r="G186" i="9"/>
  <c r="M185" i="9" s="1"/>
  <c r="L185" i="9"/>
  <c r="K185" i="9"/>
  <c r="J185" i="9"/>
  <c r="I185" i="9"/>
  <c r="G185" i="9"/>
  <c r="M184" i="9" s="1"/>
  <c r="L184" i="9"/>
  <c r="K184" i="9"/>
  <c r="J184" i="9"/>
  <c r="I184" i="9"/>
  <c r="G184" i="9"/>
  <c r="M183" i="9"/>
  <c r="L183" i="9"/>
  <c r="K183" i="9"/>
  <c r="J183" i="9"/>
  <c r="I183" i="9"/>
  <c r="G183" i="9"/>
  <c r="M182" i="9" s="1"/>
  <c r="K182" i="9"/>
  <c r="L182" i="9" s="1"/>
  <c r="J182" i="9"/>
  <c r="I182" i="9"/>
  <c r="G182" i="9"/>
  <c r="M181" i="9" s="1"/>
  <c r="L181" i="9"/>
  <c r="K181" i="9"/>
  <c r="J181" i="9"/>
  <c r="I181" i="9"/>
  <c r="G181" i="9"/>
  <c r="M180" i="9" s="1"/>
  <c r="L180" i="9"/>
  <c r="K180" i="9"/>
  <c r="J180" i="9"/>
  <c r="I180" i="9"/>
  <c r="G180" i="9"/>
  <c r="M179" i="9"/>
  <c r="L179" i="9"/>
  <c r="K179" i="9"/>
  <c r="J179" i="9"/>
  <c r="I179" i="9"/>
  <c r="G179" i="9"/>
  <c r="M178" i="9"/>
  <c r="K178" i="9"/>
  <c r="L178" i="9" s="1"/>
  <c r="J178" i="9"/>
  <c r="I178" i="9"/>
  <c r="G178" i="9"/>
  <c r="M177" i="9" s="1"/>
  <c r="L177" i="9"/>
  <c r="K177" i="9"/>
  <c r="J177" i="9"/>
  <c r="I177" i="9"/>
  <c r="G177" i="9"/>
  <c r="M176" i="9" s="1"/>
  <c r="L176" i="9"/>
  <c r="K176" i="9"/>
  <c r="J176" i="9"/>
  <c r="I176" i="9"/>
  <c r="G176" i="9"/>
  <c r="M175" i="9"/>
  <c r="L175" i="9"/>
  <c r="K175" i="9"/>
  <c r="J175" i="9"/>
  <c r="I175" i="9"/>
  <c r="G175" i="9"/>
  <c r="M174" i="9" s="1"/>
  <c r="K174" i="9"/>
  <c r="L174" i="9" s="1"/>
  <c r="J174" i="9"/>
  <c r="I174" i="9"/>
  <c r="G174" i="9"/>
  <c r="M173" i="9"/>
  <c r="L173" i="9"/>
  <c r="K173" i="9"/>
  <c r="J173" i="9"/>
  <c r="I173" i="9"/>
  <c r="G173" i="9"/>
  <c r="M172" i="9" s="1"/>
  <c r="L172" i="9"/>
  <c r="K172" i="9"/>
  <c r="J172" i="9"/>
  <c r="I172" i="9"/>
  <c r="G172" i="9"/>
  <c r="M171" i="9"/>
  <c r="L171" i="9"/>
  <c r="K171" i="9"/>
  <c r="J171" i="9"/>
  <c r="I171" i="9"/>
  <c r="G171" i="9"/>
  <c r="M170" i="9" s="1"/>
  <c r="K170" i="9"/>
  <c r="L170" i="9" s="1"/>
  <c r="J170" i="9"/>
  <c r="I170" i="9"/>
  <c r="G170" i="9"/>
  <c r="M169" i="9" s="1"/>
  <c r="L169" i="9"/>
  <c r="K169" i="9"/>
  <c r="J169" i="9"/>
  <c r="I169" i="9"/>
  <c r="G169" i="9"/>
  <c r="M168" i="9"/>
  <c r="L168" i="9"/>
  <c r="K168" i="9"/>
  <c r="J168" i="9"/>
  <c r="I168" i="9"/>
  <c r="G168" i="9"/>
  <c r="M167" i="9"/>
  <c r="L167" i="9"/>
  <c r="K167" i="9"/>
  <c r="J167" i="9"/>
  <c r="I167" i="9"/>
  <c r="G167" i="9"/>
  <c r="M166" i="9" s="1"/>
  <c r="K166" i="9"/>
  <c r="L166" i="9" s="1"/>
  <c r="J166" i="9"/>
  <c r="I166" i="9"/>
  <c r="G166" i="9"/>
  <c r="M165" i="9"/>
  <c r="L165" i="9"/>
  <c r="K165" i="9"/>
  <c r="J165" i="9"/>
  <c r="I165" i="9"/>
  <c r="G165" i="9"/>
  <c r="M164" i="9" s="1"/>
  <c r="L164" i="9"/>
  <c r="K164" i="9"/>
  <c r="J164" i="9"/>
  <c r="I164" i="9"/>
  <c r="G164" i="9"/>
  <c r="M163" i="9"/>
  <c r="L163" i="9"/>
  <c r="K163" i="9"/>
  <c r="J163" i="9"/>
  <c r="I163" i="9"/>
  <c r="G163" i="9"/>
  <c r="M162" i="9"/>
  <c r="K162" i="9"/>
  <c r="L162" i="9" s="1"/>
  <c r="J162" i="9"/>
  <c r="I162" i="9"/>
  <c r="G162" i="9"/>
  <c r="M161" i="9" s="1"/>
  <c r="L161" i="9"/>
  <c r="K161" i="9"/>
  <c r="J161" i="9"/>
  <c r="I161" i="9"/>
  <c r="G161" i="9"/>
  <c r="M160" i="9"/>
  <c r="L160" i="9"/>
  <c r="K160" i="9"/>
  <c r="J160" i="9"/>
  <c r="I160" i="9"/>
  <c r="G160" i="9"/>
  <c r="M159" i="9"/>
  <c r="L159" i="9"/>
  <c r="K159" i="9"/>
  <c r="J159" i="9"/>
  <c r="I159" i="9"/>
  <c r="G159" i="9"/>
  <c r="M158" i="9"/>
  <c r="K158" i="9"/>
  <c r="L158" i="9" s="1"/>
  <c r="J158" i="9"/>
  <c r="I158" i="9"/>
  <c r="G158" i="9"/>
  <c r="M155" i="9" s="1"/>
  <c r="M157" i="9"/>
  <c r="L157" i="9"/>
  <c r="K157" i="9"/>
  <c r="J157" i="9"/>
  <c r="I157" i="9"/>
  <c r="G157" i="9"/>
  <c r="M156" i="9"/>
  <c r="L156" i="9"/>
  <c r="K156" i="9"/>
  <c r="J156" i="9"/>
  <c r="I156" i="9"/>
  <c r="G156" i="9"/>
  <c r="L155" i="9"/>
  <c r="K155" i="9"/>
  <c r="J155" i="9"/>
  <c r="I155" i="9"/>
  <c r="G155" i="9"/>
  <c r="M154" i="9" s="1"/>
  <c r="K154" i="9"/>
  <c r="L154" i="9" s="1"/>
  <c r="J154" i="9"/>
  <c r="I154" i="9"/>
  <c r="G154" i="9"/>
  <c r="M153" i="9"/>
  <c r="L153" i="9"/>
  <c r="K153" i="9"/>
  <c r="J153" i="9"/>
  <c r="I153" i="9"/>
  <c r="G153" i="9"/>
  <c r="M152" i="9" s="1"/>
  <c r="L152" i="9"/>
  <c r="K152" i="9"/>
  <c r="J152" i="9"/>
  <c r="I152" i="9"/>
  <c r="G152" i="9"/>
  <c r="M151" i="9"/>
  <c r="L151" i="9"/>
  <c r="K151" i="9"/>
  <c r="J151" i="9"/>
  <c r="I151" i="9"/>
  <c r="G151" i="9"/>
  <c r="M150" i="9" s="1"/>
  <c r="K150" i="9"/>
  <c r="L150" i="9" s="1"/>
  <c r="J150" i="9"/>
  <c r="I150" i="9"/>
  <c r="G150" i="9"/>
  <c r="M149" i="9" s="1"/>
  <c r="L149" i="9"/>
  <c r="K149" i="9"/>
  <c r="J149" i="9"/>
  <c r="I149" i="9"/>
  <c r="G149" i="9"/>
  <c r="M148" i="9" s="1"/>
  <c r="L148" i="9"/>
  <c r="K148" i="9"/>
  <c r="J148" i="9"/>
  <c r="I148" i="9"/>
  <c r="G148" i="9"/>
  <c r="M147" i="9"/>
  <c r="L147" i="9"/>
  <c r="K147" i="9"/>
  <c r="J147" i="9"/>
  <c r="I147" i="9"/>
  <c r="G147" i="9"/>
  <c r="M146" i="9"/>
  <c r="K146" i="9"/>
  <c r="L146" i="9" s="1"/>
  <c r="J146" i="9"/>
  <c r="I146" i="9"/>
  <c r="G146" i="9"/>
  <c r="M145" i="9" s="1"/>
  <c r="L145" i="9"/>
  <c r="K145" i="9"/>
  <c r="J145" i="9"/>
  <c r="I145" i="9"/>
  <c r="G145" i="9"/>
  <c r="M144" i="9"/>
  <c r="L144" i="9"/>
  <c r="K144" i="9"/>
  <c r="J144" i="9"/>
  <c r="I144" i="9"/>
  <c r="G144" i="9"/>
  <c r="M143" i="9"/>
  <c r="L143" i="9"/>
  <c r="K143" i="9"/>
  <c r="J143" i="9"/>
  <c r="I143" i="9"/>
  <c r="G143" i="9"/>
  <c r="M142" i="9" s="1"/>
  <c r="K142" i="9"/>
  <c r="L142" i="9" s="1"/>
  <c r="J142" i="9"/>
  <c r="I142" i="9"/>
  <c r="G142" i="9"/>
  <c r="M141" i="9" s="1"/>
  <c r="L141" i="9"/>
  <c r="K141" i="9"/>
  <c r="J141" i="9"/>
  <c r="I141" i="9"/>
  <c r="G141" i="9"/>
  <c r="M140" i="9"/>
  <c r="L140" i="9"/>
  <c r="K140" i="9"/>
  <c r="J140" i="9"/>
  <c r="I140" i="9"/>
  <c r="G140" i="9"/>
  <c r="M139" i="9"/>
  <c r="L139" i="9"/>
  <c r="K139" i="9"/>
  <c r="J139" i="9"/>
  <c r="I139" i="9"/>
  <c r="G139" i="9"/>
  <c r="M136" i="9" s="1"/>
  <c r="M138" i="9"/>
  <c r="K138" i="9"/>
  <c r="L138" i="9" s="1"/>
  <c r="J138" i="9"/>
  <c r="I138" i="9"/>
  <c r="G138" i="9"/>
  <c r="M134" i="9" s="1"/>
  <c r="M137" i="9"/>
  <c r="L137" i="9"/>
  <c r="K137" i="9"/>
  <c r="J137" i="9"/>
  <c r="I137" i="9"/>
  <c r="G137" i="9"/>
  <c r="L136" i="9"/>
  <c r="K136" i="9"/>
  <c r="J136" i="9"/>
  <c r="I136" i="9"/>
  <c r="G136" i="9"/>
  <c r="M135" i="9"/>
  <c r="L135" i="9"/>
  <c r="K135" i="9"/>
  <c r="J135" i="9"/>
  <c r="I135" i="9"/>
  <c r="G135" i="9"/>
  <c r="K134" i="9"/>
  <c r="L134" i="9" s="1"/>
  <c r="J134" i="9"/>
  <c r="I134" i="9"/>
  <c r="G134" i="9"/>
  <c r="M131" i="9" s="1"/>
  <c r="M133" i="9"/>
  <c r="L133" i="9"/>
  <c r="K133" i="9"/>
  <c r="J133" i="9"/>
  <c r="I133" i="9"/>
  <c r="G133" i="9"/>
  <c r="M132" i="9" s="1"/>
  <c r="L132" i="9"/>
  <c r="K132" i="9"/>
  <c r="J132" i="9"/>
  <c r="I132" i="9"/>
  <c r="G132" i="9"/>
  <c r="L131" i="9"/>
  <c r="K131" i="9"/>
  <c r="J131" i="9"/>
  <c r="I131" i="9"/>
  <c r="G131" i="9"/>
  <c r="M127" i="9" s="1"/>
  <c r="M130" i="9"/>
  <c r="K130" i="9"/>
  <c r="L130" i="9" s="1"/>
  <c r="J130" i="9"/>
  <c r="I130" i="9"/>
  <c r="G130" i="9"/>
  <c r="M129" i="9" s="1"/>
  <c r="L129" i="9"/>
  <c r="K129" i="9"/>
  <c r="J129" i="9"/>
  <c r="I129" i="9"/>
  <c r="G129" i="9"/>
  <c r="M128" i="9" s="1"/>
  <c r="L128" i="9"/>
  <c r="K128" i="9"/>
  <c r="J128" i="9"/>
  <c r="I128" i="9"/>
  <c r="G128" i="9"/>
  <c r="L127" i="9"/>
  <c r="K127" i="9"/>
  <c r="J127" i="9"/>
  <c r="I127" i="9"/>
  <c r="G127" i="9"/>
  <c r="M126" i="9" s="1"/>
  <c r="K126" i="9"/>
  <c r="L126" i="9" s="1"/>
  <c r="J126" i="9"/>
  <c r="I126" i="9"/>
  <c r="G126" i="9"/>
  <c r="M125" i="9"/>
  <c r="L125" i="9"/>
  <c r="K125" i="9"/>
  <c r="J125" i="9"/>
  <c r="I125" i="9"/>
  <c r="G125" i="9"/>
  <c r="M124" i="9"/>
  <c r="L124" i="9"/>
  <c r="K124" i="9"/>
  <c r="J124" i="9"/>
  <c r="I124" i="9"/>
  <c r="G124" i="9"/>
  <c r="M123" i="9"/>
  <c r="L123" i="9"/>
  <c r="K123" i="9"/>
  <c r="J123" i="9"/>
  <c r="I123" i="9"/>
  <c r="G123" i="9"/>
  <c r="M122" i="9" s="1"/>
  <c r="K122" i="9"/>
  <c r="L122" i="9" s="1"/>
  <c r="J122" i="9"/>
  <c r="I122" i="9"/>
  <c r="G122" i="9"/>
  <c r="M121" i="9"/>
  <c r="L121" i="9"/>
  <c r="K121" i="9"/>
  <c r="J121" i="9"/>
  <c r="I121" i="9"/>
  <c r="G121" i="9"/>
  <c r="M120" i="9" s="1"/>
  <c r="L120" i="9"/>
  <c r="K120" i="9"/>
  <c r="J120" i="9"/>
  <c r="I120" i="9"/>
  <c r="G120" i="9"/>
  <c r="M119" i="9"/>
  <c r="L119" i="9"/>
  <c r="K119" i="9"/>
  <c r="J119" i="9"/>
  <c r="I119" i="9"/>
  <c r="G119" i="9"/>
  <c r="M118" i="9" s="1"/>
  <c r="K118" i="9"/>
  <c r="L118" i="9" s="1"/>
  <c r="J118" i="9"/>
  <c r="I118" i="9"/>
  <c r="G118" i="9"/>
  <c r="M117" i="9" s="1"/>
  <c r="L117" i="9"/>
  <c r="K117" i="9"/>
  <c r="J117" i="9"/>
  <c r="I117" i="9"/>
  <c r="G117" i="9"/>
  <c r="M116" i="9" s="1"/>
  <c r="L116" i="9"/>
  <c r="K116" i="9"/>
  <c r="J116" i="9"/>
  <c r="I116" i="9"/>
  <c r="G116" i="9"/>
  <c r="M115" i="9"/>
  <c r="L115" i="9"/>
  <c r="K115" i="9"/>
  <c r="J115" i="9"/>
  <c r="I115" i="9"/>
  <c r="G115" i="9"/>
  <c r="M114" i="9"/>
  <c r="K114" i="9"/>
  <c r="L114" i="9" s="1"/>
  <c r="J114" i="9"/>
  <c r="I114" i="9"/>
  <c r="G114" i="9"/>
  <c r="M113" i="9" s="1"/>
  <c r="L113" i="9"/>
  <c r="K113" i="9"/>
  <c r="J113" i="9"/>
  <c r="I113" i="9"/>
  <c r="G113" i="9"/>
  <c r="M112" i="9" s="1"/>
  <c r="L112" i="9"/>
  <c r="K112" i="9"/>
  <c r="J112" i="9"/>
  <c r="I112" i="9"/>
  <c r="G112" i="9"/>
  <c r="M111" i="9"/>
  <c r="L111" i="9"/>
  <c r="K111" i="9"/>
  <c r="J111" i="9"/>
  <c r="I111" i="9"/>
  <c r="G111" i="9"/>
  <c r="K110" i="9"/>
  <c r="L110" i="9" s="1"/>
  <c r="J110" i="9"/>
  <c r="I110" i="9"/>
  <c r="G110" i="9"/>
  <c r="M107" i="9" s="1"/>
  <c r="M109" i="9"/>
  <c r="L109" i="9"/>
  <c r="K109" i="9"/>
  <c r="J109" i="9"/>
  <c r="I109" i="9"/>
  <c r="G109" i="9"/>
  <c r="M108" i="9"/>
  <c r="L108" i="9"/>
  <c r="K108" i="9"/>
  <c r="J108" i="9"/>
  <c r="I108" i="9"/>
  <c r="G108" i="9"/>
  <c r="L107" i="9"/>
  <c r="K107" i="9"/>
  <c r="J107" i="9"/>
  <c r="I107" i="9"/>
  <c r="G107" i="9"/>
  <c r="M106" i="9" s="1"/>
  <c r="K106" i="9"/>
  <c r="L106" i="9" s="1"/>
  <c r="J106" i="9"/>
  <c r="I106" i="9"/>
  <c r="G106" i="9"/>
  <c r="M101" i="9" s="1"/>
  <c r="M105" i="9"/>
  <c r="L105" i="9"/>
  <c r="K105" i="9"/>
  <c r="J105" i="9"/>
  <c r="I105" i="9"/>
  <c r="G105" i="9"/>
  <c r="M104" i="9"/>
  <c r="L104" i="9"/>
  <c r="K104" i="9"/>
  <c r="J104" i="9"/>
  <c r="I104" i="9"/>
  <c r="G104" i="9"/>
  <c r="M103" i="9"/>
  <c r="L103" i="9"/>
  <c r="K103" i="9"/>
  <c r="J103" i="9"/>
  <c r="I103" i="9"/>
  <c r="G103" i="9"/>
  <c r="M102" i="9" s="1"/>
  <c r="K102" i="9"/>
  <c r="L102" i="9" s="1"/>
  <c r="J102" i="9"/>
  <c r="I102" i="9"/>
  <c r="G102" i="9"/>
  <c r="L101" i="9"/>
  <c r="K101" i="9"/>
  <c r="J101" i="9"/>
  <c r="I101" i="9"/>
  <c r="G101" i="9"/>
  <c r="M100" i="9"/>
  <c r="L100" i="9"/>
  <c r="K100" i="9"/>
  <c r="J100" i="9"/>
  <c r="I100" i="9"/>
  <c r="G100" i="9"/>
  <c r="M99" i="9"/>
  <c r="L99" i="9"/>
  <c r="K99" i="9"/>
  <c r="J99" i="9"/>
  <c r="I99" i="9"/>
  <c r="G99" i="9"/>
  <c r="M98" i="9"/>
  <c r="K98" i="9"/>
  <c r="L98" i="9" s="1"/>
  <c r="J98" i="9"/>
  <c r="I98" i="9"/>
  <c r="G98" i="9"/>
  <c r="M97" i="9" s="1"/>
  <c r="L97" i="9"/>
  <c r="K97" i="9"/>
  <c r="J97" i="9"/>
  <c r="I97" i="9"/>
  <c r="G97" i="9"/>
  <c r="M96" i="9"/>
  <c r="L96" i="9"/>
  <c r="K96" i="9"/>
  <c r="J96" i="9"/>
  <c r="I96" i="9"/>
  <c r="G96" i="9"/>
  <c r="M95" i="9"/>
  <c r="L95" i="9"/>
  <c r="K95" i="9"/>
  <c r="J95" i="9"/>
  <c r="I95" i="9"/>
  <c r="G95" i="9"/>
  <c r="M94" i="9"/>
  <c r="K94" i="9"/>
  <c r="L94" i="9" s="1"/>
  <c r="J94" i="9"/>
  <c r="I94" i="9"/>
  <c r="G94" i="9"/>
  <c r="M92" i="9" s="1"/>
  <c r="M93" i="9"/>
  <c r="L93" i="9"/>
  <c r="K93" i="9"/>
  <c r="J93" i="9"/>
  <c r="I93" i="9"/>
  <c r="G93" i="9"/>
  <c r="L92" i="9"/>
  <c r="K92" i="9"/>
  <c r="J92" i="9"/>
  <c r="I92" i="9"/>
  <c r="G92" i="9"/>
  <c r="M91" i="9"/>
  <c r="L91" i="9"/>
  <c r="K91" i="9"/>
  <c r="J91" i="9"/>
  <c r="I91" i="9"/>
  <c r="G91" i="9"/>
  <c r="M90" i="9"/>
  <c r="K90" i="9"/>
  <c r="L90" i="9" s="1"/>
  <c r="J90" i="9"/>
  <c r="I90" i="9"/>
  <c r="G90" i="9"/>
  <c r="M86" i="9" s="1"/>
  <c r="M89" i="9"/>
  <c r="L89" i="9"/>
  <c r="K89" i="9"/>
  <c r="J89" i="9"/>
  <c r="I89" i="9"/>
  <c r="G89" i="9"/>
  <c r="M88" i="9" s="1"/>
  <c r="L88" i="9"/>
  <c r="K88" i="9"/>
  <c r="J88" i="9"/>
  <c r="I88" i="9"/>
  <c r="G88" i="9"/>
  <c r="M87" i="9"/>
  <c r="L87" i="9"/>
  <c r="K87" i="9"/>
  <c r="J87" i="9"/>
  <c r="I87" i="9"/>
  <c r="G87" i="9"/>
  <c r="M84" i="9" s="1"/>
  <c r="K86" i="9"/>
  <c r="L86" i="9" s="1"/>
  <c r="J86" i="9"/>
  <c r="I86" i="9"/>
  <c r="G86" i="9"/>
  <c r="M78" i="9" s="1"/>
  <c r="M85" i="9"/>
  <c r="L85" i="9"/>
  <c r="K85" i="9"/>
  <c r="J85" i="9"/>
  <c r="I85" i="9"/>
  <c r="G85" i="9"/>
  <c r="L84" i="9"/>
  <c r="K84" i="9"/>
  <c r="J84" i="9"/>
  <c r="I84" i="9"/>
  <c r="G84" i="9"/>
  <c r="M83" i="9"/>
  <c r="K83" i="9"/>
  <c r="L83" i="9" s="1"/>
  <c r="J83" i="9"/>
  <c r="I83" i="9"/>
  <c r="G83" i="9"/>
  <c r="M80" i="9" s="1"/>
  <c r="M82" i="9"/>
  <c r="K82" i="9"/>
  <c r="L82" i="9" s="1"/>
  <c r="J82" i="9"/>
  <c r="I82" i="9"/>
  <c r="G82" i="9"/>
  <c r="M77" i="9" s="1"/>
  <c r="M81" i="9"/>
  <c r="L81" i="9"/>
  <c r="K81" i="9"/>
  <c r="J81" i="9"/>
  <c r="I81" i="9"/>
  <c r="G81" i="9"/>
  <c r="L80" i="9"/>
  <c r="K80" i="9"/>
  <c r="J80" i="9"/>
  <c r="I80" i="9"/>
  <c r="G80" i="9"/>
  <c r="M79" i="9"/>
  <c r="K79" i="9"/>
  <c r="L79" i="9" s="1"/>
  <c r="J79" i="9"/>
  <c r="I79" i="9"/>
  <c r="G79" i="9"/>
  <c r="M71" i="9" s="1"/>
  <c r="K78" i="9"/>
  <c r="L78" i="9" s="1"/>
  <c r="J78" i="9"/>
  <c r="I78" i="9"/>
  <c r="G78" i="9"/>
  <c r="M72" i="9" s="1"/>
  <c r="L77" i="9"/>
  <c r="K77" i="9"/>
  <c r="J77" i="9"/>
  <c r="I77" i="9"/>
  <c r="G77" i="9"/>
  <c r="M76" i="9"/>
  <c r="L76" i="9"/>
  <c r="K76" i="9"/>
  <c r="J76" i="9"/>
  <c r="I76" i="9"/>
  <c r="G76" i="9"/>
  <c r="K75" i="9"/>
  <c r="L75" i="9" s="1"/>
  <c r="J75" i="9"/>
  <c r="I75" i="9"/>
  <c r="G75" i="9"/>
  <c r="M64" i="9" s="1"/>
  <c r="M74" i="9"/>
  <c r="K74" i="9"/>
  <c r="L74" i="9" s="1"/>
  <c r="J74" i="9"/>
  <c r="I74" i="9"/>
  <c r="G74" i="9"/>
  <c r="M73" i="9"/>
  <c r="L73" i="9"/>
  <c r="K73" i="9"/>
  <c r="J73" i="9"/>
  <c r="I73" i="9"/>
  <c r="G73" i="9"/>
  <c r="L72" i="9"/>
  <c r="K72" i="9"/>
  <c r="J72" i="9"/>
  <c r="I72" i="9"/>
  <c r="G72" i="9"/>
  <c r="K71" i="9"/>
  <c r="L71" i="9" s="1"/>
  <c r="J71" i="9"/>
  <c r="I71" i="9"/>
  <c r="G71" i="9"/>
  <c r="M68" i="9" s="1"/>
  <c r="M70" i="9"/>
  <c r="K70" i="9"/>
  <c r="L70" i="9" s="1"/>
  <c r="J70" i="9"/>
  <c r="I70" i="9"/>
  <c r="G70" i="9"/>
  <c r="M69" i="9"/>
  <c r="L69" i="9"/>
  <c r="K69" i="9"/>
  <c r="J69" i="9"/>
  <c r="I69" i="9"/>
  <c r="G69" i="9"/>
  <c r="L68" i="9"/>
  <c r="K68" i="9"/>
  <c r="J68" i="9"/>
  <c r="I68" i="9"/>
  <c r="G68" i="9"/>
  <c r="M67" i="9"/>
  <c r="K67" i="9"/>
  <c r="L67" i="9" s="1"/>
  <c r="J67" i="9"/>
  <c r="I67" i="9"/>
  <c r="G67" i="9"/>
  <c r="M66" i="9"/>
  <c r="K66" i="9"/>
  <c r="L66" i="9" s="1"/>
  <c r="J66" i="9"/>
  <c r="I66" i="9"/>
  <c r="G66" i="9"/>
  <c r="M63" i="9" s="1"/>
  <c r="M65" i="9"/>
  <c r="L65" i="9"/>
  <c r="K65" i="9"/>
  <c r="J65" i="9"/>
  <c r="I65" i="9"/>
  <c r="G65" i="9"/>
  <c r="L64" i="9"/>
  <c r="K64" i="9"/>
  <c r="J64" i="9"/>
  <c r="I64" i="9"/>
  <c r="G64" i="9"/>
  <c r="K63" i="9"/>
  <c r="L63" i="9" s="1"/>
  <c r="J63" i="9"/>
  <c r="I63" i="9"/>
  <c r="G63" i="9"/>
  <c r="M62" i="9"/>
  <c r="K62" i="9"/>
  <c r="L62" i="9" s="1"/>
  <c r="J62" i="9"/>
  <c r="I62" i="9"/>
  <c r="G62" i="9"/>
  <c r="M59" i="9" s="1"/>
  <c r="M61" i="9"/>
  <c r="L61" i="9"/>
  <c r="K61" i="9"/>
  <c r="J61" i="9"/>
  <c r="I61" i="9"/>
  <c r="G61" i="9"/>
  <c r="M60" i="9"/>
  <c r="L60" i="9"/>
  <c r="K60" i="9"/>
  <c r="J60" i="9"/>
  <c r="I60" i="9"/>
  <c r="G60" i="9"/>
  <c r="K59" i="9"/>
  <c r="L59" i="9" s="1"/>
  <c r="J59" i="9"/>
  <c r="I59" i="9"/>
  <c r="G59" i="9"/>
  <c r="M55" i="9" s="1"/>
  <c r="M58" i="9"/>
  <c r="K58" i="9"/>
  <c r="L58" i="9" s="1"/>
  <c r="J58" i="9"/>
  <c r="I58" i="9"/>
  <c r="G58" i="9"/>
  <c r="M54" i="9" s="1"/>
  <c r="M57" i="9"/>
  <c r="L57" i="9"/>
  <c r="K57" i="9"/>
  <c r="J57" i="9"/>
  <c r="I57" i="9"/>
  <c r="G57" i="9"/>
  <c r="M56" i="9"/>
  <c r="L56" i="9"/>
  <c r="K56" i="9"/>
  <c r="J56" i="9"/>
  <c r="I56" i="9"/>
  <c r="G56" i="9"/>
  <c r="K55" i="9"/>
  <c r="L55" i="9" s="1"/>
  <c r="J55" i="9"/>
  <c r="I55" i="9"/>
  <c r="G55" i="9"/>
  <c r="K54" i="9"/>
  <c r="L54" i="9" s="1"/>
  <c r="J54" i="9"/>
  <c r="I54" i="9"/>
  <c r="G54" i="9"/>
  <c r="M52" i="9" s="1"/>
  <c r="M53" i="9"/>
  <c r="L53" i="9"/>
  <c r="K53" i="9"/>
  <c r="J53" i="9"/>
  <c r="I53" i="9"/>
  <c r="G53" i="9"/>
  <c r="L52" i="9"/>
  <c r="K52" i="9"/>
  <c r="J52" i="9"/>
  <c r="I52" i="9"/>
  <c r="G52" i="9"/>
  <c r="M51" i="9"/>
  <c r="K51" i="9"/>
  <c r="L51" i="9" s="1"/>
  <c r="J51" i="9"/>
  <c r="I51" i="9"/>
  <c r="G51" i="9"/>
  <c r="M50" i="9"/>
  <c r="K50" i="9"/>
  <c r="L50" i="9" s="1"/>
  <c r="J50" i="9"/>
  <c r="I50" i="9"/>
  <c r="G50" i="9"/>
  <c r="M48" i="9" s="1"/>
  <c r="M49" i="9"/>
  <c r="L49" i="9"/>
  <c r="K49" i="9"/>
  <c r="J49" i="9"/>
  <c r="I49" i="9"/>
  <c r="G49" i="9"/>
  <c r="L48" i="9"/>
  <c r="K48" i="9"/>
  <c r="J48" i="9"/>
  <c r="I48" i="9"/>
  <c r="G48" i="9"/>
  <c r="M47" i="9"/>
  <c r="K47" i="9"/>
  <c r="L47" i="9" s="1"/>
  <c r="J47" i="9"/>
  <c r="I47" i="9"/>
  <c r="G47" i="9"/>
  <c r="M46" i="9"/>
  <c r="K46" i="9"/>
  <c r="L46" i="9" s="1"/>
  <c r="J46" i="9"/>
  <c r="I46" i="9"/>
  <c r="G46" i="9"/>
  <c r="M45" i="9"/>
  <c r="L45" i="9"/>
  <c r="K45" i="9"/>
  <c r="J45" i="9"/>
  <c r="I45" i="9"/>
  <c r="G45" i="9"/>
  <c r="M44" i="9"/>
  <c r="L44" i="9"/>
  <c r="K44" i="9"/>
  <c r="J44" i="9"/>
  <c r="I44" i="9"/>
  <c r="G44" i="9"/>
  <c r="M43" i="9"/>
  <c r="K43" i="9"/>
  <c r="L43" i="9" s="1"/>
  <c r="J43" i="9"/>
  <c r="I43" i="9"/>
  <c r="G43" i="9"/>
  <c r="M42" i="9" s="1"/>
  <c r="K42" i="9"/>
  <c r="L42" i="9" s="1"/>
  <c r="J42" i="9"/>
  <c r="I42" i="9"/>
  <c r="G42" i="9"/>
  <c r="M41" i="9" s="1"/>
  <c r="L41" i="9"/>
  <c r="K41" i="9"/>
  <c r="J41" i="9"/>
  <c r="I41" i="9"/>
  <c r="G41" i="9"/>
  <c r="M40" i="9"/>
  <c r="L40" i="9"/>
  <c r="K40" i="9"/>
  <c r="J40" i="9"/>
  <c r="I40" i="9"/>
  <c r="G40" i="9"/>
  <c r="M39" i="9"/>
  <c r="K39" i="9"/>
  <c r="L39" i="9" s="1"/>
  <c r="J39" i="9"/>
  <c r="I39" i="9"/>
  <c r="G39" i="9"/>
  <c r="M38" i="9" s="1"/>
  <c r="K38" i="9"/>
  <c r="L38" i="9" s="1"/>
  <c r="J38" i="9"/>
  <c r="I38" i="9"/>
  <c r="G38" i="9"/>
  <c r="M37" i="9"/>
  <c r="L37" i="9"/>
  <c r="K37" i="9"/>
  <c r="J37" i="9"/>
  <c r="I37" i="9"/>
  <c r="G37" i="9"/>
  <c r="M36" i="9"/>
  <c r="L36" i="9"/>
  <c r="K36" i="9"/>
  <c r="J36" i="9"/>
  <c r="I36" i="9"/>
  <c r="G36" i="9"/>
  <c r="M35" i="9"/>
  <c r="K35" i="9"/>
  <c r="L35" i="9" s="1"/>
  <c r="J35" i="9"/>
  <c r="I35" i="9"/>
  <c r="G35" i="9"/>
  <c r="M34" i="9"/>
  <c r="K34" i="9"/>
  <c r="L34" i="9" s="1"/>
  <c r="J34" i="9"/>
  <c r="I34" i="9"/>
  <c r="G34" i="9"/>
  <c r="M33" i="9" s="1"/>
  <c r="L33" i="9"/>
  <c r="K33" i="9"/>
  <c r="J33" i="9"/>
  <c r="I33" i="9"/>
  <c r="G33" i="9"/>
  <c r="M32" i="9"/>
  <c r="L32" i="9"/>
  <c r="K32" i="9"/>
  <c r="J32" i="9"/>
  <c r="I32" i="9"/>
  <c r="G32" i="9"/>
  <c r="M31" i="9"/>
  <c r="K31" i="9"/>
  <c r="L31" i="9" s="1"/>
  <c r="J31" i="9"/>
  <c r="I31" i="9"/>
  <c r="G31" i="9"/>
  <c r="M28" i="9" s="1"/>
  <c r="M30" i="9"/>
  <c r="K30" i="9"/>
  <c r="L30" i="9" s="1"/>
  <c r="J30" i="9"/>
  <c r="I30" i="9"/>
  <c r="G30" i="9"/>
  <c r="M29" i="9" s="1"/>
  <c r="L29" i="9"/>
  <c r="K29" i="9"/>
  <c r="J29" i="9"/>
  <c r="I29" i="9"/>
  <c r="G29" i="9"/>
  <c r="L28" i="9"/>
  <c r="K28" i="9"/>
  <c r="J28" i="9"/>
  <c r="I28" i="9"/>
  <c r="G28" i="9"/>
  <c r="M27" i="9"/>
  <c r="K27" i="9"/>
  <c r="L27" i="9" s="1"/>
  <c r="J27" i="9"/>
  <c r="I27" i="9"/>
  <c r="G27" i="9"/>
  <c r="M26" i="9"/>
  <c r="K26" i="9"/>
  <c r="L26" i="9" s="1"/>
  <c r="J26" i="9"/>
  <c r="I26" i="9"/>
  <c r="G26" i="9"/>
  <c r="M25" i="9" s="1"/>
  <c r="L25" i="9"/>
  <c r="K25" i="9"/>
  <c r="J25" i="9"/>
  <c r="I25" i="9"/>
  <c r="G25" i="9"/>
  <c r="M24" i="9"/>
  <c r="L24" i="9"/>
  <c r="K24" i="9"/>
  <c r="J24" i="9"/>
  <c r="I24" i="9"/>
  <c r="G24" i="9"/>
  <c r="M23" i="9"/>
  <c r="K23" i="9"/>
  <c r="L23" i="9" s="1"/>
  <c r="J23" i="9"/>
  <c r="I23" i="9"/>
  <c r="G23" i="9"/>
  <c r="M22" i="9" s="1"/>
  <c r="K22" i="9"/>
  <c r="L22" i="9" s="1"/>
  <c r="J22" i="9"/>
  <c r="I22" i="9"/>
  <c r="G22" i="9"/>
  <c r="M21" i="9" s="1"/>
  <c r="L21" i="9"/>
  <c r="K21" i="9"/>
  <c r="J21" i="9"/>
  <c r="I21" i="9"/>
  <c r="G21" i="9"/>
  <c r="M20" i="9"/>
  <c r="L20" i="9"/>
  <c r="K20" i="9"/>
  <c r="J20" i="9"/>
  <c r="I20" i="9"/>
  <c r="G20" i="9"/>
  <c r="M19" i="9"/>
  <c r="K19" i="9"/>
  <c r="L19" i="9" s="1"/>
  <c r="J19" i="9"/>
  <c r="I19" i="9"/>
  <c r="G19" i="9"/>
  <c r="M18" i="9" s="1"/>
  <c r="K18" i="9"/>
  <c r="L18" i="9" s="1"/>
  <c r="J18" i="9"/>
  <c r="I18" i="9"/>
  <c r="G18" i="9"/>
  <c r="M17" i="9" s="1"/>
  <c r="L17" i="9"/>
  <c r="K17" i="9"/>
  <c r="J17" i="9"/>
  <c r="I17" i="9"/>
  <c r="G17" i="9"/>
  <c r="M16" i="9"/>
  <c r="L16" i="9"/>
  <c r="K16" i="9"/>
  <c r="J16" i="9"/>
  <c r="I16" i="9"/>
  <c r="G16" i="9"/>
  <c r="M15" i="9"/>
  <c r="K15" i="9"/>
  <c r="L15" i="9" s="1"/>
  <c r="J15" i="9"/>
  <c r="I15" i="9"/>
  <c r="G15" i="9"/>
  <c r="M14" i="9" s="1"/>
  <c r="K14" i="9"/>
  <c r="L14" i="9" s="1"/>
  <c r="J14" i="9"/>
  <c r="I14" i="9"/>
  <c r="G14" i="9"/>
  <c r="M13" i="9" s="1"/>
  <c r="L13" i="9"/>
  <c r="K13" i="9"/>
  <c r="J13" i="9"/>
  <c r="I13" i="9"/>
  <c r="G13" i="9"/>
  <c r="M12" i="9"/>
  <c r="L12" i="9"/>
  <c r="K12" i="9"/>
  <c r="J12" i="9"/>
  <c r="I12" i="9"/>
  <c r="G12" i="9"/>
  <c r="M11" i="9"/>
  <c r="K11" i="9"/>
  <c r="L11" i="9" s="1"/>
  <c r="J11" i="9"/>
  <c r="I11" i="9"/>
  <c r="G11" i="9"/>
  <c r="G11" i="7"/>
  <c r="G12" i="7"/>
  <c r="G13" i="7"/>
  <c r="G14" i="7"/>
  <c r="G15" i="7"/>
  <c r="G16" i="7"/>
  <c r="G17" i="7"/>
  <c r="G18" i="7"/>
  <c r="M17" i="7" s="1"/>
  <c r="G19" i="7"/>
  <c r="G20" i="7"/>
  <c r="G21" i="7"/>
  <c r="G22" i="7"/>
  <c r="G23" i="7"/>
  <c r="G24" i="7"/>
  <c r="G25" i="7"/>
  <c r="G26" i="7"/>
  <c r="M25" i="7" s="1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M42" i="7" s="1"/>
  <c r="G44" i="7"/>
  <c r="G45" i="7"/>
  <c r="G46" i="7"/>
  <c r="G47" i="7"/>
  <c r="G48" i="7"/>
  <c r="G49" i="7"/>
  <c r="G50" i="7"/>
  <c r="M48" i="7" s="1"/>
  <c r="G51" i="7"/>
  <c r="M49" i="7" s="1"/>
  <c r="G52" i="7"/>
  <c r="G53" i="7"/>
  <c r="G54" i="7"/>
  <c r="G55" i="7"/>
  <c r="G56" i="7"/>
  <c r="G57" i="7"/>
  <c r="G58" i="7"/>
  <c r="M54" i="7" s="1"/>
  <c r="G59" i="7"/>
  <c r="M55" i="7" s="1"/>
  <c r="G60" i="7"/>
  <c r="G61" i="7"/>
  <c r="G62" i="7"/>
  <c r="G63" i="7"/>
  <c r="G64" i="7"/>
  <c r="G65" i="7"/>
  <c r="G66" i="7"/>
  <c r="M63" i="7" s="1"/>
  <c r="G67" i="7"/>
  <c r="M61" i="7" s="1"/>
  <c r="G68" i="7"/>
  <c r="G69" i="7"/>
  <c r="G70" i="7"/>
  <c r="G71" i="7"/>
  <c r="G72" i="7"/>
  <c r="G73" i="7"/>
  <c r="G74" i="7"/>
  <c r="G75" i="7"/>
  <c r="M64" i="7" s="1"/>
  <c r="G76" i="7"/>
  <c r="G77" i="7"/>
  <c r="G78" i="7"/>
  <c r="G79" i="7"/>
  <c r="G80" i="7"/>
  <c r="G81" i="7"/>
  <c r="G82" i="7"/>
  <c r="M77" i="7" s="1"/>
  <c r="G83" i="7"/>
  <c r="M80" i="7" s="1"/>
  <c r="G84" i="7"/>
  <c r="G85" i="7"/>
  <c r="G86" i="7"/>
  <c r="G87" i="7"/>
  <c r="G88" i="7"/>
  <c r="G89" i="7"/>
  <c r="G90" i="7"/>
  <c r="M86" i="7" s="1"/>
  <c r="G91" i="7"/>
  <c r="G92" i="7"/>
  <c r="G93" i="7"/>
  <c r="G94" i="7"/>
  <c r="G95" i="7"/>
  <c r="G96" i="7"/>
  <c r="G97" i="7"/>
  <c r="G98" i="7"/>
  <c r="M97" i="7" s="1"/>
  <c r="G99" i="7"/>
  <c r="G100" i="7"/>
  <c r="G101" i="7"/>
  <c r="G102" i="7"/>
  <c r="G103" i="7"/>
  <c r="G104" i="7"/>
  <c r="G105" i="7"/>
  <c r="G106" i="7"/>
  <c r="G107" i="7"/>
  <c r="M106" i="7" s="1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M122" i="7" s="1"/>
  <c r="G124" i="7"/>
  <c r="G125" i="7"/>
  <c r="G126" i="7"/>
  <c r="G127" i="7"/>
  <c r="G128" i="7"/>
  <c r="G129" i="7"/>
  <c r="G130" i="7"/>
  <c r="M129" i="7" s="1"/>
  <c r="G131" i="7"/>
  <c r="M127" i="7" s="1"/>
  <c r="G132" i="7"/>
  <c r="G133" i="7"/>
  <c r="G134" i="7"/>
  <c r="G135" i="7"/>
  <c r="G136" i="7"/>
  <c r="G137" i="7"/>
  <c r="G138" i="7"/>
  <c r="M134" i="7" s="1"/>
  <c r="G139" i="7"/>
  <c r="M136" i="7" s="1"/>
  <c r="G140" i="7"/>
  <c r="G141" i="7"/>
  <c r="G142" i="7"/>
  <c r="G143" i="7"/>
  <c r="G144" i="7"/>
  <c r="G145" i="7"/>
  <c r="G146" i="7"/>
  <c r="M145" i="7" s="1"/>
  <c r="G147" i="7"/>
  <c r="G148" i="7"/>
  <c r="G149" i="7"/>
  <c r="G150" i="7"/>
  <c r="G151" i="7"/>
  <c r="G152" i="7"/>
  <c r="G153" i="7"/>
  <c r="G154" i="7"/>
  <c r="G155" i="7"/>
  <c r="M154" i="7" s="1"/>
  <c r="G156" i="7"/>
  <c r="G157" i="7"/>
  <c r="G158" i="7"/>
  <c r="G159" i="7"/>
  <c r="G160" i="7"/>
  <c r="G161" i="7"/>
  <c r="G162" i="7"/>
  <c r="M161" i="7" s="1"/>
  <c r="G163" i="7"/>
  <c r="G164" i="7"/>
  <c r="G165" i="7"/>
  <c r="G166" i="7"/>
  <c r="G167" i="7"/>
  <c r="G168" i="7"/>
  <c r="G169" i="7"/>
  <c r="G170" i="7"/>
  <c r="M169" i="7" s="1"/>
  <c r="G171" i="7"/>
  <c r="M170" i="7" s="1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M81" i="7" s="1"/>
  <c r="G196" i="7"/>
  <c r="G197" i="7"/>
  <c r="G198" i="7"/>
  <c r="G199" i="7"/>
  <c r="G200" i="7"/>
  <c r="G201" i="7"/>
  <c r="G202" i="7"/>
  <c r="G203" i="7"/>
  <c r="M90" i="7" s="1"/>
  <c r="G204" i="7"/>
  <c r="G205" i="7"/>
  <c r="G206" i="7"/>
  <c r="G207" i="7"/>
  <c r="G208" i="7"/>
  <c r="G209" i="7"/>
  <c r="G210" i="7"/>
  <c r="G211" i="7"/>
  <c r="M208" i="7" s="1"/>
  <c r="G212" i="7"/>
  <c r="G213" i="7"/>
  <c r="G214" i="7"/>
  <c r="G215" i="7"/>
  <c r="G216" i="7"/>
  <c r="G217" i="7"/>
  <c r="G218" i="7"/>
  <c r="M217" i="7" s="1"/>
  <c r="G219" i="7"/>
  <c r="M211" i="7" s="1"/>
  <c r="G220" i="7"/>
  <c r="G221" i="7"/>
  <c r="G222" i="7"/>
  <c r="G223" i="7"/>
  <c r="G224" i="7"/>
  <c r="G225" i="7"/>
  <c r="G226" i="7"/>
  <c r="M224" i="7" s="1"/>
  <c r="G227" i="7"/>
  <c r="M226" i="7" s="1"/>
  <c r="G228" i="7"/>
  <c r="G229" i="7"/>
  <c r="G230" i="7"/>
  <c r="G231" i="7"/>
  <c r="G232" i="7"/>
  <c r="G233" i="7"/>
  <c r="G234" i="7"/>
  <c r="M233" i="7" s="1"/>
  <c r="G235" i="7"/>
  <c r="M26" i="7" s="1"/>
  <c r="G236" i="7"/>
  <c r="G237" i="7"/>
  <c r="G238" i="7"/>
  <c r="G239" i="7"/>
  <c r="G240" i="7"/>
  <c r="G241" i="7"/>
  <c r="G242" i="7"/>
  <c r="M196" i="7" s="1"/>
  <c r="G243" i="7"/>
  <c r="M234" i="7" s="1"/>
  <c r="G244" i="7"/>
  <c r="G245" i="7"/>
  <c r="G246" i="7"/>
  <c r="G247" i="7"/>
  <c r="G248" i="7"/>
  <c r="G249" i="7"/>
  <c r="G250" i="7"/>
  <c r="G251" i="7"/>
  <c r="M250" i="7" s="1"/>
  <c r="G252" i="7"/>
  <c r="G253" i="7"/>
  <c r="G254" i="7"/>
  <c r="G255" i="7"/>
  <c r="G256" i="7"/>
  <c r="G257" i="7"/>
  <c r="G258" i="7"/>
  <c r="M257" i="7" s="1"/>
  <c r="G259" i="7"/>
  <c r="M256" i="7" s="1"/>
  <c r="G260" i="7"/>
  <c r="G261" i="7"/>
  <c r="G262" i="7"/>
  <c r="G263" i="7"/>
  <c r="G264" i="7"/>
  <c r="G265" i="7"/>
  <c r="G266" i="7"/>
  <c r="M108" i="7" s="1"/>
  <c r="G267" i="7"/>
  <c r="M266" i="7" s="1"/>
  <c r="G268" i="7"/>
  <c r="G269" i="7"/>
  <c r="G270" i="7"/>
  <c r="G271" i="7"/>
  <c r="G272" i="7"/>
  <c r="G273" i="7"/>
  <c r="G274" i="7"/>
  <c r="G275" i="7"/>
  <c r="M274" i="7" s="1"/>
  <c r="G276" i="7"/>
  <c r="G277" i="7"/>
  <c r="G278" i="7"/>
  <c r="G279" i="7"/>
  <c r="G280" i="7"/>
  <c r="G281" i="7"/>
  <c r="G282" i="7"/>
  <c r="M281" i="7" s="1"/>
  <c r="G283" i="7"/>
  <c r="M47" i="7" s="1"/>
  <c r="G284" i="7"/>
  <c r="G285" i="7"/>
  <c r="G286" i="7"/>
  <c r="G287" i="7"/>
  <c r="G288" i="7"/>
  <c r="G289" i="7"/>
  <c r="G290" i="7"/>
  <c r="M282" i="7" s="1"/>
  <c r="G291" i="7"/>
  <c r="M111" i="7" s="1"/>
  <c r="G292" i="7"/>
  <c r="G293" i="7"/>
  <c r="G294" i="7"/>
  <c r="G295" i="7"/>
  <c r="G296" i="7"/>
  <c r="G297" i="7"/>
  <c r="G298" i="7"/>
  <c r="M297" i="7" s="1"/>
  <c r="G299" i="7"/>
  <c r="M151" i="7" s="1"/>
  <c r="G300" i="7"/>
  <c r="G301" i="7"/>
  <c r="G302" i="7"/>
  <c r="G303" i="7"/>
  <c r="G304" i="7"/>
  <c r="G305" i="7"/>
  <c r="G306" i="7"/>
  <c r="M305" i="7" s="1"/>
  <c r="G307" i="7"/>
  <c r="G308" i="7"/>
  <c r="G309" i="7"/>
  <c r="G310" i="7"/>
  <c r="G311" i="7"/>
  <c r="G312" i="7"/>
  <c r="G313" i="7"/>
  <c r="G314" i="7"/>
  <c r="M313" i="7" s="1"/>
  <c r="G315" i="7"/>
  <c r="M146" i="7" s="1"/>
  <c r="G316" i="7"/>
  <c r="G317" i="7"/>
  <c r="G318" i="7"/>
  <c r="G319" i="7"/>
  <c r="G320" i="7"/>
  <c r="G321" i="7"/>
  <c r="G322" i="7"/>
  <c r="M320" i="7" s="1"/>
  <c r="G323" i="7"/>
  <c r="M162" i="7" s="1"/>
  <c r="G324" i="7"/>
  <c r="G325" i="7"/>
  <c r="G326" i="7"/>
  <c r="G327" i="7"/>
  <c r="G328" i="7"/>
  <c r="G329" i="7"/>
  <c r="G330" i="7"/>
  <c r="M321" i="7" s="1"/>
  <c r="G331" i="7"/>
  <c r="M329" i="7" s="1"/>
  <c r="G332" i="7"/>
  <c r="G333" i="7"/>
  <c r="G334" i="7"/>
  <c r="G335" i="7"/>
  <c r="G336" i="7"/>
  <c r="G337" i="7"/>
  <c r="G338" i="7"/>
  <c r="M130" i="7" s="1"/>
  <c r="G339" i="7"/>
  <c r="M338" i="7" s="1"/>
  <c r="G340" i="7"/>
  <c r="G341" i="7"/>
  <c r="G342" i="7"/>
  <c r="G343" i="7"/>
  <c r="G344" i="7"/>
  <c r="G345" i="7"/>
  <c r="G346" i="7"/>
  <c r="M306" i="7" s="1"/>
  <c r="G347" i="7"/>
  <c r="M345" i="7" s="1"/>
  <c r="G348" i="7"/>
  <c r="G349" i="7"/>
  <c r="G350" i="7"/>
  <c r="G351" i="7"/>
  <c r="G352" i="7"/>
  <c r="G353" i="7"/>
  <c r="G354" i="7"/>
  <c r="M341" i="7" s="1"/>
  <c r="G355" i="7"/>
  <c r="M339" i="7" s="1"/>
  <c r="G356" i="7"/>
  <c r="G357" i="7"/>
  <c r="G358" i="7"/>
  <c r="G359" i="7"/>
  <c r="G360" i="7"/>
  <c r="G361" i="7"/>
  <c r="G362" i="7"/>
  <c r="M312" i="7" s="1"/>
  <c r="G363" i="7"/>
  <c r="M353" i="7" s="1"/>
  <c r="G364" i="7"/>
  <c r="G365" i="7"/>
  <c r="G366" i="7"/>
  <c r="G367" i="7"/>
  <c r="G368" i="7"/>
  <c r="G369" i="7"/>
  <c r="G370" i="7"/>
  <c r="M369" i="7" s="1"/>
  <c r="G371" i="7"/>
  <c r="M368" i="7" s="1"/>
  <c r="G372" i="7"/>
  <c r="G373" i="7"/>
  <c r="G374" i="7"/>
  <c r="G375" i="7"/>
  <c r="G376" i="7"/>
  <c r="G377" i="7"/>
  <c r="G378" i="7"/>
  <c r="M377" i="7" s="1"/>
  <c r="G379" i="7"/>
  <c r="M376" i="7" s="1"/>
  <c r="G380" i="7"/>
  <c r="G381" i="7"/>
  <c r="G382" i="7"/>
  <c r="G383" i="7"/>
  <c r="G384" i="7"/>
  <c r="G385" i="7"/>
  <c r="G386" i="7"/>
  <c r="M385" i="7" s="1"/>
  <c r="G387" i="7"/>
  <c r="M386" i="7" s="1"/>
  <c r="G388" i="7"/>
  <c r="G389" i="7"/>
  <c r="G390" i="7"/>
  <c r="G391" i="7"/>
  <c r="G392" i="7"/>
  <c r="G393" i="7"/>
  <c r="G394" i="7"/>
  <c r="M393" i="7" s="1"/>
  <c r="G395" i="7"/>
  <c r="M394" i="7" s="1"/>
  <c r="G396" i="7"/>
  <c r="G397" i="7"/>
  <c r="G398" i="7"/>
  <c r="G399" i="7"/>
  <c r="G400" i="7"/>
  <c r="G401" i="7"/>
  <c r="G402" i="7"/>
  <c r="M401" i="7" s="1"/>
  <c r="G403" i="7"/>
  <c r="M288" i="7" s="1"/>
  <c r="G404" i="7"/>
  <c r="G405" i="7"/>
  <c r="G406" i="7"/>
  <c r="G407" i="7"/>
  <c r="G408" i="7"/>
  <c r="G409" i="7"/>
  <c r="G410" i="7"/>
  <c r="M409" i="7" s="1"/>
  <c r="G411" i="7"/>
  <c r="M242" i="7" s="1"/>
  <c r="G412" i="7"/>
  <c r="G413" i="7"/>
  <c r="G414" i="7"/>
  <c r="G415" i="7"/>
  <c r="G416" i="7"/>
  <c r="G417" i="7"/>
  <c r="G418" i="7"/>
  <c r="M416" i="7" s="1"/>
  <c r="G419" i="7"/>
  <c r="M417" i="7" s="1"/>
  <c r="G420" i="7"/>
  <c r="G421" i="7"/>
  <c r="G422" i="7"/>
  <c r="G423" i="7"/>
  <c r="G424" i="7"/>
  <c r="G425" i="7"/>
  <c r="G426" i="7"/>
  <c r="G427" i="7"/>
  <c r="M418" i="7" s="1"/>
  <c r="G428" i="7"/>
  <c r="G429" i="7"/>
  <c r="G430" i="7"/>
  <c r="G431" i="7"/>
  <c r="G432" i="7"/>
  <c r="G433" i="7"/>
  <c r="G434" i="7"/>
  <c r="M433" i="7" s="1"/>
  <c r="G435" i="7"/>
  <c r="M431" i="7" s="1"/>
  <c r="G436" i="7"/>
  <c r="G437" i="7"/>
  <c r="G438" i="7"/>
  <c r="G439" i="7"/>
  <c r="G440" i="7"/>
  <c r="G441" i="7"/>
  <c r="G442" i="7"/>
  <c r="M441" i="7" s="1"/>
  <c r="G443" i="7"/>
  <c r="M237" i="7" s="1"/>
  <c r="G444" i="7"/>
  <c r="G445" i="7"/>
  <c r="G446" i="7"/>
  <c r="G447" i="7"/>
  <c r="G448" i="7"/>
  <c r="G449" i="7"/>
  <c r="G450" i="7"/>
  <c r="M447" i="7" s="1"/>
  <c r="G451" i="7"/>
  <c r="M280" i="7" s="1"/>
  <c r="G452" i="7"/>
  <c r="G453" i="7"/>
  <c r="G454" i="7"/>
  <c r="G455" i="7"/>
  <c r="G456" i="7"/>
  <c r="G457" i="7"/>
  <c r="G458" i="7"/>
  <c r="M457" i="7" s="1"/>
  <c r="G459" i="7"/>
  <c r="M458" i="7" s="1"/>
  <c r="G460" i="7"/>
  <c r="G461" i="7"/>
  <c r="G462" i="7"/>
  <c r="G463" i="7"/>
  <c r="G464" i="7"/>
  <c r="G465" i="7"/>
  <c r="G466" i="7"/>
  <c r="M465" i="7" s="1"/>
  <c r="G467" i="7"/>
  <c r="M466" i="7" s="1"/>
  <c r="G468" i="7"/>
  <c r="G469" i="7"/>
  <c r="G470" i="7"/>
  <c r="G471" i="7"/>
  <c r="G472" i="7"/>
  <c r="G473" i="7"/>
  <c r="G474" i="7"/>
  <c r="M470" i="7" s="1"/>
  <c r="G475" i="7"/>
  <c r="M473" i="7" s="1"/>
  <c r="G476" i="7"/>
  <c r="G477" i="7"/>
  <c r="G478" i="7"/>
  <c r="G479" i="7"/>
  <c r="G480" i="7"/>
  <c r="G481" i="7"/>
  <c r="G482" i="7"/>
  <c r="G483" i="7"/>
  <c r="M277" i="7" s="1"/>
  <c r="G484" i="7"/>
  <c r="G485" i="7"/>
  <c r="G486" i="7"/>
  <c r="G487" i="7"/>
  <c r="G488" i="7"/>
  <c r="G489" i="7"/>
  <c r="G490" i="7"/>
  <c r="M489" i="7" s="1"/>
  <c r="G491" i="7"/>
  <c r="M488" i="7" s="1"/>
  <c r="G492" i="7"/>
  <c r="G493" i="7"/>
  <c r="G494" i="7"/>
  <c r="G495" i="7"/>
  <c r="G496" i="7"/>
  <c r="G497" i="7"/>
  <c r="G498" i="7"/>
  <c r="M497" i="7" s="1"/>
  <c r="G499" i="7"/>
  <c r="M354" i="7" s="1"/>
  <c r="G500" i="7"/>
  <c r="G501" i="7"/>
  <c r="G502" i="7"/>
  <c r="G503" i="7"/>
  <c r="G504" i="7"/>
  <c r="G505" i="7"/>
  <c r="G506" i="7"/>
  <c r="M505" i="7" s="1"/>
  <c r="G507" i="7"/>
  <c r="M359" i="7" s="1"/>
  <c r="G508" i="7"/>
  <c r="G509" i="7"/>
  <c r="G510" i="7"/>
  <c r="G511" i="7"/>
  <c r="G512" i="7"/>
  <c r="G513" i="7"/>
  <c r="G514" i="7"/>
  <c r="M513" i="7" s="1"/>
  <c r="G515" i="7"/>
  <c r="M514" i="7" s="1"/>
  <c r="G516" i="7"/>
  <c r="G517" i="7"/>
  <c r="G518" i="7"/>
  <c r="G519" i="7"/>
  <c r="G520" i="7"/>
  <c r="G521" i="7"/>
  <c r="G522" i="7"/>
  <c r="M521" i="7" s="1"/>
  <c r="G523" i="7"/>
  <c r="M522" i="7" s="1"/>
  <c r="G524" i="7"/>
  <c r="G525" i="7"/>
  <c r="G526" i="7"/>
  <c r="G527" i="7"/>
  <c r="G528" i="7"/>
  <c r="G529" i="7"/>
  <c r="G530" i="7"/>
  <c r="M529" i="7" s="1"/>
  <c r="G531" i="7"/>
  <c r="M330" i="7" s="1"/>
  <c r="G532" i="7"/>
  <c r="G533" i="7"/>
  <c r="G534" i="7"/>
  <c r="G535" i="7"/>
  <c r="G536" i="7"/>
  <c r="G537" i="7"/>
  <c r="G538" i="7"/>
  <c r="G539" i="7"/>
  <c r="M538" i="7" s="1"/>
  <c r="G540" i="7"/>
  <c r="G541" i="7"/>
  <c r="G542" i="7"/>
  <c r="G543" i="7"/>
  <c r="G544" i="7"/>
  <c r="G545" i="7"/>
  <c r="G546" i="7"/>
  <c r="M545" i="7" s="1"/>
  <c r="G547" i="7"/>
  <c r="M372" i="7" s="1"/>
  <c r="G548" i="7"/>
  <c r="G549" i="7"/>
  <c r="G550" i="7"/>
  <c r="G551" i="7"/>
  <c r="G552" i="7"/>
  <c r="G553" i="7"/>
  <c r="G554" i="7"/>
  <c r="M553" i="7" s="1"/>
  <c r="G555" i="7"/>
  <c r="M554" i="7" s="1"/>
  <c r="G556" i="7"/>
  <c r="G557" i="7"/>
  <c r="G558" i="7"/>
  <c r="G559" i="7"/>
  <c r="G560" i="7"/>
  <c r="G561" i="7"/>
  <c r="G562" i="7"/>
  <c r="M561" i="7" s="1"/>
  <c r="G563" i="7"/>
  <c r="M562" i="7" s="1"/>
  <c r="G564" i="7"/>
  <c r="G565" i="7"/>
  <c r="G566" i="7"/>
  <c r="G567" i="7"/>
  <c r="G568" i="7"/>
  <c r="G569" i="7"/>
  <c r="G570" i="7"/>
  <c r="M569" i="7" s="1"/>
  <c r="G571" i="7"/>
  <c r="M570" i="7" s="1"/>
  <c r="G572" i="7"/>
  <c r="G573" i="7"/>
  <c r="G574" i="7"/>
  <c r="G575" i="7"/>
  <c r="G576" i="7"/>
  <c r="G577" i="7"/>
  <c r="G578" i="7"/>
  <c r="M577" i="7" s="1"/>
  <c r="G579" i="7"/>
  <c r="M395" i="7" s="1"/>
  <c r="G580" i="7"/>
  <c r="G581" i="7"/>
  <c r="G582" i="7"/>
  <c r="G583" i="7"/>
  <c r="G584" i="7"/>
  <c r="G585" i="7"/>
  <c r="G586" i="7"/>
  <c r="M585" i="7" s="1"/>
  <c r="G587" i="7"/>
  <c r="M464" i="7" s="1"/>
  <c r="G588" i="7"/>
  <c r="G589" i="7"/>
  <c r="G590" i="7"/>
  <c r="G591" i="7"/>
  <c r="G592" i="7"/>
  <c r="G593" i="7"/>
  <c r="G594" i="7"/>
  <c r="M590" i="7" s="1"/>
  <c r="G595" i="7"/>
  <c r="M591" i="7" s="1"/>
  <c r="G596" i="7"/>
  <c r="G597" i="7"/>
  <c r="G598" i="7"/>
  <c r="G599" i="7"/>
  <c r="G600" i="7"/>
  <c r="G601" i="7"/>
  <c r="G602" i="7"/>
  <c r="M595" i="7" s="1"/>
  <c r="G603" i="7"/>
  <c r="M598" i="7" s="1"/>
  <c r="G604" i="7"/>
  <c r="G605" i="7"/>
  <c r="G606" i="7"/>
  <c r="G607" i="7"/>
  <c r="G608" i="7"/>
  <c r="G609" i="7"/>
  <c r="G610" i="7"/>
  <c r="M594" i="7" s="1"/>
  <c r="G611" i="7"/>
  <c r="M610" i="7" s="1"/>
  <c r="G612" i="7"/>
  <c r="G613" i="7"/>
  <c r="G614" i="7"/>
  <c r="G615" i="7"/>
  <c r="G616" i="7"/>
  <c r="G617" i="7"/>
  <c r="G618" i="7"/>
  <c r="M611" i="7" s="1"/>
  <c r="G619" i="7"/>
  <c r="M425" i="7" s="1"/>
  <c r="G620" i="7"/>
  <c r="G621" i="7"/>
  <c r="G622" i="7"/>
  <c r="G623" i="7"/>
  <c r="G624" i="7"/>
  <c r="G625" i="7"/>
  <c r="G626" i="7"/>
  <c r="M582" i="7" s="1"/>
  <c r="G627" i="7"/>
  <c r="M607" i="7" s="1"/>
  <c r="G628" i="7"/>
  <c r="G629" i="7"/>
  <c r="G630" i="7"/>
  <c r="G631" i="7"/>
  <c r="G632" i="7"/>
  <c r="G633" i="7"/>
  <c r="G634" i="7"/>
  <c r="G635" i="7"/>
  <c r="M633" i="7" s="1"/>
  <c r="G636" i="7"/>
  <c r="G637" i="7"/>
  <c r="G638" i="7"/>
  <c r="G639" i="7"/>
  <c r="G640" i="7"/>
  <c r="G641" i="7"/>
  <c r="G642" i="7"/>
  <c r="M467" i="7" s="1"/>
  <c r="G643" i="7"/>
  <c r="M639" i="7" s="1"/>
  <c r="G644" i="7"/>
  <c r="G645" i="7"/>
  <c r="G646" i="7"/>
  <c r="G647" i="7"/>
  <c r="G648" i="7"/>
  <c r="G649" i="7"/>
  <c r="G650" i="7"/>
  <c r="M493" i="7" s="1"/>
  <c r="G651" i="7"/>
  <c r="M645" i="7" s="1"/>
  <c r="G652" i="7"/>
  <c r="G653" i="7"/>
  <c r="G654" i="7"/>
  <c r="G655" i="7"/>
  <c r="G656" i="7"/>
  <c r="G657" i="7"/>
  <c r="G658" i="7"/>
  <c r="M655" i="7" s="1"/>
  <c r="G659" i="7"/>
  <c r="M641" i="7" s="1"/>
  <c r="G660" i="7"/>
  <c r="G661" i="7"/>
  <c r="G662" i="7"/>
  <c r="G663" i="7"/>
  <c r="G664" i="7"/>
  <c r="G665" i="7"/>
  <c r="G666" i="7"/>
  <c r="M665" i="7" s="1"/>
  <c r="G667" i="7"/>
  <c r="M649" i="7" s="1"/>
  <c r="G668" i="7"/>
  <c r="G669" i="7"/>
  <c r="G670" i="7"/>
  <c r="G671" i="7"/>
  <c r="G672" i="7"/>
  <c r="G673" i="7"/>
  <c r="G674" i="7"/>
  <c r="M673" i="7" s="1"/>
  <c r="G675" i="7"/>
  <c r="M674" i="7" s="1"/>
  <c r="G676" i="7"/>
  <c r="G677" i="7"/>
  <c r="G678" i="7"/>
  <c r="G679" i="7"/>
  <c r="G680" i="7"/>
  <c r="G681" i="7"/>
  <c r="G682" i="7"/>
  <c r="M681" i="7" s="1"/>
  <c r="G683" i="7"/>
  <c r="M682" i="7" s="1"/>
  <c r="G684" i="7"/>
  <c r="G685" i="7"/>
  <c r="G686" i="7"/>
  <c r="G687" i="7"/>
  <c r="G688" i="7"/>
  <c r="G689" i="7"/>
  <c r="G690" i="7"/>
  <c r="M688" i="7" s="1"/>
  <c r="G691" i="7"/>
  <c r="M689" i="7" s="1"/>
  <c r="G692" i="7"/>
  <c r="G693" i="7"/>
  <c r="G694" i="7"/>
  <c r="G695" i="7"/>
  <c r="G696" i="7"/>
  <c r="G697" i="7"/>
  <c r="G698" i="7"/>
  <c r="M697" i="7" s="1"/>
  <c r="G699" i="7"/>
  <c r="M695" i="7" s="1"/>
  <c r="G700" i="7"/>
  <c r="G701" i="7"/>
  <c r="G702" i="7"/>
  <c r="G703" i="7"/>
  <c r="G704" i="7"/>
  <c r="G705" i="7"/>
  <c r="G706" i="7"/>
  <c r="G707" i="7"/>
  <c r="M535" i="7" s="1"/>
  <c r="G708" i="7"/>
  <c r="G709" i="7"/>
  <c r="G710" i="7"/>
  <c r="G711" i="7"/>
  <c r="G712" i="7"/>
  <c r="G713" i="7"/>
  <c r="G714" i="7"/>
  <c r="M544" i="7" s="1"/>
  <c r="G715" i="7"/>
  <c r="M714" i="7" s="1"/>
  <c r="G716" i="7"/>
  <c r="G717" i="7"/>
  <c r="G718" i="7"/>
  <c r="G719" i="7"/>
  <c r="G720" i="7"/>
  <c r="G721" i="7"/>
  <c r="G722" i="7"/>
  <c r="M715" i="7" s="1"/>
  <c r="G723" i="7"/>
  <c r="M712" i="7" s="1"/>
  <c r="G724" i="7"/>
  <c r="G725" i="7"/>
  <c r="G726" i="7"/>
  <c r="G727" i="7"/>
  <c r="G728" i="7"/>
  <c r="G729" i="7"/>
  <c r="G730" i="7"/>
  <c r="M541" i="7" s="1"/>
  <c r="G731" i="7"/>
  <c r="M363" i="7" s="1"/>
  <c r="G732" i="7"/>
  <c r="G733" i="7"/>
  <c r="G734" i="7"/>
  <c r="G735" i="7"/>
  <c r="G736" i="7"/>
  <c r="G737" i="7"/>
  <c r="G738" i="7"/>
  <c r="M737" i="7" s="1"/>
  <c r="G739" i="7"/>
  <c r="M362" i="7" s="1"/>
  <c r="G740" i="7"/>
  <c r="G741" i="7"/>
  <c r="G742" i="7"/>
  <c r="G743" i="7"/>
  <c r="G744" i="7"/>
  <c r="G745" i="7"/>
  <c r="G746" i="7"/>
  <c r="M724" i="7" s="1"/>
  <c r="G747" i="7"/>
  <c r="M727" i="7" s="1"/>
  <c r="G748" i="7"/>
  <c r="G749" i="7"/>
  <c r="G750" i="7"/>
  <c r="G751" i="7"/>
  <c r="G752" i="7"/>
  <c r="G753" i="7"/>
  <c r="G754" i="7"/>
  <c r="M745" i="7" s="1"/>
  <c r="G755" i="7"/>
  <c r="M555" i="7" s="1"/>
  <c r="G756" i="7"/>
  <c r="G757" i="7"/>
  <c r="G758" i="7"/>
  <c r="G759" i="7"/>
  <c r="G760" i="7"/>
  <c r="G761" i="7"/>
  <c r="G762" i="7"/>
  <c r="M761" i="7" s="1"/>
  <c r="G763" i="7"/>
  <c r="M762" i="7" s="1"/>
  <c r="G764" i="7"/>
  <c r="G765" i="7"/>
  <c r="G766" i="7"/>
  <c r="G767" i="7"/>
  <c r="G768" i="7"/>
  <c r="G769" i="7"/>
  <c r="G770" i="7"/>
  <c r="M769" i="7" s="1"/>
  <c r="G771" i="7"/>
  <c r="M770" i="7" s="1"/>
  <c r="G772" i="7"/>
  <c r="G773" i="7"/>
  <c r="G774" i="7"/>
  <c r="G775" i="7"/>
  <c r="G776" i="7"/>
  <c r="G777" i="7"/>
  <c r="G778" i="7"/>
  <c r="M777" i="7" s="1"/>
  <c r="G779" i="7"/>
  <c r="M622" i="7" s="1"/>
  <c r="G780" i="7"/>
  <c r="G781" i="7"/>
  <c r="G782" i="7"/>
  <c r="G783" i="7"/>
  <c r="G784" i="7"/>
  <c r="G785" i="7"/>
  <c r="G786" i="7"/>
  <c r="M785" i="7" s="1"/>
  <c r="G787" i="7"/>
  <c r="M786" i="7" s="1"/>
  <c r="G788" i="7"/>
  <c r="G789" i="7"/>
  <c r="G790" i="7"/>
  <c r="G791" i="7"/>
  <c r="G792" i="7"/>
  <c r="G793" i="7"/>
  <c r="G794" i="7"/>
  <c r="M792" i="7" s="1"/>
  <c r="G795" i="7"/>
  <c r="M617" i="7" s="1"/>
  <c r="G796" i="7"/>
  <c r="G797" i="7"/>
  <c r="G798" i="7"/>
  <c r="G799" i="7"/>
  <c r="G800" i="7"/>
  <c r="G801" i="7"/>
  <c r="G802" i="7"/>
  <c r="M801" i="7" s="1"/>
  <c r="G803" i="7"/>
  <c r="M802" i="7" s="1"/>
  <c r="G804" i="7"/>
  <c r="G805" i="7"/>
  <c r="G806" i="7"/>
  <c r="G807" i="7"/>
  <c r="G808" i="7"/>
  <c r="G809" i="7"/>
  <c r="G810" i="7"/>
  <c r="M809" i="7" s="1"/>
  <c r="G811" i="7"/>
  <c r="M810" i="7" s="1"/>
  <c r="G812" i="7"/>
  <c r="G813" i="7"/>
  <c r="G814" i="7"/>
  <c r="G815" i="7"/>
  <c r="G816" i="7"/>
  <c r="G817" i="7"/>
  <c r="G818" i="7"/>
  <c r="M817" i="7" s="1"/>
  <c r="G819" i="7"/>
  <c r="M612" i="7" s="1"/>
  <c r="G820" i="7"/>
  <c r="G821" i="7"/>
  <c r="G822" i="7"/>
  <c r="G823" i="7"/>
  <c r="G824" i="7"/>
  <c r="G825" i="7"/>
  <c r="G826" i="7"/>
  <c r="M820" i="7" s="1"/>
  <c r="G827" i="7"/>
  <c r="M719" i="7" s="1"/>
  <c r="G828" i="7"/>
  <c r="G829" i="7"/>
  <c r="G830" i="7"/>
  <c r="G831" i="7"/>
  <c r="G832" i="7"/>
  <c r="G833" i="7"/>
  <c r="G834" i="7"/>
  <c r="M830" i="7" s="1"/>
  <c r="G835" i="7"/>
  <c r="M660" i="7" s="1"/>
  <c r="G836" i="7"/>
  <c r="G837" i="7"/>
  <c r="G838" i="7"/>
  <c r="G839" i="7"/>
  <c r="G840" i="7"/>
  <c r="G841" i="7"/>
  <c r="G842" i="7"/>
  <c r="G843" i="7"/>
  <c r="M624" i="7" s="1"/>
  <c r="G844" i="7"/>
  <c r="G845" i="7"/>
  <c r="G846" i="7"/>
  <c r="G847" i="7"/>
  <c r="G848" i="7"/>
  <c r="G849" i="7"/>
  <c r="G850" i="7"/>
  <c r="G851" i="7"/>
  <c r="M850" i="7" s="1"/>
  <c r="G852" i="7"/>
  <c r="G853" i="7"/>
  <c r="G854" i="7"/>
  <c r="G855" i="7"/>
  <c r="G856" i="7"/>
  <c r="G857" i="7"/>
  <c r="G858" i="7"/>
  <c r="M857" i="7" s="1"/>
  <c r="G859" i="7"/>
  <c r="M858" i="7" s="1"/>
  <c r="G860" i="7"/>
  <c r="G861" i="7"/>
  <c r="G862" i="7"/>
  <c r="G863" i="7"/>
  <c r="G864" i="7"/>
  <c r="G865" i="7"/>
  <c r="G866" i="7"/>
  <c r="M659" i="7" s="1"/>
  <c r="G867" i="7"/>
  <c r="M865" i="7" s="1"/>
  <c r="G868" i="7"/>
  <c r="G869" i="7"/>
  <c r="G870" i="7"/>
  <c r="G871" i="7"/>
  <c r="G872" i="7"/>
  <c r="G873" i="7"/>
  <c r="G874" i="7"/>
  <c r="G875" i="7"/>
  <c r="M671" i="7" s="1"/>
  <c r="G876" i="7"/>
  <c r="G877" i="7"/>
  <c r="G878" i="7"/>
  <c r="G879" i="7"/>
  <c r="G880" i="7"/>
  <c r="G881" i="7"/>
  <c r="G882" i="7"/>
  <c r="G883" i="7"/>
  <c r="M881" i="7" s="1"/>
  <c r="G884" i="7"/>
  <c r="G885" i="7"/>
  <c r="G886" i="7"/>
  <c r="G887" i="7"/>
  <c r="G888" i="7"/>
  <c r="G889" i="7"/>
  <c r="G890" i="7"/>
  <c r="G891" i="7"/>
  <c r="M890" i="7" s="1"/>
  <c r="G892" i="7"/>
  <c r="G893" i="7"/>
  <c r="G894" i="7"/>
  <c r="G895" i="7"/>
  <c r="G896" i="7"/>
  <c r="G897" i="7"/>
  <c r="G898" i="7"/>
  <c r="G899" i="7"/>
  <c r="M897" i="7" s="1"/>
  <c r="G900" i="7"/>
  <c r="G901" i="7"/>
  <c r="G902" i="7"/>
  <c r="G903" i="7"/>
  <c r="G904" i="7"/>
  <c r="G905" i="7"/>
  <c r="G906" i="7"/>
  <c r="G907" i="7"/>
  <c r="M901" i="7" s="1"/>
  <c r="G908" i="7"/>
  <c r="G909" i="7"/>
  <c r="G910" i="7"/>
  <c r="G911" i="7"/>
  <c r="G912" i="7"/>
  <c r="G913" i="7"/>
  <c r="G914" i="7"/>
  <c r="G915" i="7"/>
  <c r="M914" i="7" s="1"/>
  <c r="G916" i="7"/>
  <c r="G917" i="7"/>
  <c r="G918" i="7"/>
  <c r="G919" i="7"/>
  <c r="G920" i="7"/>
  <c r="G921" i="7"/>
  <c r="G922" i="7"/>
  <c r="M920" i="7" s="1"/>
  <c r="G923" i="7"/>
  <c r="M921" i="7" s="1"/>
  <c r="G924" i="7"/>
  <c r="G925" i="7"/>
  <c r="G926" i="7"/>
  <c r="G927" i="7"/>
  <c r="G928" i="7"/>
  <c r="G929" i="7"/>
  <c r="G930" i="7"/>
  <c r="M927" i="7" s="1"/>
  <c r="G931" i="7"/>
  <c r="M746" i="7" s="1"/>
  <c r="G932" i="7"/>
  <c r="G933" i="7"/>
  <c r="G934" i="7"/>
  <c r="G935" i="7"/>
  <c r="G936" i="7"/>
  <c r="G937" i="7"/>
  <c r="G938" i="7"/>
  <c r="G939" i="7"/>
  <c r="M938" i="7" s="1"/>
  <c r="G940" i="7"/>
  <c r="G941" i="7"/>
  <c r="G942" i="7"/>
  <c r="G943" i="7"/>
  <c r="G944" i="7"/>
  <c r="G945" i="7"/>
  <c r="G946" i="7"/>
  <c r="G947" i="7"/>
  <c r="M945" i="7" s="1"/>
  <c r="G948" i="7"/>
  <c r="G949" i="7"/>
  <c r="G950" i="7"/>
  <c r="G951" i="7"/>
  <c r="G952" i="7"/>
  <c r="G953" i="7"/>
  <c r="G954" i="7"/>
  <c r="G955" i="7"/>
  <c r="M954" i="7" s="1"/>
  <c r="G956" i="7"/>
  <c r="G957" i="7"/>
  <c r="G958" i="7"/>
  <c r="G959" i="7"/>
  <c r="G960" i="7"/>
  <c r="G961" i="7"/>
  <c r="G962" i="7"/>
  <c r="G963" i="7"/>
  <c r="M787" i="7" s="1"/>
  <c r="G964" i="7"/>
  <c r="G965" i="7"/>
  <c r="G966" i="7"/>
  <c r="G967" i="7"/>
  <c r="G968" i="7"/>
  <c r="G969" i="7"/>
  <c r="G970" i="7"/>
  <c r="G971" i="7"/>
  <c r="M848" i="7" s="1"/>
  <c r="G972" i="7"/>
  <c r="G973" i="7"/>
  <c r="G974" i="7"/>
  <c r="G975" i="7"/>
  <c r="G976" i="7"/>
  <c r="G977" i="7"/>
  <c r="G978" i="7"/>
  <c r="G979" i="7"/>
  <c r="M800" i="7" s="1"/>
  <c r="G980" i="7"/>
  <c r="G981" i="7"/>
  <c r="G982" i="7"/>
  <c r="G983" i="7"/>
  <c r="G984" i="7"/>
  <c r="G985" i="7"/>
  <c r="G986" i="7"/>
  <c r="G987" i="7"/>
  <c r="M976" i="7" s="1"/>
  <c r="G988" i="7"/>
  <c r="G989" i="7"/>
  <c r="G990" i="7"/>
  <c r="G991" i="7"/>
  <c r="G992" i="7"/>
  <c r="G993" i="7"/>
  <c r="G994" i="7"/>
  <c r="G995" i="7"/>
  <c r="M994" i="7" s="1"/>
  <c r="G996" i="7"/>
  <c r="G997" i="7"/>
  <c r="G998" i="7"/>
  <c r="G999" i="7"/>
  <c r="G1000" i="7"/>
  <c r="G1001" i="7"/>
  <c r="G1002" i="7"/>
  <c r="G1003" i="7"/>
  <c r="M993" i="7" s="1"/>
  <c r="G1004" i="7"/>
  <c r="G1005" i="7"/>
  <c r="G1006" i="7"/>
  <c r="G1007" i="7"/>
  <c r="G1008" i="7"/>
  <c r="G1009" i="7"/>
  <c r="G1010" i="7"/>
  <c r="G1011" i="7"/>
  <c r="M973" i="7" s="1"/>
  <c r="G1012" i="7"/>
  <c r="G1013" i="7"/>
  <c r="G1014" i="7"/>
  <c r="G1015" i="7"/>
  <c r="G1016" i="7"/>
  <c r="G1017" i="7"/>
  <c r="G1018" i="7"/>
  <c r="G1019" i="7"/>
  <c r="M1017" i="7" s="1"/>
  <c r="G1020" i="7"/>
  <c r="G1021" i="7"/>
  <c r="G1022" i="7"/>
  <c r="G1023" i="7"/>
  <c r="G1024" i="7"/>
  <c r="G1025" i="7"/>
  <c r="G1026" i="7"/>
  <c r="G1027" i="7"/>
  <c r="M871" i="7" s="1"/>
  <c r="G1028" i="7"/>
  <c r="G1029" i="7"/>
  <c r="G1030" i="7"/>
  <c r="G1031" i="7"/>
  <c r="G1032" i="7"/>
  <c r="G1033" i="7"/>
  <c r="G1034" i="7"/>
  <c r="G1035" i="7"/>
  <c r="M669" i="7" s="1"/>
  <c r="G1036" i="7"/>
  <c r="G1037" i="7"/>
  <c r="G1038" i="7"/>
  <c r="G1039" i="7"/>
  <c r="G1040" i="7"/>
  <c r="G1041" i="7"/>
  <c r="G1042" i="7"/>
  <c r="G1043" i="7"/>
  <c r="M1029" i="7" s="1"/>
  <c r="G1044" i="7"/>
  <c r="G1045" i="7"/>
  <c r="G1046" i="7"/>
  <c r="G1047" i="7"/>
  <c r="G1048" i="7"/>
  <c r="G1049" i="7"/>
  <c r="G1050" i="7"/>
  <c r="G1051" i="7"/>
  <c r="M1047" i="7" s="1"/>
  <c r="G1052" i="7"/>
  <c r="G1053" i="7"/>
  <c r="G1054" i="7"/>
  <c r="G1055" i="7"/>
  <c r="G1056" i="7"/>
  <c r="G1057" i="7"/>
  <c r="G1058" i="7"/>
  <c r="G1059" i="7"/>
  <c r="M1058" i="7" s="1"/>
  <c r="G1060" i="7"/>
  <c r="G1061" i="7"/>
  <c r="G1062" i="7"/>
  <c r="G1063" i="7"/>
  <c r="G1064" i="7"/>
  <c r="G1065" i="7"/>
  <c r="G1066" i="7"/>
  <c r="G1067" i="7"/>
  <c r="M907" i="7" s="1"/>
  <c r="G1068" i="7"/>
  <c r="G1069" i="7"/>
  <c r="G1070" i="7"/>
  <c r="G1071" i="7"/>
  <c r="G1072" i="7"/>
  <c r="G1073" i="7"/>
  <c r="G1074" i="7"/>
  <c r="G1075" i="7"/>
  <c r="M930" i="7" s="1"/>
  <c r="G1076" i="7"/>
  <c r="G1077" i="7"/>
  <c r="G1078" i="7"/>
  <c r="G1079" i="7"/>
  <c r="G1080" i="7"/>
  <c r="G1081" i="7"/>
  <c r="G1082" i="7"/>
  <c r="G1083" i="7"/>
  <c r="M1081" i="7" s="1"/>
  <c r="G1084" i="7"/>
  <c r="G1085" i="7"/>
  <c r="G1086" i="7"/>
  <c r="G1087" i="7"/>
  <c r="G1088" i="7"/>
  <c r="G1089" i="7"/>
  <c r="G1090" i="7"/>
  <c r="G1091" i="7"/>
  <c r="M1088" i="7" s="1"/>
  <c r="G1092" i="7"/>
  <c r="G1093" i="7"/>
  <c r="G1094" i="7"/>
  <c r="G1095" i="7"/>
  <c r="G1096" i="7"/>
  <c r="G1097" i="7"/>
  <c r="G1098" i="7"/>
  <c r="G1099" i="7"/>
  <c r="M1097" i="7" s="1"/>
  <c r="G1100" i="7"/>
  <c r="G1101" i="7"/>
  <c r="G1102" i="7"/>
  <c r="G1103" i="7"/>
  <c r="G1104" i="7"/>
  <c r="G1105" i="7"/>
  <c r="G1106" i="7"/>
  <c r="G1107" i="7"/>
  <c r="M924" i="7" s="1"/>
  <c r="G1108" i="7"/>
  <c r="G1109" i="7"/>
  <c r="G1110" i="7"/>
  <c r="G1111" i="7"/>
  <c r="G1112" i="7"/>
  <c r="G1113" i="7"/>
  <c r="G1114" i="7"/>
  <c r="G1115" i="7"/>
  <c r="M909" i="7" s="1"/>
  <c r="G1116" i="7"/>
  <c r="G1117" i="7"/>
  <c r="G1118" i="7"/>
  <c r="G1119" i="7"/>
  <c r="G1120" i="7"/>
  <c r="G1121" i="7"/>
  <c r="G1122" i="7"/>
  <c r="G1123" i="7"/>
  <c r="M1112" i="7" s="1"/>
  <c r="G1124" i="7"/>
  <c r="G1125" i="7"/>
  <c r="G1126" i="7"/>
  <c r="G1127" i="7"/>
  <c r="G1128" i="7"/>
  <c r="G1129" i="7"/>
  <c r="G1130" i="7"/>
  <c r="G1131" i="7"/>
  <c r="M917" i="7" s="1"/>
  <c r="G1132" i="7"/>
  <c r="G1133" i="7"/>
  <c r="G1134" i="7"/>
  <c r="G1135" i="7"/>
  <c r="G1136" i="7"/>
  <c r="G1137" i="7"/>
  <c r="G1138" i="7"/>
  <c r="G1139" i="7"/>
  <c r="M1138" i="7" s="1"/>
  <c r="G1140" i="7"/>
  <c r="G1141" i="7"/>
  <c r="G1142" i="7"/>
  <c r="G1143" i="7"/>
  <c r="G1144" i="7"/>
  <c r="G1145" i="7"/>
  <c r="G1146" i="7"/>
  <c r="G1147" i="7"/>
  <c r="M952" i="7" s="1"/>
  <c r="G1148" i="7"/>
  <c r="G1149" i="7"/>
  <c r="G1150" i="7"/>
  <c r="G1151" i="7"/>
  <c r="G1152" i="7"/>
  <c r="G1153" i="7"/>
  <c r="G1154" i="7"/>
  <c r="G1155" i="7"/>
  <c r="M983" i="7" s="1"/>
  <c r="G1156" i="7"/>
  <c r="G1157" i="7"/>
  <c r="G1158" i="7"/>
  <c r="G1159" i="7"/>
  <c r="G1160" i="7"/>
  <c r="G1161" i="7"/>
  <c r="G1162" i="7"/>
  <c r="G1163" i="7"/>
  <c r="M1162" i="7" s="1"/>
  <c r="G1164" i="7"/>
  <c r="G1165" i="7"/>
  <c r="G1166" i="7"/>
  <c r="G1167" i="7"/>
  <c r="G1168" i="7"/>
  <c r="G1169" i="7"/>
  <c r="G1170" i="7"/>
  <c r="G1171" i="7"/>
  <c r="M999" i="7" s="1"/>
  <c r="G1172" i="7"/>
  <c r="G1173" i="7"/>
  <c r="G1174" i="7"/>
  <c r="G1175" i="7"/>
  <c r="G1176" i="7"/>
  <c r="G1177" i="7"/>
  <c r="G1178" i="7"/>
  <c r="G1179" i="7"/>
  <c r="M1010" i="7" s="1"/>
  <c r="G1180" i="7"/>
  <c r="G1181" i="7"/>
  <c r="G1182" i="7"/>
  <c r="G1183" i="7"/>
  <c r="G1184" i="7"/>
  <c r="G1185" i="7"/>
  <c r="G1186" i="7"/>
  <c r="G1187" i="7"/>
  <c r="M1183" i="7" s="1"/>
  <c r="G1188" i="7"/>
  <c r="G1189" i="7"/>
  <c r="G1190" i="7"/>
  <c r="G1191" i="7"/>
  <c r="G1192" i="7"/>
  <c r="G1193" i="7"/>
  <c r="G1194" i="7"/>
  <c r="G1195" i="7"/>
  <c r="M1193" i="7" s="1"/>
  <c r="G1196" i="7"/>
  <c r="G1197" i="7"/>
  <c r="G1198" i="7"/>
  <c r="G1199" i="7"/>
  <c r="G1200" i="7"/>
  <c r="G1201" i="7"/>
  <c r="G1202" i="7"/>
  <c r="G1203" i="7"/>
  <c r="M1202" i="7" s="1"/>
  <c r="G1204" i="7"/>
  <c r="G1205" i="7"/>
  <c r="G1206" i="7"/>
  <c r="G1207" i="7"/>
  <c r="G1208" i="7"/>
  <c r="G1209" i="7"/>
  <c r="G1210" i="7"/>
  <c r="G1211" i="7"/>
  <c r="M1208" i="7" s="1"/>
  <c r="G1212" i="7"/>
  <c r="G1213" i="7"/>
  <c r="G1214" i="7"/>
  <c r="G1215" i="7"/>
  <c r="G1216" i="7"/>
  <c r="G1217" i="7"/>
  <c r="G1218" i="7"/>
  <c r="G1219" i="7"/>
  <c r="M1216" i="7" s="1"/>
  <c r="G1220" i="7"/>
  <c r="G1221" i="7"/>
  <c r="G1222" i="7"/>
  <c r="G1223" i="7"/>
  <c r="G1224" i="7"/>
  <c r="G1225" i="7"/>
  <c r="G1226" i="7"/>
  <c r="G1227" i="7"/>
  <c r="M1225" i="7" s="1"/>
  <c r="G1228" i="7"/>
  <c r="G1229" i="7"/>
  <c r="G1230" i="7"/>
  <c r="G1231" i="7"/>
  <c r="G1232" i="7"/>
  <c r="G1233" i="7"/>
  <c r="G1234" i="7"/>
  <c r="G1235" i="7"/>
  <c r="M1042" i="7" s="1"/>
  <c r="G1236" i="7"/>
  <c r="G1237" i="7"/>
  <c r="G1238" i="7"/>
  <c r="G1239" i="7"/>
  <c r="G1240" i="7"/>
  <c r="G1241" i="7"/>
  <c r="G1242" i="7"/>
  <c r="G1243" i="7"/>
  <c r="M1241" i="7" s="1"/>
  <c r="G1244" i="7"/>
  <c r="G1245" i="7"/>
  <c r="G1246" i="7"/>
  <c r="G1247" i="7"/>
  <c r="G1248" i="7"/>
  <c r="G1249" i="7"/>
  <c r="G1250" i="7"/>
  <c r="M1249" i="7" s="1"/>
  <c r="G1251" i="7"/>
  <c r="M1250" i="7" s="1"/>
  <c r="G1252" i="7"/>
  <c r="G1253" i="7"/>
  <c r="G1254" i="7"/>
  <c r="G1255" i="7"/>
  <c r="G1256" i="7"/>
  <c r="G1257" i="7"/>
  <c r="G1258" i="7"/>
  <c r="M1254" i="7" s="1"/>
  <c r="G1259" i="7"/>
  <c r="M1258" i="7" s="1"/>
  <c r="G1260" i="7"/>
  <c r="G1261" i="7"/>
  <c r="G1262" i="7"/>
  <c r="G1263" i="7"/>
  <c r="G1264" i="7"/>
  <c r="G1265" i="7"/>
  <c r="G1266" i="7"/>
  <c r="G1267" i="7"/>
  <c r="M1265" i="7" s="1"/>
  <c r="G1268" i="7"/>
  <c r="G1269" i="7"/>
  <c r="G1270" i="7"/>
  <c r="G1271" i="7"/>
  <c r="G1272" i="7"/>
  <c r="G1273" i="7"/>
  <c r="G1274" i="7"/>
  <c r="G1275" i="7"/>
  <c r="M1274" i="7" s="1"/>
  <c r="G1276" i="7"/>
  <c r="G1277" i="7"/>
  <c r="G1278" i="7"/>
  <c r="G1279" i="7"/>
  <c r="G1280" i="7"/>
  <c r="G1281" i="7"/>
  <c r="G1282" i="7"/>
  <c r="G1283" i="7"/>
  <c r="M1282" i="7" s="1"/>
  <c r="G1284" i="7"/>
  <c r="G1285" i="7"/>
  <c r="G1286" i="7"/>
  <c r="G1287" i="7"/>
  <c r="G1288" i="7"/>
  <c r="G1289" i="7"/>
  <c r="G1290" i="7"/>
  <c r="M1285" i="7" s="1"/>
  <c r="G1291" i="7"/>
  <c r="M1287" i="7" s="1"/>
  <c r="G1292" i="7"/>
  <c r="G1293" i="7"/>
  <c r="G1294" i="7"/>
  <c r="G1295" i="7"/>
  <c r="G1296" i="7"/>
  <c r="G1297" i="7"/>
  <c r="G1298" i="7"/>
  <c r="M1297" i="7" s="1"/>
  <c r="G1299" i="7"/>
  <c r="M1298" i="7" s="1"/>
  <c r="G1300" i="7"/>
  <c r="G1301" i="7"/>
  <c r="G1302" i="7"/>
  <c r="G1303" i="7"/>
  <c r="G1304" i="7"/>
  <c r="G1305" i="7"/>
  <c r="G1306" i="7"/>
  <c r="M1305" i="7" s="1"/>
  <c r="G1307" i="7"/>
  <c r="M1103" i="7" s="1"/>
  <c r="G1308" i="7"/>
  <c r="G1309" i="7"/>
  <c r="G1310" i="7"/>
  <c r="G1311" i="7"/>
  <c r="G1312" i="7"/>
  <c r="G1313" i="7"/>
  <c r="G1314" i="7"/>
  <c r="M1313" i="7" s="1"/>
  <c r="G1315" i="7"/>
  <c r="M1120" i="7" s="1"/>
  <c r="G1316" i="7"/>
  <c r="G1317" i="7"/>
  <c r="G1318" i="7"/>
  <c r="G1319" i="7"/>
  <c r="G1320" i="7"/>
  <c r="G1321" i="7"/>
  <c r="G1322" i="7"/>
  <c r="M1320" i="7" s="1"/>
  <c r="G1323" i="7"/>
  <c r="M1321" i="7" s="1"/>
  <c r="G1324" i="7"/>
  <c r="G1325" i="7"/>
  <c r="G1326" i="7"/>
  <c r="G1327" i="7"/>
  <c r="G1328" i="7"/>
  <c r="G1329" i="7"/>
  <c r="G1330" i="7"/>
  <c r="M1329" i="7" s="1"/>
  <c r="G1331" i="7"/>
  <c r="M1153" i="7" s="1"/>
  <c r="G1332" i="7"/>
  <c r="G1333" i="7"/>
  <c r="G1334" i="7"/>
  <c r="G1335" i="7"/>
  <c r="G1336" i="7"/>
  <c r="G1337" i="7"/>
  <c r="G1338" i="7"/>
  <c r="G1339" i="7"/>
  <c r="M1338" i="7" s="1"/>
  <c r="G1340" i="7"/>
  <c r="G1341" i="7"/>
  <c r="G1342" i="7"/>
  <c r="G1343" i="7"/>
  <c r="G1344" i="7"/>
  <c r="G1345" i="7"/>
  <c r="G1346" i="7"/>
  <c r="M1345" i="7" s="1"/>
  <c r="G1347" i="7"/>
  <c r="M1178" i="7" s="1"/>
  <c r="G1348" i="7"/>
  <c r="G1349" i="7"/>
  <c r="G1350" i="7"/>
  <c r="G1351" i="7"/>
  <c r="G1352" i="7"/>
  <c r="G1353" i="7"/>
  <c r="G1354" i="7"/>
  <c r="M1352" i="7" s="1"/>
  <c r="G1355" i="7"/>
  <c r="M1213" i="7" s="1"/>
  <c r="G1356" i="7"/>
  <c r="G1357" i="7"/>
  <c r="G1358" i="7"/>
  <c r="G1359" i="7"/>
  <c r="G1360" i="7"/>
  <c r="G1361" i="7"/>
  <c r="G1362" i="7"/>
  <c r="M1353" i="7" s="1"/>
  <c r="G1363" i="7"/>
  <c r="M1354" i="7" s="1"/>
  <c r="G1364" i="7"/>
  <c r="G1365" i="7"/>
  <c r="G1366" i="7"/>
  <c r="G1367" i="7"/>
  <c r="G1368" i="7"/>
  <c r="G1369" i="7"/>
  <c r="G1370" i="7"/>
  <c r="M1365" i="7" s="1"/>
  <c r="G1371" i="7"/>
  <c r="M1369" i="7" s="1"/>
  <c r="G1372" i="7"/>
  <c r="G1373" i="7"/>
  <c r="G1374" i="7"/>
  <c r="G1375" i="7"/>
  <c r="G1376" i="7"/>
  <c r="G1377" i="7"/>
  <c r="G1378" i="7"/>
  <c r="M1376" i="7" s="1"/>
  <c r="G1379" i="7"/>
  <c r="M1377" i="7" s="1"/>
  <c r="G1380" i="7"/>
  <c r="G1381" i="7"/>
  <c r="G1382" i="7"/>
  <c r="G1383" i="7"/>
  <c r="G1384" i="7"/>
  <c r="G1385" i="7"/>
  <c r="G1386" i="7"/>
  <c r="M1385" i="7" s="1"/>
  <c r="G1387" i="7"/>
  <c r="M1344" i="7" s="1"/>
  <c r="G1388" i="7"/>
  <c r="G1389" i="7"/>
  <c r="G1390" i="7"/>
  <c r="G1391" i="7"/>
  <c r="G1392" i="7"/>
  <c r="G1393" i="7"/>
  <c r="G1394" i="7"/>
  <c r="M1393" i="7" s="1"/>
  <c r="G1395" i="7"/>
  <c r="M1394" i="7" s="1"/>
  <c r="G1396" i="7"/>
  <c r="G1397" i="7"/>
  <c r="G1398" i="7"/>
  <c r="G1399" i="7"/>
  <c r="G1400" i="7"/>
  <c r="G1401" i="7"/>
  <c r="G1402" i="7"/>
  <c r="M1227" i="7" s="1"/>
  <c r="G1403" i="7"/>
  <c r="M1398" i="7" s="1"/>
  <c r="G1404" i="7"/>
  <c r="G1405" i="7"/>
  <c r="G1406" i="7"/>
  <c r="G1407" i="7"/>
  <c r="G1408" i="7"/>
  <c r="G1409" i="7"/>
  <c r="G1410" i="7"/>
  <c r="M1408" i="7" s="1"/>
  <c r="G1411" i="7"/>
  <c r="M1409" i="7" s="1"/>
  <c r="G1412" i="7"/>
  <c r="G1413" i="7"/>
  <c r="G1414" i="7"/>
  <c r="G1415" i="7"/>
  <c r="G1416" i="7"/>
  <c r="G1417" i="7"/>
  <c r="G1418" i="7"/>
  <c r="G1419" i="7"/>
  <c r="M1418" i="7" s="1"/>
  <c r="G1420" i="7"/>
  <c r="G1421" i="7"/>
  <c r="G1422" i="7"/>
  <c r="G1423" i="7"/>
  <c r="G1424" i="7"/>
  <c r="G1425" i="7"/>
  <c r="G1426" i="7"/>
  <c r="M1415" i="7" s="1"/>
  <c r="G1427" i="7"/>
  <c r="M1244" i="7" s="1"/>
  <c r="G1428" i="7"/>
  <c r="M1427" i="7" s="1"/>
  <c r="G1429" i="7"/>
  <c r="G1430" i="7"/>
  <c r="G1431" i="7"/>
  <c r="G1432" i="7"/>
  <c r="G1433" i="7"/>
  <c r="G1434" i="7"/>
  <c r="M1433" i="7" s="1"/>
  <c r="G1435" i="7"/>
  <c r="M1401" i="7" s="1"/>
  <c r="G1436" i="7"/>
  <c r="G1437" i="7"/>
  <c r="G1438" i="7"/>
  <c r="G1439" i="7"/>
  <c r="G1440" i="7"/>
  <c r="G1441" i="7"/>
  <c r="G1442" i="7"/>
  <c r="M1441" i="7" s="1"/>
  <c r="G1443" i="7"/>
  <c r="M1304" i="7" s="1"/>
  <c r="G1444" i="7"/>
  <c r="M1443" i="7" s="1"/>
  <c r="G1445" i="7"/>
  <c r="G1446" i="7"/>
  <c r="G1447" i="7"/>
  <c r="G1448" i="7"/>
  <c r="G1449" i="7"/>
  <c r="G1450" i="7"/>
  <c r="M1449" i="7" s="1"/>
  <c r="G1451" i="7"/>
  <c r="M1280" i="7" s="1"/>
  <c r="G1452" i="7"/>
  <c r="M1451" i="7" s="1"/>
  <c r="G1453" i="7"/>
  <c r="G1454" i="7"/>
  <c r="G1455" i="7"/>
  <c r="G1456" i="7"/>
  <c r="G1457" i="7"/>
  <c r="G1458" i="7"/>
  <c r="M1457" i="7" s="1"/>
  <c r="G1459" i="7"/>
  <c r="M1456" i="7" s="1"/>
  <c r="G1460" i="7"/>
  <c r="G1461" i="7"/>
  <c r="G1462" i="7"/>
  <c r="G1463" i="7"/>
  <c r="G1464" i="7"/>
  <c r="G1465" i="7"/>
  <c r="G1466" i="7"/>
  <c r="M1461" i="7" s="1"/>
  <c r="G1467" i="7"/>
  <c r="M1466" i="7" s="1"/>
  <c r="G1468" i="7"/>
  <c r="M1465" i="7" s="1"/>
  <c r="G1469" i="7"/>
  <c r="G1470" i="7"/>
  <c r="G1471" i="7"/>
  <c r="G1472" i="7"/>
  <c r="G1473" i="7"/>
  <c r="G1474" i="7"/>
  <c r="M1276" i="7" s="1"/>
  <c r="G1475" i="7"/>
  <c r="M1474" i="7" s="1"/>
  <c r="G1476" i="7"/>
  <c r="G1477" i="7"/>
  <c r="G1478" i="7"/>
  <c r="G1479" i="7"/>
  <c r="G1480" i="7"/>
  <c r="G1481" i="7"/>
  <c r="G1482" i="7"/>
  <c r="M1481" i="7" s="1"/>
  <c r="G1483" i="7"/>
  <c r="M1482" i="7" s="1"/>
  <c r="G1484" i="7"/>
  <c r="M1467" i="7" s="1"/>
  <c r="G1485" i="7"/>
  <c r="G1486" i="7"/>
  <c r="G1487" i="7"/>
  <c r="G1488" i="7"/>
  <c r="G1489" i="7"/>
  <c r="G1490" i="7"/>
  <c r="M1489" i="7" s="1"/>
  <c r="G1491" i="7"/>
  <c r="M1488" i="7" s="1"/>
  <c r="G1492" i="7"/>
  <c r="G1493" i="7"/>
  <c r="G1494" i="7"/>
  <c r="G1495" i="7"/>
  <c r="G1496" i="7"/>
  <c r="G1497" i="7"/>
  <c r="G1498" i="7"/>
  <c r="M1475" i="7" s="1"/>
  <c r="G1499" i="7"/>
  <c r="M1480" i="7" s="1"/>
  <c r="G1500" i="7"/>
  <c r="G1501" i="7"/>
  <c r="G1502" i="7"/>
  <c r="G1503" i="7"/>
  <c r="G1504" i="7"/>
  <c r="G1505" i="7"/>
  <c r="G1506" i="7"/>
  <c r="M1495" i="7" s="1"/>
  <c r="G1507" i="7"/>
  <c r="M1497" i="7" s="1"/>
  <c r="G1508" i="7"/>
  <c r="G1509" i="7"/>
  <c r="G1510" i="7"/>
  <c r="G1511" i="7"/>
  <c r="G1512" i="7"/>
  <c r="G1513" i="7"/>
  <c r="G1514" i="7"/>
  <c r="M1513" i="7" s="1"/>
  <c r="G1515" i="7"/>
  <c r="M1512" i="7" s="1"/>
  <c r="G1516" i="7"/>
  <c r="M1514" i="7" s="1"/>
  <c r="G1517" i="7"/>
  <c r="G1518" i="7"/>
  <c r="G1519" i="7"/>
  <c r="G1520" i="7"/>
  <c r="G1521" i="7"/>
  <c r="G1522" i="7"/>
  <c r="M1521" i="7" s="1"/>
  <c r="G1523" i="7"/>
  <c r="M1522" i="7" s="1"/>
  <c r="G1524" i="7"/>
  <c r="G1525" i="7"/>
  <c r="G1526" i="7"/>
  <c r="G1527" i="7"/>
  <c r="G1528" i="7"/>
  <c r="G1529" i="7"/>
  <c r="G1530" i="7"/>
  <c r="M1529" i="7" s="1"/>
  <c r="G1531" i="7"/>
  <c r="M1525" i="7" s="1"/>
  <c r="G1532" i="7"/>
  <c r="G1533" i="7"/>
  <c r="G1534" i="7"/>
  <c r="G1535" i="7"/>
  <c r="G1536" i="7"/>
  <c r="G1537" i="7"/>
  <c r="G1538" i="7"/>
  <c r="M1537" i="7" s="1"/>
  <c r="G1539" i="7"/>
  <c r="M1538" i="7" s="1"/>
  <c r="G1540" i="7"/>
  <c r="M1539" i="7" s="1"/>
  <c r="G1541" i="7"/>
  <c r="G1542" i="7"/>
  <c r="G1543" i="7"/>
  <c r="G1544" i="7"/>
  <c r="G1545" i="7"/>
  <c r="G1546" i="7"/>
  <c r="M1545" i="7" s="1"/>
  <c r="G1547" i="7"/>
  <c r="M1546" i="7" s="1"/>
  <c r="G1548" i="7"/>
  <c r="G1549" i="7"/>
  <c r="G1550" i="7"/>
  <c r="G1551" i="7"/>
  <c r="G1552" i="7"/>
  <c r="G1553" i="7"/>
  <c r="G1554" i="7"/>
  <c r="M1553" i="7" s="1"/>
  <c r="G1555" i="7"/>
  <c r="M1552" i="7" s="1"/>
  <c r="G1556" i="7"/>
  <c r="M1554" i="7" s="1"/>
  <c r="G1557" i="7"/>
  <c r="G1558" i="7"/>
  <c r="G1559" i="7"/>
  <c r="G1560" i="7"/>
  <c r="G1561" i="7"/>
  <c r="G1562" i="7"/>
  <c r="M1469" i="7" s="1"/>
  <c r="G1563" i="7"/>
  <c r="M1562" i="7" s="1"/>
  <c r="G1564" i="7"/>
  <c r="M1366" i="7" s="1"/>
  <c r="G1565" i="7"/>
  <c r="G1566" i="7"/>
  <c r="G1567" i="7"/>
  <c r="G1568" i="7"/>
  <c r="G1569" i="7"/>
  <c r="G1570" i="7"/>
  <c r="M1373" i="7" s="1"/>
  <c r="G1571" i="7"/>
  <c r="M1570" i="7" s="1"/>
  <c r="G1572" i="7"/>
  <c r="M1571" i="7" s="1"/>
  <c r="G1573" i="7"/>
  <c r="G1574" i="7"/>
  <c r="G1575" i="7"/>
  <c r="G1576" i="7"/>
  <c r="G1577" i="7"/>
  <c r="G1578" i="7"/>
  <c r="M1381" i="7" s="1"/>
  <c r="G1579" i="7"/>
  <c r="M1578" i="7" s="1"/>
  <c r="G1580" i="7"/>
  <c r="G1581" i="7"/>
  <c r="G1582" i="7"/>
  <c r="G1583" i="7"/>
  <c r="G1584" i="7"/>
  <c r="G1585" i="7"/>
  <c r="G1586" i="7"/>
  <c r="M1515" i="7" s="1"/>
  <c r="G1587" i="7"/>
  <c r="M1584" i="7" s="1"/>
  <c r="G1588" i="7"/>
  <c r="G1589" i="7"/>
  <c r="G1590" i="7"/>
  <c r="G1591" i="7"/>
  <c r="G1592" i="7"/>
  <c r="G1593" i="7"/>
  <c r="G1594" i="7"/>
  <c r="M1363" i="7" s="1"/>
  <c r="G1595" i="7"/>
  <c r="M1594" i="7" s="1"/>
  <c r="G1596" i="7"/>
  <c r="M1593" i="7" s="1"/>
  <c r="G1597" i="7"/>
  <c r="G1598" i="7"/>
  <c r="G1599" i="7"/>
  <c r="G1600" i="7"/>
  <c r="G1601" i="7"/>
  <c r="G1602" i="7"/>
  <c r="M1598" i="7" s="1"/>
  <c r="G1603" i="7"/>
  <c r="M1601" i="7" s="1"/>
  <c r="G1604" i="7"/>
  <c r="M1600" i="7" s="1"/>
  <c r="G1605" i="7"/>
  <c r="G1606" i="7"/>
  <c r="G1607" i="7"/>
  <c r="G1608" i="7"/>
  <c r="G1609" i="7"/>
  <c r="G1610" i="7"/>
  <c r="M1609" i="7" s="1"/>
  <c r="G1611" i="7"/>
  <c r="M1610" i="7" s="1"/>
  <c r="G1612" i="7"/>
  <c r="G1613" i="7"/>
  <c r="G1614" i="7"/>
  <c r="G1615" i="7"/>
  <c r="G1616" i="7"/>
  <c r="G1617" i="7"/>
  <c r="G1618" i="7"/>
  <c r="M1617" i="7" s="1"/>
  <c r="G1619" i="7"/>
  <c r="M1618" i="7" s="1"/>
  <c r="G1620" i="7"/>
  <c r="G1621" i="7"/>
  <c r="G1622" i="7"/>
  <c r="G1623" i="7"/>
  <c r="G1624" i="7"/>
  <c r="G1625" i="7"/>
  <c r="G1626" i="7"/>
  <c r="M1623" i="7" s="1"/>
  <c r="G1627" i="7"/>
  <c r="M1621" i="7" s="1"/>
  <c r="G1628" i="7"/>
  <c r="M1625" i="7" s="1"/>
  <c r="G1629" i="7"/>
  <c r="G1630" i="7"/>
  <c r="G1631" i="7"/>
  <c r="G1632" i="7"/>
  <c r="G1633" i="7"/>
  <c r="G1634" i="7"/>
  <c r="M1631" i="7" s="1"/>
  <c r="G1635" i="7"/>
  <c r="M1632" i="7" s="1"/>
  <c r="G1636" i="7"/>
  <c r="M1422" i="7" s="1"/>
  <c r="G1637" i="7"/>
  <c r="G1638" i="7"/>
  <c r="G1639" i="7"/>
  <c r="G1640" i="7"/>
  <c r="G1641" i="7"/>
  <c r="G1642" i="7"/>
  <c r="M1640" i="7" s="1"/>
  <c r="G1643" i="7"/>
  <c r="M1431" i="7" s="1"/>
  <c r="G1644" i="7"/>
  <c r="G1645" i="7"/>
  <c r="G1646" i="7"/>
  <c r="G1647" i="7"/>
  <c r="G1648" i="7"/>
  <c r="G1649" i="7"/>
  <c r="G1650" i="7"/>
  <c r="M1645" i="7" s="1"/>
  <c r="G1651" i="7"/>
  <c r="M1648" i="7" s="1"/>
  <c r="G1652" i="7"/>
  <c r="G1653" i="7"/>
  <c r="G1654" i="7"/>
  <c r="G1655" i="7"/>
  <c r="G1656" i="7"/>
  <c r="G1657" i="7"/>
  <c r="G1658" i="7"/>
  <c r="M1657" i="7" s="1"/>
  <c r="G1659" i="7"/>
  <c r="M1655" i="7" s="1"/>
  <c r="G1660" i="7"/>
  <c r="M1505" i="7" s="1"/>
  <c r="G1661" i="7"/>
  <c r="G1662" i="7"/>
  <c r="G1663" i="7"/>
  <c r="G1664" i="7"/>
  <c r="G1665" i="7"/>
  <c r="G1666" i="7"/>
  <c r="M1662" i="7" s="1"/>
  <c r="G1667" i="7"/>
  <c r="M1664" i="7" s="1"/>
  <c r="G1668" i="7"/>
  <c r="M1663" i="7" s="1"/>
  <c r="G1669" i="7"/>
  <c r="G1670" i="7"/>
  <c r="G1671" i="7"/>
  <c r="G1672" i="7"/>
  <c r="G1673" i="7"/>
  <c r="G1674" i="7"/>
  <c r="M1673" i="7" s="1"/>
  <c r="G1675" i="7"/>
  <c r="M1674" i="7" s="1"/>
  <c r="G1676" i="7"/>
  <c r="M1483" i="7" s="1"/>
  <c r="G1677" i="7"/>
  <c r="G1678" i="7"/>
  <c r="G1679" i="7"/>
  <c r="G1680" i="7"/>
  <c r="G1681" i="7"/>
  <c r="G1682" i="7"/>
  <c r="M1680" i="7" s="1"/>
  <c r="G1683" i="7"/>
  <c r="M1681" i="7" s="1"/>
  <c r="G1684" i="7"/>
  <c r="G1685" i="7"/>
  <c r="G1686" i="7"/>
  <c r="G1687" i="7"/>
  <c r="G1688" i="7"/>
  <c r="G1689" i="7"/>
  <c r="G1690" i="7"/>
  <c r="M1516" i="7" s="1"/>
  <c r="G1691" i="7"/>
  <c r="M1690" i="7" s="1"/>
  <c r="G1692" i="7"/>
  <c r="M1691" i="7" s="1"/>
  <c r="G1693" i="7"/>
  <c r="G1694" i="7"/>
  <c r="G1695" i="7"/>
  <c r="G1696" i="7"/>
  <c r="G1697" i="7"/>
  <c r="G1698" i="7"/>
  <c r="M1697" i="7" s="1"/>
  <c r="G1699" i="7"/>
  <c r="M1530" i="7" s="1"/>
  <c r="G1700" i="7"/>
  <c r="M1699" i="7" s="1"/>
  <c r="G1701" i="7"/>
  <c r="G1702" i="7"/>
  <c r="G1703" i="7"/>
  <c r="G1704" i="7"/>
  <c r="G1705" i="7"/>
  <c r="G1706" i="7"/>
  <c r="M1705" i="7" s="1"/>
  <c r="G1707" i="7"/>
  <c r="M1523" i="7" s="1"/>
  <c r="G1708" i="7"/>
  <c r="M1707" i="7" s="1"/>
  <c r="G1709" i="7"/>
  <c r="G1710" i="7"/>
  <c r="G1711" i="7"/>
  <c r="G1712" i="7"/>
  <c r="G1713" i="7"/>
  <c r="G1714" i="7"/>
  <c r="M1535" i="7" s="1"/>
  <c r="G1715" i="7"/>
  <c r="G1716" i="7"/>
  <c r="G1717" i="7"/>
  <c r="G1718" i="7"/>
  <c r="G1719" i="7"/>
  <c r="G1720" i="7"/>
  <c r="G1721" i="7"/>
  <c r="G1722" i="7"/>
  <c r="M1719" i="7" s="1"/>
  <c r="G1723" i="7"/>
  <c r="M1605" i="7" s="1"/>
  <c r="G1724" i="7"/>
  <c r="G1725" i="7"/>
  <c r="G1726" i="7"/>
  <c r="G1727" i="7"/>
  <c r="G1728" i="7"/>
  <c r="G1729" i="7"/>
  <c r="G1730" i="7"/>
  <c r="M1548" i="7" s="1"/>
  <c r="G1731" i="7"/>
  <c r="M1728" i="7" s="1"/>
  <c r="G1732" i="7"/>
  <c r="M1730" i="7" s="1"/>
  <c r="G1733" i="7"/>
  <c r="G1734" i="7"/>
  <c r="G1735" i="7"/>
  <c r="G1736" i="7"/>
  <c r="G1737" i="7"/>
  <c r="G1738" i="7"/>
  <c r="M1726" i="7" s="1"/>
  <c r="G1739" i="7"/>
  <c r="M1732" i="7" s="1"/>
  <c r="G1740" i="7"/>
  <c r="M1738" i="7" s="1"/>
  <c r="G1741" i="7"/>
  <c r="G1742" i="7"/>
  <c r="G1743" i="7"/>
  <c r="G1744" i="7"/>
  <c r="G1745" i="7"/>
  <c r="G1746" i="7"/>
  <c r="M1722" i="7" s="1"/>
  <c r="G1747" i="7"/>
  <c r="M1737" i="7" s="1"/>
  <c r="G1748" i="7"/>
  <c r="G1749" i="7"/>
  <c r="G1750" i="7"/>
  <c r="G1751" i="7"/>
  <c r="G1752" i="7"/>
  <c r="G1753" i="7"/>
  <c r="G1754" i="7"/>
  <c r="M1745" i="7" s="1"/>
  <c r="G1755" i="7"/>
  <c r="M1753" i="7" s="1"/>
  <c r="G1756" i="7"/>
  <c r="G1757" i="7"/>
  <c r="G1758" i="7"/>
  <c r="G1759" i="7"/>
  <c r="G1760" i="7"/>
  <c r="G1761" i="7"/>
  <c r="G1762" i="7"/>
  <c r="M1715" i="7" s="1"/>
  <c r="G1763" i="7"/>
  <c r="M1731" i="7" s="1"/>
  <c r="G1764" i="7"/>
  <c r="M1755" i="7" s="1"/>
  <c r="G1765" i="7"/>
  <c r="G1766" i="7"/>
  <c r="G1767" i="7"/>
  <c r="G1768" i="7"/>
  <c r="G1769" i="7"/>
  <c r="G1770" i="7"/>
  <c r="M1769" i="7" s="1"/>
  <c r="G1771" i="7"/>
  <c r="M1770" i="7" s="1"/>
  <c r="G1772" i="7"/>
  <c r="M1634" i="7" s="1"/>
  <c r="G1773" i="7"/>
  <c r="G1774" i="7"/>
  <c r="G1775" i="7"/>
  <c r="G1776" i="7"/>
  <c r="G1777" i="7"/>
  <c r="G1778" i="7"/>
  <c r="M1774" i="7" s="1"/>
  <c r="G1779" i="7"/>
  <c r="M1778" i="7" s="1"/>
  <c r="G1780" i="7"/>
  <c r="M1604" i="7" s="1"/>
  <c r="G1781" i="7"/>
  <c r="G1782" i="7"/>
  <c r="G1783" i="7"/>
  <c r="G1784" i="7"/>
  <c r="G1785" i="7"/>
  <c r="G1786" i="7"/>
  <c r="M1785" i="7" s="1"/>
  <c r="G1787" i="7"/>
  <c r="M1626" i="7" s="1"/>
  <c r="G1788" i="7"/>
  <c r="G1789" i="7"/>
  <c r="G1790" i="7"/>
  <c r="G1791" i="7"/>
  <c r="G1792" i="7"/>
  <c r="G1793" i="7"/>
  <c r="G1794" i="7"/>
  <c r="M1793" i="7" s="1"/>
  <c r="G1795" i="7"/>
  <c r="M1783" i="7" s="1"/>
  <c r="G1796" i="7"/>
  <c r="M1794" i="7" s="1"/>
  <c r="G1797" i="7"/>
  <c r="G1798" i="7"/>
  <c r="G1799" i="7"/>
  <c r="G1800" i="7"/>
  <c r="G1801" i="7"/>
  <c r="G1802" i="7"/>
  <c r="M1792" i="7" s="1"/>
  <c r="G1803" i="7"/>
  <c r="M1619" i="7" s="1"/>
  <c r="G1804" i="7"/>
  <c r="M1803" i="7" s="1"/>
  <c r="G1805" i="7"/>
  <c r="G1806" i="7"/>
  <c r="G1807" i="7"/>
  <c r="G1808" i="7"/>
  <c r="G1809" i="7"/>
  <c r="G1810" i="7"/>
  <c r="M1804" i="7" s="1"/>
  <c r="G1811" i="7"/>
  <c r="M1786" i="7" s="1"/>
  <c r="G1812" i="7"/>
  <c r="M1616" i="7" s="1"/>
  <c r="G1813" i="7"/>
  <c r="G1814" i="7"/>
  <c r="G1815" i="7"/>
  <c r="G1816" i="7"/>
  <c r="G1817" i="7"/>
  <c r="G1818" i="7"/>
  <c r="M1815" i="7" s="1"/>
  <c r="G1819" i="7"/>
  <c r="M1670" i="7" s="1"/>
  <c r="G1820" i="7"/>
  <c r="G1821" i="7"/>
  <c r="G1822" i="7"/>
  <c r="G1823" i="7"/>
  <c r="G1824" i="7"/>
  <c r="G1825" i="7"/>
  <c r="G1826" i="7"/>
  <c r="M1825" i="7" s="1"/>
  <c r="G1827" i="7"/>
  <c r="M1650" i="7" s="1"/>
  <c r="G1828" i="7"/>
  <c r="M1686" i="7" s="1"/>
  <c r="G1829" i="7"/>
  <c r="G1830" i="7"/>
  <c r="G1831" i="7"/>
  <c r="G1832" i="7"/>
  <c r="G1833" i="7"/>
  <c r="G1834" i="7"/>
  <c r="M1832" i="7" s="1"/>
  <c r="G1835" i="7"/>
  <c r="M1834" i="7" s="1"/>
  <c r="G1836" i="7"/>
  <c r="M1675" i="7" s="1"/>
  <c r="G1837" i="7"/>
  <c r="G1838" i="7"/>
  <c r="G1839" i="7"/>
  <c r="G1840" i="7"/>
  <c r="G1841" i="7"/>
  <c r="G1842" i="7"/>
  <c r="M1837" i="7" s="1"/>
  <c r="G1843" i="7"/>
  <c r="M1842" i="7" s="1"/>
  <c r="G1844" i="7"/>
  <c r="M1833" i="7" s="1"/>
  <c r="G1845" i="7"/>
  <c r="G1846" i="7"/>
  <c r="G1847" i="7"/>
  <c r="G1848" i="7"/>
  <c r="G1849" i="7"/>
  <c r="G1850" i="7"/>
  <c r="M1667" i="7" s="1"/>
  <c r="G1851" i="7"/>
  <c r="M1850" i="7" s="1"/>
  <c r="G1852" i="7"/>
  <c r="G1853" i="7"/>
  <c r="G1854" i="7"/>
  <c r="G1855" i="7"/>
  <c r="G1856" i="7"/>
  <c r="G1857" i="7"/>
  <c r="G1858" i="7"/>
  <c r="M1855" i="7" s="1"/>
  <c r="G1859" i="7"/>
  <c r="M1841" i="7" s="1"/>
  <c r="G1860" i="7"/>
  <c r="G1861" i="7"/>
  <c r="G1862" i="7"/>
  <c r="G1863" i="7"/>
  <c r="G1864" i="7"/>
  <c r="G1865" i="7"/>
  <c r="G1866" i="7"/>
  <c r="M1829" i="7" s="1"/>
  <c r="G1867" i="7"/>
  <c r="M1865" i="7" s="1"/>
  <c r="G1868" i="7"/>
  <c r="M1853" i="7" s="1"/>
  <c r="G1869" i="7"/>
  <c r="G1870" i="7"/>
  <c r="G1871" i="7"/>
  <c r="G1872" i="7"/>
  <c r="G1873" i="7"/>
  <c r="G1874" i="7"/>
  <c r="M1872" i="7" s="1"/>
  <c r="G1875" i="7"/>
  <c r="M1506" i="7" s="1"/>
  <c r="G1876" i="7"/>
  <c r="M1875" i="7" s="1"/>
  <c r="G1877" i="7"/>
  <c r="G1878" i="7"/>
  <c r="G1879" i="7"/>
  <c r="G1880" i="7"/>
  <c r="G1881" i="7"/>
  <c r="G1882" i="7"/>
  <c r="M1864" i="7" s="1"/>
  <c r="G1883" i="7"/>
  <c r="M1873" i="7" s="1"/>
  <c r="G1884" i="7"/>
  <c r="G1885" i="7"/>
  <c r="G1886" i="7"/>
  <c r="G1887" i="7"/>
  <c r="G1888" i="7"/>
  <c r="G1889" i="7"/>
  <c r="G1890" i="7"/>
  <c r="M1889" i="7" s="1"/>
  <c r="G1891" i="7"/>
  <c r="M1692" i="7" s="1"/>
  <c r="G1892" i="7"/>
  <c r="G1893" i="7"/>
  <c r="G1894" i="7"/>
  <c r="G1895" i="7"/>
  <c r="G1896" i="7"/>
  <c r="G1897" i="7"/>
  <c r="G1898" i="7"/>
  <c r="M1698" i="7" s="1"/>
  <c r="G1899" i="7"/>
  <c r="M1897" i="7" s="1"/>
  <c r="G1900" i="7"/>
  <c r="M1898" i="7" s="1"/>
  <c r="G1901" i="7"/>
  <c r="G1902" i="7"/>
  <c r="G1903" i="7"/>
  <c r="G1904" i="7"/>
  <c r="G1905" i="7"/>
  <c r="G1906" i="7"/>
  <c r="M1703" i="7" s="1"/>
  <c r="G1907" i="7"/>
  <c r="M1906" i="7" s="1"/>
  <c r="G1908" i="7"/>
  <c r="M1907" i="7" s="1"/>
  <c r="G1909" i="7"/>
  <c r="G1910" i="7"/>
  <c r="G1911" i="7"/>
  <c r="G1912" i="7"/>
  <c r="G1913" i="7"/>
  <c r="G1914" i="7"/>
  <c r="M1911" i="7" s="1"/>
  <c r="M18" i="7"/>
  <c r="M101" i="7"/>
  <c r="M156" i="7"/>
  <c r="M314" i="7"/>
  <c r="M40" i="7"/>
  <c r="M186" i="7"/>
  <c r="M384" i="7"/>
  <c r="M304" i="7"/>
  <c r="M231" i="7"/>
  <c r="M222" i="7"/>
  <c r="M413" i="7"/>
  <c r="M423" i="7"/>
  <c r="M432" i="7"/>
  <c r="M219" i="7"/>
  <c r="M455" i="7"/>
  <c r="M477" i="7"/>
  <c r="M487" i="7"/>
  <c r="M332" i="7"/>
  <c r="M519" i="7"/>
  <c r="M348" i="7"/>
  <c r="M543" i="7"/>
  <c r="M364" i="7"/>
  <c r="M551" i="7"/>
  <c r="M559" i="7"/>
  <c r="M391" i="7"/>
  <c r="M567" i="7"/>
  <c r="M392" i="7"/>
  <c r="M575" i="7"/>
  <c r="M440" i="7"/>
  <c r="M427" i="7"/>
  <c r="M583" i="7"/>
  <c r="M428" i="7"/>
  <c r="M589" i="7"/>
  <c r="M449" i="7"/>
  <c r="M599" i="7"/>
  <c r="M603" i="7"/>
  <c r="M615" i="7"/>
  <c r="M605" i="7"/>
  <c r="M631" i="7"/>
  <c r="M637" i="7"/>
  <c r="M453" i="7"/>
  <c r="M407" i="7"/>
  <c r="M653" i="7"/>
  <c r="M663" i="7"/>
  <c r="M479" i="7"/>
  <c r="M408" i="7"/>
  <c r="M679" i="7"/>
  <c r="M687" i="7"/>
  <c r="M533" i="7"/>
  <c r="M693" i="7"/>
  <c r="M694" i="7"/>
  <c r="M702" i="7"/>
  <c r="M525" i="7"/>
  <c r="M704" i="7"/>
  <c r="M698" i="7"/>
  <c r="M696" i="7"/>
  <c r="M711" i="7"/>
  <c r="M710" i="7"/>
  <c r="M703" i="7"/>
  <c r="M717" i="7"/>
  <c r="M713" i="7"/>
  <c r="M726" i="7"/>
  <c r="M691" i="7"/>
  <c r="M725" i="7"/>
  <c r="M720" i="7"/>
  <c r="M360" i="7"/>
  <c r="M736" i="7"/>
  <c r="M718" i="7"/>
  <c r="M744" i="7"/>
  <c r="M741" i="7"/>
  <c r="M549" i="7"/>
  <c r="M752" i="7"/>
  <c r="M758" i="7"/>
  <c r="M753" i="7"/>
  <c r="M766" i="7"/>
  <c r="M768" i="7"/>
  <c r="M767" i="7"/>
  <c r="M774" i="7"/>
  <c r="M609" i="7"/>
  <c r="M781" i="7"/>
  <c r="M783" i="7"/>
  <c r="M613" i="7"/>
  <c r="M790" i="7"/>
  <c r="M625" i="7"/>
  <c r="M791" i="7"/>
  <c r="M797" i="7"/>
  <c r="M799" i="7"/>
  <c r="M623" i="7"/>
  <c r="M807" i="7"/>
  <c r="M808" i="7"/>
  <c r="M814" i="7"/>
  <c r="M813" i="7"/>
  <c r="M818" i="7"/>
  <c r="M816" i="7"/>
  <c r="M824" i="7"/>
  <c r="M827" i="7"/>
  <c r="M825" i="7"/>
  <c r="M829" i="7"/>
  <c r="M831" i="7"/>
  <c r="M838" i="7"/>
  <c r="M837" i="7"/>
  <c r="M627" i="7"/>
  <c r="M846" i="7"/>
  <c r="M651" i="7"/>
  <c r="M862" i="7"/>
  <c r="M864" i="7"/>
  <c r="M868" i="7"/>
  <c r="M869" i="7"/>
  <c r="M870" i="7"/>
  <c r="M878" i="7"/>
  <c r="M685" i="7"/>
  <c r="M884" i="7"/>
  <c r="M886" i="7"/>
  <c r="M686" i="7"/>
  <c r="M894" i="7"/>
  <c r="M728" i="7"/>
  <c r="M900" i="7"/>
  <c r="M898" i="7"/>
  <c r="M906" i="7"/>
  <c r="M742" i="7"/>
  <c r="M910" i="7"/>
  <c r="M748" i="7"/>
  <c r="M918" i="7"/>
  <c r="M922" i="7"/>
  <c r="M928" i="7"/>
  <c r="M929" i="7"/>
  <c r="M933" i="7"/>
  <c r="M932" i="7"/>
  <c r="M760" i="7"/>
  <c r="M940" i="7"/>
  <c r="M941" i="7"/>
  <c r="M765" i="7"/>
  <c r="M943" i="7"/>
  <c r="M776" i="7"/>
  <c r="M949" i="7"/>
  <c r="M951" i="7"/>
  <c r="M957" i="7"/>
  <c r="M822" i="7"/>
  <c r="M811" i="7"/>
  <c r="M841" i="7"/>
  <c r="M965" i="7"/>
  <c r="M971" i="7"/>
  <c r="M972" i="7"/>
  <c r="M828" i="7"/>
  <c r="M967" i="7"/>
  <c r="M981" i="7"/>
  <c r="M978" i="7"/>
  <c r="M985" i="7"/>
  <c r="M982" i="7"/>
  <c r="M980" i="7"/>
  <c r="M798" i="7"/>
  <c r="M847" i="7"/>
  <c r="M992" i="7"/>
  <c r="M1004" i="7"/>
  <c r="M974" i="7"/>
  <c r="M1012" i="7"/>
  <c r="M873" i="7"/>
  <c r="M1014" i="7"/>
  <c r="M856" i="7"/>
  <c r="M1021" i="7"/>
  <c r="M1020" i="7"/>
  <c r="M1027" i="7"/>
  <c r="M842" i="7"/>
  <c r="M1030" i="7"/>
  <c r="M1036" i="7"/>
  <c r="M1034" i="7"/>
  <c r="M851" i="7"/>
  <c r="M839" i="7"/>
  <c r="M1046" i="7"/>
  <c r="M1051" i="7"/>
  <c r="M1053" i="7"/>
  <c r="M1037" i="7"/>
  <c r="M1060" i="7"/>
  <c r="M1061" i="7"/>
  <c r="M903" i="7"/>
  <c r="M1068" i="7"/>
  <c r="M1069" i="7"/>
  <c r="M1070" i="7"/>
  <c r="M1076" i="7"/>
  <c r="M751" i="7"/>
  <c r="M1077" i="7"/>
  <c r="M1084" i="7"/>
  <c r="M1079" i="7"/>
  <c r="M925" i="7"/>
  <c r="M1092" i="7"/>
  <c r="M935" i="7"/>
  <c r="M1094" i="7"/>
  <c r="M936" i="7"/>
  <c r="M1101" i="7"/>
  <c r="M1064" i="7"/>
  <c r="M750" i="7"/>
  <c r="M1107" i="7"/>
  <c r="M1109" i="7"/>
  <c r="M749" i="7"/>
  <c r="M1117" i="7"/>
  <c r="M1118" i="7"/>
  <c r="M1119" i="7"/>
  <c r="M1083" i="7"/>
  <c r="M1132" i="7"/>
  <c r="M1133" i="7"/>
  <c r="M1134" i="7"/>
  <c r="M1140" i="7"/>
  <c r="M955" i="7"/>
  <c r="M947" i="7"/>
  <c r="M1148" i="7"/>
  <c r="M1149" i="7"/>
  <c r="M1156" i="7"/>
  <c r="M1157" i="7"/>
  <c r="M1158" i="7"/>
  <c r="M986" i="7"/>
  <c r="M1165" i="7"/>
  <c r="M1166" i="7"/>
  <c r="M1172" i="7"/>
  <c r="M1173" i="7"/>
  <c r="M1174" i="7"/>
  <c r="M1180" i="7"/>
  <c r="M1006" i="7"/>
  <c r="M1182" i="7"/>
  <c r="M1188" i="7"/>
  <c r="M1011" i="7"/>
  <c r="M1190" i="7"/>
  <c r="M1196" i="7"/>
  <c r="M1189" i="7"/>
  <c r="M1192" i="7"/>
  <c r="M1204" i="7"/>
  <c r="M1205" i="7"/>
  <c r="M1211" i="7"/>
  <c r="M1019" i="7"/>
  <c r="M1214" i="7"/>
  <c r="M1032" i="7"/>
  <c r="M1221" i="7"/>
  <c r="M1219" i="7"/>
  <c r="M1052" i="7"/>
  <c r="M1229" i="7"/>
  <c r="M1228" i="7"/>
  <c r="M1236" i="7"/>
  <c r="M1054" i="7"/>
  <c r="M1238" i="7"/>
  <c r="M1062" i="7"/>
  <c r="M1245" i="7"/>
  <c r="M1154" i="7"/>
  <c r="M1253" i="7"/>
  <c r="M1048" i="7"/>
  <c r="M1072" i="7"/>
  <c r="M1261" i="7"/>
  <c r="M1056" i="7"/>
  <c r="M1266" i="7"/>
  <c r="M1264" i="7"/>
  <c r="M1269" i="7"/>
  <c r="M1273" i="7"/>
  <c r="M1122" i="7"/>
  <c r="M1278" i="7"/>
  <c r="M1284" i="7"/>
  <c r="M1086" i="7"/>
  <c r="M1286" i="7"/>
  <c r="M1290" i="7"/>
  <c r="M1291" i="7"/>
  <c r="M1294" i="7"/>
  <c r="M1300" i="7"/>
  <c r="M1299" i="7"/>
  <c r="M1301" i="7"/>
  <c r="M1308" i="7"/>
  <c r="M1113" i="7"/>
  <c r="M1310" i="7"/>
  <c r="M1141" i="7"/>
  <c r="M1136" i="7"/>
  <c r="M1150" i="7"/>
  <c r="M1326" i="7"/>
  <c r="M1332" i="7"/>
  <c r="M1199" i="7"/>
  <c r="M1334" i="7"/>
  <c r="M1167" i="7"/>
  <c r="M1341" i="7"/>
  <c r="M1200" i="7"/>
  <c r="M1348" i="7"/>
  <c r="M1347" i="7"/>
  <c r="M1159" i="7"/>
  <c r="M1175" i="7"/>
  <c r="M1357" i="7"/>
  <c r="M1358" i="7"/>
  <c r="M1362" i="7"/>
  <c r="M1342" i="7"/>
  <c r="M1195" i="7"/>
  <c r="M1198" i="7"/>
  <c r="M1374" i="7"/>
  <c r="M1378" i="7"/>
  <c r="M1337" i="7"/>
  <c r="M1350" i="7"/>
  <c r="M1055" i="7"/>
  <c r="M1389" i="7"/>
  <c r="M1386" i="7"/>
  <c r="M1390" i="7"/>
  <c r="M1234" i="7"/>
  <c r="M1397" i="7"/>
  <c r="M1396" i="7"/>
  <c r="M1392" i="7"/>
  <c r="M1402" i="7"/>
  <c r="M1403" i="7"/>
  <c r="M1404" i="7"/>
  <c r="M1405" i="7"/>
  <c r="M1220" i="7"/>
  <c r="M1410" i="7"/>
  <c r="M1413" i="7"/>
  <c r="M1420" i="7"/>
  <c r="M1421" i="7"/>
  <c r="M1407" i="7"/>
  <c r="M1428" i="7"/>
  <c r="M1429" i="7"/>
  <c r="M1417" i="7"/>
  <c r="M1430" i="7"/>
  <c r="M1425" i="7"/>
  <c r="M1411" i="7"/>
  <c r="M1251" i="7"/>
  <c r="M1438" i="7"/>
  <c r="M1439" i="7"/>
  <c r="M1444" i="7"/>
  <c r="M1445" i="7"/>
  <c r="M1446" i="7"/>
  <c r="M1434" i="7"/>
  <c r="M1453" i="7"/>
  <c r="M1296" i="7"/>
  <c r="M1455" i="7"/>
  <c r="M1460" i="7"/>
  <c r="M1459" i="7"/>
  <c r="M1277" i="7"/>
  <c r="M1458" i="7"/>
  <c r="M1462" i="7"/>
  <c r="M1468" i="7"/>
  <c r="M1283" i="7"/>
  <c r="M1472" i="7"/>
  <c r="M1450" i="7"/>
  <c r="M1317" i="7"/>
  <c r="M1479" i="7"/>
  <c r="M1271" i="7"/>
  <c r="M1485" i="7"/>
  <c r="M1123" i="7"/>
  <c r="M1487" i="7"/>
  <c r="M1492" i="7"/>
  <c r="M1127" i="7"/>
  <c r="M1493" i="7"/>
  <c r="M1494" i="7"/>
  <c r="M1500" i="7"/>
  <c r="M1486" i="7"/>
  <c r="M1491" i="7"/>
  <c r="M1452" i="7"/>
  <c r="M1501" i="7"/>
  <c r="M1306" i="7"/>
  <c r="M1509" i="7"/>
  <c r="M1510" i="7"/>
  <c r="M1511" i="7"/>
  <c r="M1252" i="7"/>
  <c r="M1517" i="7"/>
  <c r="M1325" i="7"/>
  <c r="M1520" i="7"/>
  <c r="M1524" i="7"/>
  <c r="M1330" i="7"/>
  <c r="M1526" i="7"/>
  <c r="M1527" i="7"/>
  <c r="M1528" i="7"/>
  <c r="M1518" i="7"/>
  <c r="M1382" i="7"/>
  <c r="M1533" i="7"/>
  <c r="M1534" i="7"/>
  <c r="M1536" i="7"/>
  <c r="M1383" i="7"/>
  <c r="M1541" i="7"/>
  <c r="M1542" i="7"/>
  <c r="M1544" i="7"/>
  <c r="M1547" i="7"/>
  <c r="M1370" i="7"/>
  <c r="M1549" i="7"/>
  <c r="M1550" i="7"/>
  <c r="M1551" i="7"/>
  <c r="M1556" i="7"/>
  <c r="M1557" i="7"/>
  <c r="M1387" i="7"/>
  <c r="M1559" i="7"/>
  <c r="M1560" i="7"/>
  <c r="M1563" i="7"/>
  <c r="M1564" i="7"/>
  <c r="M1566" i="7"/>
  <c r="M1565" i="7"/>
  <c r="M1568" i="7"/>
  <c r="M1572" i="7"/>
  <c r="M1388" i="7"/>
  <c r="M1574" i="7"/>
  <c r="M1575" i="7"/>
  <c r="M1573" i="7"/>
  <c r="M1426" i="7"/>
  <c r="M1580" i="7"/>
  <c r="M1384" i="7"/>
  <c r="M1579" i="7"/>
  <c r="M1582" i="7"/>
  <c r="M1581" i="7"/>
  <c r="M1583" i="7"/>
  <c r="M1586" i="7"/>
  <c r="M1588" i="7"/>
  <c r="M1589" i="7"/>
  <c r="M1414" i="7"/>
  <c r="M1592" i="7"/>
  <c r="M1591" i="7"/>
  <c r="M1595" i="7"/>
  <c r="M1597" i="7"/>
  <c r="M1596" i="7"/>
  <c r="M1391" i="7"/>
  <c r="M1602" i="7"/>
  <c r="M1603" i="7"/>
  <c r="M1399" i="7"/>
  <c r="M1607" i="7"/>
  <c r="M1608" i="7"/>
  <c r="M1442" i="7"/>
  <c r="M1612" i="7"/>
  <c r="M1613" i="7"/>
  <c r="M1614" i="7"/>
  <c r="M1615" i="7"/>
  <c r="M1437" i="7"/>
  <c r="M1432" i="7"/>
  <c r="M1620" i="7"/>
  <c r="M1423" i="7"/>
  <c r="M1622" i="7"/>
  <c r="M1412" i="7"/>
  <c r="M1624" i="7"/>
  <c r="M1627" i="7"/>
  <c r="M1436" i="7"/>
  <c r="M1628" i="7"/>
  <c r="M1630" i="7"/>
  <c r="M1629" i="7"/>
  <c r="M1636" i="7"/>
  <c r="M1637" i="7"/>
  <c r="M1484" i="7"/>
  <c r="M1639" i="7"/>
  <c r="M1638" i="7"/>
  <c r="M1643" i="7"/>
  <c r="M1642" i="7"/>
  <c r="M1499" i="7"/>
  <c r="M1641" i="7"/>
  <c r="M1646" i="7"/>
  <c r="M1644" i="7"/>
  <c r="M1477" i="7"/>
  <c r="M1652" i="7"/>
  <c r="M1447" i="7"/>
  <c r="M1654" i="7"/>
  <c r="M1653" i="7"/>
  <c r="M1448" i="7"/>
  <c r="M1502" i="7"/>
  <c r="M1661" i="7"/>
  <c r="M1660" i="7"/>
  <c r="M1656" i="7"/>
  <c r="M1658" i="7"/>
  <c r="M1659" i="7"/>
  <c r="M1669" i="7"/>
  <c r="M1464" i="7"/>
  <c r="M1671" i="7"/>
  <c r="M1672" i="7"/>
  <c r="M1676" i="7"/>
  <c r="M1677" i="7"/>
  <c r="M1504" i="7"/>
  <c r="M1679" i="7"/>
  <c r="M1678" i="7"/>
  <c r="M1478" i="7"/>
  <c r="M1684" i="7"/>
  <c r="M1685" i="7"/>
  <c r="M1498" i="7"/>
  <c r="M1687" i="7"/>
  <c r="M1688" i="7"/>
  <c r="M1508" i="7"/>
  <c r="M1693" i="7"/>
  <c r="M1694" i="7"/>
  <c r="M1531" i="7"/>
  <c r="M1696" i="7"/>
  <c r="M1700" i="7"/>
  <c r="M1701" i="7"/>
  <c r="M1702" i="7"/>
  <c r="M1532" i="7"/>
  <c r="M1704" i="7"/>
  <c r="M1708" i="7"/>
  <c r="M1709" i="7"/>
  <c r="M1710" i="7"/>
  <c r="M1558" i="7"/>
  <c r="M1712" i="7"/>
  <c r="M1714" i="7"/>
  <c r="M1713" i="7"/>
  <c r="M1716" i="7"/>
  <c r="M1717" i="7"/>
  <c r="M1567" i="7"/>
  <c r="M1576" i="7"/>
  <c r="M1720" i="7"/>
  <c r="M1723" i="7"/>
  <c r="M1577" i="7"/>
  <c r="M1725" i="7"/>
  <c r="M1724" i="7"/>
  <c r="M1543" i="7"/>
  <c r="M1727" i="7"/>
  <c r="M1729" i="7"/>
  <c r="M1540" i="7"/>
  <c r="M1734" i="7"/>
  <c r="M1555" i="7"/>
  <c r="M1736" i="7"/>
  <c r="M1739" i="7"/>
  <c r="M1735" i="7"/>
  <c r="M1742" i="7"/>
  <c r="M1590" i="7"/>
  <c r="M1744" i="7"/>
  <c r="M1606" i="7"/>
  <c r="M1740" i="7"/>
  <c r="M1747" i="7"/>
  <c r="M1748" i="7"/>
  <c r="M1741" i="7"/>
  <c r="M1587" i="7"/>
  <c r="M1754" i="7"/>
  <c r="M1750" i="7"/>
  <c r="M1743" i="7"/>
  <c r="M1561" i="7"/>
  <c r="M1759" i="7"/>
  <c r="M1756" i="7"/>
  <c r="M1721" i="7"/>
  <c r="M1760" i="7"/>
  <c r="M1751" i="7"/>
  <c r="M1611" i="7"/>
  <c r="M1768" i="7"/>
  <c r="M1435" i="7"/>
  <c r="M1772" i="7"/>
  <c r="M1773" i="7"/>
  <c r="M1775" i="7"/>
  <c r="M1771" i="7"/>
  <c r="M1780" i="7"/>
  <c r="M1781" i="7"/>
  <c r="M1782" i="7"/>
  <c r="M1779" i="7"/>
  <c r="M1635" i="7"/>
  <c r="M1787" i="7"/>
  <c r="M1649" i="7"/>
  <c r="M1789" i="7"/>
  <c r="M1585" i="7"/>
  <c r="M1791" i="7"/>
  <c r="M1647" i="7"/>
  <c r="M1796" i="7"/>
  <c r="M1797" i="7"/>
  <c r="M1788" i="7"/>
  <c r="M1633" i="7"/>
  <c r="M1800" i="7"/>
  <c r="M1790" i="7"/>
  <c r="M1801" i="7"/>
  <c r="M1806" i="7"/>
  <c r="M1807" i="7"/>
  <c r="M1776" i="7"/>
  <c r="M1812" i="7"/>
  <c r="M1813" i="7"/>
  <c r="M1814" i="7"/>
  <c r="M1665" i="7"/>
  <c r="M1816" i="7"/>
  <c r="M1819" i="7"/>
  <c r="M1820" i="7"/>
  <c r="M1821" i="7"/>
  <c r="M1822" i="7"/>
  <c r="M1817" i="7"/>
  <c r="M1689" i="7"/>
  <c r="M1828" i="7"/>
  <c r="M1827" i="7"/>
  <c r="M1569" i="7"/>
  <c r="M1507" i="7"/>
  <c r="M1831" i="7"/>
  <c r="M1836" i="7"/>
  <c r="M1668" i="7"/>
  <c r="M1838" i="7"/>
  <c r="M1651" i="7"/>
  <c r="M1840" i="7"/>
  <c r="M1844" i="7"/>
  <c r="M1830" i="7"/>
  <c r="M1846" i="7"/>
  <c r="M1843" i="7"/>
  <c r="M1845" i="7"/>
  <c r="M1847" i="7"/>
  <c r="M1852" i="7"/>
  <c r="M1851" i="7"/>
  <c r="M1854" i="7"/>
  <c r="M1666" i="7"/>
  <c r="M1856" i="7"/>
  <c r="M1859" i="7"/>
  <c r="M1682" i="7"/>
  <c r="M1683" i="7"/>
  <c r="M1862" i="7"/>
  <c r="M1861" i="7"/>
  <c r="M1863" i="7"/>
  <c r="M1503" i="7"/>
  <c r="M1867" i="7"/>
  <c r="M1869" i="7"/>
  <c r="M1857" i="7"/>
  <c r="M1871" i="7"/>
  <c r="M1876" i="7"/>
  <c r="M1826" i="7"/>
  <c r="M1695" i="7"/>
  <c r="M1879" i="7"/>
  <c r="M1860" i="7"/>
  <c r="M1874" i="7"/>
  <c r="M1839" i="7"/>
  <c r="M1877" i="7"/>
  <c r="M1835" i="7"/>
  <c r="M1880" i="7"/>
  <c r="M1599" i="7"/>
  <c r="M1891" i="7"/>
  <c r="M1890" i="7"/>
  <c r="M1893" i="7"/>
  <c r="M1894" i="7"/>
  <c r="M1892" i="7"/>
  <c r="M1711" i="7"/>
  <c r="M1899" i="7"/>
  <c r="M1901" i="7"/>
  <c r="M1902" i="7"/>
  <c r="M1900" i="7"/>
  <c r="M1904" i="7"/>
  <c r="M1908" i="7"/>
  <c r="M1706" i="7"/>
  <c r="M1910" i="7"/>
  <c r="M1909" i="7"/>
  <c r="M1905" i="7"/>
  <c r="M194" i="7"/>
  <c r="M1914" i="7"/>
  <c r="K1914" i="7"/>
  <c r="L1914" i="7" s="1"/>
  <c r="J1914" i="7"/>
  <c r="I1914" i="7"/>
  <c r="M1913" i="7"/>
  <c r="K1913" i="7"/>
  <c r="L1913" i="7" s="1"/>
  <c r="J1913" i="7"/>
  <c r="I1913" i="7"/>
  <c r="M1912" i="7"/>
  <c r="K1912" i="7"/>
  <c r="L1912" i="7" s="1"/>
  <c r="J1912" i="7"/>
  <c r="I1912" i="7"/>
  <c r="K1911" i="7"/>
  <c r="L1911" i="7" s="1"/>
  <c r="J1911" i="7"/>
  <c r="I1911" i="7"/>
  <c r="K1910" i="7"/>
  <c r="L1910" i="7" s="1"/>
  <c r="J1910" i="7"/>
  <c r="I1910" i="7"/>
  <c r="K1909" i="7"/>
  <c r="L1909" i="7" s="1"/>
  <c r="J1909" i="7"/>
  <c r="I1909" i="7"/>
  <c r="K1908" i="7"/>
  <c r="L1908" i="7" s="1"/>
  <c r="J1908" i="7"/>
  <c r="I1908" i="7"/>
  <c r="K1907" i="7"/>
  <c r="L1907" i="7" s="1"/>
  <c r="J1907" i="7"/>
  <c r="I1907" i="7"/>
  <c r="K1906" i="7"/>
  <c r="L1906" i="7" s="1"/>
  <c r="J1906" i="7"/>
  <c r="I1906" i="7"/>
  <c r="K1905" i="7"/>
  <c r="L1905" i="7" s="1"/>
  <c r="J1905" i="7"/>
  <c r="I1905" i="7"/>
  <c r="K1904" i="7"/>
  <c r="L1904" i="7" s="1"/>
  <c r="J1904" i="7"/>
  <c r="I1904" i="7"/>
  <c r="M1903" i="7"/>
  <c r="K1903" i="7"/>
  <c r="L1903" i="7" s="1"/>
  <c r="J1903" i="7"/>
  <c r="I1903" i="7"/>
  <c r="K1902" i="7"/>
  <c r="L1902" i="7" s="1"/>
  <c r="J1902" i="7"/>
  <c r="I1902" i="7"/>
  <c r="K1901" i="7"/>
  <c r="L1901" i="7" s="1"/>
  <c r="J1901" i="7"/>
  <c r="I1901" i="7"/>
  <c r="K1900" i="7"/>
  <c r="L1900" i="7" s="1"/>
  <c r="J1900" i="7"/>
  <c r="I1900" i="7"/>
  <c r="K1899" i="7"/>
  <c r="L1899" i="7" s="1"/>
  <c r="J1899" i="7"/>
  <c r="I1899" i="7"/>
  <c r="K1898" i="7"/>
  <c r="L1898" i="7" s="1"/>
  <c r="J1898" i="7"/>
  <c r="I1898" i="7"/>
  <c r="K1897" i="7"/>
  <c r="L1897" i="7" s="1"/>
  <c r="J1897" i="7"/>
  <c r="I1897" i="7"/>
  <c r="M1896" i="7"/>
  <c r="K1896" i="7"/>
  <c r="L1896" i="7" s="1"/>
  <c r="J1896" i="7"/>
  <c r="I1896" i="7"/>
  <c r="M1895" i="7"/>
  <c r="K1895" i="7"/>
  <c r="L1895" i="7" s="1"/>
  <c r="J1895" i="7"/>
  <c r="I1895" i="7"/>
  <c r="K1894" i="7"/>
  <c r="L1894" i="7" s="1"/>
  <c r="J1894" i="7"/>
  <c r="I1894" i="7"/>
  <c r="K1893" i="7"/>
  <c r="L1893" i="7" s="1"/>
  <c r="J1893" i="7"/>
  <c r="I1893" i="7"/>
  <c r="K1892" i="7"/>
  <c r="L1892" i="7" s="1"/>
  <c r="J1892" i="7"/>
  <c r="I1892" i="7"/>
  <c r="K1891" i="7"/>
  <c r="L1891" i="7" s="1"/>
  <c r="J1891" i="7"/>
  <c r="I1891" i="7"/>
  <c r="K1890" i="7"/>
  <c r="L1890" i="7" s="1"/>
  <c r="J1890" i="7"/>
  <c r="I1890" i="7"/>
  <c r="K1889" i="7"/>
  <c r="L1889" i="7" s="1"/>
  <c r="J1889" i="7"/>
  <c r="I1889" i="7"/>
  <c r="M1888" i="7"/>
  <c r="K1888" i="7"/>
  <c r="L1888" i="7" s="1"/>
  <c r="J1888" i="7"/>
  <c r="I1888" i="7"/>
  <c r="M1887" i="7"/>
  <c r="K1887" i="7"/>
  <c r="L1887" i="7" s="1"/>
  <c r="J1887" i="7"/>
  <c r="I1887" i="7"/>
  <c r="M1886" i="7"/>
  <c r="K1886" i="7"/>
  <c r="L1886" i="7" s="1"/>
  <c r="J1886" i="7"/>
  <c r="I1886" i="7"/>
  <c r="M1885" i="7"/>
  <c r="K1885" i="7"/>
  <c r="L1885" i="7" s="1"/>
  <c r="J1885" i="7"/>
  <c r="I1885" i="7"/>
  <c r="M1884" i="7"/>
  <c r="K1884" i="7"/>
  <c r="L1884" i="7" s="1"/>
  <c r="J1884" i="7"/>
  <c r="I1884" i="7"/>
  <c r="M1883" i="7"/>
  <c r="K1883" i="7"/>
  <c r="L1883" i="7" s="1"/>
  <c r="J1883" i="7"/>
  <c r="I1883" i="7"/>
  <c r="M1882" i="7"/>
  <c r="K1882" i="7"/>
  <c r="L1882" i="7" s="1"/>
  <c r="J1882" i="7"/>
  <c r="I1882" i="7"/>
  <c r="M1881" i="7"/>
  <c r="K1881" i="7"/>
  <c r="L1881" i="7" s="1"/>
  <c r="J1881" i="7"/>
  <c r="I1881" i="7"/>
  <c r="K1880" i="7"/>
  <c r="L1880" i="7" s="1"/>
  <c r="J1880" i="7"/>
  <c r="I1880" i="7"/>
  <c r="K1879" i="7"/>
  <c r="L1879" i="7" s="1"/>
  <c r="J1879" i="7"/>
  <c r="I1879" i="7"/>
  <c r="M1878" i="7"/>
  <c r="K1878" i="7"/>
  <c r="L1878" i="7" s="1"/>
  <c r="J1878" i="7"/>
  <c r="I1878" i="7"/>
  <c r="K1877" i="7"/>
  <c r="L1877" i="7" s="1"/>
  <c r="J1877" i="7"/>
  <c r="I1877" i="7"/>
  <c r="K1876" i="7"/>
  <c r="L1876" i="7" s="1"/>
  <c r="J1876" i="7"/>
  <c r="I1876" i="7"/>
  <c r="K1875" i="7"/>
  <c r="L1875" i="7" s="1"/>
  <c r="J1875" i="7"/>
  <c r="I1875" i="7"/>
  <c r="K1874" i="7"/>
  <c r="L1874" i="7" s="1"/>
  <c r="J1874" i="7"/>
  <c r="I1874" i="7"/>
  <c r="K1873" i="7"/>
  <c r="L1873" i="7" s="1"/>
  <c r="J1873" i="7"/>
  <c r="I1873" i="7"/>
  <c r="K1872" i="7"/>
  <c r="L1872" i="7" s="1"/>
  <c r="J1872" i="7"/>
  <c r="I1872" i="7"/>
  <c r="K1871" i="7"/>
  <c r="L1871" i="7" s="1"/>
  <c r="J1871" i="7"/>
  <c r="I1871" i="7"/>
  <c r="M1870" i="7"/>
  <c r="K1870" i="7"/>
  <c r="L1870" i="7" s="1"/>
  <c r="J1870" i="7"/>
  <c r="I1870" i="7"/>
  <c r="K1869" i="7"/>
  <c r="L1869" i="7" s="1"/>
  <c r="J1869" i="7"/>
  <c r="I1869" i="7"/>
  <c r="M1868" i="7"/>
  <c r="K1868" i="7"/>
  <c r="L1868" i="7" s="1"/>
  <c r="J1868" i="7"/>
  <c r="I1868" i="7"/>
  <c r="K1867" i="7"/>
  <c r="L1867" i="7" s="1"/>
  <c r="J1867" i="7"/>
  <c r="I1867" i="7"/>
  <c r="M1866" i="7"/>
  <c r="K1866" i="7"/>
  <c r="L1866" i="7" s="1"/>
  <c r="J1866" i="7"/>
  <c r="I1866" i="7"/>
  <c r="K1865" i="7"/>
  <c r="L1865" i="7" s="1"/>
  <c r="J1865" i="7"/>
  <c r="I1865" i="7"/>
  <c r="K1864" i="7"/>
  <c r="L1864" i="7" s="1"/>
  <c r="J1864" i="7"/>
  <c r="I1864" i="7"/>
  <c r="K1863" i="7"/>
  <c r="L1863" i="7" s="1"/>
  <c r="J1863" i="7"/>
  <c r="I1863" i="7"/>
  <c r="K1862" i="7"/>
  <c r="L1862" i="7" s="1"/>
  <c r="J1862" i="7"/>
  <c r="I1862" i="7"/>
  <c r="K1861" i="7"/>
  <c r="L1861" i="7" s="1"/>
  <c r="J1861" i="7"/>
  <c r="I1861" i="7"/>
  <c r="K1860" i="7"/>
  <c r="L1860" i="7" s="1"/>
  <c r="J1860" i="7"/>
  <c r="I1860" i="7"/>
  <c r="K1859" i="7"/>
  <c r="L1859" i="7" s="1"/>
  <c r="J1859" i="7"/>
  <c r="I1859" i="7"/>
  <c r="M1858" i="7"/>
  <c r="K1858" i="7"/>
  <c r="L1858" i="7" s="1"/>
  <c r="J1858" i="7"/>
  <c r="I1858" i="7"/>
  <c r="K1857" i="7"/>
  <c r="L1857" i="7" s="1"/>
  <c r="J1857" i="7"/>
  <c r="I1857" i="7"/>
  <c r="K1856" i="7"/>
  <c r="L1856" i="7" s="1"/>
  <c r="J1856" i="7"/>
  <c r="I1856" i="7"/>
  <c r="K1855" i="7"/>
  <c r="L1855" i="7" s="1"/>
  <c r="J1855" i="7"/>
  <c r="I1855" i="7"/>
  <c r="K1854" i="7"/>
  <c r="L1854" i="7" s="1"/>
  <c r="J1854" i="7"/>
  <c r="I1854" i="7"/>
  <c r="K1853" i="7"/>
  <c r="L1853" i="7" s="1"/>
  <c r="J1853" i="7"/>
  <c r="I1853" i="7"/>
  <c r="K1852" i="7"/>
  <c r="L1852" i="7" s="1"/>
  <c r="J1852" i="7"/>
  <c r="I1852" i="7"/>
  <c r="K1851" i="7"/>
  <c r="L1851" i="7" s="1"/>
  <c r="J1851" i="7"/>
  <c r="I1851" i="7"/>
  <c r="K1850" i="7"/>
  <c r="L1850" i="7" s="1"/>
  <c r="J1850" i="7"/>
  <c r="I1850" i="7"/>
  <c r="M1849" i="7"/>
  <c r="K1849" i="7"/>
  <c r="L1849" i="7" s="1"/>
  <c r="J1849" i="7"/>
  <c r="I1849" i="7"/>
  <c r="M1848" i="7"/>
  <c r="K1848" i="7"/>
  <c r="L1848" i="7" s="1"/>
  <c r="J1848" i="7"/>
  <c r="I1848" i="7"/>
  <c r="K1847" i="7"/>
  <c r="L1847" i="7" s="1"/>
  <c r="J1847" i="7"/>
  <c r="I1847" i="7"/>
  <c r="K1846" i="7"/>
  <c r="L1846" i="7" s="1"/>
  <c r="J1846" i="7"/>
  <c r="I1846" i="7"/>
  <c r="K1845" i="7"/>
  <c r="L1845" i="7" s="1"/>
  <c r="J1845" i="7"/>
  <c r="I1845" i="7"/>
  <c r="K1844" i="7"/>
  <c r="L1844" i="7" s="1"/>
  <c r="J1844" i="7"/>
  <c r="I1844" i="7"/>
  <c r="K1843" i="7"/>
  <c r="L1843" i="7" s="1"/>
  <c r="J1843" i="7"/>
  <c r="I1843" i="7"/>
  <c r="K1842" i="7"/>
  <c r="L1842" i="7" s="1"/>
  <c r="J1842" i="7"/>
  <c r="I1842" i="7"/>
  <c r="K1841" i="7"/>
  <c r="L1841" i="7" s="1"/>
  <c r="J1841" i="7"/>
  <c r="I1841" i="7"/>
  <c r="K1840" i="7"/>
  <c r="L1840" i="7" s="1"/>
  <c r="J1840" i="7"/>
  <c r="I1840" i="7"/>
  <c r="K1839" i="7"/>
  <c r="L1839" i="7" s="1"/>
  <c r="J1839" i="7"/>
  <c r="I1839" i="7"/>
  <c r="K1838" i="7"/>
  <c r="L1838" i="7" s="1"/>
  <c r="J1838" i="7"/>
  <c r="I1838" i="7"/>
  <c r="K1837" i="7"/>
  <c r="L1837" i="7" s="1"/>
  <c r="J1837" i="7"/>
  <c r="I1837" i="7"/>
  <c r="K1836" i="7"/>
  <c r="L1836" i="7" s="1"/>
  <c r="J1836" i="7"/>
  <c r="I1836" i="7"/>
  <c r="K1835" i="7"/>
  <c r="L1835" i="7" s="1"/>
  <c r="J1835" i="7"/>
  <c r="I1835" i="7"/>
  <c r="K1834" i="7"/>
  <c r="L1834" i="7" s="1"/>
  <c r="J1834" i="7"/>
  <c r="I1834" i="7"/>
  <c r="K1833" i="7"/>
  <c r="L1833" i="7" s="1"/>
  <c r="J1833" i="7"/>
  <c r="I1833" i="7"/>
  <c r="K1832" i="7"/>
  <c r="L1832" i="7" s="1"/>
  <c r="J1832" i="7"/>
  <c r="I1832" i="7"/>
  <c r="K1831" i="7"/>
  <c r="L1831" i="7" s="1"/>
  <c r="J1831" i="7"/>
  <c r="I1831" i="7"/>
  <c r="K1830" i="7"/>
  <c r="L1830" i="7" s="1"/>
  <c r="J1830" i="7"/>
  <c r="I1830" i="7"/>
  <c r="K1829" i="7"/>
  <c r="L1829" i="7" s="1"/>
  <c r="J1829" i="7"/>
  <c r="I1829" i="7"/>
  <c r="K1828" i="7"/>
  <c r="L1828" i="7" s="1"/>
  <c r="J1828" i="7"/>
  <c r="I1828" i="7"/>
  <c r="K1827" i="7"/>
  <c r="L1827" i="7" s="1"/>
  <c r="J1827" i="7"/>
  <c r="I1827" i="7"/>
  <c r="K1826" i="7"/>
  <c r="L1826" i="7" s="1"/>
  <c r="J1826" i="7"/>
  <c r="I1826" i="7"/>
  <c r="K1825" i="7"/>
  <c r="L1825" i="7" s="1"/>
  <c r="J1825" i="7"/>
  <c r="I1825" i="7"/>
  <c r="M1824" i="7"/>
  <c r="K1824" i="7"/>
  <c r="L1824" i="7" s="1"/>
  <c r="J1824" i="7"/>
  <c r="I1824" i="7"/>
  <c r="M1823" i="7"/>
  <c r="K1823" i="7"/>
  <c r="L1823" i="7" s="1"/>
  <c r="J1823" i="7"/>
  <c r="I1823" i="7"/>
  <c r="K1822" i="7"/>
  <c r="L1822" i="7" s="1"/>
  <c r="J1822" i="7"/>
  <c r="I1822" i="7"/>
  <c r="K1821" i="7"/>
  <c r="L1821" i="7" s="1"/>
  <c r="J1821" i="7"/>
  <c r="I1821" i="7"/>
  <c r="K1820" i="7"/>
  <c r="L1820" i="7" s="1"/>
  <c r="J1820" i="7"/>
  <c r="I1820" i="7"/>
  <c r="K1819" i="7"/>
  <c r="L1819" i="7" s="1"/>
  <c r="J1819" i="7"/>
  <c r="I1819" i="7"/>
  <c r="M1818" i="7"/>
  <c r="K1818" i="7"/>
  <c r="L1818" i="7" s="1"/>
  <c r="J1818" i="7"/>
  <c r="I1818" i="7"/>
  <c r="K1817" i="7"/>
  <c r="L1817" i="7" s="1"/>
  <c r="J1817" i="7"/>
  <c r="I1817" i="7"/>
  <c r="K1816" i="7"/>
  <c r="L1816" i="7" s="1"/>
  <c r="J1816" i="7"/>
  <c r="I1816" i="7"/>
  <c r="K1815" i="7"/>
  <c r="L1815" i="7" s="1"/>
  <c r="J1815" i="7"/>
  <c r="I1815" i="7"/>
  <c r="K1814" i="7"/>
  <c r="L1814" i="7" s="1"/>
  <c r="J1814" i="7"/>
  <c r="I1814" i="7"/>
  <c r="K1813" i="7"/>
  <c r="L1813" i="7" s="1"/>
  <c r="J1813" i="7"/>
  <c r="I1813" i="7"/>
  <c r="K1812" i="7"/>
  <c r="L1812" i="7" s="1"/>
  <c r="J1812" i="7"/>
  <c r="I1812" i="7"/>
  <c r="M1811" i="7"/>
  <c r="K1811" i="7"/>
  <c r="L1811" i="7" s="1"/>
  <c r="J1811" i="7"/>
  <c r="I1811" i="7"/>
  <c r="M1810" i="7"/>
  <c r="K1810" i="7"/>
  <c r="L1810" i="7" s="1"/>
  <c r="J1810" i="7"/>
  <c r="I1810" i="7"/>
  <c r="M1809" i="7"/>
  <c r="K1809" i="7"/>
  <c r="L1809" i="7" s="1"/>
  <c r="J1809" i="7"/>
  <c r="I1809" i="7"/>
  <c r="M1808" i="7"/>
  <c r="K1808" i="7"/>
  <c r="L1808" i="7" s="1"/>
  <c r="J1808" i="7"/>
  <c r="I1808" i="7"/>
  <c r="K1807" i="7"/>
  <c r="L1807" i="7" s="1"/>
  <c r="J1807" i="7"/>
  <c r="I1807" i="7"/>
  <c r="K1806" i="7"/>
  <c r="L1806" i="7" s="1"/>
  <c r="J1806" i="7"/>
  <c r="I1806" i="7"/>
  <c r="M1805" i="7"/>
  <c r="K1805" i="7"/>
  <c r="L1805" i="7" s="1"/>
  <c r="J1805" i="7"/>
  <c r="I1805" i="7"/>
  <c r="K1804" i="7"/>
  <c r="L1804" i="7" s="1"/>
  <c r="J1804" i="7"/>
  <c r="I1804" i="7"/>
  <c r="K1803" i="7"/>
  <c r="L1803" i="7" s="1"/>
  <c r="J1803" i="7"/>
  <c r="I1803" i="7"/>
  <c r="M1802" i="7"/>
  <c r="K1802" i="7"/>
  <c r="L1802" i="7" s="1"/>
  <c r="J1802" i="7"/>
  <c r="I1802" i="7"/>
  <c r="K1801" i="7"/>
  <c r="L1801" i="7" s="1"/>
  <c r="J1801" i="7"/>
  <c r="I1801" i="7"/>
  <c r="K1800" i="7"/>
  <c r="L1800" i="7" s="1"/>
  <c r="J1800" i="7"/>
  <c r="I1800" i="7"/>
  <c r="M1799" i="7"/>
  <c r="K1799" i="7"/>
  <c r="L1799" i="7" s="1"/>
  <c r="J1799" i="7"/>
  <c r="I1799" i="7"/>
  <c r="M1798" i="7"/>
  <c r="K1798" i="7"/>
  <c r="L1798" i="7" s="1"/>
  <c r="J1798" i="7"/>
  <c r="I1798" i="7"/>
  <c r="K1797" i="7"/>
  <c r="L1797" i="7" s="1"/>
  <c r="J1797" i="7"/>
  <c r="I1797" i="7"/>
  <c r="K1796" i="7"/>
  <c r="L1796" i="7" s="1"/>
  <c r="J1796" i="7"/>
  <c r="I1796" i="7"/>
  <c r="M1795" i="7"/>
  <c r="K1795" i="7"/>
  <c r="L1795" i="7" s="1"/>
  <c r="J1795" i="7"/>
  <c r="I1795" i="7"/>
  <c r="K1794" i="7"/>
  <c r="L1794" i="7" s="1"/>
  <c r="J1794" i="7"/>
  <c r="I1794" i="7"/>
  <c r="K1793" i="7"/>
  <c r="L1793" i="7" s="1"/>
  <c r="J1793" i="7"/>
  <c r="I1793" i="7"/>
  <c r="K1792" i="7"/>
  <c r="L1792" i="7" s="1"/>
  <c r="J1792" i="7"/>
  <c r="I1792" i="7"/>
  <c r="K1791" i="7"/>
  <c r="L1791" i="7" s="1"/>
  <c r="J1791" i="7"/>
  <c r="I1791" i="7"/>
  <c r="K1790" i="7"/>
  <c r="L1790" i="7" s="1"/>
  <c r="J1790" i="7"/>
  <c r="I1790" i="7"/>
  <c r="K1789" i="7"/>
  <c r="L1789" i="7" s="1"/>
  <c r="J1789" i="7"/>
  <c r="I1789" i="7"/>
  <c r="K1788" i="7"/>
  <c r="L1788" i="7" s="1"/>
  <c r="J1788" i="7"/>
  <c r="I1788" i="7"/>
  <c r="K1787" i="7"/>
  <c r="L1787" i="7" s="1"/>
  <c r="J1787" i="7"/>
  <c r="I1787" i="7"/>
  <c r="K1786" i="7"/>
  <c r="L1786" i="7" s="1"/>
  <c r="J1786" i="7"/>
  <c r="I1786" i="7"/>
  <c r="K1785" i="7"/>
  <c r="L1785" i="7" s="1"/>
  <c r="J1785" i="7"/>
  <c r="I1785" i="7"/>
  <c r="M1784" i="7"/>
  <c r="K1784" i="7"/>
  <c r="L1784" i="7" s="1"/>
  <c r="J1784" i="7"/>
  <c r="I1784" i="7"/>
  <c r="K1783" i="7"/>
  <c r="L1783" i="7" s="1"/>
  <c r="J1783" i="7"/>
  <c r="I1783" i="7"/>
  <c r="K1782" i="7"/>
  <c r="L1782" i="7" s="1"/>
  <c r="J1782" i="7"/>
  <c r="I1782" i="7"/>
  <c r="K1781" i="7"/>
  <c r="L1781" i="7" s="1"/>
  <c r="J1781" i="7"/>
  <c r="I1781" i="7"/>
  <c r="K1780" i="7"/>
  <c r="L1780" i="7" s="1"/>
  <c r="J1780" i="7"/>
  <c r="I1780" i="7"/>
  <c r="K1779" i="7"/>
  <c r="L1779" i="7" s="1"/>
  <c r="J1779" i="7"/>
  <c r="I1779" i="7"/>
  <c r="K1778" i="7"/>
  <c r="L1778" i="7" s="1"/>
  <c r="J1778" i="7"/>
  <c r="I1778" i="7"/>
  <c r="M1777" i="7"/>
  <c r="K1777" i="7"/>
  <c r="L1777" i="7" s="1"/>
  <c r="J1777" i="7"/>
  <c r="I1777" i="7"/>
  <c r="K1776" i="7"/>
  <c r="L1776" i="7" s="1"/>
  <c r="J1776" i="7"/>
  <c r="I1776" i="7"/>
  <c r="K1775" i="7"/>
  <c r="L1775" i="7" s="1"/>
  <c r="J1775" i="7"/>
  <c r="I1775" i="7"/>
  <c r="K1774" i="7"/>
  <c r="L1774" i="7" s="1"/>
  <c r="J1774" i="7"/>
  <c r="I1774" i="7"/>
  <c r="K1773" i="7"/>
  <c r="L1773" i="7" s="1"/>
  <c r="J1773" i="7"/>
  <c r="I1773" i="7"/>
  <c r="K1772" i="7"/>
  <c r="L1772" i="7" s="1"/>
  <c r="J1772" i="7"/>
  <c r="I1772" i="7"/>
  <c r="K1771" i="7"/>
  <c r="L1771" i="7" s="1"/>
  <c r="J1771" i="7"/>
  <c r="I1771" i="7"/>
  <c r="K1770" i="7"/>
  <c r="L1770" i="7" s="1"/>
  <c r="J1770" i="7"/>
  <c r="I1770" i="7"/>
  <c r="K1769" i="7"/>
  <c r="L1769" i="7" s="1"/>
  <c r="J1769" i="7"/>
  <c r="I1769" i="7"/>
  <c r="K1768" i="7"/>
  <c r="L1768" i="7" s="1"/>
  <c r="J1768" i="7"/>
  <c r="I1768" i="7"/>
  <c r="M1767" i="7"/>
  <c r="K1767" i="7"/>
  <c r="L1767" i="7" s="1"/>
  <c r="J1767" i="7"/>
  <c r="I1767" i="7"/>
  <c r="M1766" i="7"/>
  <c r="K1766" i="7"/>
  <c r="L1766" i="7" s="1"/>
  <c r="J1766" i="7"/>
  <c r="I1766" i="7"/>
  <c r="M1765" i="7"/>
  <c r="K1765" i="7"/>
  <c r="L1765" i="7" s="1"/>
  <c r="J1765" i="7"/>
  <c r="I1765" i="7"/>
  <c r="M1764" i="7"/>
  <c r="K1764" i="7"/>
  <c r="L1764" i="7" s="1"/>
  <c r="J1764" i="7"/>
  <c r="I1764" i="7"/>
  <c r="M1763" i="7"/>
  <c r="K1763" i="7"/>
  <c r="L1763" i="7" s="1"/>
  <c r="J1763" i="7"/>
  <c r="I1763" i="7"/>
  <c r="M1762" i="7"/>
  <c r="K1762" i="7"/>
  <c r="L1762" i="7" s="1"/>
  <c r="J1762" i="7"/>
  <c r="I1762" i="7"/>
  <c r="M1761" i="7"/>
  <c r="K1761" i="7"/>
  <c r="L1761" i="7" s="1"/>
  <c r="J1761" i="7"/>
  <c r="I1761" i="7"/>
  <c r="K1760" i="7"/>
  <c r="L1760" i="7" s="1"/>
  <c r="J1760" i="7"/>
  <c r="I1760" i="7"/>
  <c r="K1759" i="7"/>
  <c r="L1759" i="7" s="1"/>
  <c r="J1759" i="7"/>
  <c r="I1759" i="7"/>
  <c r="M1758" i="7"/>
  <c r="K1758" i="7"/>
  <c r="L1758" i="7" s="1"/>
  <c r="J1758" i="7"/>
  <c r="I1758" i="7"/>
  <c r="M1757" i="7"/>
  <c r="K1757" i="7"/>
  <c r="L1757" i="7" s="1"/>
  <c r="J1757" i="7"/>
  <c r="I1757" i="7"/>
  <c r="K1756" i="7"/>
  <c r="L1756" i="7" s="1"/>
  <c r="J1756" i="7"/>
  <c r="I1756" i="7"/>
  <c r="K1755" i="7"/>
  <c r="L1755" i="7" s="1"/>
  <c r="J1755" i="7"/>
  <c r="I1755" i="7"/>
  <c r="K1754" i="7"/>
  <c r="L1754" i="7" s="1"/>
  <c r="J1754" i="7"/>
  <c r="I1754" i="7"/>
  <c r="K1753" i="7"/>
  <c r="L1753" i="7" s="1"/>
  <c r="J1753" i="7"/>
  <c r="I1753" i="7"/>
  <c r="M1752" i="7"/>
  <c r="K1752" i="7"/>
  <c r="L1752" i="7" s="1"/>
  <c r="J1752" i="7"/>
  <c r="I1752" i="7"/>
  <c r="K1751" i="7"/>
  <c r="L1751" i="7" s="1"/>
  <c r="J1751" i="7"/>
  <c r="I1751" i="7"/>
  <c r="K1750" i="7"/>
  <c r="L1750" i="7" s="1"/>
  <c r="J1750" i="7"/>
  <c r="I1750" i="7"/>
  <c r="M1749" i="7"/>
  <c r="K1749" i="7"/>
  <c r="L1749" i="7" s="1"/>
  <c r="J1749" i="7"/>
  <c r="I1749" i="7"/>
  <c r="K1748" i="7"/>
  <c r="L1748" i="7" s="1"/>
  <c r="J1748" i="7"/>
  <c r="I1748" i="7"/>
  <c r="K1747" i="7"/>
  <c r="L1747" i="7" s="1"/>
  <c r="J1747" i="7"/>
  <c r="I1747" i="7"/>
  <c r="M1746" i="7"/>
  <c r="K1746" i="7"/>
  <c r="L1746" i="7" s="1"/>
  <c r="J1746" i="7"/>
  <c r="I1746" i="7"/>
  <c r="K1745" i="7"/>
  <c r="L1745" i="7" s="1"/>
  <c r="J1745" i="7"/>
  <c r="I1745" i="7"/>
  <c r="K1744" i="7"/>
  <c r="L1744" i="7" s="1"/>
  <c r="J1744" i="7"/>
  <c r="I1744" i="7"/>
  <c r="K1743" i="7"/>
  <c r="L1743" i="7" s="1"/>
  <c r="J1743" i="7"/>
  <c r="I1743" i="7"/>
  <c r="K1742" i="7"/>
  <c r="L1742" i="7" s="1"/>
  <c r="J1742" i="7"/>
  <c r="I1742" i="7"/>
  <c r="K1741" i="7"/>
  <c r="L1741" i="7" s="1"/>
  <c r="J1741" i="7"/>
  <c r="I1741" i="7"/>
  <c r="K1740" i="7"/>
  <c r="L1740" i="7" s="1"/>
  <c r="J1740" i="7"/>
  <c r="I1740" i="7"/>
  <c r="K1739" i="7"/>
  <c r="L1739" i="7" s="1"/>
  <c r="J1739" i="7"/>
  <c r="I1739" i="7"/>
  <c r="K1738" i="7"/>
  <c r="L1738" i="7" s="1"/>
  <c r="J1738" i="7"/>
  <c r="I1738" i="7"/>
  <c r="K1737" i="7"/>
  <c r="L1737" i="7" s="1"/>
  <c r="J1737" i="7"/>
  <c r="I1737" i="7"/>
  <c r="K1736" i="7"/>
  <c r="L1736" i="7" s="1"/>
  <c r="J1736" i="7"/>
  <c r="I1736" i="7"/>
  <c r="K1735" i="7"/>
  <c r="L1735" i="7" s="1"/>
  <c r="J1735" i="7"/>
  <c r="I1735" i="7"/>
  <c r="K1734" i="7"/>
  <c r="L1734" i="7" s="1"/>
  <c r="J1734" i="7"/>
  <c r="I1734" i="7"/>
  <c r="M1733" i="7"/>
  <c r="K1733" i="7"/>
  <c r="L1733" i="7" s="1"/>
  <c r="J1733" i="7"/>
  <c r="I1733" i="7"/>
  <c r="K1732" i="7"/>
  <c r="L1732" i="7" s="1"/>
  <c r="J1732" i="7"/>
  <c r="I1732" i="7"/>
  <c r="K1731" i="7"/>
  <c r="L1731" i="7" s="1"/>
  <c r="J1731" i="7"/>
  <c r="I1731" i="7"/>
  <c r="K1730" i="7"/>
  <c r="L1730" i="7" s="1"/>
  <c r="J1730" i="7"/>
  <c r="I1730" i="7"/>
  <c r="K1729" i="7"/>
  <c r="L1729" i="7" s="1"/>
  <c r="J1729" i="7"/>
  <c r="I1729" i="7"/>
  <c r="K1728" i="7"/>
  <c r="L1728" i="7" s="1"/>
  <c r="J1728" i="7"/>
  <c r="I1728" i="7"/>
  <c r="K1727" i="7"/>
  <c r="L1727" i="7" s="1"/>
  <c r="J1727" i="7"/>
  <c r="I1727" i="7"/>
  <c r="K1726" i="7"/>
  <c r="L1726" i="7" s="1"/>
  <c r="J1726" i="7"/>
  <c r="I1726" i="7"/>
  <c r="K1725" i="7"/>
  <c r="L1725" i="7" s="1"/>
  <c r="J1725" i="7"/>
  <c r="I1725" i="7"/>
  <c r="K1724" i="7"/>
  <c r="L1724" i="7" s="1"/>
  <c r="J1724" i="7"/>
  <c r="I1724" i="7"/>
  <c r="K1723" i="7"/>
  <c r="L1723" i="7" s="1"/>
  <c r="J1723" i="7"/>
  <c r="I1723" i="7"/>
  <c r="K1722" i="7"/>
  <c r="L1722" i="7" s="1"/>
  <c r="J1722" i="7"/>
  <c r="I1722" i="7"/>
  <c r="K1721" i="7"/>
  <c r="L1721" i="7" s="1"/>
  <c r="J1721" i="7"/>
  <c r="I1721" i="7"/>
  <c r="K1720" i="7"/>
  <c r="L1720" i="7" s="1"/>
  <c r="J1720" i="7"/>
  <c r="I1720" i="7"/>
  <c r="K1719" i="7"/>
  <c r="L1719" i="7" s="1"/>
  <c r="J1719" i="7"/>
  <c r="I1719" i="7"/>
  <c r="M1718" i="7"/>
  <c r="K1718" i="7"/>
  <c r="L1718" i="7" s="1"/>
  <c r="J1718" i="7"/>
  <c r="I1718" i="7"/>
  <c r="K1717" i="7"/>
  <c r="L1717" i="7" s="1"/>
  <c r="J1717" i="7"/>
  <c r="I1717" i="7"/>
  <c r="K1716" i="7"/>
  <c r="L1716" i="7" s="1"/>
  <c r="J1716" i="7"/>
  <c r="I1716" i="7"/>
  <c r="K1715" i="7"/>
  <c r="L1715" i="7" s="1"/>
  <c r="J1715" i="7"/>
  <c r="I1715" i="7"/>
  <c r="K1714" i="7"/>
  <c r="L1714" i="7" s="1"/>
  <c r="J1714" i="7"/>
  <c r="I1714" i="7"/>
  <c r="K1713" i="7"/>
  <c r="L1713" i="7" s="1"/>
  <c r="J1713" i="7"/>
  <c r="I1713" i="7"/>
  <c r="K1712" i="7"/>
  <c r="L1712" i="7" s="1"/>
  <c r="J1712" i="7"/>
  <c r="I1712" i="7"/>
  <c r="K1711" i="7"/>
  <c r="L1711" i="7" s="1"/>
  <c r="J1711" i="7"/>
  <c r="I1711" i="7"/>
  <c r="K1710" i="7"/>
  <c r="L1710" i="7" s="1"/>
  <c r="J1710" i="7"/>
  <c r="I1710" i="7"/>
  <c r="K1709" i="7"/>
  <c r="L1709" i="7" s="1"/>
  <c r="J1709" i="7"/>
  <c r="I1709" i="7"/>
  <c r="K1708" i="7"/>
  <c r="L1708" i="7" s="1"/>
  <c r="J1708" i="7"/>
  <c r="I1708" i="7"/>
  <c r="K1707" i="7"/>
  <c r="L1707" i="7" s="1"/>
  <c r="J1707" i="7"/>
  <c r="I1707" i="7"/>
  <c r="K1706" i="7"/>
  <c r="L1706" i="7" s="1"/>
  <c r="J1706" i="7"/>
  <c r="I1706" i="7"/>
  <c r="K1705" i="7"/>
  <c r="L1705" i="7" s="1"/>
  <c r="J1705" i="7"/>
  <c r="I1705" i="7"/>
  <c r="K1704" i="7"/>
  <c r="L1704" i="7" s="1"/>
  <c r="J1704" i="7"/>
  <c r="I1704" i="7"/>
  <c r="K1703" i="7"/>
  <c r="L1703" i="7" s="1"/>
  <c r="J1703" i="7"/>
  <c r="I1703" i="7"/>
  <c r="K1702" i="7"/>
  <c r="L1702" i="7" s="1"/>
  <c r="J1702" i="7"/>
  <c r="I1702" i="7"/>
  <c r="K1701" i="7"/>
  <c r="L1701" i="7" s="1"/>
  <c r="J1701" i="7"/>
  <c r="I1701" i="7"/>
  <c r="K1700" i="7"/>
  <c r="L1700" i="7" s="1"/>
  <c r="J1700" i="7"/>
  <c r="I1700" i="7"/>
  <c r="K1699" i="7"/>
  <c r="L1699" i="7" s="1"/>
  <c r="J1699" i="7"/>
  <c r="I1699" i="7"/>
  <c r="K1698" i="7"/>
  <c r="L1698" i="7" s="1"/>
  <c r="J1698" i="7"/>
  <c r="I1698" i="7"/>
  <c r="K1697" i="7"/>
  <c r="L1697" i="7" s="1"/>
  <c r="J1697" i="7"/>
  <c r="I1697" i="7"/>
  <c r="K1696" i="7"/>
  <c r="L1696" i="7" s="1"/>
  <c r="J1696" i="7"/>
  <c r="I1696" i="7"/>
  <c r="K1695" i="7"/>
  <c r="L1695" i="7" s="1"/>
  <c r="J1695" i="7"/>
  <c r="I1695" i="7"/>
  <c r="K1694" i="7"/>
  <c r="L1694" i="7" s="1"/>
  <c r="J1694" i="7"/>
  <c r="I1694" i="7"/>
  <c r="K1693" i="7"/>
  <c r="L1693" i="7" s="1"/>
  <c r="J1693" i="7"/>
  <c r="I1693" i="7"/>
  <c r="K1692" i="7"/>
  <c r="L1692" i="7" s="1"/>
  <c r="J1692" i="7"/>
  <c r="I1692" i="7"/>
  <c r="K1691" i="7"/>
  <c r="L1691" i="7" s="1"/>
  <c r="J1691" i="7"/>
  <c r="I1691" i="7"/>
  <c r="K1690" i="7"/>
  <c r="L1690" i="7" s="1"/>
  <c r="J1690" i="7"/>
  <c r="I1690" i="7"/>
  <c r="K1689" i="7"/>
  <c r="L1689" i="7" s="1"/>
  <c r="J1689" i="7"/>
  <c r="I1689" i="7"/>
  <c r="K1688" i="7"/>
  <c r="L1688" i="7" s="1"/>
  <c r="J1688" i="7"/>
  <c r="I1688" i="7"/>
  <c r="K1687" i="7"/>
  <c r="L1687" i="7" s="1"/>
  <c r="J1687" i="7"/>
  <c r="I1687" i="7"/>
  <c r="K1686" i="7"/>
  <c r="L1686" i="7" s="1"/>
  <c r="J1686" i="7"/>
  <c r="I1686" i="7"/>
  <c r="K1685" i="7"/>
  <c r="L1685" i="7" s="1"/>
  <c r="J1685" i="7"/>
  <c r="I1685" i="7"/>
  <c r="K1684" i="7"/>
  <c r="L1684" i="7" s="1"/>
  <c r="J1684" i="7"/>
  <c r="I1684" i="7"/>
  <c r="K1683" i="7"/>
  <c r="L1683" i="7" s="1"/>
  <c r="J1683" i="7"/>
  <c r="I1683" i="7"/>
  <c r="K1682" i="7"/>
  <c r="L1682" i="7" s="1"/>
  <c r="J1682" i="7"/>
  <c r="I1682" i="7"/>
  <c r="K1681" i="7"/>
  <c r="L1681" i="7" s="1"/>
  <c r="J1681" i="7"/>
  <c r="I1681" i="7"/>
  <c r="K1680" i="7"/>
  <c r="L1680" i="7" s="1"/>
  <c r="J1680" i="7"/>
  <c r="I1680" i="7"/>
  <c r="K1679" i="7"/>
  <c r="L1679" i="7" s="1"/>
  <c r="J1679" i="7"/>
  <c r="I1679" i="7"/>
  <c r="K1678" i="7"/>
  <c r="L1678" i="7" s="1"/>
  <c r="J1678" i="7"/>
  <c r="I1678" i="7"/>
  <c r="K1677" i="7"/>
  <c r="L1677" i="7" s="1"/>
  <c r="J1677" i="7"/>
  <c r="I1677" i="7"/>
  <c r="K1676" i="7"/>
  <c r="L1676" i="7" s="1"/>
  <c r="J1676" i="7"/>
  <c r="I1676" i="7"/>
  <c r="K1675" i="7"/>
  <c r="L1675" i="7" s="1"/>
  <c r="J1675" i="7"/>
  <c r="I1675" i="7"/>
  <c r="K1674" i="7"/>
  <c r="L1674" i="7" s="1"/>
  <c r="J1674" i="7"/>
  <c r="I1674" i="7"/>
  <c r="K1673" i="7"/>
  <c r="L1673" i="7" s="1"/>
  <c r="J1673" i="7"/>
  <c r="I1673" i="7"/>
  <c r="K1672" i="7"/>
  <c r="L1672" i="7" s="1"/>
  <c r="J1672" i="7"/>
  <c r="I1672" i="7"/>
  <c r="K1671" i="7"/>
  <c r="L1671" i="7" s="1"/>
  <c r="J1671" i="7"/>
  <c r="I1671" i="7"/>
  <c r="K1670" i="7"/>
  <c r="L1670" i="7" s="1"/>
  <c r="J1670" i="7"/>
  <c r="I1670" i="7"/>
  <c r="K1669" i="7"/>
  <c r="L1669" i="7" s="1"/>
  <c r="J1669" i="7"/>
  <c r="I1669" i="7"/>
  <c r="K1668" i="7"/>
  <c r="L1668" i="7" s="1"/>
  <c r="J1668" i="7"/>
  <c r="I1668" i="7"/>
  <c r="K1667" i="7"/>
  <c r="L1667" i="7" s="1"/>
  <c r="J1667" i="7"/>
  <c r="I1667" i="7"/>
  <c r="K1666" i="7"/>
  <c r="L1666" i="7" s="1"/>
  <c r="J1666" i="7"/>
  <c r="I1666" i="7"/>
  <c r="K1665" i="7"/>
  <c r="L1665" i="7" s="1"/>
  <c r="J1665" i="7"/>
  <c r="I1665" i="7"/>
  <c r="K1664" i="7"/>
  <c r="L1664" i="7" s="1"/>
  <c r="J1664" i="7"/>
  <c r="I1664" i="7"/>
  <c r="K1663" i="7"/>
  <c r="L1663" i="7" s="1"/>
  <c r="J1663" i="7"/>
  <c r="I1663" i="7"/>
  <c r="K1662" i="7"/>
  <c r="L1662" i="7" s="1"/>
  <c r="J1662" i="7"/>
  <c r="I1662" i="7"/>
  <c r="K1661" i="7"/>
  <c r="L1661" i="7" s="1"/>
  <c r="J1661" i="7"/>
  <c r="I1661" i="7"/>
  <c r="K1660" i="7"/>
  <c r="L1660" i="7" s="1"/>
  <c r="J1660" i="7"/>
  <c r="I1660" i="7"/>
  <c r="K1659" i="7"/>
  <c r="L1659" i="7" s="1"/>
  <c r="J1659" i="7"/>
  <c r="I1659" i="7"/>
  <c r="K1658" i="7"/>
  <c r="L1658" i="7" s="1"/>
  <c r="J1658" i="7"/>
  <c r="I1658" i="7"/>
  <c r="K1657" i="7"/>
  <c r="L1657" i="7" s="1"/>
  <c r="J1657" i="7"/>
  <c r="I1657" i="7"/>
  <c r="K1656" i="7"/>
  <c r="L1656" i="7" s="1"/>
  <c r="J1656" i="7"/>
  <c r="I1656" i="7"/>
  <c r="K1655" i="7"/>
  <c r="L1655" i="7" s="1"/>
  <c r="J1655" i="7"/>
  <c r="I1655" i="7"/>
  <c r="K1654" i="7"/>
  <c r="L1654" i="7" s="1"/>
  <c r="J1654" i="7"/>
  <c r="I1654" i="7"/>
  <c r="K1653" i="7"/>
  <c r="L1653" i="7" s="1"/>
  <c r="J1653" i="7"/>
  <c r="I1653" i="7"/>
  <c r="K1652" i="7"/>
  <c r="L1652" i="7" s="1"/>
  <c r="J1652" i="7"/>
  <c r="I1652" i="7"/>
  <c r="K1651" i="7"/>
  <c r="L1651" i="7" s="1"/>
  <c r="J1651" i="7"/>
  <c r="I1651" i="7"/>
  <c r="K1650" i="7"/>
  <c r="L1650" i="7" s="1"/>
  <c r="J1650" i="7"/>
  <c r="I1650" i="7"/>
  <c r="K1649" i="7"/>
  <c r="L1649" i="7" s="1"/>
  <c r="J1649" i="7"/>
  <c r="I1649" i="7"/>
  <c r="K1648" i="7"/>
  <c r="L1648" i="7" s="1"/>
  <c r="J1648" i="7"/>
  <c r="I1648" i="7"/>
  <c r="K1647" i="7"/>
  <c r="L1647" i="7" s="1"/>
  <c r="J1647" i="7"/>
  <c r="I1647" i="7"/>
  <c r="K1646" i="7"/>
  <c r="L1646" i="7" s="1"/>
  <c r="J1646" i="7"/>
  <c r="I1646" i="7"/>
  <c r="K1645" i="7"/>
  <c r="L1645" i="7" s="1"/>
  <c r="J1645" i="7"/>
  <c r="I1645" i="7"/>
  <c r="K1644" i="7"/>
  <c r="L1644" i="7" s="1"/>
  <c r="J1644" i="7"/>
  <c r="I1644" i="7"/>
  <c r="K1643" i="7"/>
  <c r="L1643" i="7" s="1"/>
  <c r="J1643" i="7"/>
  <c r="I1643" i="7"/>
  <c r="K1642" i="7"/>
  <c r="L1642" i="7" s="1"/>
  <c r="J1642" i="7"/>
  <c r="I1642" i="7"/>
  <c r="K1641" i="7"/>
  <c r="L1641" i="7" s="1"/>
  <c r="J1641" i="7"/>
  <c r="I1641" i="7"/>
  <c r="K1640" i="7"/>
  <c r="L1640" i="7" s="1"/>
  <c r="J1640" i="7"/>
  <c r="I1640" i="7"/>
  <c r="K1639" i="7"/>
  <c r="L1639" i="7" s="1"/>
  <c r="J1639" i="7"/>
  <c r="I1639" i="7"/>
  <c r="K1638" i="7"/>
  <c r="L1638" i="7" s="1"/>
  <c r="J1638" i="7"/>
  <c r="I1638" i="7"/>
  <c r="K1637" i="7"/>
  <c r="L1637" i="7" s="1"/>
  <c r="J1637" i="7"/>
  <c r="I1637" i="7"/>
  <c r="K1636" i="7"/>
  <c r="L1636" i="7" s="1"/>
  <c r="J1636" i="7"/>
  <c r="I1636" i="7"/>
  <c r="K1635" i="7"/>
  <c r="L1635" i="7" s="1"/>
  <c r="J1635" i="7"/>
  <c r="I1635" i="7"/>
  <c r="K1634" i="7"/>
  <c r="L1634" i="7" s="1"/>
  <c r="J1634" i="7"/>
  <c r="I1634" i="7"/>
  <c r="K1633" i="7"/>
  <c r="L1633" i="7" s="1"/>
  <c r="J1633" i="7"/>
  <c r="I1633" i="7"/>
  <c r="K1632" i="7"/>
  <c r="L1632" i="7" s="1"/>
  <c r="J1632" i="7"/>
  <c r="I1632" i="7"/>
  <c r="K1631" i="7"/>
  <c r="L1631" i="7" s="1"/>
  <c r="J1631" i="7"/>
  <c r="I1631" i="7"/>
  <c r="K1630" i="7"/>
  <c r="L1630" i="7" s="1"/>
  <c r="J1630" i="7"/>
  <c r="I1630" i="7"/>
  <c r="K1629" i="7"/>
  <c r="L1629" i="7" s="1"/>
  <c r="J1629" i="7"/>
  <c r="I1629" i="7"/>
  <c r="K1628" i="7"/>
  <c r="L1628" i="7" s="1"/>
  <c r="J1628" i="7"/>
  <c r="I1628" i="7"/>
  <c r="K1627" i="7"/>
  <c r="L1627" i="7" s="1"/>
  <c r="J1627" i="7"/>
  <c r="I1627" i="7"/>
  <c r="K1626" i="7"/>
  <c r="L1626" i="7" s="1"/>
  <c r="J1626" i="7"/>
  <c r="I1626" i="7"/>
  <c r="K1625" i="7"/>
  <c r="L1625" i="7" s="1"/>
  <c r="J1625" i="7"/>
  <c r="I1625" i="7"/>
  <c r="K1624" i="7"/>
  <c r="L1624" i="7" s="1"/>
  <c r="J1624" i="7"/>
  <c r="I1624" i="7"/>
  <c r="K1623" i="7"/>
  <c r="L1623" i="7" s="1"/>
  <c r="J1623" i="7"/>
  <c r="I1623" i="7"/>
  <c r="K1622" i="7"/>
  <c r="L1622" i="7" s="1"/>
  <c r="J1622" i="7"/>
  <c r="I1622" i="7"/>
  <c r="K1621" i="7"/>
  <c r="L1621" i="7" s="1"/>
  <c r="J1621" i="7"/>
  <c r="I1621" i="7"/>
  <c r="K1620" i="7"/>
  <c r="L1620" i="7" s="1"/>
  <c r="J1620" i="7"/>
  <c r="I1620" i="7"/>
  <c r="K1619" i="7"/>
  <c r="L1619" i="7" s="1"/>
  <c r="J1619" i="7"/>
  <c r="I1619" i="7"/>
  <c r="K1618" i="7"/>
  <c r="L1618" i="7" s="1"/>
  <c r="J1618" i="7"/>
  <c r="I1618" i="7"/>
  <c r="K1617" i="7"/>
  <c r="L1617" i="7" s="1"/>
  <c r="J1617" i="7"/>
  <c r="I1617" i="7"/>
  <c r="K1616" i="7"/>
  <c r="L1616" i="7" s="1"/>
  <c r="J1616" i="7"/>
  <c r="I1616" i="7"/>
  <c r="K1615" i="7"/>
  <c r="L1615" i="7" s="1"/>
  <c r="J1615" i="7"/>
  <c r="I1615" i="7"/>
  <c r="K1614" i="7"/>
  <c r="L1614" i="7" s="1"/>
  <c r="J1614" i="7"/>
  <c r="I1614" i="7"/>
  <c r="K1613" i="7"/>
  <c r="L1613" i="7" s="1"/>
  <c r="J1613" i="7"/>
  <c r="I1613" i="7"/>
  <c r="K1612" i="7"/>
  <c r="L1612" i="7" s="1"/>
  <c r="J1612" i="7"/>
  <c r="I1612" i="7"/>
  <c r="K1611" i="7"/>
  <c r="L1611" i="7" s="1"/>
  <c r="J1611" i="7"/>
  <c r="I1611" i="7"/>
  <c r="K1610" i="7"/>
  <c r="L1610" i="7" s="1"/>
  <c r="J1610" i="7"/>
  <c r="I1610" i="7"/>
  <c r="K1609" i="7"/>
  <c r="L1609" i="7" s="1"/>
  <c r="J1609" i="7"/>
  <c r="I1609" i="7"/>
  <c r="K1608" i="7"/>
  <c r="L1608" i="7" s="1"/>
  <c r="J1608" i="7"/>
  <c r="I1608" i="7"/>
  <c r="K1607" i="7"/>
  <c r="L1607" i="7" s="1"/>
  <c r="J1607" i="7"/>
  <c r="I1607" i="7"/>
  <c r="K1606" i="7"/>
  <c r="L1606" i="7" s="1"/>
  <c r="J1606" i="7"/>
  <c r="I1606" i="7"/>
  <c r="K1605" i="7"/>
  <c r="L1605" i="7" s="1"/>
  <c r="J1605" i="7"/>
  <c r="I1605" i="7"/>
  <c r="K1604" i="7"/>
  <c r="L1604" i="7" s="1"/>
  <c r="J1604" i="7"/>
  <c r="I1604" i="7"/>
  <c r="K1603" i="7"/>
  <c r="L1603" i="7" s="1"/>
  <c r="J1603" i="7"/>
  <c r="I1603" i="7"/>
  <c r="K1602" i="7"/>
  <c r="L1602" i="7" s="1"/>
  <c r="J1602" i="7"/>
  <c r="I1602" i="7"/>
  <c r="K1601" i="7"/>
  <c r="L1601" i="7" s="1"/>
  <c r="J1601" i="7"/>
  <c r="I1601" i="7"/>
  <c r="K1600" i="7"/>
  <c r="L1600" i="7" s="1"/>
  <c r="J1600" i="7"/>
  <c r="I1600" i="7"/>
  <c r="K1599" i="7"/>
  <c r="L1599" i="7" s="1"/>
  <c r="J1599" i="7"/>
  <c r="I1599" i="7"/>
  <c r="K1598" i="7"/>
  <c r="L1598" i="7" s="1"/>
  <c r="J1598" i="7"/>
  <c r="I1598" i="7"/>
  <c r="K1597" i="7"/>
  <c r="L1597" i="7" s="1"/>
  <c r="J1597" i="7"/>
  <c r="I1597" i="7"/>
  <c r="K1596" i="7"/>
  <c r="L1596" i="7" s="1"/>
  <c r="J1596" i="7"/>
  <c r="I1596" i="7"/>
  <c r="K1595" i="7"/>
  <c r="L1595" i="7" s="1"/>
  <c r="J1595" i="7"/>
  <c r="I1595" i="7"/>
  <c r="K1594" i="7"/>
  <c r="L1594" i="7" s="1"/>
  <c r="J1594" i="7"/>
  <c r="I1594" i="7"/>
  <c r="K1593" i="7"/>
  <c r="L1593" i="7" s="1"/>
  <c r="J1593" i="7"/>
  <c r="I1593" i="7"/>
  <c r="K1592" i="7"/>
  <c r="L1592" i="7" s="1"/>
  <c r="J1592" i="7"/>
  <c r="I1592" i="7"/>
  <c r="K1591" i="7"/>
  <c r="L1591" i="7" s="1"/>
  <c r="J1591" i="7"/>
  <c r="I1591" i="7"/>
  <c r="K1590" i="7"/>
  <c r="L1590" i="7" s="1"/>
  <c r="J1590" i="7"/>
  <c r="I1590" i="7"/>
  <c r="K1589" i="7"/>
  <c r="L1589" i="7" s="1"/>
  <c r="J1589" i="7"/>
  <c r="I1589" i="7"/>
  <c r="K1588" i="7"/>
  <c r="L1588" i="7" s="1"/>
  <c r="J1588" i="7"/>
  <c r="I1588" i="7"/>
  <c r="K1587" i="7"/>
  <c r="L1587" i="7" s="1"/>
  <c r="J1587" i="7"/>
  <c r="I1587" i="7"/>
  <c r="K1586" i="7"/>
  <c r="L1586" i="7" s="1"/>
  <c r="J1586" i="7"/>
  <c r="I1586" i="7"/>
  <c r="K1585" i="7"/>
  <c r="L1585" i="7" s="1"/>
  <c r="J1585" i="7"/>
  <c r="I1585" i="7"/>
  <c r="K1584" i="7"/>
  <c r="L1584" i="7" s="1"/>
  <c r="J1584" i="7"/>
  <c r="I1584" i="7"/>
  <c r="K1583" i="7"/>
  <c r="L1583" i="7" s="1"/>
  <c r="J1583" i="7"/>
  <c r="I1583" i="7"/>
  <c r="K1582" i="7"/>
  <c r="L1582" i="7" s="1"/>
  <c r="J1582" i="7"/>
  <c r="I1582" i="7"/>
  <c r="K1581" i="7"/>
  <c r="L1581" i="7" s="1"/>
  <c r="J1581" i="7"/>
  <c r="I1581" i="7"/>
  <c r="K1580" i="7"/>
  <c r="L1580" i="7" s="1"/>
  <c r="J1580" i="7"/>
  <c r="I1580" i="7"/>
  <c r="K1579" i="7"/>
  <c r="L1579" i="7" s="1"/>
  <c r="J1579" i="7"/>
  <c r="I1579" i="7"/>
  <c r="K1578" i="7"/>
  <c r="L1578" i="7" s="1"/>
  <c r="J1578" i="7"/>
  <c r="I1578" i="7"/>
  <c r="K1577" i="7"/>
  <c r="L1577" i="7" s="1"/>
  <c r="J1577" i="7"/>
  <c r="I1577" i="7"/>
  <c r="K1576" i="7"/>
  <c r="L1576" i="7" s="1"/>
  <c r="J1576" i="7"/>
  <c r="I1576" i="7"/>
  <c r="K1575" i="7"/>
  <c r="L1575" i="7" s="1"/>
  <c r="J1575" i="7"/>
  <c r="I1575" i="7"/>
  <c r="K1574" i="7"/>
  <c r="L1574" i="7" s="1"/>
  <c r="J1574" i="7"/>
  <c r="I1574" i="7"/>
  <c r="K1573" i="7"/>
  <c r="L1573" i="7" s="1"/>
  <c r="J1573" i="7"/>
  <c r="I1573" i="7"/>
  <c r="K1572" i="7"/>
  <c r="L1572" i="7" s="1"/>
  <c r="J1572" i="7"/>
  <c r="I1572" i="7"/>
  <c r="K1571" i="7"/>
  <c r="L1571" i="7" s="1"/>
  <c r="J1571" i="7"/>
  <c r="I1571" i="7"/>
  <c r="K1570" i="7"/>
  <c r="L1570" i="7" s="1"/>
  <c r="J1570" i="7"/>
  <c r="I1570" i="7"/>
  <c r="K1569" i="7"/>
  <c r="L1569" i="7" s="1"/>
  <c r="J1569" i="7"/>
  <c r="I1569" i="7"/>
  <c r="K1568" i="7"/>
  <c r="L1568" i="7" s="1"/>
  <c r="J1568" i="7"/>
  <c r="I1568" i="7"/>
  <c r="K1567" i="7"/>
  <c r="L1567" i="7" s="1"/>
  <c r="J1567" i="7"/>
  <c r="I1567" i="7"/>
  <c r="K1566" i="7"/>
  <c r="L1566" i="7" s="1"/>
  <c r="J1566" i="7"/>
  <c r="I1566" i="7"/>
  <c r="K1565" i="7"/>
  <c r="L1565" i="7" s="1"/>
  <c r="J1565" i="7"/>
  <c r="I1565" i="7"/>
  <c r="K1564" i="7"/>
  <c r="L1564" i="7" s="1"/>
  <c r="J1564" i="7"/>
  <c r="I1564" i="7"/>
  <c r="K1563" i="7"/>
  <c r="L1563" i="7" s="1"/>
  <c r="J1563" i="7"/>
  <c r="I1563" i="7"/>
  <c r="K1562" i="7"/>
  <c r="L1562" i="7" s="1"/>
  <c r="J1562" i="7"/>
  <c r="I1562" i="7"/>
  <c r="K1561" i="7"/>
  <c r="L1561" i="7" s="1"/>
  <c r="J1561" i="7"/>
  <c r="I1561" i="7"/>
  <c r="K1560" i="7"/>
  <c r="L1560" i="7" s="1"/>
  <c r="J1560" i="7"/>
  <c r="I1560" i="7"/>
  <c r="K1559" i="7"/>
  <c r="L1559" i="7" s="1"/>
  <c r="J1559" i="7"/>
  <c r="I1559" i="7"/>
  <c r="K1558" i="7"/>
  <c r="L1558" i="7" s="1"/>
  <c r="J1558" i="7"/>
  <c r="I1558" i="7"/>
  <c r="K1557" i="7"/>
  <c r="L1557" i="7" s="1"/>
  <c r="J1557" i="7"/>
  <c r="I1557" i="7"/>
  <c r="K1556" i="7"/>
  <c r="L1556" i="7" s="1"/>
  <c r="J1556" i="7"/>
  <c r="I1556" i="7"/>
  <c r="K1555" i="7"/>
  <c r="L1555" i="7" s="1"/>
  <c r="J1555" i="7"/>
  <c r="I1555" i="7"/>
  <c r="K1554" i="7"/>
  <c r="L1554" i="7" s="1"/>
  <c r="J1554" i="7"/>
  <c r="I1554" i="7"/>
  <c r="K1553" i="7"/>
  <c r="L1553" i="7" s="1"/>
  <c r="J1553" i="7"/>
  <c r="I1553" i="7"/>
  <c r="K1552" i="7"/>
  <c r="L1552" i="7" s="1"/>
  <c r="J1552" i="7"/>
  <c r="I1552" i="7"/>
  <c r="K1551" i="7"/>
  <c r="L1551" i="7" s="1"/>
  <c r="J1551" i="7"/>
  <c r="I1551" i="7"/>
  <c r="K1550" i="7"/>
  <c r="L1550" i="7" s="1"/>
  <c r="J1550" i="7"/>
  <c r="I1550" i="7"/>
  <c r="K1549" i="7"/>
  <c r="L1549" i="7" s="1"/>
  <c r="J1549" i="7"/>
  <c r="I1549" i="7"/>
  <c r="K1548" i="7"/>
  <c r="L1548" i="7" s="1"/>
  <c r="J1548" i="7"/>
  <c r="I1548" i="7"/>
  <c r="K1547" i="7"/>
  <c r="L1547" i="7" s="1"/>
  <c r="J1547" i="7"/>
  <c r="I1547" i="7"/>
  <c r="K1546" i="7"/>
  <c r="L1546" i="7" s="1"/>
  <c r="J1546" i="7"/>
  <c r="I1546" i="7"/>
  <c r="K1545" i="7"/>
  <c r="L1545" i="7" s="1"/>
  <c r="J1545" i="7"/>
  <c r="I1545" i="7"/>
  <c r="K1544" i="7"/>
  <c r="L1544" i="7" s="1"/>
  <c r="J1544" i="7"/>
  <c r="I1544" i="7"/>
  <c r="K1543" i="7"/>
  <c r="L1543" i="7" s="1"/>
  <c r="J1543" i="7"/>
  <c r="I1543" i="7"/>
  <c r="K1542" i="7"/>
  <c r="L1542" i="7" s="1"/>
  <c r="J1542" i="7"/>
  <c r="I1542" i="7"/>
  <c r="K1541" i="7"/>
  <c r="L1541" i="7" s="1"/>
  <c r="J1541" i="7"/>
  <c r="I1541" i="7"/>
  <c r="K1540" i="7"/>
  <c r="L1540" i="7" s="1"/>
  <c r="J1540" i="7"/>
  <c r="I1540" i="7"/>
  <c r="K1539" i="7"/>
  <c r="L1539" i="7" s="1"/>
  <c r="J1539" i="7"/>
  <c r="I1539" i="7"/>
  <c r="K1538" i="7"/>
  <c r="L1538" i="7" s="1"/>
  <c r="J1538" i="7"/>
  <c r="I1538" i="7"/>
  <c r="K1537" i="7"/>
  <c r="L1537" i="7" s="1"/>
  <c r="J1537" i="7"/>
  <c r="I1537" i="7"/>
  <c r="K1536" i="7"/>
  <c r="L1536" i="7" s="1"/>
  <c r="J1536" i="7"/>
  <c r="I1536" i="7"/>
  <c r="K1535" i="7"/>
  <c r="L1535" i="7" s="1"/>
  <c r="J1535" i="7"/>
  <c r="I1535" i="7"/>
  <c r="K1534" i="7"/>
  <c r="L1534" i="7" s="1"/>
  <c r="J1534" i="7"/>
  <c r="I1534" i="7"/>
  <c r="K1533" i="7"/>
  <c r="L1533" i="7" s="1"/>
  <c r="J1533" i="7"/>
  <c r="I1533" i="7"/>
  <c r="K1532" i="7"/>
  <c r="L1532" i="7" s="1"/>
  <c r="J1532" i="7"/>
  <c r="I1532" i="7"/>
  <c r="K1531" i="7"/>
  <c r="L1531" i="7" s="1"/>
  <c r="J1531" i="7"/>
  <c r="I1531" i="7"/>
  <c r="K1530" i="7"/>
  <c r="L1530" i="7" s="1"/>
  <c r="J1530" i="7"/>
  <c r="I1530" i="7"/>
  <c r="K1529" i="7"/>
  <c r="L1529" i="7" s="1"/>
  <c r="J1529" i="7"/>
  <c r="I1529" i="7"/>
  <c r="K1528" i="7"/>
  <c r="L1528" i="7" s="1"/>
  <c r="J1528" i="7"/>
  <c r="I1528" i="7"/>
  <c r="K1527" i="7"/>
  <c r="L1527" i="7" s="1"/>
  <c r="J1527" i="7"/>
  <c r="I1527" i="7"/>
  <c r="K1526" i="7"/>
  <c r="L1526" i="7" s="1"/>
  <c r="J1526" i="7"/>
  <c r="I1526" i="7"/>
  <c r="K1525" i="7"/>
  <c r="L1525" i="7" s="1"/>
  <c r="J1525" i="7"/>
  <c r="I1525" i="7"/>
  <c r="K1524" i="7"/>
  <c r="L1524" i="7" s="1"/>
  <c r="J1524" i="7"/>
  <c r="I1524" i="7"/>
  <c r="K1523" i="7"/>
  <c r="L1523" i="7" s="1"/>
  <c r="J1523" i="7"/>
  <c r="I1523" i="7"/>
  <c r="K1522" i="7"/>
  <c r="L1522" i="7" s="1"/>
  <c r="J1522" i="7"/>
  <c r="I1522" i="7"/>
  <c r="K1521" i="7"/>
  <c r="L1521" i="7" s="1"/>
  <c r="J1521" i="7"/>
  <c r="I1521" i="7"/>
  <c r="K1520" i="7"/>
  <c r="L1520" i="7" s="1"/>
  <c r="J1520" i="7"/>
  <c r="I1520" i="7"/>
  <c r="M1519" i="7"/>
  <c r="K1519" i="7"/>
  <c r="L1519" i="7" s="1"/>
  <c r="J1519" i="7"/>
  <c r="I1519" i="7"/>
  <c r="K1518" i="7"/>
  <c r="L1518" i="7" s="1"/>
  <c r="J1518" i="7"/>
  <c r="I1518" i="7"/>
  <c r="K1517" i="7"/>
  <c r="L1517" i="7" s="1"/>
  <c r="J1517" i="7"/>
  <c r="I1517" i="7"/>
  <c r="K1516" i="7"/>
  <c r="L1516" i="7" s="1"/>
  <c r="J1516" i="7"/>
  <c r="I1516" i="7"/>
  <c r="K1515" i="7"/>
  <c r="L1515" i="7" s="1"/>
  <c r="J1515" i="7"/>
  <c r="I1515" i="7"/>
  <c r="K1514" i="7"/>
  <c r="L1514" i="7" s="1"/>
  <c r="J1514" i="7"/>
  <c r="I1514" i="7"/>
  <c r="K1513" i="7"/>
  <c r="L1513" i="7" s="1"/>
  <c r="J1513" i="7"/>
  <c r="I1513" i="7"/>
  <c r="K1512" i="7"/>
  <c r="L1512" i="7" s="1"/>
  <c r="J1512" i="7"/>
  <c r="I1512" i="7"/>
  <c r="K1511" i="7"/>
  <c r="L1511" i="7" s="1"/>
  <c r="J1511" i="7"/>
  <c r="I1511" i="7"/>
  <c r="K1510" i="7"/>
  <c r="L1510" i="7" s="1"/>
  <c r="J1510" i="7"/>
  <c r="I1510" i="7"/>
  <c r="K1509" i="7"/>
  <c r="L1509" i="7" s="1"/>
  <c r="J1509" i="7"/>
  <c r="I1509" i="7"/>
  <c r="K1508" i="7"/>
  <c r="L1508" i="7" s="1"/>
  <c r="J1508" i="7"/>
  <c r="I1508" i="7"/>
  <c r="K1507" i="7"/>
  <c r="L1507" i="7" s="1"/>
  <c r="J1507" i="7"/>
  <c r="I1507" i="7"/>
  <c r="K1506" i="7"/>
  <c r="L1506" i="7" s="1"/>
  <c r="J1506" i="7"/>
  <c r="I1506" i="7"/>
  <c r="K1505" i="7"/>
  <c r="L1505" i="7" s="1"/>
  <c r="J1505" i="7"/>
  <c r="I1505" i="7"/>
  <c r="K1504" i="7"/>
  <c r="L1504" i="7" s="1"/>
  <c r="J1504" i="7"/>
  <c r="I1504" i="7"/>
  <c r="K1503" i="7"/>
  <c r="L1503" i="7" s="1"/>
  <c r="J1503" i="7"/>
  <c r="I1503" i="7"/>
  <c r="K1502" i="7"/>
  <c r="L1502" i="7" s="1"/>
  <c r="J1502" i="7"/>
  <c r="I1502" i="7"/>
  <c r="K1501" i="7"/>
  <c r="L1501" i="7" s="1"/>
  <c r="J1501" i="7"/>
  <c r="I1501" i="7"/>
  <c r="K1500" i="7"/>
  <c r="L1500" i="7" s="1"/>
  <c r="J1500" i="7"/>
  <c r="I1500" i="7"/>
  <c r="K1499" i="7"/>
  <c r="L1499" i="7" s="1"/>
  <c r="J1499" i="7"/>
  <c r="I1499" i="7"/>
  <c r="K1498" i="7"/>
  <c r="L1498" i="7" s="1"/>
  <c r="J1498" i="7"/>
  <c r="I1498" i="7"/>
  <c r="K1497" i="7"/>
  <c r="L1497" i="7" s="1"/>
  <c r="J1497" i="7"/>
  <c r="I1497" i="7"/>
  <c r="M1496" i="7"/>
  <c r="K1496" i="7"/>
  <c r="L1496" i="7" s="1"/>
  <c r="J1496" i="7"/>
  <c r="I1496" i="7"/>
  <c r="K1495" i="7"/>
  <c r="L1495" i="7" s="1"/>
  <c r="J1495" i="7"/>
  <c r="I1495" i="7"/>
  <c r="K1494" i="7"/>
  <c r="L1494" i="7" s="1"/>
  <c r="J1494" i="7"/>
  <c r="I1494" i="7"/>
  <c r="K1493" i="7"/>
  <c r="L1493" i="7" s="1"/>
  <c r="J1493" i="7"/>
  <c r="I1493" i="7"/>
  <c r="K1492" i="7"/>
  <c r="L1492" i="7" s="1"/>
  <c r="J1492" i="7"/>
  <c r="I1492" i="7"/>
  <c r="K1491" i="7"/>
  <c r="L1491" i="7" s="1"/>
  <c r="J1491" i="7"/>
  <c r="I1491" i="7"/>
  <c r="M1490" i="7"/>
  <c r="K1490" i="7"/>
  <c r="L1490" i="7" s="1"/>
  <c r="J1490" i="7"/>
  <c r="I1490" i="7"/>
  <c r="K1489" i="7"/>
  <c r="L1489" i="7" s="1"/>
  <c r="J1489" i="7"/>
  <c r="I1489" i="7"/>
  <c r="K1488" i="7"/>
  <c r="L1488" i="7" s="1"/>
  <c r="J1488" i="7"/>
  <c r="I1488" i="7"/>
  <c r="K1487" i="7"/>
  <c r="L1487" i="7" s="1"/>
  <c r="J1487" i="7"/>
  <c r="I1487" i="7"/>
  <c r="K1486" i="7"/>
  <c r="L1486" i="7" s="1"/>
  <c r="J1486" i="7"/>
  <c r="I1486" i="7"/>
  <c r="K1485" i="7"/>
  <c r="L1485" i="7" s="1"/>
  <c r="J1485" i="7"/>
  <c r="I1485" i="7"/>
  <c r="K1484" i="7"/>
  <c r="L1484" i="7" s="1"/>
  <c r="J1484" i="7"/>
  <c r="I1484" i="7"/>
  <c r="K1483" i="7"/>
  <c r="L1483" i="7" s="1"/>
  <c r="J1483" i="7"/>
  <c r="I1483" i="7"/>
  <c r="K1482" i="7"/>
  <c r="L1482" i="7" s="1"/>
  <c r="J1482" i="7"/>
  <c r="I1482" i="7"/>
  <c r="K1481" i="7"/>
  <c r="L1481" i="7" s="1"/>
  <c r="J1481" i="7"/>
  <c r="I1481" i="7"/>
  <c r="K1480" i="7"/>
  <c r="L1480" i="7" s="1"/>
  <c r="J1480" i="7"/>
  <c r="I1480" i="7"/>
  <c r="K1479" i="7"/>
  <c r="L1479" i="7" s="1"/>
  <c r="J1479" i="7"/>
  <c r="I1479" i="7"/>
  <c r="K1478" i="7"/>
  <c r="L1478" i="7" s="1"/>
  <c r="J1478" i="7"/>
  <c r="I1478" i="7"/>
  <c r="K1477" i="7"/>
  <c r="L1477" i="7" s="1"/>
  <c r="J1477" i="7"/>
  <c r="I1477" i="7"/>
  <c r="M1476" i="7"/>
  <c r="K1476" i="7"/>
  <c r="L1476" i="7" s="1"/>
  <c r="J1476" i="7"/>
  <c r="I1476" i="7"/>
  <c r="K1475" i="7"/>
  <c r="L1475" i="7" s="1"/>
  <c r="J1475" i="7"/>
  <c r="I1475" i="7"/>
  <c r="K1474" i="7"/>
  <c r="L1474" i="7" s="1"/>
  <c r="J1474" i="7"/>
  <c r="I1474" i="7"/>
  <c r="M1473" i="7"/>
  <c r="K1473" i="7"/>
  <c r="L1473" i="7" s="1"/>
  <c r="J1473" i="7"/>
  <c r="I1473" i="7"/>
  <c r="K1472" i="7"/>
  <c r="L1472" i="7" s="1"/>
  <c r="J1472" i="7"/>
  <c r="I1472" i="7"/>
  <c r="M1471" i="7"/>
  <c r="K1471" i="7"/>
  <c r="L1471" i="7" s="1"/>
  <c r="J1471" i="7"/>
  <c r="I1471" i="7"/>
  <c r="M1470" i="7"/>
  <c r="K1470" i="7"/>
  <c r="L1470" i="7" s="1"/>
  <c r="J1470" i="7"/>
  <c r="I1470" i="7"/>
  <c r="K1469" i="7"/>
  <c r="L1469" i="7" s="1"/>
  <c r="J1469" i="7"/>
  <c r="I1469" i="7"/>
  <c r="K1468" i="7"/>
  <c r="L1468" i="7" s="1"/>
  <c r="J1468" i="7"/>
  <c r="I1468" i="7"/>
  <c r="K1467" i="7"/>
  <c r="L1467" i="7" s="1"/>
  <c r="J1467" i="7"/>
  <c r="I1467" i="7"/>
  <c r="K1466" i="7"/>
  <c r="L1466" i="7" s="1"/>
  <c r="J1466" i="7"/>
  <c r="I1466" i="7"/>
  <c r="K1465" i="7"/>
  <c r="L1465" i="7" s="1"/>
  <c r="J1465" i="7"/>
  <c r="I1465" i="7"/>
  <c r="K1464" i="7"/>
  <c r="L1464" i="7" s="1"/>
  <c r="J1464" i="7"/>
  <c r="I1464" i="7"/>
  <c r="M1463" i="7"/>
  <c r="K1463" i="7"/>
  <c r="L1463" i="7" s="1"/>
  <c r="J1463" i="7"/>
  <c r="I1463" i="7"/>
  <c r="K1462" i="7"/>
  <c r="L1462" i="7" s="1"/>
  <c r="J1462" i="7"/>
  <c r="I1462" i="7"/>
  <c r="K1461" i="7"/>
  <c r="L1461" i="7" s="1"/>
  <c r="J1461" i="7"/>
  <c r="I1461" i="7"/>
  <c r="K1460" i="7"/>
  <c r="L1460" i="7" s="1"/>
  <c r="J1460" i="7"/>
  <c r="I1460" i="7"/>
  <c r="K1459" i="7"/>
  <c r="L1459" i="7" s="1"/>
  <c r="J1459" i="7"/>
  <c r="I1459" i="7"/>
  <c r="K1458" i="7"/>
  <c r="L1458" i="7" s="1"/>
  <c r="J1458" i="7"/>
  <c r="I1458" i="7"/>
  <c r="K1457" i="7"/>
  <c r="L1457" i="7" s="1"/>
  <c r="J1457" i="7"/>
  <c r="I1457" i="7"/>
  <c r="K1456" i="7"/>
  <c r="L1456" i="7" s="1"/>
  <c r="J1456" i="7"/>
  <c r="I1456" i="7"/>
  <c r="K1455" i="7"/>
  <c r="L1455" i="7" s="1"/>
  <c r="J1455" i="7"/>
  <c r="I1455" i="7"/>
  <c r="M1454" i="7"/>
  <c r="K1454" i="7"/>
  <c r="L1454" i="7" s="1"/>
  <c r="J1454" i="7"/>
  <c r="I1454" i="7"/>
  <c r="K1453" i="7"/>
  <c r="L1453" i="7" s="1"/>
  <c r="J1453" i="7"/>
  <c r="I1453" i="7"/>
  <c r="K1452" i="7"/>
  <c r="L1452" i="7" s="1"/>
  <c r="J1452" i="7"/>
  <c r="I1452" i="7"/>
  <c r="K1451" i="7"/>
  <c r="L1451" i="7" s="1"/>
  <c r="J1451" i="7"/>
  <c r="I1451" i="7"/>
  <c r="K1450" i="7"/>
  <c r="L1450" i="7" s="1"/>
  <c r="J1450" i="7"/>
  <c r="I1450" i="7"/>
  <c r="K1449" i="7"/>
  <c r="L1449" i="7" s="1"/>
  <c r="J1449" i="7"/>
  <c r="I1449" i="7"/>
  <c r="K1448" i="7"/>
  <c r="L1448" i="7" s="1"/>
  <c r="J1448" i="7"/>
  <c r="I1448" i="7"/>
  <c r="K1447" i="7"/>
  <c r="L1447" i="7" s="1"/>
  <c r="J1447" i="7"/>
  <c r="I1447" i="7"/>
  <c r="K1446" i="7"/>
  <c r="L1446" i="7" s="1"/>
  <c r="J1446" i="7"/>
  <c r="I1446" i="7"/>
  <c r="K1445" i="7"/>
  <c r="L1445" i="7" s="1"/>
  <c r="J1445" i="7"/>
  <c r="I1445" i="7"/>
  <c r="K1444" i="7"/>
  <c r="L1444" i="7" s="1"/>
  <c r="J1444" i="7"/>
  <c r="I1444" i="7"/>
  <c r="K1443" i="7"/>
  <c r="L1443" i="7" s="1"/>
  <c r="J1443" i="7"/>
  <c r="I1443" i="7"/>
  <c r="K1442" i="7"/>
  <c r="L1442" i="7" s="1"/>
  <c r="J1442" i="7"/>
  <c r="I1442" i="7"/>
  <c r="K1441" i="7"/>
  <c r="L1441" i="7" s="1"/>
  <c r="J1441" i="7"/>
  <c r="I1441" i="7"/>
  <c r="M1440" i="7"/>
  <c r="K1440" i="7"/>
  <c r="L1440" i="7" s="1"/>
  <c r="J1440" i="7"/>
  <c r="I1440" i="7"/>
  <c r="K1439" i="7"/>
  <c r="L1439" i="7" s="1"/>
  <c r="J1439" i="7"/>
  <c r="I1439" i="7"/>
  <c r="K1438" i="7"/>
  <c r="L1438" i="7" s="1"/>
  <c r="J1438" i="7"/>
  <c r="I1438" i="7"/>
  <c r="K1437" i="7"/>
  <c r="L1437" i="7" s="1"/>
  <c r="J1437" i="7"/>
  <c r="I1437" i="7"/>
  <c r="K1436" i="7"/>
  <c r="L1436" i="7" s="1"/>
  <c r="J1436" i="7"/>
  <c r="I1436" i="7"/>
  <c r="K1435" i="7"/>
  <c r="L1435" i="7" s="1"/>
  <c r="J1435" i="7"/>
  <c r="I1435" i="7"/>
  <c r="K1434" i="7"/>
  <c r="L1434" i="7" s="1"/>
  <c r="J1434" i="7"/>
  <c r="I1434" i="7"/>
  <c r="K1433" i="7"/>
  <c r="L1433" i="7" s="1"/>
  <c r="J1433" i="7"/>
  <c r="I1433" i="7"/>
  <c r="K1432" i="7"/>
  <c r="L1432" i="7" s="1"/>
  <c r="J1432" i="7"/>
  <c r="I1432" i="7"/>
  <c r="K1431" i="7"/>
  <c r="L1431" i="7" s="1"/>
  <c r="J1431" i="7"/>
  <c r="I1431" i="7"/>
  <c r="K1430" i="7"/>
  <c r="L1430" i="7" s="1"/>
  <c r="J1430" i="7"/>
  <c r="I1430" i="7"/>
  <c r="K1429" i="7"/>
  <c r="L1429" i="7" s="1"/>
  <c r="J1429" i="7"/>
  <c r="I1429" i="7"/>
  <c r="K1428" i="7"/>
  <c r="L1428" i="7" s="1"/>
  <c r="J1428" i="7"/>
  <c r="I1428" i="7"/>
  <c r="K1427" i="7"/>
  <c r="L1427" i="7" s="1"/>
  <c r="J1427" i="7"/>
  <c r="I1427" i="7"/>
  <c r="K1426" i="7"/>
  <c r="L1426" i="7" s="1"/>
  <c r="J1426" i="7"/>
  <c r="I1426" i="7"/>
  <c r="K1425" i="7"/>
  <c r="L1425" i="7" s="1"/>
  <c r="J1425" i="7"/>
  <c r="I1425" i="7"/>
  <c r="M1424" i="7"/>
  <c r="K1424" i="7"/>
  <c r="L1424" i="7" s="1"/>
  <c r="J1424" i="7"/>
  <c r="I1424" i="7"/>
  <c r="K1423" i="7"/>
  <c r="L1423" i="7" s="1"/>
  <c r="J1423" i="7"/>
  <c r="I1423" i="7"/>
  <c r="K1422" i="7"/>
  <c r="L1422" i="7" s="1"/>
  <c r="J1422" i="7"/>
  <c r="I1422" i="7"/>
  <c r="K1421" i="7"/>
  <c r="L1421" i="7" s="1"/>
  <c r="J1421" i="7"/>
  <c r="I1421" i="7"/>
  <c r="K1420" i="7"/>
  <c r="L1420" i="7" s="1"/>
  <c r="J1420" i="7"/>
  <c r="I1420" i="7"/>
  <c r="M1419" i="7"/>
  <c r="K1419" i="7"/>
  <c r="L1419" i="7" s="1"/>
  <c r="J1419" i="7"/>
  <c r="I1419" i="7"/>
  <c r="K1418" i="7"/>
  <c r="L1418" i="7" s="1"/>
  <c r="J1418" i="7"/>
  <c r="I1418" i="7"/>
  <c r="K1417" i="7"/>
  <c r="L1417" i="7" s="1"/>
  <c r="J1417" i="7"/>
  <c r="I1417" i="7"/>
  <c r="M1416" i="7"/>
  <c r="K1416" i="7"/>
  <c r="L1416" i="7" s="1"/>
  <c r="J1416" i="7"/>
  <c r="I1416" i="7"/>
  <c r="K1415" i="7"/>
  <c r="L1415" i="7" s="1"/>
  <c r="J1415" i="7"/>
  <c r="I1415" i="7"/>
  <c r="K1414" i="7"/>
  <c r="L1414" i="7" s="1"/>
  <c r="J1414" i="7"/>
  <c r="I1414" i="7"/>
  <c r="K1413" i="7"/>
  <c r="L1413" i="7" s="1"/>
  <c r="J1413" i="7"/>
  <c r="I1413" i="7"/>
  <c r="K1412" i="7"/>
  <c r="L1412" i="7" s="1"/>
  <c r="J1412" i="7"/>
  <c r="I1412" i="7"/>
  <c r="K1411" i="7"/>
  <c r="L1411" i="7" s="1"/>
  <c r="J1411" i="7"/>
  <c r="I1411" i="7"/>
  <c r="K1410" i="7"/>
  <c r="L1410" i="7" s="1"/>
  <c r="J1410" i="7"/>
  <c r="I1410" i="7"/>
  <c r="K1409" i="7"/>
  <c r="L1409" i="7" s="1"/>
  <c r="J1409" i="7"/>
  <c r="I1409" i="7"/>
  <c r="K1408" i="7"/>
  <c r="L1408" i="7" s="1"/>
  <c r="J1408" i="7"/>
  <c r="I1408" i="7"/>
  <c r="K1407" i="7"/>
  <c r="L1407" i="7" s="1"/>
  <c r="J1407" i="7"/>
  <c r="I1407" i="7"/>
  <c r="M1406" i="7"/>
  <c r="K1406" i="7"/>
  <c r="L1406" i="7" s="1"/>
  <c r="J1406" i="7"/>
  <c r="I1406" i="7"/>
  <c r="K1405" i="7"/>
  <c r="L1405" i="7" s="1"/>
  <c r="J1405" i="7"/>
  <c r="I1405" i="7"/>
  <c r="K1404" i="7"/>
  <c r="L1404" i="7" s="1"/>
  <c r="J1404" i="7"/>
  <c r="I1404" i="7"/>
  <c r="K1403" i="7"/>
  <c r="L1403" i="7" s="1"/>
  <c r="J1403" i="7"/>
  <c r="I1403" i="7"/>
  <c r="K1402" i="7"/>
  <c r="L1402" i="7" s="1"/>
  <c r="J1402" i="7"/>
  <c r="I1402" i="7"/>
  <c r="K1401" i="7"/>
  <c r="L1401" i="7" s="1"/>
  <c r="J1401" i="7"/>
  <c r="I1401" i="7"/>
  <c r="M1400" i="7"/>
  <c r="K1400" i="7"/>
  <c r="L1400" i="7" s="1"/>
  <c r="J1400" i="7"/>
  <c r="I1400" i="7"/>
  <c r="K1399" i="7"/>
  <c r="L1399" i="7" s="1"/>
  <c r="J1399" i="7"/>
  <c r="I1399" i="7"/>
  <c r="K1398" i="7"/>
  <c r="L1398" i="7" s="1"/>
  <c r="J1398" i="7"/>
  <c r="I1398" i="7"/>
  <c r="K1397" i="7"/>
  <c r="L1397" i="7" s="1"/>
  <c r="J1397" i="7"/>
  <c r="I1397" i="7"/>
  <c r="K1396" i="7"/>
  <c r="L1396" i="7" s="1"/>
  <c r="J1396" i="7"/>
  <c r="I1396" i="7"/>
  <c r="M1395" i="7"/>
  <c r="K1395" i="7"/>
  <c r="L1395" i="7" s="1"/>
  <c r="J1395" i="7"/>
  <c r="I1395" i="7"/>
  <c r="K1394" i="7"/>
  <c r="L1394" i="7" s="1"/>
  <c r="J1394" i="7"/>
  <c r="I1394" i="7"/>
  <c r="K1393" i="7"/>
  <c r="L1393" i="7" s="1"/>
  <c r="J1393" i="7"/>
  <c r="I1393" i="7"/>
  <c r="K1392" i="7"/>
  <c r="L1392" i="7" s="1"/>
  <c r="J1392" i="7"/>
  <c r="I1392" i="7"/>
  <c r="K1391" i="7"/>
  <c r="L1391" i="7" s="1"/>
  <c r="J1391" i="7"/>
  <c r="I1391" i="7"/>
  <c r="K1390" i="7"/>
  <c r="L1390" i="7" s="1"/>
  <c r="J1390" i="7"/>
  <c r="I1390" i="7"/>
  <c r="K1389" i="7"/>
  <c r="L1389" i="7" s="1"/>
  <c r="J1389" i="7"/>
  <c r="I1389" i="7"/>
  <c r="K1388" i="7"/>
  <c r="L1388" i="7" s="1"/>
  <c r="J1388" i="7"/>
  <c r="I1388" i="7"/>
  <c r="K1387" i="7"/>
  <c r="L1387" i="7" s="1"/>
  <c r="J1387" i="7"/>
  <c r="I1387" i="7"/>
  <c r="K1386" i="7"/>
  <c r="L1386" i="7" s="1"/>
  <c r="J1386" i="7"/>
  <c r="I1386" i="7"/>
  <c r="K1385" i="7"/>
  <c r="L1385" i="7" s="1"/>
  <c r="J1385" i="7"/>
  <c r="I1385" i="7"/>
  <c r="K1384" i="7"/>
  <c r="L1384" i="7" s="1"/>
  <c r="J1384" i="7"/>
  <c r="I1384" i="7"/>
  <c r="K1383" i="7"/>
  <c r="L1383" i="7" s="1"/>
  <c r="J1383" i="7"/>
  <c r="I1383" i="7"/>
  <c r="K1382" i="7"/>
  <c r="L1382" i="7" s="1"/>
  <c r="J1382" i="7"/>
  <c r="I1382" i="7"/>
  <c r="K1381" i="7"/>
  <c r="L1381" i="7" s="1"/>
  <c r="J1381" i="7"/>
  <c r="I1381" i="7"/>
  <c r="M1380" i="7"/>
  <c r="K1380" i="7"/>
  <c r="L1380" i="7" s="1"/>
  <c r="J1380" i="7"/>
  <c r="I1380" i="7"/>
  <c r="M1379" i="7"/>
  <c r="K1379" i="7"/>
  <c r="L1379" i="7" s="1"/>
  <c r="J1379" i="7"/>
  <c r="I1379" i="7"/>
  <c r="K1378" i="7"/>
  <c r="L1378" i="7" s="1"/>
  <c r="J1378" i="7"/>
  <c r="I1378" i="7"/>
  <c r="K1377" i="7"/>
  <c r="L1377" i="7" s="1"/>
  <c r="J1377" i="7"/>
  <c r="I1377" i="7"/>
  <c r="K1376" i="7"/>
  <c r="L1376" i="7" s="1"/>
  <c r="J1376" i="7"/>
  <c r="I1376" i="7"/>
  <c r="M1375" i="7"/>
  <c r="K1375" i="7"/>
  <c r="L1375" i="7" s="1"/>
  <c r="J1375" i="7"/>
  <c r="I1375" i="7"/>
  <c r="K1374" i="7"/>
  <c r="L1374" i="7" s="1"/>
  <c r="J1374" i="7"/>
  <c r="I1374" i="7"/>
  <c r="K1373" i="7"/>
  <c r="L1373" i="7" s="1"/>
  <c r="J1373" i="7"/>
  <c r="I1373" i="7"/>
  <c r="M1372" i="7"/>
  <c r="K1372" i="7"/>
  <c r="L1372" i="7" s="1"/>
  <c r="J1372" i="7"/>
  <c r="I1372" i="7"/>
  <c r="M1371" i="7"/>
  <c r="K1371" i="7"/>
  <c r="L1371" i="7" s="1"/>
  <c r="J1371" i="7"/>
  <c r="I1371" i="7"/>
  <c r="K1370" i="7"/>
  <c r="L1370" i="7" s="1"/>
  <c r="J1370" i="7"/>
  <c r="I1370" i="7"/>
  <c r="K1369" i="7"/>
  <c r="L1369" i="7" s="1"/>
  <c r="J1369" i="7"/>
  <c r="I1369" i="7"/>
  <c r="M1368" i="7"/>
  <c r="K1368" i="7"/>
  <c r="L1368" i="7" s="1"/>
  <c r="J1368" i="7"/>
  <c r="I1368" i="7"/>
  <c r="M1367" i="7"/>
  <c r="K1367" i="7"/>
  <c r="L1367" i="7" s="1"/>
  <c r="J1367" i="7"/>
  <c r="I1367" i="7"/>
  <c r="K1366" i="7"/>
  <c r="L1366" i="7" s="1"/>
  <c r="J1366" i="7"/>
  <c r="I1366" i="7"/>
  <c r="K1365" i="7"/>
  <c r="L1365" i="7" s="1"/>
  <c r="J1365" i="7"/>
  <c r="I1365" i="7"/>
  <c r="M1364" i="7"/>
  <c r="K1364" i="7"/>
  <c r="L1364" i="7" s="1"/>
  <c r="J1364" i="7"/>
  <c r="I1364" i="7"/>
  <c r="K1363" i="7"/>
  <c r="L1363" i="7" s="1"/>
  <c r="J1363" i="7"/>
  <c r="I1363" i="7"/>
  <c r="K1362" i="7"/>
  <c r="L1362" i="7" s="1"/>
  <c r="J1362" i="7"/>
  <c r="I1362" i="7"/>
  <c r="M1361" i="7"/>
  <c r="K1361" i="7"/>
  <c r="L1361" i="7" s="1"/>
  <c r="J1361" i="7"/>
  <c r="I1361" i="7"/>
  <c r="M1360" i="7"/>
  <c r="K1360" i="7"/>
  <c r="L1360" i="7" s="1"/>
  <c r="J1360" i="7"/>
  <c r="I1360" i="7"/>
  <c r="M1359" i="7"/>
  <c r="K1359" i="7"/>
  <c r="L1359" i="7" s="1"/>
  <c r="J1359" i="7"/>
  <c r="I1359" i="7"/>
  <c r="K1358" i="7"/>
  <c r="L1358" i="7" s="1"/>
  <c r="J1358" i="7"/>
  <c r="I1358" i="7"/>
  <c r="K1357" i="7"/>
  <c r="L1357" i="7" s="1"/>
  <c r="J1357" i="7"/>
  <c r="I1357" i="7"/>
  <c r="M1356" i="7"/>
  <c r="K1356" i="7"/>
  <c r="L1356" i="7" s="1"/>
  <c r="J1356" i="7"/>
  <c r="I1356" i="7"/>
  <c r="M1355" i="7"/>
  <c r="K1355" i="7"/>
  <c r="L1355" i="7" s="1"/>
  <c r="J1355" i="7"/>
  <c r="I1355" i="7"/>
  <c r="K1354" i="7"/>
  <c r="L1354" i="7" s="1"/>
  <c r="J1354" i="7"/>
  <c r="I1354" i="7"/>
  <c r="K1353" i="7"/>
  <c r="L1353" i="7" s="1"/>
  <c r="J1353" i="7"/>
  <c r="I1353" i="7"/>
  <c r="K1352" i="7"/>
  <c r="L1352" i="7" s="1"/>
  <c r="J1352" i="7"/>
  <c r="I1352" i="7"/>
  <c r="M1351" i="7"/>
  <c r="K1351" i="7"/>
  <c r="L1351" i="7" s="1"/>
  <c r="J1351" i="7"/>
  <c r="I1351" i="7"/>
  <c r="K1350" i="7"/>
  <c r="L1350" i="7" s="1"/>
  <c r="J1350" i="7"/>
  <c r="I1350" i="7"/>
  <c r="M1349" i="7"/>
  <c r="K1349" i="7"/>
  <c r="L1349" i="7" s="1"/>
  <c r="J1349" i="7"/>
  <c r="I1349" i="7"/>
  <c r="K1348" i="7"/>
  <c r="L1348" i="7" s="1"/>
  <c r="J1348" i="7"/>
  <c r="I1348" i="7"/>
  <c r="K1347" i="7"/>
  <c r="L1347" i="7" s="1"/>
  <c r="J1347" i="7"/>
  <c r="I1347" i="7"/>
  <c r="M1346" i="7"/>
  <c r="K1346" i="7"/>
  <c r="L1346" i="7" s="1"/>
  <c r="J1346" i="7"/>
  <c r="I1346" i="7"/>
  <c r="K1345" i="7"/>
  <c r="L1345" i="7" s="1"/>
  <c r="J1345" i="7"/>
  <c r="I1345" i="7"/>
  <c r="K1344" i="7"/>
  <c r="L1344" i="7" s="1"/>
  <c r="J1344" i="7"/>
  <c r="I1344" i="7"/>
  <c r="M1343" i="7"/>
  <c r="K1343" i="7"/>
  <c r="L1343" i="7" s="1"/>
  <c r="J1343" i="7"/>
  <c r="I1343" i="7"/>
  <c r="K1342" i="7"/>
  <c r="L1342" i="7" s="1"/>
  <c r="J1342" i="7"/>
  <c r="I1342" i="7"/>
  <c r="K1341" i="7"/>
  <c r="L1341" i="7" s="1"/>
  <c r="J1341" i="7"/>
  <c r="I1341" i="7"/>
  <c r="M1340" i="7"/>
  <c r="K1340" i="7"/>
  <c r="L1340" i="7" s="1"/>
  <c r="J1340" i="7"/>
  <c r="I1340" i="7"/>
  <c r="M1339" i="7"/>
  <c r="K1339" i="7"/>
  <c r="L1339" i="7" s="1"/>
  <c r="J1339" i="7"/>
  <c r="I1339" i="7"/>
  <c r="K1338" i="7"/>
  <c r="L1338" i="7" s="1"/>
  <c r="J1338" i="7"/>
  <c r="I1338" i="7"/>
  <c r="K1337" i="7"/>
  <c r="L1337" i="7" s="1"/>
  <c r="J1337" i="7"/>
  <c r="I1337" i="7"/>
  <c r="M1336" i="7"/>
  <c r="K1336" i="7"/>
  <c r="L1336" i="7" s="1"/>
  <c r="J1336" i="7"/>
  <c r="I1336" i="7"/>
  <c r="M1335" i="7"/>
  <c r="K1335" i="7"/>
  <c r="L1335" i="7" s="1"/>
  <c r="J1335" i="7"/>
  <c r="I1335" i="7"/>
  <c r="K1334" i="7"/>
  <c r="L1334" i="7" s="1"/>
  <c r="J1334" i="7"/>
  <c r="I1334" i="7"/>
  <c r="M1333" i="7"/>
  <c r="K1333" i="7"/>
  <c r="L1333" i="7" s="1"/>
  <c r="J1333" i="7"/>
  <c r="I1333" i="7"/>
  <c r="K1332" i="7"/>
  <c r="L1332" i="7" s="1"/>
  <c r="J1332" i="7"/>
  <c r="I1332" i="7"/>
  <c r="M1331" i="7"/>
  <c r="K1331" i="7"/>
  <c r="L1331" i="7" s="1"/>
  <c r="J1331" i="7"/>
  <c r="I1331" i="7"/>
  <c r="K1330" i="7"/>
  <c r="L1330" i="7" s="1"/>
  <c r="J1330" i="7"/>
  <c r="I1330" i="7"/>
  <c r="K1329" i="7"/>
  <c r="L1329" i="7" s="1"/>
  <c r="J1329" i="7"/>
  <c r="I1329" i="7"/>
  <c r="M1328" i="7"/>
  <c r="K1328" i="7"/>
  <c r="L1328" i="7" s="1"/>
  <c r="J1328" i="7"/>
  <c r="I1328" i="7"/>
  <c r="M1327" i="7"/>
  <c r="K1327" i="7"/>
  <c r="L1327" i="7" s="1"/>
  <c r="J1327" i="7"/>
  <c r="I1327" i="7"/>
  <c r="K1326" i="7"/>
  <c r="L1326" i="7" s="1"/>
  <c r="J1326" i="7"/>
  <c r="I1326" i="7"/>
  <c r="K1325" i="7"/>
  <c r="L1325" i="7" s="1"/>
  <c r="J1325" i="7"/>
  <c r="I1325" i="7"/>
  <c r="M1324" i="7"/>
  <c r="K1324" i="7"/>
  <c r="L1324" i="7" s="1"/>
  <c r="J1324" i="7"/>
  <c r="I1324" i="7"/>
  <c r="M1323" i="7"/>
  <c r="K1323" i="7"/>
  <c r="L1323" i="7" s="1"/>
  <c r="J1323" i="7"/>
  <c r="I1323" i="7"/>
  <c r="M1322" i="7"/>
  <c r="K1322" i="7"/>
  <c r="L1322" i="7" s="1"/>
  <c r="J1322" i="7"/>
  <c r="I1322" i="7"/>
  <c r="K1321" i="7"/>
  <c r="L1321" i="7" s="1"/>
  <c r="J1321" i="7"/>
  <c r="I1321" i="7"/>
  <c r="K1320" i="7"/>
  <c r="L1320" i="7" s="1"/>
  <c r="J1320" i="7"/>
  <c r="I1320" i="7"/>
  <c r="M1319" i="7"/>
  <c r="K1319" i="7"/>
  <c r="L1319" i="7" s="1"/>
  <c r="J1319" i="7"/>
  <c r="I1319" i="7"/>
  <c r="M1318" i="7"/>
  <c r="K1318" i="7"/>
  <c r="L1318" i="7" s="1"/>
  <c r="J1318" i="7"/>
  <c r="I1318" i="7"/>
  <c r="K1317" i="7"/>
  <c r="L1317" i="7" s="1"/>
  <c r="J1317" i="7"/>
  <c r="I1317" i="7"/>
  <c r="M1316" i="7"/>
  <c r="K1316" i="7"/>
  <c r="L1316" i="7" s="1"/>
  <c r="J1316" i="7"/>
  <c r="I1316" i="7"/>
  <c r="M1315" i="7"/>
  <c r="K1315" i="7"/>
  <c r="L1315" i="7" s="1"/>
  <c r="J1315" i="7"/>
  <c r="I1315" i="7"/>
  <c r="M1314" i="7"/>
  <c r="K1314" i="7"/>
  <c r="L1314" i="7" s="1"/>
  <c r="J1314" i="7"/>
  <c r="I1314" i="7"/>
  <c r="K1313" i="7"/>
  <c r="L1313" i="7" s="1"/>
  <c r="J1313" i="7"/>
  <c r="I1313" i="7"/>
  <c r="M1312" i="7"/>
  <c r="K1312" i="7"/>
  <c r="L1312" i="7" s="1"/>
  <c r="J1312" i="7"/>
  <c r="I1312" i="7"/>
  <c r="M1311" i="7"/>
  <c r="K1311" i="7"/>
  <c r="L1311" i="7" s="1"/>
  <c r="J1311" i="7"/>
  <c r="I1311" i="7"/>
  <c r="K1310" i="7"/>
  <c r="L1310" i="7" s="1"/>
  <c r="J1310" i="7"/>
  <c r="I1310" i="7"/>
  <c r="M1309" i="7"/>
  <c r="K1309" i="7"/>
  <c r="L1309" i="7" s="1"/>
  <c r="J1309" i="7"/>
  <c r="I1309" i="7"/>
  <c r="K1308" i="7"/>
  <c r="L1308" i="7" s="1"/>
  <c r="J1308" i="7"/>
  <c r="I1308" i="7"/>
  <c r="M1307" i="7"/>
  <c r="K1307" i="7"/>
  <c r="L1307" i="7" s="1"/>
  <c r="J1307" i="7"/>
  <c r="I1307" i="7"/>
  <c r="K1306" i="7"/>
  <c r="L1306" i="7" s="1"/>
  <c r="J1306" i="7"/>
  <c r="I1306" i="7"/>
  <c r="K1305" i="7"/>
  <c r="L1305" i="7" s="1"/>
  <c r="J1305" i="7"/>
  <c r="I1305" i="7"/>
  <c r="K1304" i="7"/>
  <c r="L1304" i="7" s="1"/>
  <c r="J1304" i="7"/>
  <c r="I1304" i="7"/>
  <c r="M1303" i="7"/>
  <c r="K1303" i="7"/>
  <c r="L1303" i="7" s="1"/>
  <c r="J1303" i="7"/>
  <c r="I1303" i="7"/>
  <c r="M1302" i="7"/>
  <c r="K1302" i="7"/>
  <c r="L1302" i="7" s="1"/>
  <c r="J1302" i="7"/>
  <c r="I1302" i="7"/>
  <c r="K1301" i="7"/>
  <c r="L1301" i="7" s="1"/>
  <c r="J1301" i="7"/>
  <c r="I1301" i="7"/>
  <c r="K1300" i="7"/>
  <c r="L1300" i="7" s="1"/>
  <c r="J1300" i="7"/>
  <c r="I1300" i="7"/>
  <c r="K1299" i="7"/>
  <c r="L1299" i="7" s="1"/>
  <c r="J1299" i="7"/>
  <c r="I1299" i="7"/>
  <c r="K1298" i="7"/>
  <c r="L1298" i="7" s="1"/>
  <c r="J1298" i="7"/>
  <c r="I1298" i="7"/>
  <c r="K1297" i="7"/>
  <c r="L1297" i="7" s="1"/>
  <c r="J1297" i="7"/>
  <c r="I1297" i="7"/>
  <c r="K1296" i="7"/>
  <c r="L1296" i="7" s="1"/>
  <c r="J1296" i="7"/>
  <c r="I1296" i="7"/>
  <c r="M1295" i="7"/>
  <c r="K1295" i="7"/>
  <c r="L1295" i="7" s="1"/>
  <c r="J1295" i="7"/>
  <c r="I1295" i="7"/>
  <c r="K1294" i="7"/>
  <c r="L1294" i="7" s="1"/>
  <c r="J1294" i="7"/>
  <c r="I1294" i="7"/>
  <c r="M1293" i="7"/>
  <c r="K1293" i="7"/>
  <c r="L1293" i="7" s="1"/>
  <c r="J1293" i="7"/>
  <c r="I1293" i="7"/>
  <c r="M1292" i="7"/>
  <c r="K1292" i="7"/>
  <c r="L1292" i="7" s="1"/>
  <c r="J1292" i="7"/>
  <c r="I1292" i="7"/>
  <c r="K1291" i="7"/>
  <c r="L1291" i="7" s="1"/>
  <c r="J1291" i="7"/>
  <c r="I1291" i="7"/>
  <c r="K1290" i="7"/>
  <c r="L1290" i="7" s="1"/>
  <c r="J1290" i="7"/>
  <c r="I1290" i="7"/>
  <c r="M1289" i="7"/>
  <c r="K1289" i="7"/>
  <c r="L1289" i="7" s="1"/>
  <c r="J1289" i="7"/>
  <c r="I1289" i="7"/>
  <c r="M1288" i="7"/>
  <c r="K1288" i="7"/>
  <c r="L1288" i="7" s="1"/>
  <c r="J1288" i="7"/>
  <c r="I1288" i="7"/>
  <c r="K1287" i="7"/>
  <c r="L1287" i="7" s="1"/>
  <c r="J1287" i="7"/>
  <c r="I1287" i="7"/>
  <c r="K1286" i="7"/>
  <c r="L1286" i="7" s="1"/>
  <c r="J1286" i="7"/>
  <c r="I1286" i="7"/>
  <c r="K1285" i="7"/>
  <c r="L1285" i="7" s="1"/>
  <c r="J1285" i="7"/>
  <c r="I1285" i="7"/>
  <c r="K1284" i="7"/>
  <c r="L1284" i="7" s="1"/>
  <c r="J1284" i="7"/>
  <c r="I1284" i="7"/>
  <c r="K1283" i="7"/>
  <c r="L1283" i="7" s="1"/>
  <c r="J1283" i="7"/>
  <c r="I1283" i="7"/>
  <c r="K1282" i="7"/>
  <c r="L1282" i="7" s="1"/>
  <c r="J1282" i="7"/>
  <c r="I1282" i="7"/>
  <c r="M1281" i="7"/>
  <c r="K1281" i="7"/>
  <c r="L1281" i="7" s="1"/>
  <c r="J1281" i="7"/>
  <c r="I1281" i="7"/>
  <c r="K1280" i="7"/>
  <c r="L1280" i="7" s="1"/>
  <c r="J1280" i="7"/>
  <c r="I1280" i="7"/>
  <c r="M1279" i="7"/>
  <c r="K1279" i="7"/>
  <c r="L1279" i="7" s="1"/>
  <c r="J1279" i="7"/>
  <c r="I1279" i="7"/>
  <c r="K1278" i="7"/>
  <c r="L1278" i="7" s="1"/>
  <c r="J1278" i="7"/>
  <c r="I1278" i="7"/>
  <c r="K1277" i="7"/>
  <c r="L1277" i="7" s="1"/>
  <c r="J1277" i="7"/>
  <c r="I1277" i="7"/>
  <c r="K1276" i="7"/>
  <c r="L1276" i="7" s="1"/>
  <c r="J1276" i="7"/>
  <c r="I1276" i="7"/>
  <c r="M1275" i="7"/>
  <c r="K1275" i="7"/>
  <c r="L1275" i="7" s="1"/>
  <c r="J1275" i="7"/>
  <c r="I1275" i="7"/>
  <c r="K1274" i="7"/>
  <c r="L1274" i="7" s="1"/>
  <c r="J1274" i="7"/>
  <c r="I1274" i="7"/>
  <c r="K1273" i="7"/>
  <c r="L1273" i="7" s="1"/>
  <c r="J1273" i="7"/>
  <c r="I1273" i="7"/>
  <c r="M1272" i="7"/>
  <c r="K1272" i="7"/>
  <c r="L1272" i="7" s="1"/>
  <c r="J1272" i="7"/>
  <c r="I1272" i="7"/>
  <c r="K1271" i="7"/>
  <c r="L1271" i="7" s="1"/>
  <c r="J1271" i="7"/>
  <c r="I1271" i="7"/>
  <c r="M1270" i="7"/>
  <c r="K1270" i="7"/>
  <c r="L1270" i="7" s="1"/>
  <c r="J1270" i="7"/>
  <c r="I1270" i="7"/>
  <c r="K1269" i="7"/>
  <c r="L1269" i="7" s="1"/>
  <c r="J1269" i="7"/>
  <c r="I1269" i="7"/>
  <c r="M1268" i="7"/>
  <c r="K1268" i="7"/>
  <c r="L1268" i="7" s="1"/>
  <c r="J1268" i="7"/>
  <c r="I1268" i="7"/>
  <c r="M1267" i="7"/>
  <c r="K1267" i="7"/>
  <c r="L1267" i="7" s="1"/>
  <c r="J1267" i="7"/>
  <c r="I1267" i="7"/>
  <c r="K1266" i="7"/>
  <c r="L1266" i="7" s="1"/>
  <c r="J1266" i="7"/>
  <c r="I1266" i="7"/>
  <c r="K1265" i="7"/>
  <c r="L1265" i="7" s="1"/>
  <c r="J1265" i="7"/>
  <c r="I1265" i="7"/>
  <c r="K1264" i="7"/>
  <c r="L1264" i="7" s="1"/>
  <c r="J1264" i="7"/>
  <c r="I1264" i="7"/>
  <c r="M1263" i="7"/>
  <c r="K1263" i="7"/>
  <c r="L1263" i="7" s="1"/>
  <c r="J1263" i="7"/>
  <c r="I1263" i="7"/>
  <c r="M1262" i="7"/>
  <c r="K1262" i="7"/>
  <c r="L1262" i="7" s="1"/>
  <c r="J1262" i="7"/>
  <c r="I1262" i="7"/>
  <c r="K1261" i="7"/>
  <c r="L1261" i="7" s="1"/>
  <c r="J1261" i="7"/>
  <c r="I1261" i="7"/>
  <c r="M1260" i="7"/>
  <c r="K1260" i="7"/>
  <c r="L1260" i="7" s="1"/>
  <c r="J1260" i="7"/>
  <c r="I1260" i="7"/>
  <c r="M1259" i="7"/>
  <c r="K1259" i="7"/>
  <c r="L1259" i="7" s="1"/>
  <c r="J1259" i="7"/>
  <c r="I1259" i="7"/>
  <c r="K1258" i="7"/>
  <c r="L1258" i="7" s="1"/>
  <c r="J1258" i="7"/>
  <c r="I1258" i="7"/>
  <c r="M1257" i="7"/>
  <c r="K1257" i="7"/>
  <c r="L1257" i="7" s="1"/>
  <c r="J1257" i="7"/>
  <c r="I1257" i="7"/>
  <c r="M1256" i="7"/>
  <c r="K1256" i="7"/>
  <c r="L1256" i="7" s="1"/>
  <c r="J1256" i="7"/>
  <c r="I1256" i="7"/>
  <c r="M1255" i="7"/>
  <c r="K1255" i="7"/>
  <c r="L1255" i="7" s="1"/>
  <c r="J1255" i="7"/>
  <c r="I1255" i="7"/>
  <c r="K1254" i="7"/>
  <c r="L1254" i="7" s="1"/>
  <c r="J1254" i="7"/>
  <c r="I1254" i="7"/>
  <c r="K1253" i="7"/>
  <c r="L1253" i="7" s="1"/>
  <c r="J1253" i="7"/>
  <c r="I1253" i="7"/>
  <c r="K1252" i="7"/>
  <c r="L1252" i="7" s="1"/>
  <c r="J1252" i="7"/>
  <c r="I1252" i="7"/>
  <c r="K1251" i="7"/>
  <c r="L1251" i="7" s="1"/>
  <c r="J1251" i="7"/>
  <c r="I1251" i="7"/>
  <c r="K1250" i="7"/>
  <c r="L1250" i="7" s="1"/>
  <c r="J1250" i="7"/>
  <c r="I1250" i="7"/>
  <c r="K1249" i="7"/>
  <c r="L1249" i="7" s="1"/>
  <c r="J1249" i="7"/>
  <c r="I1249" i="7"/>
  <c r="M1248" i="7"/>
  <c r="K1248" i="7"/>
  <c r="L1248" i="7" s="1"/>
  <c r="J1248" i="7"/>
  <c r="I1248" i="7"/>
  <c r="M1247" i="7"/>
  <c r="K1247" i="7"/>
  <c r="L1247" i="7" s="1"/>
  <c r="J1247" i="7"/>
  <c r="I1247" i="7"/>
  <c r="M1246" i="7"/>
  <c r="K1246" i="7"/>
  <c r="L1246" i="7" s="1"/>
  <c r="J1246" i="7"/>
  <c r="I1246" i="7"/>
  <c r="K1245" i="7"/>
  <c r="L1245" i="7" s="1"/>
  <c r="J1245" i="7"/>
  <c r="I1245" i="7"/>
  <c r="K1244" i="7"/>
  <c r="L1244" i="7" s="1"/>
  <c r="J1244" i="7"/>
  <c r="I1244" i="7"/>
  <c r="M1243" i="7"/>
  <c r="K1243" i="7"/>
  <c r="L1243" i="7" s="1"/>
  <c r="J1243" i="7"/>
  <c r="I1243" i="7"/>
  <c r="M1242" i="7"/>
  <c r="K1242" i="7"/>
  <c r="L1242" i="7" s="1"/>
  <c r="J1242" i="7"/>
  <c r="I1242" i="7"/>
  <c r="K1241" i="7"/>
  <c r="L1241" i="7" s="1"/>
  <c r="J1241" i="7"/>
  <c r="I1241" i="7"/>
  <c r="M1240" i="7"/>
  <c r="K1240" i="7"/>
  <c r="L1240" i="7" s="1"/>
  <c r="J1240" i="7"/>
  <c r="I1240" i="7"/>
  <c r="M1239" i="7"/>
  <c r="K1239" i="7"/>
  <c r="L1239" i="7" s="1"/>
  <c r="J1239" i="7"/>
  <c r="I1239" i="7"/>
  <c r="K1238" i="7"/>
  <c r="L1238" i="7" s="1"/>
  <c r="J1238" i="7"/>
  <c r="I1238" i="7"/>
  <c r="M1237" i="7"/>
  <c r="K1237" i="7"/>
  <c r="L1237" i="7" s="1"/>
  <c r="J1237" i="7"/>
  <c r="I1237" i="7"/>
  <c r="K1236" i="7"/>
  <c r="L1236" i="7" s="1"/>
  <c r="J1236" i="7"/>
  <c r="I1236" i="7"/>
  <c r="M1235" i="7"/>
  <c r="K1235" i="7"/>
  <c r="L1235" i="7" s="1"/>
  <c r="J1235" i="7"/>
  <c r="I1235" i="7"/>
  <c r="K1234" i="7"/>
  <c r="L1234" i="7" s="1"/>
  <c r="J1234" i="7"/>
  <c r="I1234" i="7"/>
  <c r="M1233" i="7"/>
  <c r="K1233" i="7"/>
  <c r="L1233" i="7" s="1"/>
  <c r="J1233" i="7"/>
  <c r="I1233" i="7"/>
  <c r="M1232" i="7"/>
  <c r="K1232" i="7"/>
  <c r="L1232" i="7" s="1"/>
  <c r="J1232" i="7"/>
  <c r="I1232" i="7"/>
  <c r="M1231" i="7"/>
  <c r="K1231" i="7"/>
  <c r="L1231" i="7" s="1"/>
  <c r="J1231" i="7"/>
  <c r="I1231" i="7"/>
  <c r="M1230" i="7"/>
  <c r="K1230" i="7"/>
  <c r="L1230" i="7" s="1"/>
  <c r="J1230" i="7"/>
  <c r="I1230" i="7"/>
  <c r="K1229" i="7"/>
  <c r="L1229" i="7" s="1"/>
  <c r="J1229" i="7"/>
  <c r="I1229" i="7"/>
  <c r="K1228" i="7"/>
  <c r="L1228" i="7" s="1"/>
  <c r="J1228" i="7"/>
  <c r="I1228" i="7"/>
  <c r="K1227" i="7"/>
  <c r="L1227" i="7" s="1"/>
  <c r="J1227" i="7"/>
  <c r="I1227" i="7"/>
  <c r="M1226" i="7"/>
  <c r="K1226" i="7"/>
  <c r="L1226" i="7" s="1"/>
  <c r="J1226" i="7"/>
  <c r="I1226" i="7"/>
  <c r="K1225" i="7"/>
  <c r="L1225" i="7" s="1"/>
  <c r="J1225" i="7"/>
  <c r="I1225" i="7"/>
  <c r="M1224" i="7"/>
  <c r="K1224" i="7"/>
  <c r="L1224" i="7" s="1"/>
  <c r="J1224" i="7"/>
  <c r="I1224" i="7"/>
  <c r="M1223" i="7"/>
  <c r="K1223" i="7"/>
  <c r="L1223" i="7" s="1"/>
  <c r="J1223" i="7"/>
  <c r="I1223" i="7"/>
  <c r="M1222" i="7"/>
  <c r="K1222" i="7"/>
  <c r="L1222" i="7" s="1"/>
  <c r="J1222" i="7"/>
  <c r="I1222" i="7"/>
  <c r="K1221" i="7"/>
  <c r="L1221" i="7" s="1"/>
  <c r="J1221" i="7"/>
  <c r="I1221" i="7"/>
  <c r="K1220" i="7"/>
  <c r="L1220" i="7" s="1"/>
  <c r="J1220" i="7"/>
  <c r="I1220" i="7"/>
  <c r="K1219" i="7"/>
  <c r="L1219" i="7" s="1"/>
  <c r="J1219" i="7"/>
  <c r="I1219" i="7"/>
  <c r="M1218" i="7"/>
  <c r="K1218" i="7"/>
  <c r="L1218" i="7" s="1"/>
  <c r="J1218" i="7"/>
  <c r="I1218" i="7"/>
  <c r="M1217" i="7"/>
  <c r="K1217" i="7"/>
  <c r="L1217" i="7" s="1"/>
  <c r="J1217" i="7"/>
  <c r="I1217" i="7"/>
  <c r="K1216" i="7"/>
  <c r="L1216" i="7" s="1"/>
  <c r="J1216" i="7"/>
  <c r="I1216" i="7"/>
  <c r="M1215" i="7"/>
  <c r="K1215" i="7"/>
  <c r="L1215" i="7" s="1"/>
  <c r="J1215" i="7"/>
  <c r="I1215" i="7"/>
  <c r="K1214" i="7"/>
  <c r="L1214" i="7" s="1"/>
  <c r="J1214" i="7"/>
  <c r="I1214" i="7"/>
  <c r="K1213" i="7"/>
  <c r="L1213" i="7" s="1"/>
  <c r="J1213" i="7"/>
  <c r="I1213" i="7"/>
  <c r="M1212" i="7"/>
  <c r="K1212" i="7"/>
  <c r="L1212" i="7" s="1"/>
  <c r="J1212" i="7"/>
  <c r="I1212" i="7"/>
  <c r="K1211" i="7"/>
  <c r="L1211" i="7" s="1"/>
  <c r="J1211" i="7"/>
  <c r="I1211" i="7"/>
  <c r="M1210" i="7"/>
  <c r="K1210" i="7"/>
  <c r="L1210" i="7" s="1"/>
  <c r="J1210" i="7"/>
  <c r="I1210" i="7"/>
  <c r="M1209" i="7"/>
  <c r="K1209" i="7"/>
  <c r="L1209" i="7" s="1"/>
  <c r="J1209" i="7"/>
  <c r="I1209" i="7"/>
  <c r="K1208" i="7"/>
  <c r="L1208" i="7" s="1"/>
  <c r="J1208" i="7"/>
  <c r="I1208" i="7"/>
  <c r="M1207" i="7"/>
  <c r="K1207" i="7"/>
  <c r="L1207" i="7" s="1"/>
  <c r="J1207" i="7"/>
  <c r="I1207" i="7"/>
  <c r="M1206" i="7"/>
  <c r="K1206" i="7"/>
  <c r="L1206" i="7" s="1"/>
  <c r="J1206" i="7"/>
  <c r="I1206" i="7"/>
  <c r="K1205" i="7"/>
  <c r="L1205" i="7" s="1"/>
  <c r="J1205" i="7"/>
  <c r="I1205" i="7"/>
  <c r="K1204" i="7"/>
  <c r="L1204" i="7" s="1"/>
  <c r="J1204" i="7"/>
  <c r="I1204" i="7"/>
  <c r="M1203" i="7"/>
  <c r="K1203" i="7"/>
  <c r="L1203" i="7" s="1"/>
  <c r="J1203" i="7"/>
  <c r="I1203" i="7"/>
  <c r="K1202" i="7"/>
  <c r="L1202" i="7" s="1"/>
  <c r="J1202" i="7"/>
  <c r="I1202" i="7"/>
  <c r="M1201" i="7"/>
  <c r="K1201" i="7"/>
  <c r="L1201" i="7" s="1"/>
  <c r="J1201" i="7"/>
  <c r="I1201" i="7"/>
  <c r="K1200" i="7"/>
  <c r="L1200" i="7" s="1"/>
  <c r="J1200" i="7"/>
  <c r="I1200" i="7"/>
  <c r="K1199" i="7"/>
  <c r="L1199" i="7" s="1"/>
  <c r="J1199" i="7"/>
  <c r="I1199" i="7"/>
  <c r="K1198" i="7"/>
  <c r="L1198" i="7" s="1"/>
  <c r="J1198" i="7"/>
  <c r="I1198" i="7"/>
  <c r="M1197" i="7"/>
  <c r="K1197" i="7"/>
  <c r="L1197" i="7" s="1"/>
  <c r="J1197" i="7"/>
  <c r="I1197" i="7"/>
  <c r="K1196" i="7"/>
  <c r="L1196" i="7" s="1"/>
  <c r="J1196" i="7"/>
  <c r="I1196" i="7"/>
  <c r="K1195" i="7"/>
  <c r="L1195" i="7" s="1"/>
  <c r="J1195" i="7"/>
  <c r="I1195" i="7"/>
  <c r="M1194" i="7"/>
  <c r="K1194" i="7"/>
  <c r="L1194" i="7" s="1"/>
  <c r="J1194" i="7"/>
  <c r="I1194" i="7"/>
  <c r="K1193" i="7"/>
  <c r="L1193" i="7" s="1"/>
  <c r="J1193" i="7"/>
  <c r="I1193" i="7"/>
  <c r="K1192" i="7"/>
  <c r="L1192" i="7" s="1"/>
  <c r="J1192" i="7"/>
  <c r="I1192" i="7"/>
  <c r="M1191" i="7"/>
  <c r="K1191" i="7"/>
  <c r="L1191" i="7" s="1"/>
  <c r="J1191" i="7"/>
  <c r="I1191" i="7"/>
  <c r="K1190" i="7"/>
  <c r="L1190" i="7" s="1"/>
  <c r="J1190" i="7"/>
  <c r="I1190" i="7"/>
  <c r="K1189" i="7"/>
  <c r="L1189" i="7" s="1"/>
  <c r="J1189" i="7"/>
  <c r="I1189" i="7"/>
  <c r="K1188" i="7"/>
  <c r="L1188" i="7" s="1"/>
  <c r="J1188" i="7"/>
  <c r="I1188" i="7"/>
  <c r="M1187" i="7"/>
  <c r="K1187" i="7"/>
  <c r="L1187" i="7" s="1"/>
  <c r="J1187" i="7"/>
  <c r="I1187" i="7"/>
  <c r="M1186" i="7"/>
  <c r="K1186" i="7"/>
  <c r="L1186" i="7" s="1"/>
  <c r="J1186" i="7"/>
  <c r="I1186" i="7"/>
  <c r="M1185" i="7"/>
  <c r="K1185" i="7"/>
  <c r="L1185" i="7" s="1"/>
  <c r="J1185" i="7"/>
  <c r="I1185" i="7"/>
  <c r="M1184" i="7"/>
  <c r="K1184" i="7"/>
  <c r="L1184" i="7" s="1"/>
  <c r="J1184" i="7"/>
  <c r="I1184" i="7"/>
  <c r="K1183" i="7"/>
  <c r="L1183" i="7" s="1"/>
  <c r="J1183" i="7"/>
  <c r="I1183" i="7"/>
  <c r="K1182" i="7"/>
  <c r="L1182" i="7" s="1"/>
  <c r="J1182" i="7"/>
  <c r="I1182" i="7"/>
  <c r="M1181" i="7"/>
  <c r="K1181" i="7"/>
  <c r="L1181" i="7" s="1"/>
  <c r="J1181" i="7"/>
  <c r="I1181" i="7"/>
  <c r="K1180" i="7"/>
  <c r="L1180" i="7" s="1"/>
  <c r="J1180" i="7"/>
  <c r="I1180" i="7"/>
  <c r="M1179" i="7"/>
  <c r="K1179" i="7"/>
  <c r="L1179" i="7" s="1"/>
  <c r="J1179" i="7"/>
  <c r="I1179" i="7"/>
  <c r="K1178" i="7"/>
  <c r="L1178" i="7" s="1"/>
  <c r="J1178" i="7"/>
  <c r="I1178" i="7"/>
  <c r="M1177" i="7"/>
  <c r="K1177" i="7"/>
  <c r="L1177" i="7" s="1"/>
  <c r="J1177" i="7"/>
  <c r="I1177" i="7"/>
  <c r="M1176" i="7"/>
  <c r="K1176" i="7"/>
  <c r="L1176" i="7" s="1"/>
  <c r="J1176" i="7"/>
  <c r="I1176" i="7"/>
  <c r="K1175" i="7"/>
  <c r="L1175" i="7" s="1"/>
  <c r="J1175" i="7"/>
  <c r="I1175" i="7"/>
  <c r="K1174" i="7"/>
  <c r="L1174" i="7" s="1"/>
  <c r="J1174" i="7"/>
  <c r="I1174" i="7"/>
  <c r="K1173" i="7"/>
  <c r="L1173" i="7" s="1"/>
  <c r="J1173" i="7"/>
  <c r="I1173" i="7"/>
  <c r="K1172" i="7"/>
  <c r="L1172" i="7" s="1"/>
  <c r="J1172" i="7"/>
  <c r="I1172" i="7"/>
  <c r="M1171" i="7"/>
  <c r="K1171" i="7"/>
  <c r="L1171" i="7" s="1"/>
  <c r="J1171" i="7"/>
  <c r="I1171" i="7"/>
  <c r="M1170" i="7"/>
  <c r="K1170" i="7"/>
  <c r="L1170" i="7" s="1"/>
  <c r="J1170" i="7"/>
  <c r="I1170" i="7"/>
  <c r="M1169" i="7"/>
  <c r="K1169" i="7"/>
  <c r="L1169" i="7" s="1"/>
  <c r="J1169" i="7"/>
  <c r="I1169" i="7"/>
  <c r="M1168" i="7"/>
  <c r="K1168" i="7"/>
  <c r="L1168" i="7" s="1"/>
  <c r="J1168" i="7"/>
  <c r="I1168" i="7"/>
  <c r="K1167" i="7"/>
  <c r="L1167" i="7" s="1"/>
  <c r="J1167" i="7"/>
  <c r="I1167" i="7"/>
  <c r="K1166" i="7"/>
  <c r="L1166" i="7" s="1"/>
  <c r="J1166" i="7"/>
  <c r="I1166" i="7"/>
  <c r="K1165" i="7"/>
  <c r="L1165" i="7" s="1"/>
  <c r="J1165" i="7"/>
  <c r="I1165" i="7"/>
  <c r="M1164" i="7"/>
  <c r="K1164" i="7"/>
  <c r="L1164" i="7" s="1"/>
  <c r="J1164" i="7"/>
  <c r="I1164" i="7"/>
  <c r="M1163" i="7"/>
  <c r="K1163" i="7"/>
  <c r="L1163" i="7" s="1"/>
  <c r="J1163" i="7"/>
  <c r="I1163" i="7"/>
  <c r="K1162" i="7"/>
  <c r="L1162" i="7" s="1"/>
  <c r="J1162" i="7"/>
  <c r="I1162" i="7"/>
  <c r="M1161" i="7"/>
  <c r="K1161" i="7"/>
  <c r="L1161" i="7" s="1"/>
  <c r="J1161" i="7"/>
  <c r="I1161" i="7"/>
  <c r="M1160" i="7"/>
  <c r="K1160" i="7"/>
  <c r="L1160" i="7" s="1"/>
  <c r="J1160" i="7"/>
  <c r="I1160" i="7"/>
  <c r="K1159" i="7"/>
  <c r="L1159" i="7" s="1"/>
  <c r="J1159" i="7"/>
  <c r="I1159" i="7"/>
  <c r="K1158" i="7"/>
  <c r="L1158" i="7" s="1"/>
  <c r="J1158" i="7"/>
  <c r="I1158" i="7"/>
  <c r="K1157" i="7"/>
  <c r="L1157" i="7" s="1"/>
  <c r="J1157" i="7"/>
  <c r="I1157" i="7"/>
  <c r="K1156" i="7"/>
  <c r="L1156" i="7" s="1"/>
  <c r="J1156" i="7"/>
  <c r="I1156" i="7"/>
  <c r="M1155" i="7"/>
  <c r="K1155" i="7"/>
  <c r="L1155" i="7" s="1"/>
  <c r="J1155" i="7"/>
  <c r="I1155" i="7"/>
  <c r="K1154" i="7"/>
  <c r="L1154" i="7" s="1"/>
  <c r="J1154" i="7"/>
  <c r="I1154" i="7"/>
  <c r="K1153" i="7"/>
  <c r="L1153" i="7" s="1"/>
  <c r="J1153" i="7"/>
  <c r="I1153" i="7"/>
  <c r="M1152" i="7"/>
  <c r="K1152" i="7"/>
  <c r="L1152" i="7" s="1"/>
  <c r="J1152" i="7"/>
  <c r="I1152" i="7"/>
  <c r="M1151" i="7"/>
  <c r="K1151" i="7"/>
  <c r="L1151" i="7" s="1"/>
  <c r="J1151" i="7"/>
  <c r="I1151" i="7"/>
  <c r="K1150" i="7"/>
  <c r="L1150" i="7" s="1"/>
  <c r="J1150" i="7"/>
  <c r="I1150" i="7"/>
  <c r="K1149" i="7"/>
  <c r="L1149" i="7" s="1"/>
  <c r="J1149" i="7"/>
  <c r="I1149" i="7"/>
  <c r="K1148" i="7"/>
  <c r="L1148" i="7" s="1"/>
  <c r="J1148" i="7"/>
  <c r="I1148" i="7"/>
  <c r="M1147" i="7"/>
  <c r="K1147" i="7"/>
  <c r="L1147" i="7" s="1"/>
  <c r="J1147" i="7"/>
  <c r="I1147" i="7"/>
  <c r="M1146" i="7"/>
  <c r="K1146" i="7"/>
  <c r="L1146" i="7" s="1"/>
  <c r="J1146" i="7"/>
  <c r="I1146" i="7"/>
  <c r="M1145" i="7"/>
  <c r="K1145" i="7"/>
  <c r="L1145" i="7" s="1"/>
  <c r="J1145" i="7"/>
  <c r="I1145" i="7"/>
  <c r="M1144" i="7"/>
  <c r="K1144" i="7"/>
  <c r="L1144" i="7" s="1"/>
  <c r="J1144" i="7"/>
  <c r="I1144" i="7"/>
  <c r="M1143" i="7"/>
  <c r="K1143" i="7"/>
  <c r="L1143" i="7" s="1"/>
  <c r="J1143" i="7"/>
  <c r="I1143" i="7"/>
  <c r="M1142" i="7"/>
  <c r="K1142" i="7"/>
  <c r="L1142" i="7" s="1"/>
  <c r="J1142" i="7"/>
  <c r="I1142" i="7"/>
  <c r="K1141" i="7"/>
  <c r="L1141" i="7" s="1"/>
  <c r="J1141" i="7"/>
  <c r="I1141" i="7"/>
  <c r="K1140" i="7"/>
  <c r="L1140" i="7" s="1"/>
  <c r="J1140" i="7"/>
  <c r="I1140" i="7"/>
  <c r="M1139" i="7"/>
  <c r="K1139" i="7"/>
  <c r="L1139" i="7" s="1"/>
  <c r="J1139" i="7"/>
  <c r="I1139" i="7"/>
  <c r="K1138" i="7"/>
  <c r="L1138" i="7" s="1"/>
  <c r="J1138" i="7"/>
  <c r="I1138" i="7"/>
  <c r="M1137" i="7"/>
  <c r="K1137" i="7"/>
  <c r="L1137" i="7" s="1"/>
  <c r="J1137" i="7"/>
  <c r="I1137" i="7"/>
  <c r="K1136" i="7"/>
  <c r="L1136" i="7" s="1"/>
  <c r="J1136" i="7"/>
  <c r="I1136" i="7"/>
  <c r="M1135" i="7"/>
  <c r="K1135" i="7"/>
  <c r="L1135" i="7" s="1"/>
  <c r="J1135" i="7"/>
  <c r="I1135" i="7"/>
  <c r="K1134" i="7"/>
  <c r="L1134" i="7" s="1"/>
  <c r="J1134" i="7"/>
  <c r="I1134" i="7"/>
  <c r="K1133" i="7"/>
  <c r="L1133" i="7" s="1"/>
  <c r="J1133" i="7"/>
  <c r="I1133" i="7"/>
  <c r="K1132" i="7"/>
  <c r="L1132" i="7" s="1"/>
  <c r="J1132" i="7"/>
  <c r="I1132" i="7"/>
  <c r="M1131" i="7"/>
  <c r="K1131" i="7"/>
  <c r="L1131" i="7" s="1"/>
  <c r="J1131" i="7"/>
  <c r="I1131" i="7"/>
  <c r="M1130" i="7"/>
  <c r="K1130" i="7"/>
  <c r="L1130" i="7" s="1"/>
  <c r="J1130" i="7"/>
  <c r="I1130" i="7"/>
  <c r="M1129" i="7"/>
  <c r="K1129" i="7"/>
  <c r="L1129" i="7" s="1"/>
  <c r="J1129" i="7"/>
  <c r="I1129" i="7"/>
  <c r="M1128" i="7"/>
  <c r="K1128" i="7"/>
  <c r="L1128" i="7" s="1"/>
  <c r="J1128" i="7"/>
  <c r="I1128" i="7"/>
  <c r="K1127" i="7"/>
  <c r="L1127" i="7" s="1"/>
  <c r="J1127" i="7"/>
  <c r="I1127" i="7"/>
  <c r="M1126" i="7"/>
  <c r="K1126" i="7"/>
  <c r="L1126" i="7" s="1"/>
  <c r="J1126" i="7"/>
  <c r="I1126" i="7"/>
  <c r="M1125" i="7"/>
  <c r="K1125" i="7"/>
  <c r="L1125" i="7" s="1"/>
  <c r="J1125" i="7"/>
  <c r="I1125" i="7"/>
  <c r="M1124" i="7"/>
  <c r="K1124" i="7"/>
  <c r="L1124" i="7" s="1"/>
  <c r="J1124" i="7"/>
  <c r="I1124" i="7"/>
  <c r="K1123" i="7"/>
  <c r="L1123" i="7" s="1"/>
  <c r="J1123" i="7"/>
  <c r="I1123" i="7"/>
  <c r="K1122" i="7"/>
  <c r="L1122" i="7" s="1"/>
  <c r="J1122" i="7"/>
  <c r="I1122" i="7"/>
  <c r="M1121" i="7"/>
  <c r="K1121" i="7"/>
  <c r="L1121" i="7" s="1"/>
  <c r="J1121" i="7"/>
  <c r="I1121" i="7"/>
  <c r="K1120" i="7"/>
  <c r="L1120" i="7" s="1"/>
  <c r="J1120" i="7"/>
  <c r="I1120" i="7"/>
  <c r="K1119" i="7"/>
  <c r="L1119" i="7" s="1"/>
  <c r="J1119" i="7"/>
  <c r="I1119" i="7"/>
  <c r="K1118" i="7"/>
  <c r="L1118" i="7" s="1"/>
  <c r="J1118" i="7"/>
  <c r="I1118" i="7"/>
  <c r="K1117" i="7"/>
  <c r="L1117" i="7" s="1"/>
  <c r="J1117" i="7"/>
  <c r="I1117" i="7"/>
  <c r="M1116" i="7"/>
  <c r="K1116" i="7"/>
  <c r="L1116" i="7" s="1"/>
  <c r="J1116" i="7"/>
  <c r="I1116" i="7"/>
  <c r="M1115" i="7"/>
  <c r="K1115" i="7"/>
  <c r="L1115" i="7" s="1"/>
  <c r="J1115" i="7"/>
  <c r="I1115" i="7"/>
  <c r="M1114" i="7"/>
  <c r="K1114" i="7"/>
  <c r="L1114" i="7" s="1"/>
  <c r="J1114" i="7"/>
  <c r="I1114" i="7"/>
  <c r="K1113" i="7"/>
  <c r="L1113" i="7" s="1"/>
  <c r="J1113" i="7"/>
  <c r="I1113" i="7"/>
  <c r="K1112" i="7"/>
  <c r="L1112" i="7" s="1"/>
  <c r="J1112" i="7"/>
  <c r="I1112" i="7"/>
  <c r="M1111" i="7"/>
  <c r="K1111" i="7"/>
  <c r="L1111" i="7" s="1"/>
  <c r="J1111" i="7"/>
  <c r="I1111" i="7"/>
  <c r="M1110" i="7"/>
  <c r="K1110" i="7"/>
  <c r="L1110" i="7" s="1"/>
  <c r="J1110" i="7"/>
  <c r="I1110" i="7"/>
  <c r="K1109" i="7"/>
  <c r="L1109" i="7" s="1"/>
  <c r="J1109" i="7"/>
  <c r="I1109" i="7"/>
  <c r="M1108" i="7"/>
  <c r="K1108" i="7"/>
  <c r="L1108" i="7" s="1"/>
  <c r="J1108" i="7"/>
  <c r="I1108" i="7"/>
  <c r="K1107" i="7"/>
  <c r="L1107" i="7" s="1"/>
  <c r="J1107" i="7"/>
  <c r="I1107" i="7"/>
  <c r="M1106" i="7"/>
  <c r="K1106" i="7"/>
  <c r="L1106" i="7" s="1"/>
  <c r="J1106" i="7"/>
  <c r="I1106" i="7"/>
  <c r="M1105" i="7"/>
  <c r="K1105" i="7"/>
  <c r="L1105" i="7" s="1"/>
  <c r="J1105" i="7"/>
  <c r="I1105" i="7"/>
  <c r="M1104" i="7"/>
  <c r="K1104" i="7"/>
  <c r="L1104" i="7" s="1"/>
  <c r="J1104" i="7"/>
  <c r="I1104" i="7"/>
  <c r="K1103" i="7"/>
  <c r="L1103" i="7" s="1"/>
  <c r="J1103" i="7"/>
  <c r="I1103" i="7"/>
  <c r="M1102" i="7"/>
  <c r="K1102" i="7"/>
  <c r="L1102" i="7" s="1"/>
  <c r="J1102" i="7"/>
  <c r="I1102" i="7"/>
  <c r="K1101" i="7"/>
  <c r="L1101" i="7" s="1"/>
  <c r="J1101" i="7"/>
  <c r="I1101" i="7"/>
  <c r="M1100" i="7"/>
  <c r="K1100" i="7"/>
  <c r="L1100" i="7" s="1"/>
  <c r="J1100" i="7"/>
  <c r="I1100" i="7"/>
  <c r="M1099" i="7"/>
  <c r="K1099" i="7"/>
  <c r="L1099" i="7" s="1"/>
  <c r="J1099" i="7"/>
  <c r="I1099" i="7"/>
  <c r="M1098" i="7"/>
  <c r="K1098" i="7"/>
  <c r="L1098" i="7" s="1"/>
  <c r="J1098" i="7"/>
  <c r="I1098" i="7"/>
  <c r="K1097" i="7"/>
  <c r="L1097" i="7" s="1"/>
  <c r="J1097" i="7"/>
  <c r="I1097" i="7"/>
  <c r="M1096" i="7"/>
  <c r="K1096" i="7"/>
  <c r="L1096" i="7" s="1"/>
  <c r="J1096" i="7"/>
  <c r="I1096" i="7"/>
  <c r="M1095" i="7"/>
  <c r="K1095" i="7"/>
  <c r="L1095" i="7" s="1"/>
  <c r="J1095" i="7"/>
  <c r="I1095" i="7"/>
  <c r="K1094" i="7"/>
  <c r="L1094" i="7" s="1"/>
  <c r="J1094" i="7"/>
  <c r="I1094" i="7"/>
  <c r="M1093" i="7"/>
  <c r="K1093" i="7"/>
  <c r="L1093" i="7" s="1"/>
  <c r="J1093" i="7"/>
  <c r="I1093" i="7"/>
  <c r="K1092" i="7"/>
  <c r="L1092" i="7" s="1"/>
  <c r="J1092" i="7"/>
  <c r="I1092" i="7"/>
  <c r="M1091" i="7"/>
  <c r="K1091" i="7"/>
  <c r="L1091" i="7" s="1"/>
  <c r="J1091" i="7"/>
  <c r="I1091" i="7"/>
  <c r="M1090" i="7"/>
  <c r="K1090" i="7"/>
  <c r="L1090" i="7" s="1"/>
  <c r="J1090" i="7"/>
  <c r="I1090" i="7"/>
  <c r="M1089" i="7"/>
  <c r="K1089" i="7"/>
  <c r="L1089" i="7" s="1"/>
  <c r="J1089" i="7"/>
  <c r="I1089" i="7"/>
  <c r="K1088" i="7"/>
  <c r="L1088" i="7" s="1"/>
  <c r="J1088" i="7"/>
  <c r="I1088" i="7"/>
  <c r="M1087" i="7"/>
  <c r="K1087" i="7"/>
  <c r="L1087" i="7" s="1"/>
  <c r="J1087" i="7"/>
  <c r="I1087" i="7"/>
  <c r="K1086" i="7"/>
  <c r="L1086" i="7" s="1"/>
  <c r="J1086" i="7"/>
  <c r="I1086" i="7"/>
  <c r="M1085" i="7"/>
  <c r="K1085" i="7"/>
  <c r="L1085" i="7" s="1"/>
  <c r="J1085" i="7"/>
  <c r="I1085" i="7"/>
  <c r="K1084" i="7"/>
  <c r="L1084" i="7" s="1"/>
  <c r="J1084" i="7"/>
  <c r="I1084" i="7"/>
  <c r="K1083" i="7"/>
  <c r="L1083" i="7" s="1"/>
  <c r="J1083" i="7"/>
  <c r="I1083" i="7"/>
  <c r="M1082" i="7"/>
  <c r="K1082" i="7"/>
  <c r="L1082" i="7" s="1"/>
  <c r="J1082" i="7"/>
  <c r="I1082" i="7"/>
  <c r="K1081" i="7"/>
  <c r="L1081" i="7" s="1"/>
  <c r="J1081" i="7"/>
  <c r="I1081" i="7"/>
  <c r="M1080" i="7"/>
  <c r="K1080" i="7"/>
  <c r="L1080" i="7" s="1"/>
  <c r="J1080" i="7"/>
  <c r="I1080" i="7"/>
  <c r="K1079" i="7"/>
  <c r="L1079" i="7" s="1"/>
  <c r="J1079" i="7"/>
  <c r="I1079" i="7"/>
  <c r="M1078" i="7"/>
  <c r="K1078" i="7"/>
  <c r="L1078" i="7" s="1"/>
  <c r="J1078" i="7"/>
  <c r="I1078" i="7"/>
  <c r="K1077" i="7"/>
  <c r="L1077" i="7" s="1"/>
  <c r="J1077" i="7"/>
  <c r="I1077" i="7"/>
  <c r="K1076" i="7"/>
  <c r="L1076" i="7" s="1"/>
  <c r="J1076" i="7"/>
  <c r="I1076" i="7"/>
  <c r="M1075" i="7"/>
  <c r="K1075" i="7"/>
  <c r="L1075" i="7" s="1"/>
  <c r="J1075" i="7"/>
  <c r="I1075" i="7"/>
  <c r="M1074" i="7"/>
  <c r="K1074" i="7"/>
  <c r="L1074" i="7" s="1"/>
  <c r="J1074" i="7"/>
  <c r="I1074" i="7"/>
  <c r="M1073" i="7"/>
  <c r="K1073" i="7"/>
  <c r="L1073" i="7" s="1"/>
  <c r="J1073" i="7"/>
  <c r="I1073" i="7"/>
  <c r="K1072" i="7"/>
  <c r="L1072" i="7" s="1"/>
  <c r="J1072" i="7"/>
  <c r="I1072" i="7"/>
  <c r="M1071" i="7"/>
  <c r="K1071" i="7"/>
  <c r="L1071" i="7" s="1"/>
  <c r="J1071" i="7"/>
  <c r="I1071" i="7"/>
  <c r="K1070" i="7"/>
  <c r="L1070" i="7" s="1"/>
  <c r="J1070" i="7"/>
  <c r="I1070" i="7"/>
  <c r="K1069" i="7"/>
  <c r="L1069" i="7" s="1"/>
  <c r="J1069" i="7"/>
  <c r="I1069" i="7"/>
  <c r="K1068" i="7"/>
  <c r="L1068" i="7" s="1"/>
  <c r="J1068" i="7"/>
  <c r="I1068" i="7"/>
  <c r="M1067" i="7"/>
  <c r="K1067" i="7"/>
  <c r="L1067" i="7" s="1"/>
  <c r="J1067" i="7"/>
  <c r="I1067" i="7"/>
  <c r="M1066" i="7"/>
  <c r="K1066" i="7"/>
  <c r="L1066" i="7" s="1"/>
  <c r="J1066" i="7"/>
  <c r="I1066" i="7"/>
  <c r="M1065" i="7"/>
  <c r="K1065" i="7"/>
  <c r="L1065" i="7" s="1"/>
  <c r="J1065" i="7"/>
  <c r="I1065" i="7"/>
  <c r="K1064" i="7"/>
  <c r="L1064" i="7" s="1"/>
  <c r="J1064" i="7"/>
  <c r="I1064" i="7"/>
  <c r="M1063" i="7"/>
  <c r="K1063" i="7"/>
  <c r="L1063" i="7" s="1"/>
  <c r="J1063" i="7"/>
  <c r="I1063" i="7"/>
  <c r="K1062" i="7"/>
  <c r="L1062" i="7" s="1"/>
  <c r="J1062" i="7"/>
  <c r="I1062" i="7"/>
  <c r="K1061" i="7"/>
  <c r="L1061" i="7" s="1"/>
  <c r="J1061" i="7"/>
  <c r="I1061" i="7"/>
  <c r="K1060" i="7"/>
  <c r="L1060" i="7" s="1"/>
  <c r="J1060" i="7"/>
  <c r="I1060" i="7"/>
  <c r="M1059" i="7"/>
  <c r="K1059" i="7"/>
  <c r="L1059" i="7" s="1"/>
  <c r="J1059" i="7"/>
  <c r="I1059" i="7"/>
  <c r="K1058" i="7"/>
  <c r="L1058" i="7" s="1"/>
  <c r="J1058" i="7"/>
  <c r="I1058" i="7"/>
  <c r="M1057" i="7"/>
  <c r="K1057" i="7"/>
  <c r="L1057" i="7" s="1"/>
  <c r="J1057" i="7"/>
  <c r="I1057" i="7"/>
  <c r="K1056" i="7"/>
  <c r="L1056" i="7" s="1"/>
  <c r="J1056" i="7"/>
  <c r="I1056" i="7"/>
  <c r="K1055" i="7"/>
  <c r="L1055" i="7" s="1"/>
  <c r="J1055" i="7"/>
  <c r="I1055" i="7"/>
  <c r="K1054" i="7"/>
  <c r="L1054" i="7" s="1"/>
  <c r="J1054" i="7"/>
  <c r="I1054" i="7"/>
  <c r="K1053" i="7"/>
  <c r="L1053" i="7" s="1"/>
  <c r="J1053" i="7"/>
  <c r="I1053" i="7"/>
  <c r="K1052" i="7"/>
  <c r="L1052" i="7" s="1"/>
  <c r="J1052" i="7"/>
  <c r="I1052" i="7"/>
  <c r="K1051" i="7"/>
  <c r="L1051" i="7" s="1"/>
  <c r="J1051" i="7"/>
  <c r="I1051" i="7"/>
  <c r="M1050" i="7"/>
  <c r="K1050" i="7"/>
  <c r="L1050" i="7" s="1"/>
  <c r="J1050" i="7"/>
  <c r="I1050" i="7"/>
  <c r="M1049" i="7"/>
  <c r="K1049" i="7"/>
  <c r="L1049" i="7" s="1"/>
  <c r="J1049" i="7"/>
  <c r="I1049" i="7"/>
  <c r="K1048" i="7"/>
  <c r="L1048" i="7" s="1"/>
  <c r="J1048" i="7"/>
  <c r="I1048" i="7"/>
  <c r="K1047" i="7"/>
  <c r="L1047" i="7" s="1"/>
  <c r="J1047" i="7"/>
  <c r="I1047" i="7"/>
  <c r="K1046" i="7"/>
  <c r="L1046" i="7" s="1"/>
  <c r="J1046" i="7"/>
  <c r="I1046" i="7"/>
  <c r="M1045" i="7"/>
  <c r="K1045" i="7"/>
  <c r="L1045" i="7" s="1"/>
  <c r="J1045" i="7"/>
  <c r="I1045" i="7"/>
  <c r="M1044" i="7"/>
  <c r="K1044" i="7"/>
  <c r="L1044" i="7" s="1"/>
  <c r="J1044" i="7"/>
  <c r="I1044" i="7"/>
  <c r="M1043" i="7"/>
  <c r="K1043" i="7"/>
  <c r="L1043" i="7" s="1"/>
  <c r="J1043" i="7"/>
  <c r="I1043" i="7"/>
  <c r="K1042" i="7"/>
  <c r="L1042" i="7" s="1"/>
  <c r="J1042" i="7"/>
  <c r="I1042" i="7"/>
  <c r="M1041" i="7"/>
  <c r="K1041" i="7"/>
  <c r="L1041" i="7" s="1"/>
  <c r="J1041" i="7"/>
  <c r="I1041" i="7"/>
  <c r="M1040" i="7"/>
  <c r="K1040" i="7"/>
  <c r="L1040" i="7" s="1"/>
  <c r="J1040" i="7"/>
  <c r="I1040" i="7"/>
  <c r="M1039" i="7"/>
  <c r="K1039" i="7"/>
  <c r="L1039" i="7" s="1"/>
  <c r="J1039" i="7"/>
  <c r="I1039" i="7"/>
  <c r="M1038" i="7"/>
  <c r="K1038" i="7"/>
  <c r="L1038" i="7" s="1"/>
  <c r="J1038" i="7"/>
  <c r="I1038" i="7"/>
  <c r="K1037" i="7"/>
  <c r="L1037" i="7" s="1"/>
  <c r="J1037" i="7"/>
  <c r="I1037" i="7"/>
  <c r="K1036" i="7"/>
  <c r="L1036" i="7" s="1"/>
  <c r="J1036" i="7"/>
  <c r="I1036" i="7"/>
  <c r="M1035" i="7"/>
  <c r="K1035" i="7"/>
  <c r="L1035" i="7" s="1"/>
  <c r="J1035" i="7"/>
  <c r="I1035" i="7"/>
  <c r="K1034" i="7"/>
  <c r="L1034" i="7" s="1"/>
  <c r="J1034" i="7"/>
  <c r="I1034" i="7"/>
  <c r="M1033" i="7"/>
  <c r="K1033" i="7"/>
  <c r="L1033" i="7" s="1"/>
  <c r="J1033" i="7"/>
  <c r="I1033" i="7"/>
  <c r="K1032" i="7"/>
  <c r="L1032" i="7" s="1"/>
  <c r="J1032" i="7"/>
  <c r="I1032" i="7"/>
  <c r="M1031" i="7"/>
  <c r="K1031" i="7"/>
  <c r="L1031" i="7" s="1"/>
  <c r="J1031" i="7"/>
  <c r="I1031" i="7"/>
  <c r="K1030" i="7"/>
  <c r="L1030" i="7" s="1"/>
  <c r="J1030" i="7"/>
  <c r="I1030" i="7"/>
  <c r="K1029" i="7"/>
  <c r="L1029" i="7" s="1"/>
  <c r="J1029" i="7"/>
  <c r="I1029" i="7"/>
  <c r="M1028" i="7"/>
  <c r="K1028" i="7"/>
  <c r="L1028" i="7" s="1"/>
  <c r="J1028" i="7"/>
  <c r="I1028" i="7"/>
  <c r="K1027" i="7"/>
  <c r="L1027" i="7" s="1"/>
  <c r="J1027" i="7"/>
  <c r="I1027" i="7"/>
  <c r="M1026" i="7"/>
  <c r="K1026" i="7"/>
  <c r="L1026" i="7" s="1"/>
  <c r="J1026" i="7"/>
  <c r="I1026" i="7"/>
  <c r="M1025" i="7"/>
  <c r="K1025" i="7"/>
  <c r="L1025" i="7" s="1"/>
  <c r="J1025" i="7"/>
  <c r="I1025" i="7"/>
  <c r="M1024" i="7"/>
  <c r="K1024" i="7"/>
  <c r="L1024" i="7" s="1"/>
  <c r="J1024" i="7"/>
  <c r="I1024" i="7"/>
  <c r="M1023" i="7"/>
  <c r="K1023" i="7"/>
  <c r="L1023" i="7" s="1"/>
  <c r="J1023" i="7"/>
  <c r="I1023" i="7"/>
  <c r="M1022" i="7"/>
  <c r="K1022" i="7"/>
  <c r="L1022" i="7" s="1"/>
  <c r="J1022" i="7"/>
  <c r="I1022" i="7"/>
  <c r="K1021" i="7"/>
  <c r="L1021" i="7" s="1"/>
  <c r="J1021" i="7"/>
  <c r="I1021" i="7"/>
  <c r="K1020" i="7"/>
  <c r="L1020" i="7" s="1"/>
  <c r="J1020" i="7"/>
  <c r="I1020" i="7"/>
  <c r="K1019" i="7"/>
  <c r="L1019" i="7" s="1"/>
  <c r="J1019" i="7"/>
  <c r="I1019" i="7"/>
  <c r="M1018" i="7"/>
  <c r="K1018" i="7"/>
  <c r="L1018" i="7" s="1"/>
  <c r="J1018" i="7"/>
  <c r="I1018" i="7"/>
  <c r="K1017" i="7"/>
  <c r="L1017" i="7" s="1"/>
  <c r="J1017" i="7"/>
  <c r="I1017" i="7"/>
  <c r="M1016" i="7"/>
  <c r="K1016" i="7"/>
  <c r="L1016" i="7" s="1"/>
  <c r="J1016" i="7"/>
  <c r="I1016" i="7"/>
  <c r="M1015" i="7"/>
  <c r="K1015" i="7"/>
  <c r="L1015" i="7" s="1"/>
  <c r="J1015" i="7"/>
  <c r="I1015" i="7"/>
  <c r="K1014" i="7"/>
  <c r="L1014" i="7" s="1"/>
  <c r="J1014" i="7"/>
  <c r="I1014" i="7"/>
  <c r="M1013" i="7"/>
  <c r="K1013" i="7"/>
  <c r="L1013" i="7" s="1"/>
  <c r="J1013" i="7"/>
  <c r="I1013" i="7"/>
  <c r="K1012" i="7"/>
  <c r="L1012" i="7" s="1"/>
  <c r="J1012" i="7"/>
  <c r="I1012" i="7"/>
  <c r="K1011" i="7"/>
  <c r="L1011" i="7" s="1"/>
  <c r="J1011" i="7"/>
  <c r="I1011" i="7"/>
  <c r="K1010" i="7"/>
  <c r="L1010" i="7" s="1"/>
  <c r="J1010" i="7"/>
  <c r="I1010" i="7"/>
  <c r="M1009" i="7"/>
  <c r="K1009" i="7"/>
  <c r="L1009" i="7" s="1"/>
  <c r="J1009" i="7"/>
  <c r="I1009" i="7"/>
  <c r="M1008" i="7"/>
  <c r="K1008" i="7"/>
  <c r="L1008" i="7" s="1"/>
  <c r="J1008" i="7"/>
  <c r="I1008" i="7"/>
  <c r="M1007" i="7"/>
  <c r="K1007" i="7"/>
  <c r="L1007" i="7" s="1"/>
  <c r="J1007" i="7"/>
  <c r="I1007" i="7"/>
  <c r="K1006" i="7"/>
  <c r="L1006" i="7" s="1"/>
  <c r="J1006" i="7"/>
  <c r="I1006" i="7"/>
  <c r="M1005" i="7"/>
  <c r="K1005" i="7"/>
  <c r="L1005" i="7" s="1"/>
  <c r="J1005" i="7"/>
  <c r="I1005" i="7"/>
  <c r="K1004" i="7"/>
  <c r="L1004" i="7" s="1"/>
  <c r="J1004" i="7"/>
  <c r="I1004" i="7"/>
  <c r="M1003" i="7"/>
  <c r="K1003" i="7"/>
  <c r="L1003" i="7" s="1"/>
  <c r="J1003" i="7"/>
  <c r="I1003" i="7"/>
  <c r="M1002" i="7"/>
  <c r="K1002" i="7"/>
  <c r="L1002" i="7" s="1"/>
  <c r="J1002" i="7"/>
  <c r="I1002" i="7"/>
  <c r="M1001" i="7"/>
  <c r="K1001" i="7"/>
  <c r="L1001" i="7" s="1"/>
  <c r="J1001" i="7"/>
  <c r="I1001" i="7"/>
  <c r="M1000" i="7"/>
  <c r="K1000" i="7"/>
  <c r="L1000" i="7" s="1"/>
  <c r="J1000" i="7"/>
  <c r="I1000" i="7"/>
  <c r="K999" i="7"/>
  <c r="L999" i="7" s="1"/>
  <c r="J999" i="7"/>
  <c r="I999" i="7"/>
  <c r="M998" i="7"/>
  <c r="K998" i="7"/>
  <c r="L998" i="7" s="1"/>
  <c r="J998" i="7"/>
  <c r="I998" i="7"/>
  <c r="M997" i="7"/>
  <c r="K997" i="7"/>
  <c r="L997" i="7" s="1"/>
  <c r="J997" i="7"/>
  <c r="I997" i="7"/>
  <c r="M996" i="7"/>
  <c r="K996" i="7"/>
  <c r="L996" i="7" s="1"/>
  <c r="J996" i="7"/>
  <c r="I996" i="7"/>
  <c r="M995" i="7"/>
  <c r="K995" i="7"/>
  <c r="L995" i="7" s="1"/>
  <c r="J995" i="7"/>
  <c r="I995" i="7"/>
  <c r="K994" i="7"/>
  <c r="L994" i="7" s="1"/>
  <c r="J994" i="7"/>
  <c r="I994" i="7"/>
  <c r="K993" i="7"/>
  <c r="L993" i="7" s="1"/>
  <c r="J993" i="7"/>
  <c r="I993" i="7"/>
  <c r="K992" i="7"/>
  <c r="L992" i="7" s="1"/>
  <c r="J992" i="7"/>
  <c r="I992" i="7"/>
  <c r="M991" i="7"/>
  <c r="K991" i="7"/>
  <c r="L991" i="7" s="1"/>
  <c r="J991" i="7"/>
  <c r="I991" i="7"/>
  <c r="M990" i="7"/>
  <c r="K990" i="7"/>
  <c r="L990" i="7" s="1"/>
  <c r="J990" i="7"/>
  <c r="I990" i="7"/>
  <c r="M989" i="7"/>
  <c r="K989" i="7"/>
  <c r="L989" i="7" s="1"/>
  <c r="J989" i="7"/>
  <c r="I989" i="7"/>
  <c r="M988" i="7"/>
  <c r="K988" i="7"/>
  <c r="L988" i="7" s="1"/>
  <c r="J988" i="7"/>
  <c r="I988" i="7"/>
  <c r="M987" i="7"/>
  <c r="K987" i="7"/>
  <c r="L987" i="7" s="1"/>
  <c r="J987" i="7"/>
  <c r="I987" i="7"/>
  <c r="K986" i="7"/>
  <c r="L986" i="7" s="1"/>
  <c r="J986" i="7"/>
  <c r="I986" i="7"/>
  <c r="K985" i="7"/>
  <c r="L985" i="7" s="1"/>
  <c r="J985" i="7"/>
  <c r="I985" i="7"/>
  <c r="M984" i="7"/>
  <c r="K984" i="7"/>
  <c r="L984" i="7" s="1"/>
  <c r="J984" i="7"/>
  <c r="I984" i="7"/>
  <c r="K983" i="7"/>
  <c r="L983" i="7" s="1"/>
  <c r="J983" i="7"/>
  <c r="I983" i="7"/>
  <c r="K982" i="7"/>
  <c r="L982" i="7" s="1"/>
  <c r="J982" i="7"/>
  <c r="I982" i="7"/>
  <c r="K981" i="7"/>
  <c r="L981" i="7" s="1"/>
  <c r="J981" i="7"/>
  <c r="I981" i="7"/>
  <c r="K980" i="7"/>
  <c r="L980" i="7" s="1"/>
  <c r="J980" i="7"/>
  <c r="I980" i="7"/>
  <c r="M979" i="7"/>
  <c r="K979" i="7"/>
  <c r="L979" i="7" s="1"/>
  <c r="J979" i="7"/>
  <c r="I979" i="7"/>
  <c r="K978" i="7"/>
  <c r="L978" i="7" s="1"/>
  <c r="J978" i="7"/>
  <c r="I978" i="7"/>
  <c r="M977" i="7"/>
  <c r="K977" i="7"/>
  <c r="L977" i="7" s="1"/>
  <c r="J977" i="7"/>
  <c r="I977" i="7"/>
  <c r="K976" i="7"/>
  <c r="L976" i="7" s="1"/>
  <c r="J976" i="7"/>
  <c r="I976" i="7"/>
  <c r="M975" i="7"/>
  <c r="K975" i="7"/>
  <c r="L975" i="7" s="1"/>
  <c r="J975" i="7"/>
  <c r="I975" i="7"/>
  <c r="K974" i="7"/>
  <c r="L974" i="7" s="1"/>
  <c r="J974" i="7"/>
  <c r="I974" i="7"/>
  <c r="K973" i="7"/>
  <c r="L973" i="7" s="1"/>
  <c r="J973" i="7"/>
  <c r="I973" i="7"/>
  <c r="K972" i="7"/>
  <c r="L972" i="7" s="1"/>
  <c r="J972" i="7"/>
  <c r="I972" i="7"/>
  <c r="K971" i="7"/>
  <c r="L971" i="7" s="1"/>
  <c r="J971" i="7"/>
  <c r="I971" i="7"/>
  <c r="M970" i="7"/>
  <c r="K970" i="7"/>
  <c r="L970" i="7" s="1"/>
  <c r="J970" i="7"/>
  <c r="I970" i="7"/>
  <c r="M969" i="7"/>
  <c r="K969" i="7"/>
  <c r="L969" i="7" s="1"/>
  <c r="J969" i="7"/>
  <c r="I969" i="7"/>
  <c r="M968" i="7"/>
  <c r="K968" i="7"/>
  <c r="L968" i="7" s="1"/>
  <c r="J968" i="7"/>
  <c r="I968" i="7"/>
  <c r="K967" i="7"/>
  <c r="L967" i="7" s="1"/>
  <c r="J967" i="7"/>
  <c r="I967" i="7"/>
  <c r="M966" i="7"/>
  <c r="K966" i="7"/>
  <c r="L966" i="7" s="1"/>
  <c r="J966" i="7"/>
  <c r="I966" i="7"/>
  <c r="K965" i="7"/>
  <c r="L965" i="7" s="1"/>
  <c r="J965" i="7"/>
  <c r="I965" i="7"/>
  <c r="M964" i="7"/>
  <c r="K964" i="7"/>
  <c r="L964" i="7" s="1"/>
  <c r="J964" i="7"/>
  <c r="I964" i="7"/>
  <c r="M963" i="7"/>
  <c r="K963" i="7"/>
  <c r="L963" i="7" s="1"/>
  <c r="J963" i="7"/>
  <c r="I963" i="7"/>
  <c r="M962" i="7"/>
  <c r="K962" i="7"/>
  <c r="L962" i="7" s="1"/>
  <c r="J962" i="7"/>
  <c r="I962" i="7"/>
  <c r="M961" i="7"/>
  <c r="K961" i="7"/>
  <c r="L961" i="7" s="1"/>
  <c r="J961" i="7"/>
  <c r="I961" i="7"/>
  <c r="M960" i="7"/>
  <c r="K960" i="7"/>
  <c r="L960" i="7" s="1"/>
  <c r="J960" i="7"/>
  <c r="I960" i="7"/>
  <c r="M959" i="7"/>
  <c r="K959" i="7"/>
  <c r="L959" i="7" s="1"/>
  <c r="J959" i="7"/>
  <c r="I959" i="7"/>
  <c r="M958" i="7"/>
  <c r="K958" i="7"/>
  <c r="L958" i="7" s="1"/>
  <c r="J958" i="7"/>
  <c r="I958" i="7"/>
  <c r="K957" i="7"/>
  <c r="L957" i="7" s="1"/>
  <c r="J957" i="7"/>
  <c r="I957" i="7"/>
  <c r="M956" i="7"/>
  <c r="K956" i="7"/>
  <c r="L956" i="7" s="1"/>
  <c r="J956" i="7"/>
  <c r="I956" i="7"/>
  <c r="K955" i="7"/>
  <c r="L955" i="7" s="1"/>
  <c r="J955" i="7"/>
  <c r="I955" i="7"/>
  <c r="K954" i="7"/>
  <c r="L954" i="7" s="1"/>
  <c r="J954" i="7"/>
  <c r="I954" i="7"/>
  <c r="M953" i="7"/>
  <c r="K953" i="7"/>
  <c r="L953" i="7" s="1"/>
  <c r="J953" i="7"/>
  <c r="I953" i="7"/>
  <c r="K952" i="7"/>
  <c r="L952" i="7" s="1"/>
  <c r="J952" i="7"/>
  <c r="I952" i="7"/>
  <c r="K951" i="7"/>
  <c r="L951" i="7" s="1"/>
  <c r="J951" i="7"/>
  <c r="I951" i="7"/>
  <c r="M950" i="7"/>
  <c r="K950" i="7"/>
  <c r="L950" i="7" s="1"/>
  <c r="J950" i="7"/>
  <c r="I950" i="7"/>
  <c r="K949" i="7"/>
  <c r="L949" i="7" s="1"/>
  <c r="J949" i="7"/>
  <c r="I949" i="7"/>
  <c r="M948" i="7"/>
  <c r="K948" i="7"/>
  <c r="L948" i="7" s="1"/>
  <c r="J948" i="7"/>
  <c r="I948" i="7"/>
  <c r="K947" i="7"/>
  <c r="L947" i="7" s="1"/>
  <c r="J947" i="7"/>
  <c r="I947" i="7"/>
  <c r="M946" i="7"/>
  <c r="K946" i="7"/>
  <c r="L946" i="7" s="1"/>
  <c r="J946" i="7"/>
  <c r="I946" i="7"/>
  <c r="K945" i="7"/>
  <c r="L945" i="7" s="1"/>
  <c r="J945" i="7"/>
  <c r="I945" i="7"/>
  <c r="M944" i="7"/>
  <c r="K944" i="7"/>
  <c r="L944" i="7" s="1"/>
  <c r="J944" i="7"/>
  <c r="I944" i="7"/>
  <c r="K943" i="7"/>
  <c r="L943" i="7" s="1"/>
  <c r="J943" i="7"/>
  <c r="I943" i="7"/>
  <c r="M942" i="7"/>
  <c r="K942" i="7"/>
  <c r="L942" i="7" s="1"/>
  <c r="J942" i="7"/>
  <c r="I942" i="7"/>
  <c r="K941" i="7"/>
  <c r="L941" i="7" s="1"/>
  <c r="J941" i="7"/>
  <c r="I941" i="7"/>
  <c r="K940" i="7"/>
  <c r="L940" i="7" s="1"/>
  <c r="J940" i="7"/>
  <c r="I940" i="7"/>
  <c r="M939" i="7"/>
  <c r="K939" i="7"/>
  <c r="L939" i="7" s="1"/>
  <c r="J939" i="7"/>
  <c r="I939" i="7"/>
  <c r="K938" i="7"/>
  <c r="L938" i="7" s="1"/>
  <c r="J938" i="7"/>
  <c r="I938" i="7"/>
  <c r="M937" i="7"/>
  <c r="K937" i="7"/>
  <c r="L937" i="7" s="1"/>
  <c r="J937" i="7"/>
  <c r="I937" i="7"/>
  <c r="K936" i="7"/>
  <c r="L936" i="7" s="1"/>
  <c r="J936" i="7"/>
  <c r="I936" i="7"/>
  <c r="K935" i="7"/>
  <c r="L935" i="7" s="1"/>
  <c r="J935" i="7"/>
  <c r="I935" i="7"/>
  <c r="M934" i="7"/>
  <c r="K934" i="7"/>
  <c r="L934" i="7" s="1"/>
  <c r="J934" i="7"/>
  <c r="I934" i="7"/>
  <c r="K933" i="7"/>
  <c r="L933" i="7" s="1"/>
  <c r="J933" i="7"/>
  <c r="I933" i="7"/>
  <c r="K932" i="7"/>
  <c r="L932" i="7" s="1"/>
  <c r="J932" i="7"/>
  <c r="I932" i="7"/>
  <c r="M931" i="7"/>
  <c r="K931" i="7"/>
  <c r="L931" i="7" s="1"/>
  <c r="J931" i="7"/>
  <c r="I931" i="7"/>
  <c r="K930" i="7"/>
  <c r="L930" i="7" s="1"/>
  <c r="J930" i="7"/>
  <c r="I930" i="7"/>
  <c r="K929" i="7"/>
  <c r="L929" i="7" s="1"/>
  <c r="J929" i="7"/>
  <c r="I929" i="7"/>
  <c r="K928" i="7"/>
  <c r="L928" i="7" s="1"/>
  <c r="J928" i="7"/>
  <c r="I928" i="7"/>
  <c r="K927" i="7"/>
  <c r="L927" i="7" s="1"/>
  <c r="J927" i="7"/>
  <c r="I927" i="7"/>
  <c r="M926" i="7"/>
  <c r="K926" i="7"/>
  <c r="L926" i="7" s="1"/>
  <c r="J926" i="7"/>
  <c r="I926" i="7"/>
  <c r="K925" i="7"/>
  <c r="L925" i="7" s="1"/>
  <c r="J925" i="7"/>
  <c r="I925" i="7"/>
  <c r="K924" i="7"/>
  <c r="L924" i="7" s="1"/>
  <c r="J924" i="7"/>
  <c r="I924" i="7"/>
  <c r="M923" i="7"/>
  <c r="K923" i="7"/>
  <c r="L923" i="7" s="1"/>
  <c r="J923" i="7"/>
  <c r="I923" i="7"/>
  <c r="K922" i="7"/>
  <c r="L922" i="7" s="1"/>
  <c r="J922" i="7"/>
  <c r="I922" i="7"/>
  <c r="K921" i="7"/>
  <c r="L921" i="7" s="1"/>
  <c r="J921" i="7"/>
  <c r="I921" i="7"/>
  <c r="K920" i="7"/>
  <c r="L920" i="7" s="1"/>
  <c r="J920" i="7"/>
  <c r="I920" i="7"/>
  <c r="M919" i="7"/>
  <c r="K919" i="7"/>
  <c r="L919" i="7" s="1"/>
  <c r="J919" i="7"/>
  <c r="I919" i="7"/>
  <c r="K918" i="7"/>
  <c r="L918" i="7" s="1"/>
  <c r="J918" i="7"/>
  <c r="I918" i="7"/>
  <c r="K917" i="7"/>
  <c r="L917" i="7" s="1"/>
  <c r="J917" i="7"/>
  <c r="I917" i="7"/>
  <c r="M916" i="7"/>
  <c r="K916" i="7"/>
  <c r="L916" i="7" s="1"/>
  <c r="J916" i="7"/>
  <c r="I916" i="7"/>
  <c r="M915" i="7"/>
  <c r="K915" i="7"/>
  <c r="L915" i="7" s="1"/>
  <c r="J915" i="7"/>
  <c r="I915" i="7"/>
  <c r="K914" i="7"/>
  <c r="L914" i="7" s="1"/>
  <c r="J914" i="7"/>
  <c r="I914" i="7"/>
  <c r="M913" i="7"/>
  <c r="K913" i="7"/>
  <c r="L913" i="7" s="1"/>
  <c r="J913" i="7"/>
  <c r="I913" i="7"/>
  <c r="M912" i="7"/>
  <c r="K912" i="7"/>
  <c r="L912" i="7" s="1"/>
  <c r="J912" i="7"/>
  <c r="I912" i="7"/>
  <c r="M911" i="7"/>
  <c r="K911" i="7"/>
  <c r="L911" i="7" s="1"/>
  <c r="J911" i="7"/>
  <c r="I911" i="7"/>
  <c r="K910" i="7"/>
  <c r="L910" i="7" s="1"/>
  <c r="J910" i="7"/>
  <c r="I910" i="7"/>
  <c r="K909" i="7"/>
  <c r="L909" i="7" s="1"/>
  <c r="J909" i="7"/>
  <c r="I909" i="7"/>
  <c r="M908" i="7"/>
  <c r="K908" i="7"/>
  <c r="L908" i="7" s="1"/>
  <c r="J908" i="7"/>
  <c r="I908" i="7"/>
  <c r="K907" i="7"/>
  <c r="L907" i="7" s="1"/>
  <c r="J907" i="7"/>
  <c r="I907" i="7"/>
  <c r="K906" i="7"/>
  <c r="L906" i="7" s="1"/>
  <c r="J906" i="7"/>
  <c r="I906" i="7"/>
  <c r="M905" i="7"/>
  <c r="K905" i="7"/>
  <c r="L905" i="7" s="1"/>
  <c r="J905" i="7"/>
  <c r="I905" i="7"/>
  <c r="M904" i="7"/>
  <c r="K904" i="7"/>
  <c r="L904" i="7" s="1"/>
  <c r="J904" i="7"/>
  <c r="I904" i="7"/>
  <c r="K903" i="7"/>
  <c r="L903" i="7" s="1"/>
  <c r="J903" i="7"/>
  <c r="I903" i="7"/>
  <c r="M902" i="7"/>
  <c r="K902" i="7"/>
  <c r="L902" i="7" s="1"/>
  <c r="J902" i="7"/>
  <c r="I902" i="7"/>
  <c r="K901" i="7"/>
  <c r="L901" i="7" s="1"/>
  <c r="J901" i="7"/>
  <c r="I901" i="7"/>
  <c r="K900" i="7"/>
  <c r="L900" i="7" s="1"/>
  <c r="J900" i="7"/>
  <c r="I900" i="7"/>
  <c r="M899" i="7"/>
  <c r="K899" i="7"/>
  <c r="L899" i="7" s="1"/>
  <c r="J899" i="7"/>
  <c r="I899" i="7"/>
  <c r="K898" i="7"/>
  <c r="L898" i="7" s="1"/>
  <c r="J898" i="7"/>
  <c r="I898" i="7"/>
  <c r="K897" i="7"/>
  <c r="L897" i="7" s="1"/>
  <c r="J897" i="7"/>
  <c r="I897" i="7"/>
  <c r="M896" i="7"/>
  <c r="K896" i="7"/>
  <c r="L896" i="7" s="1"/>
  <c r="J896" i="7"/>
  <c r="I896" i="7"/>
  <c r="M895" i="7"/>
  <c r="K895" i="7"/>
  <c r="L895" i="7" s="1"/>
  <c r="J895" i="7"/>
  <c r="I895" i="7"/>
  <c r="K894" i="7"/>
  <c r="L894" i="7" s="1"/>
  <c r="J894" i="7"/>
  <c r="I894" i="7"/>
  <c r="M893" i="7"/>
  <c r="K893" i="7"/>
  <c r="L893" i="7" s="1"/>
  <c r="J893" i="7"/>
  <c r="I893" i="7"/>
  <c r="M892" i="7"/>
  <c r="K892" i="7"/>
  <c r="L892" i="7" s="1"/>
  <c r="J892" i="7"/>
  <c r="I892" i="7"/>
  <c r="M891" i="7"/>
  <c r="K891" i="7"/>
  <c r="L891" i="7" s="1"/>
  <c r="J891" i="7"/>
  <c r="I891" i="7"/>
  <c r="K890" i="7"/>
  <c r="L890" i="7" s="1"/>
  <c r="J890" i="7"/>
  <c r="I890" i="7"/>
  <c r="M889" i="7"/>
  <c r="K889" i="7"/>
  <c r="L889" i="7" s="1"/>
  <c r="J889" i="7"/>
  <c r="I889" i="7"/>
  <c r="M888" i="7"/>
  <c r="K888" i="7"/>
  <c r="L888" i="7" s="1"/>
  <c r="J888" i="7"/>
  <c r="I888" i="7"/>
  <c r="M887" i="7"/>
  <c r="K887" i="7"/>
  <c r="L887" i="7" s="1"/>
  <c r="J887" i="7"/>
  <c r="I887" i="7"/>
  <c r="K886" i="7"/>
  <c r="L886" i="7" s="1"/>
  <c r="J886" i="7"/>
  <c r="I886" i="7"/>
  <c r="M885" i="7"/>
  <c r="K885" i="7"/>
  <c r="L885" i="7" s="1"/>
  <c r="J885" i="7"/>
  <c r="I885" i="7"/>
  <c r="K884" i="7"/>
  <c r="L884" i="7" s="1"/>
  <c r="J884" i="7"/>
  <c r="I884" i="7"/>
  <c r="M883" i="7"/>
  <c r="K883" i="7"/>
  <c r="L883" i="7" s="1"/>
  <c r="J883" i="7"/>
  <c r="I883" i="7"/>
  <c r="M882" i="7"/>
  <c r="K882" i="7"/>
  <c r="L882" i="7" s="1"/>
  <c r="J882" i="7"/>
  <c r="I882" i="7"/>
  <c r="K881" i="7"/>
  <c r="L881" i="7" s="1"/>
  <c r="J881" i="7"/>
  <c r="I881" i="7"/>
  <c r="M880" i="7"/>
  <c r="K880" i="7"/>
  <c r="L880" i="7" s="1"/>
  <c r="J880" i="7"/>
  <c r="I880" i="7"/>
  <c r="M879" i="7"/>
  <c r="K879" i="7"/>
  <c r="L879" i="7" s="1"/>
  <c r="J879" i="7"/>
  <c r="I879" i="7"/>
  <c r="K878" i="7"/>
  <c r="L878" i="7" s="1"/>
  <c r="J878" i="7"/>
  <c r="I878" i="7"/>
  <c r="M877" i="7"/>
  <c r="K877" i="7"/>
  <c r="L877" i="7" s="1"/>
  <c r="J877" i="7"/>
  <c r="I877" i="7"/>
  <c r="M876" i="7"/>
  <c r="K876" i="7"/>
  <c r="L876" i="7" s="1"/>
  <c r="J876" i="7"/>
  <c r="I876" i="7"/>
  <c r="M875" i="7"/>
  <c r="K875" i="7"/>
  <c r="L875" i="7" s="1"/>
  <c r="J875" i="7"/>
  <c r="I875" i="7"/>
  <c r="M874" i="7"/>
  <c r="K874" i="7"/>
  <c r="L874" i="7" s="1"/>
  <c r="J874" i="7"/>
  <c r="I874" i="7"/>
  <c r="K873" i="7"/>
  <c r="L873" i="7" s="1"/>
  <c r="J873" i="7"/>
  <c r="I873" i="7"/>
  <c r="M872" i="7"/>
  <c r="K872" i="7"/>
  <c r="L872" i="7" s="1"/>
  <c r="J872" i="7"/>
  <c r="I872" i="7"/>
  <c r="K871" i="7"/>
  <c r="L871" i="7" s="1"/>
  <c r="J871" i="7"/>
  <c r="I871" i="7"/>
  <c r="K870" i="7"/>
  <c r="L870" i="7" s="1"/>
  <c r="J870" i="7"/>
  <c r="I870" i="7"/>
  <c r="K869" i="7"/>
  <c r="L869" i="7" s="1"/>
  <c r="J869" i="7"/>
  <c r="I869" i="7"/>
  <c r="K868" i="7"/>
  <c r="L868" i="7" s="1"/>
  <c r="J868" i="7"/>
  <c r="I868" i="7"/>
  <c r="M867" i="7"/>
  <c r="K867" i="7"/>
  <c r="L867" i="7" s="1"/>
  <c r="J867" i="7"/>
  <c r="I867" i="7"/>
  <c r="M866" i="7"/>
  <c r="K866" i="7"/>
  <c r="L866" i="7" s="1"/>
  <c r="J866" i="7"/>
  <c r="I866" i="7"/>
  <c r="K865" i="7"/>
  <c r="L865" i="7" s="1"/>
  <c r="J865" i="7"/>
  <c r="I865" i="7"/>
  <c r="K864" i="7"/>
  <c r="L864" i="7" s="1"/>
  <c r="J864" i="7"/>
  <c r="I864" i="7"/>
  <c r="M863" i="7"/>
  <c r="K863" i="7"/>
  <c r="L863" i="7" s="1"/>
  <c r="J863" i="7"/>
  <c r="I863" i="7"/>
  <c r="K862" i="7"/>
  <c r="L862" i="7" s="1"/>
  <c r="J862" i="7"/>
  <c r="I862" i="7"/>
  <c r="M861" i="7"/>
  <c r="K861" i="7"/>
  <c r="L861" i="7" s="1"/>
  <c r="J861" i="7"/>
  <c r="I861" i="7"/>
  <c r="M860" i="7"/>
  <c r="K860" i="7"/>
  <c r="L860" i="7" s="1"/>
  <c r="J860" i="7"/>
  <c r="I860" i="7"/>
  <c r="M859" i="7"/>
  <c r="K859" i="7"/>
  <c r="L859" i="7" s="1"/>
  <c r="J859" i="7"/>
  <c r="I859" i="7"/>
  <c r="K858" i="7"/>
  <c r="L858" i="7" s="1"/>
  <c r="J858" i="7"/>
  <c r="I858" i="7"/>
  <c r="K857" i="7"/>
  <c r="L857" i="7" s="1"/>
  <c r="J857" i="7"/>
  <c r="I857" i="7"/>
  <c r="K856" i="7"/>
  <c r="L856" i="7" s="1"/>
  <c r="J856" i="7"/>
  <c r="I856" i="7"/>
  <c r="M855" i="7"/>
  <c r="K855" i="7"/>
  <c r="L855" i="7" s="1"/>
  <c r="J855" i="7"/>
  <c r="I855" i="7"/>
  <c r="M854" i="7"/>
  <c r="K854" i="7"/>
  <c r="L854" i="7" s="1"/>
  <c r="J854" i="7"/>
  <c r="I854" i="7"/>
  <c r="M853" i="7"/>
  <c r="K853" i="7"/>
  <c r="L853" i="7" s="1"/>
  <c r="J853" i="7"/>
  <c r="I853" i="7"/>
  <c r="M852" i="7"/>
  <c r="K852" i="7"/>
  <c r="L852" i="7" s="1"/>
  <c r="J852" i="7"/>
  <c r="I852" i="7"/>
  <c r="K851" i="7"/>
  <c r="L851" i="7" s="1"/>
  <c r="J851" i="7"/>
  <c r="I851" i="7"/>
  <c r="K850" i="7"/>
  <c r="L850" i="7" s="1"/>
  <c r="J850" i="7"/>
  <c r="I850" i="7"/>
  <c r="M849" i="7"/>
  <c r="K849" i="7"/>
  <c r="L849" i="7" s="1"/>
  <c r="J849" i="7"/>
  <c r="I849" i="7"/>
  <c r="K848" i="7"/>
  <c r="L848" i="7" s="1"/>
  <c r="J848" i="7"/>
  <c r="I848" i="7"/>
  <c r="K847" i="7"/>
  <c r="L847" i="7" s="1"/>
  <c r="J847" i="7"/>
  <c r="I847" i="7"/>
  <c r="K846" i="7"/>
  <c r="L846" i="7" s="1"/>
  <c r="J846" i="7"/>
  <c r="I846" i="7"/>
  <c r="M845" i="7"/>
  <c r="K845" i="7"/>
  <c r="L845" i="7" s="1"/>
  <c r="J845" i="7"/>
  <c r="I845" i="7"/>
  <c r="M844" i="7"/>
  <c r="K844" i="7"/>
  <c r="L844" i="7" s="1"/>
  <c r="J844" i="7"/>
  <c r="I844" i="7"/>
  <c r="M843" i="7"/>
  <c r="K843" i="7"/>
  <c r="L843" i="7" s="1"/>
  <c r="J843" i="7"/>
  <c r="I843" i="7"/>
  <c r="K842" i="7"/>
  <c r="L842" i="7" s="1"/>
  <c r="J842" i="7"/>
  <c r="I842" i="7"/>
  <c r="K841" i="7"/>
  <c r="L841" i="7" s="1"/>
  <c r="J841" i="7"/>
  <c r="I841" i="7"/>
  <c r="M840" i="7"/>
  <c r="K840" i="7"/>
  <c r="L840" i="7" s="1"/>
  <c r="J840" i="7"/>
  <c r="I840" i="7"/>
  <c r="K839" i="7"/>
  <c r="L839" i="7" s="1"/>
  <c r="J839" i="7"/>
  <c r="I839" i="7"/>
  <c r="K838" i="7"/>
  <c r="L838" i="7" s="1"/>
  <c r="J838" i="7"/>
  <c r="I838" i="7"/>
  <c r="K837" i="7"/>
  <c r="L837" i="7" s="1"/>
  <c r="J837" i="7"/>
  <c r="I837" i="7"/>
  <c r="M836" i="7"/>
  <c r="K836" i="7"/>
  <c r="L836" i="7" s="1"/>
  <c r="J836" i="7"/>
  <c r="I836" i="7"/>
  <c r="M835" i="7"/>
  <c r="K835" i="7"/>
  <c r="L835" i="7" s="1"/>
  <c r="J835" i="7"/>
  <c r="I835" i="7"/>
  <c r="M834" i="7"/>
  <c r="K834" i="7"/>
  <c r="L834" i="7" s="1"/>
  <c r="J834" i="7"/>
  <c r="I834" i="7"/>
  <c r="M833" i="7"/>
  <c r="K833" i="7"/>
  <c r="L833" i="7" s="1"/>
  <c r="J833" i="7"/>
  <c r="I833" i="7"/>
  <c r="M832" i="7"/>
  <c r="K832" i="7"/>
  <c r="L832" i="7" s="1"/>
  <c r="J832" i="7"/>
  <c r="I832" i="7"/>
  <c r="K831" i="7"/>
  <c r="L831" i="7" s="1"/>
  <c r="J831" i="7"/>
  <c r="I831" i="7"/>
  <c r="K830" i="7"/>
  <c r="L830" i="7" s="1"/>
  <c r="J830" i="7"/>
  <c r="I830" i="7"/>
  <c r="K829" i="7"/>
  <c r="L829" i="7" s="1"/>
  <c r="J829" i="7"/>
  <c r="I829" i="7"/>
  <c r="K828" i="7"/>
  <c r="L828" i="7" s="1"/>
  <c r="J828" i="7"/>
  <c r="I828" i="7"/>
  <c r="K827" i="7"/>
  <c r="L827" i="7" s="1"/>
  <c r="J827" i="7"/>
  <c r="I827" i="7"/>
  <c r="M826" i="7"/>
  <c r="K826" i="7"/>
  <c r="L826" i="7" s="1"/>
  <c r="J826" i="7"/>
  <c r="I826" i="7"/>
  <c r="K825" i="7"/>
  <c r="L825" i="7" s="1"/>
  <c r="J825" i="7"/>
  <c r="I825" i="7"/>
  <c r="K824" i="7"/>
  <c r="L824" i="7" s="1"/>
  <c r="J824" i="7"/>
  <c r="I824" i="7"/>
  <c r="M823" i="7"/>
  <c r="K823" i="7"/>
  <c r="L823" i="7" s="1"/>
  <c r="J823" i="7"/>
  <c r="I823" i="7"/>
  <c r="K822" i="7"/>
  <c r="L822" i="7" s="1"/>
  <c r="J822" i="7"/>
  <c r="I822" i="7"/>
  <c r="M821" i="7"/>
  <c r="K821" i="7"/>
  <c r="L821" i="7" s="1"/>
  <c r="J821" i="7"/>
  <c r="I821" i="7"/>
  <c r="K820" i="7"/>
  <c r="L820" i="7" s="1"/>
  <c r="J820" i="7"/>
  <c r="I820" i="7"/>
  <c r="M819" i="7"/>
  <c r="K819" i="7"/>
  <c r="L819" i="7" s="1"/>
  <c r="J819" i="7"/>
  <c r="I819" i="7"/>
  <c r="K818" i="7"/>
  <c r="L818" i="7" s="1"/>
  <c r="J818" i="7"/>
  <c r="I818" i="7"/>
  <c r="K817" i="7"/>
  <c r="L817" i="7" s="1"/>
  <c r="J817" i="7"/>
  <c r="I817" i="7"/>
  <c r="K816" i="7"/>
  <c r="L816" i="7" s="1"/>
  <c r="J816" i="7"/>
  <c r="I816" i="7"/>
  <c r="M815" i="7"/>
  <c r="K815" i="7"/>
  <c r="L815" i="7" s="1"/>
  <c r="J815" i="7"/>
  <c r="I815" i="7"/>
  <c r="K814" i="7"/>
  <c r="L814" i="7" s="1"/>
  <c r="J814" i="7"/>
  <c r="I814" i="7"/>
  <c r="K813" i="7"/>
  <c r="L813" i="7" s="1"/>
  <c r="J813" i="7"/>
  <c r="I813" i="7"/>
  <c r="M812" i="7"/>
  <c r="K812" i="7"/>
  <c r="L812" i="7" s="1"/>
  <c r="J812" i="7"/>
  <c r="I812" i="7"/>
  <c r="K811" i="7"/>
  <c r="L811" i="7" s="1"/>
  <c r="J811" i="7"/>
  <c r="I811" i="7"/>
  <c r="K810" i="7"/>
  <c r="L810" i="7" s="1"/>
  <c r="J810" i="7"/>
  <c r="I810" i="7"/>
  <c r="K809" i="7"/>
  <c r="L809" i="7" s="1"/>
  <c r="J809" i="7"/>
  <c r="I809" i="7"/>
  <c r="K808" i="7"/>
  <c r="L808" i="7" s="1"/>
  <c r="J808" i="7"/>
  <c r="I808" i="7"/>
  <c r="K807" i="7"/>
  <c r="L807" i="7" s="1"/>
  <c r="J807" i="7"/>
  <c r="I807" i="7"/>
  <c r="M806" i="7"/>
  <c r="K806" i="7"/>
  <c r="L806" i="7" s="1"/>
  <c r="J806" i="7"/>
  <c r="I806" i="7"/>
  <c r="M805" i="7"/>
  <c r="K805" i="7"/>
  <c r="L805" i="7" s="1"/>
  <c r="J805" i="7"/>
  <c r="I805" i="7"/>
  <c r="M804" i="7"/>
  <c r="K804" i="7"/>
  <c r="L804" i="7" s="1"/>
  <c r="J804" i="7"/>
  <c r="I804" i="7"/>
  <c r="M803" i="7"/>
  <c r="K803" i="7"/>
  <c r="L803" i="7" s="1"/>
  <c r="J803" i="7"/>
  <c r="I803" i="7"/>
  <c r="K802" i="7"/>
  <c r="L802" i="7" s="1"/>
  <c r="J802" i="7"/>
  <c r="I802" i="7"/>
  <c r="K801" i="7"/>
  <c r="L801" i="7" s="1"/>
  <c r="J801" i="7"/>
  <c r="I801" i="7"/>
  <c r="K800" i="7"/>
  <c r="L800" i="7" s="1"/>
  <c r="J800" i="7"/>
  <c r="I800" i="7"/>
  <c r="K799" i="7"/>
  <c r="L799" i="7" s="1"/>
  <c r="J799" i="7"/>
  <c r="I799" i="7"/>
  <c r="K798" i="7"/>
  <c r="L798" i="7" s="1"/>
  <c r="J798" i="7"/>
  <c r="I798" i="7"/>
  <c r="K797" i="7"/>
  <c r="L797" i="7" s="1"/>
  <c r="J797" i="7"/>
  <c r="I797" i="7"/>
  <c r="M796" i="7"/>
  <c r="K796" i="7"/>
  <c r="L796" i="7" s="1"/>
  <c r="J796" i="7"/>
  <c r="I796" i="7"/>
  <c r="M795" i="7"/>
  <c r="K795" i="7"/>
  <c r="L795" i="7" s="1"/>
  <c r="J795" i="7"/>
  <c r="I795" i="7"/>
  <c r="M794" i="7"/>
  <c r="K794" i="7"/>
  <c r="L794" i="7" s="1"/>
  <c r="J794" i="7"/>
  <c r="I794" i="7"/>
  <c r="M793" i="7"/>
  <c r="K793" i="7"/>
  <c r="L793" i="7" s="1"/>
  <c r="J793" i="7"/>
  <c r="I793" i="7"/>
  <c r="K792" i="7"/>
  <c r="L792" i="7" s="1"/>
  <c r="J792" i="7"/>
  <c r="I792" i="7"/>
  <c r="K791" i="7"/>
  <c r="L791" i="7" s="1"/>
  <c r="J791" i="7"/>
  <c r="I791" i="7"/>
  <c r="K790" i="7"/>
  <c r="L790" i="7" s="1"/>
  <c r="J790" i="7"/>
  <c r="I790" i="7"/>
  <c r="M789" i="7"/>
  <c r="K789" i="7"/>
  <c r="L789" i="7" s="1"/>
  <c r="J789" i="7"/>
  <c r="I789" i="7"/>
  <c r="M788" i="7"/>
  <c r="K788" i="7"/>
  <c r="L788" i="7" s="1"/>
  <c r="J788" i="7"/>
  <c r="I788" i="7"/>
  <c r="K787" i="7"/>
  <c r="L787" i="7" s="1"/>
  <c r="J787" i="7"/>
  <c r="I787" i="7"/>
  <c r="K786" i="7"/>
  <c r="L786" i="7" s="1"/>
  <c r="J786" i="7"/>
  <c r="I786" i="7"/>
  <c r="K785" i="7"/>
  <c r="L785" i="7" s="1"/>
  <c r="J785" i="7"/>
  <c r="I785" i="7"/>
  <c r="M784" i="7"/>
  <c r="K784" i="7"/>
  <c r="L784" i="7" s="1"/>
  <c r="J784" i="7"/>
  <c r="I784" i="7"/>
  <c r="K783" i="7"/>
  <c r="L783" i="7" s="1"/>
  <c r="J783" i="7"/>
  <c r="I783" i="7"/>
  <c r="M782" i="7"/>
  <c r="K782" i="7"/>
  <c r="L782" i="7" s="1"/>
  <c r="J782" i="7"/>
  <c r="I782" i="7"/>
  <c r="K781" i="7"/>
  <c r="L781" i="7" s="1"/>
  <c r="J781" i="7"/>
  <c r="I781" i="7"/>
  <c r="M780" i="7"/>
  <c r="K780" i="7"/>
  <c r="L780" i="7" s="1"/>
  <c r="J780" i="7"/>
  <c r="I780" i="7"/>
  <c r="M779" i="7"/>
  <c r="K779" i="7"/>
  <c r="L779" i="7" s="1"/>
  <c r="J779" i="7"/>
  <c r="I779" i="7"/>
  <c r="M778" i="7"/>
  <c r="K778" i="7"/>
  <c r="L778" i="7" s="1"/>
  <c r="J778" i="7"/>
  <c r="I778" i="7"/>
  <c r="K777" i="7"/>
  <c r="L777" i="7" s="1"/>
  <c r="J777" i="7"/>
  <c r="I777" i="7"/>
  <c r="K776" i="7"/>
  <c r="L776" i="7" s="1"/>
  <c r="J776" i="7"/>
  <c r="I776" i="7"/>
  <c r="M775" i="7"/>
  <c r="K775" i="7"/>
  <c r="L775" i="7" s="1"/>
  <c r="J775" i="7"/>
  <c r="I775" i="7"/>
  <c r="K774" i="7"/>
  <c r="L774" i="7" s="1"/>
  <c r="J774" i="7"/>
  <c r="I774" i="7"/>
  <c r="M773" i="7"/>
  <c r="K773" i="7"/>
  <c r="L773" i="7" s="1"/>
  <c r="J773" i="7"/>
  <c r="I773" i="7"/>
  <c r="M772" i="7"/>
  <c r="K772" i="7"/>
  <c r="L772" i="7" s="1"/>
  <c r="J772" i="7"/>
  <c r="I772" i="7"/>
  <c r="M771" i="7"/>
  <c r="K771" i="7"/>
  <c r="L771" i="7" s="1"/>
  <c r="J771" i="7"/>
  <c r="I771" i="7"/>
  <c r="K770" i="7"/>
  <c r="L770" i="7" s="1"/>
  <c r="J770" i="7"/>
  <c r="I770" i="7"/>
  <c r="K769" i="7"/>
  <c r="L769" i="7" s="1"/>
  <c r="J769" i="7"/>
  <c r="I769" i="7"/>
  <c r="K768" i="7"/>
  <c r="L768" i="7" s="1"/>
  <c r="J768" i="7"/>
  <c r="I768" i="7"/>
  <c r="K767" i="7"/>
  <c r="L767" i="7" s="1"/>
  <c r="J767" i="7"/>
  <c r="I767" i="7"/>
  <c r="K766" i="7"/>
  <c r="L766" i="7" s="1"/>
  <c r="J766" i="7"/>
  <c r="I766" i="7"/>
  <c r="K765" i="7"/>
  <c r="L765" i="7" s="1"/>
  <c r="J765" i="7"/>
  <c r="I765" i="7"/>
  <c r="M764" i="7"/>
  <c r="K764" i="7"/>
  <c r="L764" i="7" s="1"/>
  <c r="J764" i="7"/>
  <c r="I764" i="7"/>
  <c r="M763" i="7"/>
  <c r="K763" i="7"/>
  <c r="L763" i="7" s="1"/>
  <c r="J763" i="7"/>
  <c r="I763" i="7"/>
  <c r="K762" i="7"/>
  <c r="L762" i="7" s="1"/>
  <c r="J762" i="7"/>
  <c r="I762" i="7"/>
  <c r="K761" i="7"/>
  <c r="L761" i="7" s="1"/>
  <c r="J761" i="7"/>
  <c r="I761" i="7"/>
  <c r="K760" i="7"/>
  <c r="L760" i="7" s="1"/>
  <c r="J760" i="7"/>
  <c r="I760" i="7"/>
  <c r="M759" i="7"/>
  <c r="K759" i="7"/>
  <c r="L759" i="7" s="1"/>
  <c r="J759" i="7"/>
  <c r="I759" i="7"/>
  <c r="K758" i="7"/>
  <c r="L758" i="7" s="1"/>
  <c r="J758" i="7"/>
  <c r="I758" i="7"/>
  <c r="M757" i="7"/>
  <c r="K757" i="7"/>
  <c r="L757" i="7" s="1"/>
  <c r="J757" i="7"/>
  <c r="I757" i="7"/>
  <c r="M756" i="7"/>
  <c r="K756" i="7"/>
  <c r="L756" i="7" s="1"/>
  <c r="J756" i="7"/>
  <c r="I756" i="7"/>
  <c r="M755" i="7"/>
  <c r="K755" i="7"/>
  <c r="L755" i="7" s="1"/>
  <c r="J755" i="7"/>
  <c r="I755" i="7"/>
  <c r="M754" i="7"/>
  <c r="K754" i="7"/>
  <c r="L754" i="7" s="1"/>
  <c r="J754" i="7"/>
  <c r="I754" i="7"/>
  <c r="K753" i="7"/>
  <c r="L753" i="7" s="1"/>
  <c r="J753" i="7"/>
  <c r="I753" i="7"/>
  <c r="K752" i="7"/>
  <c r="L752" i="7" s="1"/>
  <c r="J752" i="7"/>
  <c r="I752" i="7"/>
  <c r="K751" i="7"/>
  <c r="L751" i="7" s="1"/>
  <c r="J751" i="7"/>
  <c r="I751" i="7"/>
  <c r="K750" i="7"/>
  <c r="L750" i="7" s="1"/>
  <c r="J750" i="7"/>
  <c r="I750" i="7"/>
  <c r="K749" i="7"/>
  <c r="L749" i="7" s="1"/>
  <c r="J749" i="7"/>
  <c r="I749" i="7"/>
  <c r="K748" i="7"/>
  <c r="L748" i="7" s="1"/>
  <c r="J748" i="7"/>
  <c r="I748" i="7"/>
  <c r="M747" i="7"/>
  <c r="K747" i="7"/>
  <c r="L747" i="7" s="1"/>
  <c r="J747" i="7"/>
  <c r="I747" i="7"/>
  <c r="K746" i="7"/>
  <c r="L746" i="7" s="1"/>
  <c r="J746" i="7"/>
  <c r="I746" i="7"/>
  <c r="K745" i="7"/>
  <c r="L745" i="7" s="1"/>
  <c r="J745" i="7"/>
  <c r="I745" i="7"/>
  <c r="K744" i="7"/>
  <c r="L744" i="7" s="1"/>
  <c r="J744" i="7"/>
  <c r="I744" i="7"/>
  <c r="M743" i="7"/>
  <c r="K743" i="7"/>
  <c r="L743" i="7" s="1"/>
  <c r="J743" i="7"/>
  <c r="I743" i="7"/>
  <c r="K742" i="7"/>
  <c r="L742" i="7" s="1"/>
  <c r="J742" i="7"/>
  <c r="I742" i="7"/>
  <c r="K741" i="7"/>
  <c r="L741" i="7" s="1"/>
  <c r="J741" i="7"/>
  <c r="I741" i="7"/>
  <c r="M740" i="7"/>
  <c r="K740" i="7"/>
  <c r="L740" i="7" s="1"/>
  <c r="J740" i="7"/>
  <c r="I740" i="7"/>
  <c r="M739" i="7"/>
  <c r="K739" i="7"/>
  <c r="L739" i="7" s="1"/>
  <c r="J739" i="7"/>
  <c r="I739" i="7"/>
  <c r="M738" i="7"/>
  <c r="K738" i="7"/>
  <c r="L738" i="7" s="1"/>
  <c r="J738" i="7"/>
  <c r="I738" i="7"/>
  <c r="K737" i="7"/>
  <c r="L737" i="7" s="1"/>
  <c r="J737" i="7"/>
  <c r="I737" i="7"/>
  <c r="K736" i="7"/>
  <c r="L736" i="7" s="1"/>
  <c r="J736" i="7"/>
  <c r="I736" i="7"/>
  <c r="M735" i="7"/>
  <c r="K735" i="7"/>
  <c r="L735" i="7" s="1"/>
  <c r="J735" i="7"/>
  <c r="I735" i="7"/>
  <c r="M734" i="7"/>
  <c r="K734" i="7"/>
  <c r="L734" i="7" s="1"/>
  <c r="J734" i="7"/>
  <c r="I734" i="7"/>
  <c r="M733" i="7"/>
  <c r="K733" i="7"/>
  <c r="L733" i="7" s="1"/>
  <c r="J733" i="7"/>
  <c r="I733" i="7"/>
  <c r="M732" i="7"/>
  <c r="K732" i="7"/>
  <c r="L732" i="7" s="1"/>
  <c r="J732" i="7"/>
  <c r="I732" i="7"/>
  <c r="M731" i="7"/>
  <c r="K731" i="7"/>
  <c r="L731" i="7" s="1"/>
  <c r="J731" i="7"/>
  <c r="I731" i="7"/>
  <c r="M730" i="7"/>
  <c r="K730" i="7"/>
  <c r="L730" i="7" s="1"/>
  <c r="J730" i="7"/>
  <c r="I730" i="7"/>
  <c r="M729" i="7"/>
  <c r="K729" i="7"/>
  <c r="L729" i="7" s="1"/>
  <c r="J729" i="7"/>
  <c r="I729" i="7"/>
  <c r="K728" i="7"/>
  <c r="L728" i="7" s="1"/>
  <c r="J728" i="7"/>
  <c r="I728" i="7"/>
  <c r="K727" i="7"/>
  <c r="L727" i="7" s="1"/>
  <c r="J727" i="7"/>
  <c r="I727" i="7"/>
  <c r="K726" i="7"/>
  <c r="L726" i="7" s="1"/>
  <c r="J726" i="7"/>
  <c r="I726" i="7"/>
  <c r="K725" i="7"/>
  <c r="L725" i="7" s="1"/>
  <c r="J725" i="7"/>
  <c r="I725" i="7"/>
  <c r="K724" i="7"/>
  <c r="L724" i="7" s="1"/>
  <c r="J724" i="7"/>
  <c r="I724" i="7"/>
  <c r="M723" i="7"/>
  <c r="K723" i="7"/>
  <c r="L723" i="7" s="1"/>
  <c r="J723" i="7"/>
  <c r="I723" i="7"/>
  <c r="M722" i="7"/>
  <c r="K722" i="7"/>
  <c r="L722" i="7" s="1"/>
  <c r="J722" i="7"/>
  <c r="I722" i="7"/>
  <c r="M721" i="7"/>
  <c r="K721" i="7"/>
  <c r="L721" i="7" s="1"/>
  <c r="J721" i="7"/>
  <c r="I721" i="7"/>
  <c r="K720" i="7"/>
  <c r="L720" i="7" s="1"/>
  <c r="J720" i="7"/>
  <c r="I720" i="7"/>
  <c r="K719" i="7"/>
  <c r="L719" i="7" s="1"/>
  <c r="J719" i="7"/>
  <c r="I719" i="7"/>
  <c r="K718" i="7"/>
  <c r="L718" i="7" s="1"/>
  <c r="J718" i="7"/>
  <c r="I718" i="7"/>
  <c r="K717" i="7"/>
  <c r="L717" i="7" s="1"/>
  <c r="J717" i="7"/>
  <c r="I717" i="7"/>
  <c r="M716" i="7"/>
  <c r="K716" i="7"/>
  <c r="L716" i="7" s="1"/>
  <c r="J716" i="7"/>
  <c r="I716" i="7"/>
  <c r="K715" i="7"/>
  <c r="L715" i="7" s="1"/>
  <c r="J715" i="7"/>
  <c r="I715" i="7"/>
  <c r="K714" i="7"/>
  <c r="L714" i="7" s="1"/>
  <c r="J714" i="7"/>
  <c r="I714" i="7"/>
  <c r="K713" i="7"/>
  <c r="L713" i="7" s="1"/>
  <c r="J713" i="7"/>
  <c r="I713" i="7"/>
  <c r="K712" i="7"/>
  <c r="L712" i="7" s="1"/>
  <c r="J712" i="7"/>
  <c r="I712" i="7"/>
  <c r="K711" i="7"/>
  <c r="L711" i="7" s="1"/>
  <c r="J711" i="7"/>
  <c r="I711" i="7"/>
  <c r="K710" i="7"/>
  <c r="L710" i="7" s="1"/>
  <c r="J710" i="7"/>
  <c r="I710" i="7"/>
  <c r="M709" i="7"/>
  <c r="K709" i="7"/>
  <c r="L709" i="7" s="1"/>
  <c r="J709" i="7"/>
  <c r="I709" i="7"/>
  <c r="M708" i="7"/>
  <c r="K708" i="7"/>
  <c r="L708" i="7" s="1"/>
  <c r="J708" i="7"/>
  <c r="I708" i="7"/>
  <c r="M707" i="7"/>
  <c r="K707" i="7"/>
  <c r="L707" i="7" s="1"/>
  <c r="J707" i="7"/>
  <c r="I707" i="7"/>
  <c r="M706" i="7"/>
  <c r="K706" i="7"/>
  <c r="L706" i="7" s="1"/>
  <c r="J706" i="7"/>
  <c r="I706" i="7"/>
  <c r="M705" i="7"/>
  <c r="K705" i="7"/>
  <c r="L705" i="7" s="1"/>
  <c r="J705" i="7"/>
  <c r="I705" i="7"/>
  <c r="K704" i="7"/>
  <c r="L704" i="7" s="1"/>
  <c r="J704" i="7"/>
  <c r="I704" i="7"/>
  <c r="K703" i="7"/>
  <c r="L703" i="7" s="1"/>
  <c r="J703" i="7"/>
  <c r="I703" i="7"/>
  <c r="K702" i="7"/>
  <c r="L702" i="7" s="1"/>
  <c r="J702" i="7"/>
  <c r="I702" i="7"/>
  <c r="M701" i="7"/>
  <c r="K701" i="7"/>
  <c r="L701" i="7" s="1"/>
  <c r="J701" i="7"/>
  <c r="I701" i="7"/>
  <c r="M700" i="7"/>
  <c r="K700" i="7"/>
  <c r="L700" i="7" s="1"/>
  <c r="J700" i="7"/>
  <c r="I700" i="7"/>
  <c r="M699" i="7"/>
  <c r="K699" i="7"/>
  <c r="L699" i="7" s="1"/>
  <c r="J699" i="7"/>
  <c r="I699" i="7"/>
  <c r="K698" i="7"/>
  <c r="L698" i="7" s="1"/>
  <c r="J698" i="7"/>
  <c r="I698" i="7"/>
  <c r="K697" i="7"/>
  <c r="L697" i="7" s="1"/>
  <c r="J697" i="7"/>
  <c r="I697" i="7"/>
  <c r="K696" i="7"/>
  <c r="L696" i="7" s="1"/>
  <c r="J696" i="7"/>
  <c r="I696" i="7"/>
  <c r="K695" i="7"/>
  <c r="L695" i="7" s="1"/>
  <c r="J695" i="7"/>
  <c r="I695" i="7"/>
  <c r="K694" i="7"/>
  <c r="L694" i="7" s="1"/>
  <c r="J694" i="7"/>
  <c r="I694" i="7"/>
  <c r="K693" i="7"/>
  <c r="L693" i="7" s="1"/>
  <c r="J693" i="7"/>
  <c r="I693" i="7"/>
  <c r="M692" i="7"/>
  <c r="K692" i="7"/>
  <c r="L692" i="7" s="1"/>
  <c r="J692" i="7"/>
  <c r="I692" i="7"/>
  <c r="K691" i="7"/>
  <c r="L691" i="7" s="1"/>
  <c r="J691" i="7"/>
  <c r="I691" i="7"/>
  <c r="M690" i="7"/>
  <c r="K690" i="7"/>
  <c r="L690" i="7" s="1"/>
  <c r="J690" i="7"/>
  <c r="I690" i="7"/>
  <c r="K689" i="7"/>
  <c r="L689" i="7" s="1"/>
  <c r="J689" i="7"/>
  <c r="I689" i="7"/>
  <c r="K688" i="7"/>
  <c r="L688" i="7" s="1"/>
  <c r="J688" i="7"/>
  <c r="I688" i="7"/>
  <c r="K687" i="7"/>
  <c r="L687" i="7" s="1"/>
  <c r="J687" i="7"/>
  <c r="I687" i="7"/>
  <c r="K686" i="7"/>
  <c r="L686" i="7" s="1"/>
  <c r="J686" i="7"/>
  <c r="I686" i="7"/>
  <c r="K685" i="7"/>
  <c r="L685" i="7" s="1"/>
  <c r="J685" i="7"/>
  <c r="I685" i="7"/>
  <c r="M684" i="7"/>
  <c r="K684" i="7"/>
  <c r="L684" i="7" s="1"/>
  <c r="J684" i="7"/>
  <c r="I684" i="7"/>
  <c r="M683" i="7"/>
  <c r="K683" i="7"/>
  <c r="L683" i="7" s="1"/>
  <c r="J683" i="7"/>
  <c r="I683" i="7"/>
  <c r="K682" i="7"/>
  <c r="L682" i="7" s="1"/>
  <c r="J682" i="7"/>
  <c r="I682" i="7"/>
  <c r="K681" i="7"/>
  <c r="L681" i="7" s="1"/>
  <c r="J681" i="7"/>
  <c r="I681" i="7"/>
  <c r="M680" i="7"/>
  <c r="K680" i="7"/>
  <c r="L680" i="7" s="1"/>
  <c r="J680" i="7"/>
  <c r="I680" i="7"/>
  <c r="K679" i="7"/>
  <c r="L679" i="7" s="1"/>
  <c r="J679" i="7"/>
  <c r="I679" i="7"/>
  <c r="M678" i="7"/>
  <c r="K678" i="7"/>
  <c r="L678" i="7" s="1"/>
  <c r="J678" i="7"/>
  <c r="I678" i="7"/>
  <c r="M677" i="7"/>
  <c r="K677" i="7"/>
  <c r="L677" i="7" s="1"/>
  <c r="J677" i="7"/>
  <c r="I677" i="7"/>
  <c r="M676" i="7"/>
  <c r="K676" i="7"/>
  <c r="L676" i="7" s="1"/>
  <c r="J676" i="7"/>
  <c r="I676" i="7"/>
  <c r="M675" i="7"/>
  <c r="K675" i="7"/>
  <c r="L675" i="7" s="1"/>
  <c r="J675" i="7"/>
  <c r="I675" i="7"/>
  <c r="K674" i="7"/>
  <c r="L674" i="7" s="1"/>
  <c r="J674" i="7"/>
  <c r="I674" i="7"/>
  <c r="K673" i="7"/>
  <c r="L673" i="7" s="1"/>
  <c r="J673" i="7"/>
  <c r="I673" i="7"/>
  <c r="M672" i="7"/>
  <c r="K672" i="7"/>
  <c r="L672" i="7" s="1"/>
  <c r="J672" i="7"/>
  <c r="I672" i="7"/>
  <c r="K671" i="7"/>
  <c r="L671" i="7" s="1"/>
  <c r="J671" i="7"/>
  <c r="I671" i="7"/>
  <c r="M670" i="7"/>
  <c r="K670" i="7"/>
  <c r="L670" i="7" s="1"/>
  <c r="J670" i="7"/>
  <c r="I670" i="7"/>
  <c r="K669" i="7"/>
  <c r="L669" i="7" s="1"/>
  <c r="J669" i="7"/>
  <c r="I669" i="7"/>
  <c r="M668" i="7"/>
  <c r="K668" i="7"/>
  <c r="L668" i="7" s="1"/>
  <c r="J668" i="7"/>
  <c r="I668" i="7"/>
  <c r="M667" i="7"/>
  <c r="K667" i="7"/>
  <c r="L667" i="7" s="1"/>
  <c r="J667" i="7"/>
  <c r="I667" i="7"/>
  <c r="M666" i="7"/>
  <c r="K666" i="7"/>
  <c r="L666" i="7" s="1"/>
  <c r="J666" i="7"/>
  <c r="I666" i="7"/>
  <c r="K665" i="7"/>
  <c r="L665" i="7" s="1"/>
  <c r="J665" i="7"/>
  <c r="I665" i="7"/>
  <c r="M664" i="7"/>
  <c r="K664" i="7"/>
  <c r="L664" i="7" s="1"/>
  <c r="J664" i="7"/>
  <c r="I664" i="7"/>
  <c r="K663" i="7"/>
  <c r="L663" i="7" s="1"/>
  <c r="J663" i="7"/>
  <c r="I663" i="7"/>
  <c r="M662" i="7"/>
  <c r="K662" i="7"/>
  <c r="L662" i="7" s="1"/>
  <c r="J662" i="7"/>
  <c r="I662" i="7"/>
  <c r="M661" i="7"/>
  <c r="K661" i="7"/>
  <c r="L661" i="7" s="1"/>
  <c r="J661" i="7"/>
  <c r="I661" i="7"/>
  <c r="K660" i="7"/>
  <c r="L660" i="7" s="1"/>
  <c r="J660" i="7"/>
  <c r="I660" i="7"/>
  <c r="K659" i="7"/>
  <c r="L659" i="7" s="1"/>
  <c r="J659" i="7"/>
  <c r="I659" i="7"/>
  <c r="M658" i="7"/>
  <c r="K658" i="7"/>
  <c r="L658" i="7" s="1"/>
  <c r="J658" i="7"/>
  <c r="I658" i="7"/>
  <c r="M657" i="7"/>
  <c r="K657" i="7"/>
  <c r="L657" i="7" s="1"/>
  <c r="J657" i="7"/>
  <c r="I657" i="7"/>
  <c r="M656" i="7"/>
  <c r="K656" i="7"/>
  <c r="L656" i="7" s="1"/>
  <c r="J656" i="7"/>
  <c r="I656" i="7"/>
  <c r="K655" i="7"/>
  <c r="L655" i="7" s="1"/>
  <c r="J655" i="7"/>
  <c r="I655" i="7"/>
  <c r="M654" i="7"/>
  <c r="K654" i="7"/>
  <c r="L654" i="7" s="1"/>
  <c r="J654" i="7"/>
  <c r="I654" i="7"/>
  <c r="K653" i="7"/>
  <c r="L653" i="7" s="1"/>
  <c r="J653" i="7"/>
  <c r="I653" i="7"/>
  <c r="M652" i="7"/>
  <c r="K652" i="7"/>
  <c r="L652" i="7" s="1"/>
  <c r="J652" i="7"/>
  <c r="I652" i="7"/>
  <c r="K651" i="7"/>
  <c r="L651" i="7" s="1"/>
  <c r="J651" i="7"/>
  <c r="I651" i="7"/>
  <c r="M650" i="7"/>
  <c r="K650" i="7"/>
  <c r="L650" i="7" s="1"/>
  <c r="J650" i="7"/>
  <c r="I650" i="7"/>
  <c r="K649" i="7"/>
  <c r="L649" i="7" s="1"/>
  <c r="J649" i="7"/>
  <c r="I649" i="7"/>
  <c r="M648" i="7"/>
  <c r="K648" i="7"/>
  <c r="L648" i="7" s="1"/>
  <c r="J648" i="7"/>
  <c r="I648" i="7"/>
  <c r="M647" i="7"/>
  <c r="K647" i="7"/>
  <c r="L647" i="7" s="1"/>
  <c r="J647" i="7"/>
  <c r="I647" i="7"/>
  <c r="M646" i="7"/>
  <c r="K646" i="7"/>
  <c r="L646" i="7" s="1"/>
  <c r="J646" i="7"/>
  <c r="I646" i="7"/>
  <c r="K645" i="7"/>
  <c r="L645" i="7" s="1"/>
  <c r="J645" i="7"/>
  <c r="I645" i="7"/>
  <c r="M644" i="7"/>
  <c r="K644" i="7"/>
  <c r="L644" i="7" s="1"/>
  <c r="J644" i="7"/>
  <c r="I644" i="7"/>
  <c r="M643" i="7"/>
  <c r="K643" i="7"/>
  <c r="L643" i="7" s="1"/>
  <c r="J643" i="7"/>
  <c r="I643" i="7"/>
  <c r="M642" i="7"/>
  <c r="K642" i="7"/>
  <c r="L642" i="7" s="1"/>
  <c r="J642" i="7"/>
  <c r="I642" i="7"/>
  <c r="K641" i="7"/>
  <c r="L641" i="7" s="1"/>
  <c r="J641" i="7"/>
  <c r="I641" i="7"/>
  <c r="M640" i="7"/>
  <c r="K640" i="7"/>
  <c r="L640" i="7" s="1"/>
  <c r="J640" i="7"/>
  <c r="I640" i="7"/>
  <c r="K639" i="7"/>
  <c r="L639" i="7" s="1"/>
  <c r="J639" i="7"/>
  <c r="I639" i="7"/>
  <c r="M638" i="7"/>
  <c r="K638" i="7"/>
  <c r="L638" i="7" s="1"/>
  <c r="J638" i="7"/>
  <c r="I638" i="7"/>
  <c r="K637" i="7"/>
  <c r="L637" i="7" s="1"/>
  <c r="J637" i="7"/>
  <c r="I637" i="7"/>
  <c r="M636" i="7"/>
  <c r="K636" i="7"/>
  <c r="L636" i="7" s="1"/>
  <c r="J636" i="7"/>
  <c r="I636" i="7"/>
  <c r="M635" i="7"/>
  <c r="K635" i="7"/>
  <c r="L635" i="7" s="1"/>
  <c r="J635" i="7"/>
  <c r="I635" i="7"/>
  <c r="M634" i="7"/>
  <c r="K634" i="7"/>
  <c r="L634" i="7" s="1"/>
  <c r="J634" i="7"/>
  <c r="I634" i="7"/>
  <c r="K633" i="7"/>
  <c r="L633" i="7" s="1"/>
  <c r="J633" i="7"/>
  <c r="I633" i="7"/>
  <c r="M632" i="7"/>
  <c r="K632" i="7"/>
  <c r="L632" i="7" s="1"/>
  <c r="J632" i="7"/>
  <c r="I632" i="7"/>
  <c r="K631" i="7"/>
  <c r="L631" i="7" s="1"/>
  <c r="J631" i="7"/>
  <c r="I631" i="7"/>
  <c r="M630" i="7"/>
  <c r="K630" i="7"/>
  <c r="L630" i="7" s="1"/>
  <c r="J630" i="7"/>
  <c r="I630" i="7"/>
  <c r="M629" i="7"/>
  <c r="K629" i="7"/>
  <c r="L629" i="7" s="1"/>
  <c r="J629" i="7"/>
  <c r="I629" i="7"/>
  <c r="M628" i="7"/>
  <c r="K628" i="7"/>
  <c r="L628" i="7" s="1"/>
  <c r="J628" i="7"/>
  <c r="I628" i="7"/>
  <c r="K627" i="7"/>
  <c r="L627" i="7" s="1"/>
  <c r="J627" i="7"/>
  <c r="I627" i="7"/>
  <c r="M626" i="7"/>
  <c r="K626" i="7"/>
  <c r="L626" i="7" s="1"/>
  <c r="J626" i="7"/>
  <c r="I626" i="7"/>
  <c r="K625" i="7"/>
  <c r="L625" i="7" s="1"/>
  <c r="J625" i="7"/>
  <c r="I625" i="7"/>
  <c r="K624" i="7"/>
  <c r="L624" i="7" s="1"/>
  <c r="J624" i="7"/>
  <c r="I624" i="7"/>
  <c r="K623" i="7"/>
  <c r="L623" i="7" s="1"/>
  <c r="J623" i="7"/>
  <c r="I623" i="7"/>
  <c r="K622" i="7"/>
  <c r="L622" i="7" s="1"/>
  <c r="J622" i="7"/>
  <c r="I622" i="7"/>
  <c r="M621" i="7"/>
  <c r="K621" i="7"/>
  <c r="L621" i="7" s="1"/>
  <c r="J621" i="7"/>
  <c r="I621" i="7"/>
  <c r="M620" i="7"/>
  <c r="K620" i="7"/>
  <c r="L620" i="7" s="1"/>
  <c r="J620" i="7"/>
  <c r="I620" i="7"/>
  <c r="M619" i="7"/>
  <c r="K619" i="7"/>
  <c r="L619" i="7" s="1"/>
  <c r="J619" i="7"/>
  <c r="I619" i="7"/>
  <c r="M618" i="7"/>
  <c r="K618" i="7"/>
  <c r="L618" i="7" s="1"/>
  <c r="J618" i="7"/>
  <c r="I618" i="7"/>
  <c r="K617" i="7"/>
  <c r="L617" i="7" s="1"/>
  <c r="J617" i="7"/>
  <c r="I617" i="7"/>
  <c r="M616" i="7"/>
  <c r="K616" i="7"/>
  <c r="L616" i="7" s="1"/>
  <c r="J616" i="7"/>
  <c r="I616" i="7"/>
  <c r="K615" i="7"/>
  <c r="L615" i="7" s="1"/>
  <c r="J615" i="7"/>
  <c r="I615" i="7"/>
  <c r="M614" i="7"/>
  <c r="K614" i="7"/>
  <c r="L614" i="7" s="1"/>
  <c r="J614" i="7"/>
  <c r="I614" i="7"/>
  <c r="K613" i="7"/>
  <c r="L613" i="7" s="1"/>
  <c r="J613" i="7"/>
  <c r="I613" i="7"/>
  <c r="K612" i="7"/>
  <c r="L612" i="7" s="1"/>
  <c r="J612" i="7"/>
  <c r="I612" i="7"/>
  <c r="K611" i="7"/>
  <c r="L611" i="7" s="1"/>
  <c r="J611" i="7"/>
  <c r="I611" i="7"/>
  <c r="K610" i="7"/>
  <c r="L610" i="7" s="1"/>
  <c r="J610" i="7"/>
  <c r="I610" i="7"/>
  <c r="K609" i="7"/>
  <c r="L609" i="7" s="1"/>
  <c r="J609" i="7"/>
  <c r="I609" i="7"/>
  <c r="M608" i="7"/>
  <c r="K608" i="7"/>
  <c r="L608" i="7" s="1"/>
  <c r="J608" i="7"/>
  <c r="I608" i="7"/>
  <c r="K607" i="7"/>
  <c r="L607" i="7" s="1"/>
  <c r="J607" i="7"/>
  <c r="I607" i="7"/>
  <c r="M606" i="7"/>
  <c r="K606" i="7"/>
  <c r="L606" i="7" s="1"/>
  <c r="J606" i="7"/>
  <c r="I606" i="7"/>
  <c r="K605" i="7"/>
  <c r="L605" i="7" s="1"/>
  <c r="J605" i="7"/>
  <c r="I605" i="7"/>
  <c r="M604" i="7"/>
  <c r="K604" i="7"/>
  <c r="L604" i="7" s="1"/>
  <c r="J604" i="7"/>
  <c r="I604" i="7"/>
  <c r="K603" i="7"/>
  <c r="L603" i="7" s="1"/>
  <c r="J603" i="7"/>
  <c r="I603" i="7"/>
  <c r="M602" i="7"/>
  <c r="K602" i="7"/>
  <c r="L602" i="7" s="1"/>
  <c r="J602" i="7"/>
  <c r="I602" i="7"/>
  <c r="M601" i="7"/>
  <c r="K601" i="7"/>
  <c r="L601" i="7" s="1"/>
  <c r="J601" i="7"/>
  <c r="I601" i="7"/>
  <c r="M600" i="7"/>
  <c r="K600" i="7"/>
  <c r="L600" i="7" s="1"/>
  <c r="J600" i="7"/>
  <c r="I600" i="7"/>
  <c r="K599" i="7"/>
  <c r="L599" i="7" s="1"/>
  <c r="J599" i="7"/>
  <c r="I599" i="7"/>
  <c r="K598" i="7"/>
  <c r="L598" i="7" s="1"/>
  <c r="J598" i="7"/>
  <c r="I598" i="7"/>
  <c r="M597" i="7"/>
  <c r="K597" i="7"/>
  <c r="L597" i="7" s="1"/>
  <c r="J597" i="7"/>
  <c r="I597" i="7"/>
  <c r="M596" i="7"/>
  <c r="K596" i="7"/>
  <c r="L596" i="7" s="1"/>
  <c r="J596" i="7"/>
  <c r="I596" i="7"/>
  <c r="K595" i="7"/>
  <c r="L595" i="7" s="1"/>
  <c r="J595" i="7"/>
  <c r="I595" i="7"/>
  <c r="K594" i="7"/>
  <c r="L594" i="7" s="1"/>
  <c r="J594" i="7"/>
  <c r="I594" i="7"/>
  <c r="M593" i="7"/>
  <c r="K593" i="7"/>
  <c r="L593" i="7" s="1"/>
  <c r="J593" i="7"/>
  <c r="I593" i="7"/>
  <c r="M592" i="7"/>
  <c r="K592" i="7"/>
  <c r="L592" i="7" s="1"/>
  <c r="J592" i="7"/>
  <c r="I592" i="7"/>
  <c r="K591" i="7"/>
  <c r="L591" i="7" s="1"/>
  <c r="J591" i="7"/>
  <c r="I591" i="7"/>
  <c r="K590" i="7"/>
  <c r="L590" i="7" s="1"/>
  <c r="J590" i="7"/>
  <c r="I590" i="7"/>
  <c r="K589" i="7"/>
  <c r="L589" i="7" s="1"/>
  <c r="J589" i="7"/>
  <c r="I589" i="7"/>
  <c r="M588" i="7"/>
  <c r="K588" i="7"/>
  <c r="L588" i="7" s="1"/>
  <c r="J588" i="7"/>
  <c r="I588" i="7"/>
  <c r="M587" i="7"/>
  <c r="K587" i="7"/>
  <c r="L587" i="7" s="1"/>
  <c r="J587" i="7"/>
  <c r="I587" i="7"/>
  <c r="M586" i="7"/>
  <c r="K586" i="7"/>
  <c r="L586" i="7" s="1"/>
  <c r="J586" i="7"/>
  <c r="I586" i="7"/>
  <c r="K585" i="7"/>
  <c r="L585" i="7" s="1"/>
  <c r="J585" i="7"/>
  <c r="I585" i="7"/>
  <c r="M584" i="7"/>
  <c r="K584" i="7"/>
  <c r="L584" i="7" s="1"/>
  <c r="J584" i="7"/>
  <c r="I584" i="7"/>
  <c r="K583" i="7"/>
  <c r="L583" i="7" s="1"/>
  <c r="J583" i="7"/>
  <c r="I583" i="7"/>
  <c r="K582" i="7"/>
  <c r="L582" i="7" s="1"/>
  <c r="J582" i="7"/>
  <c r="I582" i="7"/>
  <c r="M581" i="7"/>
  <c r="K581" i="7"/>
  <c r="L581" i="7" s="1"/>
  <c r="J581" i="7"/>
  <c r="I581" i="7"/>
  <c r="M580" i="7"/>
  <c r="K580" i="7"/>
  <c r="L580" i="7" s="1"/>
  <c r="J580" i="7"/>
  <c r="I580" i="7"/>
  <c r="M579" i="7"/>
  <c r="K579" i="7"/>
  <c r="L579" i="7" s="1"/>
  <c r="J579" i="7"/>
  <c r="I579" i="7"/>
  <c r="M578" i="7"/>
  <c r="K578" i="7"/>
  <c r="L578" i="7" s="1"/>
  <c r="J578" i="7"/>
  <c r="I578" i="7"/>
  <c r="K577" i="7"/>
  <c r="L577" i="7" s="1"/>
  <c r="J577" i="7"/>
  <c r="I577" i="7"/>
  <c r="M576" i="7"/>
  <c r="K576" i="7"/>
  <c r="L576" i="7" s="1"/>
  <c r="J576" i="7"/>
  <c r="I576" i="7"/>
  <c r="K575" i="7"/>
  <c r="L575" i="7" s="1"/>
  <c r="J575" i="7"/>
  <c r="I575" i="7"/>
  <c r="M574" i="7"/>
  <c r="K574" i="7"/>
  <c r="L574" i="7" s="1"/>
  <c r="J574" i="7"/>
  <c r="I574" i="7"/>
  <c r="M573" i="7"/>
  <c r="K573" i="7"/>
  <c r="L573" i="7" s="1"/>
  <c r="J573" i="7"/>
  <c r="I573" i="7"/>
  <c r="M572" i="7"/>
  <c r="K572" i="7"/>
  <c r="L572" i="7" s="1"/>
  <c r="J572" i="7"/>
  <c r="I572" i="7"/>
  <c r="M571" i="7"/>
  <c r="K571" i="7"/>
  <c r="L571" i="7" s="1"/>
  <c r="J571" i="7"/>
  <c r="I571" i="7"/>
  <c r="K570" i="7"/>
  <c r="L570" i="7" s="1"/>
  <c r="J570" i="7"/>
  <c r="I570" i="7"/>
  <c r="K569" i="7"/>
  <c r="L569" i="7" s="1"/>
  <c r="J569" i="7"/>
  <c r="I569" i="7"/>
  <c r="M568" i="7"/>
  <c r="K568" i="7"/>
  <c r="L568" i="7" s="1"/>
  <c r="J568" i="7"/>
  <c r="I568" i="7"/>
  <c r="K567" i="7"/>
  <c r="L567" i="7" s="1"/>
  <c r="J567" i="7"/>
  <c r="I567" i="7"/>
  <c r="M566" i="7"/>
  <c r="K566" i="7"/>
  <c r="L566" i="7" s="1"/>
  <c r="J566" i="7"/>
  <c r="I566" i="7"/>
  <c r="M565" i="7"/>
  <c r="K565" i="7"/>
  <c r="L565" i="7" s="1"/>
  <c r="J565" i="7"/>
  <c r="I565" i="7"/>
  <c r="M564" i="7"/>
  <c r="K564" i="7"/>
  <c r="L564" i="7" s="1"/>
  <c r="J564" i="7"/>
  <c r="I564" i="7"/>
  <c r="M563" i="7"/>
  <c r="K563" i="7"/>
  <c r="L563" i="7" s="1"/>
  <c r="J563" i="7"/>
  <c r="I563" i="7"/>
  <c r="K562" i="7"/>
  <c r="L562" i="7" s="1"/>
  <c r="J562" i="7"/>
  <c r="I562" i="7"/>
  <c r="K561" i="7"/>
  <c r="L561" i="7" s="1"/>
  <c r="J561" i="7"/>
  <c r="I561" i="7"/>
  <c r="M560" i="7"/>
  <c r="K560" i="7"/>
  <c r="L560" i="7" s="1"/>
  <c r="J560" i="7"/>
  <c r="I560" i="7"/>
  <c r="K559" i="7"/>
  <c r="L559" i="7" s="1"/>
  <c r="J559" i="7"/>
  <c r="I559" i="7"/>
  <c r="M558" i="7"/>
  <c r="K558" i="7"/>
  <c r="L558" i="7" s="1"/>
  <c r="J558" i="7"/>
  <c r="I558" i="7"/>
  <c r="M557" i="7"/>
  <c r="K557" i="7"/>
  <c r="L557" i="7" s="1"/>
  <c r="J557" i="7"/>
  <c r="I557" i="7"/>
  <c r="M556" i="7"/>
  <c r="K556" i="7"/>
  <c r="L556" i="7" s="1"/>
  <c r="J556" i="7"/>
  <c r="I556" i="7"/>
  <c r="K555" i="7"/>
  <c r="L555" i="7" s="1"/>
  <c r="J555" i="7"/>
  <c r="I555" i="7"/>
  <c r="K554" i="7"/>
  <c r="L554" i="7" s="1"/>
  <c r="J554" i="7"/>
  <c r="I554" i="7"/>
  <c r="K553" i="7"/>
  <c r="L553" i="7" s="1"/>
  <c r="J553" i="7"/>
  <c r="I553" i="7"/>
  <c r="M552" i="7"/>
  <c r="K552" i="7"/>
  <c r="L552" i="7" s="1"/>
  <c r="J552" i="7"/>
  <c r="I552" i="7"/>
  <c r="K551" i="7"/>
  <c r="L551" i="7" s="1"/>
  <c r="J551" i="7"/>
  <c r="I551" i="7"/>
  <c r="M550" i="7"/>
  <c r="K550" i="7"/>
  <c r="L550" i="7" s="1"/>
  <c r="J550" i="7"/>
  <c r="I550" i="7"/>
  <c r="K549" i="7"/>
  <c r="L549" i="7" s="1"/>
  <c r="J549" i="7"/>
  <c r="I549" i="7"/>
  <c r="M548" i="7"/>
  <c r="K548" i="7"/>
  <c r="L548" i="7" s="1"/>
  <c r="J548" i="7"/>
  <c r="I548" i="7"/>
  <c r="M547" i="7"/>
  <c r="K547" i="7"/>
  <c r="L547" i="7" s="1"/>
  <c r="J547" i="7"/>
  <c r="I547" i="7"/>
  <c r="M546" i="7"/>
  <c r="K546" i="7"/>
  <c r="L546" i="7" s="1"/>
  <c r="J546" i="7"/>
  <c r="I546" i="7"/>
  <c r="K545" i="7"/>
  <c r="L545" i="7" s="1"/>
  <c r="J545" i="7"/>
  <c r="I545" i="7"/>
  <c r="K544" i="7"/>
  <c r="L544" i="7" s="1"/>
  <c r="J544" i="7"/>
  <c r="I544" i="7"/>
  <c r="K543" i="7"/>
  <c r="L543" i="7" s="1"/>
  <c r="J543" i="7"/>
  <c r="I543" i="7"/>
  <c r="M542" i="7"/>
  <c r="K542" i="7"/>
  <c r="L542" i="7" s="1"/>
  <c r="J542" i="7"/>
  <c r="I542" i="7"/>
  <c r="K541" i="7"/>
  <c r="L541" i="7" s="1"/>
  <c r="J541" i="7"/>
  <c r="I541" i="7"/>
  <c r="M540" i="7"/>
  <c r="K540" i="7"/>
  <c r="L540" i="7" s="1"/>
  <c r="J540" i="7"/>
  <c r="I540" i="7"/>
  <c r="M539" i="7"/>
  <c r="K539" i="7"/>
  <c r="L539" i="7" s="1"/>
  <c r="J539" i="7"/>
  <c r="I539" i="7"/>
  <c r="K538" i="7"/>
  <c r="L538" i="7" s="1"/>
  <c r="J538" i="7"/>
  <c r="I538" i="7"/>
  <c r="M537" i="7"/>
  <c r="K537" i="7"/>
  <c r="L537" i="7" s="1"/>
  <c r="J537" i="7"/>
  <c r="I537" i="7"/>
  <c r="M536" i="7"/>
  <c r="K536" i="7"/>
  <c r="L536" i="7" s="1"/>
  <c r="J536" i="7"/>
  <c r="I536" i="7"/>
  <c r="K535" i="7"/>
  <c r="L535" i="7" s="1"/>
  <c r="J535" i="7"/>
  <c r="I535" i="7"/>
  <c r="M534" i="7"/>
  <c r="K534" i="7"/>
  <c r="L534" i="7" s="1"/>
  <c r="J534" i="7"/>
  <c r="I534" i="7"/>
  <c r="K533" i="7"/>
  <c r="L533" i="7" s="1"/>
  <c r="J533" i="7"/>
  <c r="I533" i="7"/>
  <c r="M532" i="7"/>
  <c r="K532" i="7"/>
  <c r="L532" i="7" s="1"/>
  <c r="J532" i="7"/>
  <c r="I532" i="7"/>
  <c r="M531" i="7"/>
  <c r="K531" i="7"/>
  <c r="L531" i="7" s="1"/>
  <c r="J531" i="7"/>
  <c r="I531" i="7"/>
  <c r="M530" i="7"/>
  <c r="K530" i="7"/>
  <c r="L530" i="7" s="1"/>
  <c r="J530" i="7"/>
  <c r="I530" i="7"/>
  <c r="K529" i="7"/>
  <c r="L529" i="7" s="1"/>
  <c r="J529" i="7"/>
  <c r="I529" i="7"/>
  <c r="M528" i="7"/>
  <c r="K528" i="7"/>
  <c r="L528" i="7" s="1"/>
  <c r="J528" i="7"/>
  <c r="I528" i="7"/>
  <c r="M527" i="7"/>
  <c r="K527" i="7"/>
  <c r="L527" i="7" s="1"/>
  <c r="J527" i="7"/>
  <c r="I527" i="7"/>
  <c r="M526" i="7"/>
  <c r="K526" i="7"/>
  <c r="L526" i="7" s="1"/>
  <c r="J526" i="7"/>
  <c r="I526" i="7"/>
  <c r="K525" i="7"/>
  <c r="L525" i="7" s="1"/>
  <c r="J525" i="7"/>
  <c r="I525" i="7"/>
  <c r="M524" i="7"/>
  <c r="K524" i="7"/>
  <c r="L524" i="7" s="1"/>
  <c r="J524" i="7"/>
  <c r="I524" i="7"/>
  <c r="M523" i="7"/>
  <c r="K523" i="7"/>
  <c r="L523" i="7" s="1"/>
  <c r="J523" i="7"/>
  <c r="I523" i="7"/>
  <c r="K522" i="7"/>
  <c r="L522" i="7" s="1"/>
  <c r="J522" i="7"/>
  <c r="I522" i="7"/>
  <c r="K521" i="7"/>
  <c r="L521" i="7" s="1"/>
  <c r="J521" i="7"/>
  <c r="I521" i="7"/>
  <c r="M520" i="7"/>
  <c r="K520" i="7"/>
  <c r="L520" i="7" s="1"/>
  <c r="J520" i="7"/>
  <c r="I520" i="7"/>
  <c r="K519" i="7"/>
  <c r="L519" i="7" s="1"/>
  <c r="J519" i="7"/>
  <c r="I519" i="7"/>
  <c r="M518" i="7"/>
  <c r="K518" i="7"/>
  <c r="L518" i="7" s="1"/>
  <c r="J518" i="7"/>
  <c r="I518" i="7"/>
  <c r="M517" i="7"/>
  <c r="K517" i="7"/>
  <c r="L517" i="7" s="1"/>
  <c r="J517" i="7"/>
  <c r="I517" i="7"/>
  <c r="M516" i="7"/>
  <c r="K516" i="7"/>
  <c r="L516" i="7" s="1"/>
  <c r="J516" i="7"/>
  <c r="I516" i="7"/>
  <c r="M515" i="7"/>
  <c r="K515" i="7"/>
  <c r="L515" i="7" s="1"/>
  <c r="J515" i="7"/>
  <c r="I515" i="7"/>
  <c r="K514" i="7"/>
  <c r="L514" i="7" s="1"/>
  <c r="J514" i="7"/>
  <c r="I514" i="7"/>
  <c r="K513" i="7"/>
  <c r="L513" i="7" s="1"/>
  <c r="J513" i="7"/>
  <c r="I513" i="7"/>
  <c r="M512" i="7"/>
  <c r="K512" i="7"/>
  <c r="L512" i="7" s="1"/>
  <c r="J512" i="7"/>
  <c r="I512" i="7"/>
  <c r="M511" i="7"/>
  <c r="K511" i="7"/>
  <c r="L511" i="7" s="1"/>
  <c r="J511" i="7"/>
  <c r="I511" i="7"/>
  <c r="M510" i="7"/>
  <c r="K510" i="7"/>
  <c r="L510" i="7" s="1"/>
  <c r="J510" i="7"/>
  <c r="I510" i="7"/>
  <c r="M509" i="7"/>
  <c r="K509" i="7"/>
  <c r="L509" i="7" s="1"/>
  <c r="J509" i="7"/>
  <c r="I509" i="7"/>
  <c r="M508" i="7"/>
  <c r="K508" i="7"/>
  <c r="L508" i="7" s="1"/>
  <c r="J508" i="7"/>
  <c r="I508" i="7"/>
  <c r="M507" i="7"/>
  <c r="K507" i="7"/>
  <c r="L507" i="7" s="1"/>
  <c r="J507" i="7"/>
  <c r="I507" i="7"/>
  <c r="M506" i="7"/>
  <c r="K506" i="7"/>
  <c r="L506" i="7" s="1"/>
  <c r="J506" i="7"/>
  <c r="I506" i="7"/>
  <c r="K505" i="7"/>
  <c r="L505" i="7" s="1"/>
  <c r="J505" i="7"/>
  <c r="I505" i="7"/>
  <c r="M504" i="7"/>
  <c r="K504" i="7"/>
  <c r="L504" i="7" s="1"/>
  <c r="J504" i="7"/>
  <c r="I504" i="7"/>
  <c r="M503" i="7"/>
  <c r="K503" i="7"/>
  <c r="L503" i="7" s="1"/>
  <c r="J503" i="7"/>
  <c r="I503" i="7"/>
  <c r="M502" i="7"/>
  <c r="K502" i="7"/>
  <c r="L502" i="7" s="1"/>
  <c r="J502" i="7"/>
  <c r="I502" i="7"/>
  <c r="M501" i="7"/>
  <c r="K501" i="7"/>
  <c r="L501" i="7" s="1"/>
  <c r="J501" i="7"/>
  <c r="I501" i="7"/>
  <c r="M500" i="7"/>
  <c r="K500" i="7"/>
  <c r="L500" i="7" s="1"/>
  <c r="J500" i="7"/>
  <c r="I500" i="7"/>
  <c r="M499" i="7"/>
  <c r="K499" i="7"/>
  <c r="L499" i="7" s="1"/>
  <c r="J499" i="7"/>
  <c r="I499" i="7"/>
  <c r="M498" i="7"/>
  <c r="K498" i="7"/>
  <c r="L498" i="7" s="1"/>
  <c r="J498" i="7"/>
  <c r="I498" i="7"/>
  <c r="K497" i="7"/>
  <c r="L497" i="7" s="1"/>
  <c r="J497" i="7"/>
  <c r="I497" i="7"/>
  <c r="M496" i="7"/>
  <c r="K496" i="7"/>
  <c r="L496" i="7" s="1"/>
  <c r="J496" i="7"/>
  <c r="I496" i="7"/>
  <c r="M495" i="7"/>
  <c r="K495" i="7"/>
  <c r="L495" i="7" s="1"/>
  <c r="J495" i="7"/>
  <c r="I495" i="7"/>
  <c r="M494" i="7"/>
  <c r="K494" i="7"/>
  <c r="L494" i="7" s="1"/>
  <c r="J494" i="7"/>
  <c r="I494" i="7"/>
  <c r="K493" i="7"/>
  <c r="L493" i="7" s="1"/>
  <c r="J493" i="7"/>
  <c r="I493" i="7"/>
  <c r="M492" i="7"/>
  <c r="K492" i="7"/>
  <c r="L492" i="7" s="1"/>
  <c r="J492" i="7"/>
  <c r="I492" i="7"/>
  <c r="M491" i="7"/>
  <c r="K491" i="7"/>
  <c r="L491" i="7" s="1"/>
  <c r="J491" i="7"/>
  <c r="I491" i="7"/>
  <c r="M490" i="7"/>
  <c r="K490" i="7"/>
  <c r="L490" i="7" s="1"/>
  <c r="J490" i="7"/>
  <c r="I490" i="7"/>
  <c r="K489" i="7"/>
  <c r="L489" i="7" s="1"/>
  <c r="J489" i="7"/>
  <c r="I489" i="7"/>
  <c r="K488" i="7"/>
  <c r="L488" i="7" s="1"/>
  <c r="J488" i="7"/>
  <c r="I488" i="7"/>
  <c r="K487" i="7"/>
  <c r="L487" i="7" s="1"/>
  <c r="J487" i="7"/>
  <c r="I487" i="7"/>
  <c r="M486" i="7"/>
  <c r="K486" i="7"/>
  <c r="L486" i="7" s="1"/>
  <c r="J486" i="7"/>
  <c r="I486" i="7"/>
  <c r="M485" i="7"/>
  <c r="K485" i="7"/>
  <c r="L485" i="7" s="1"/>
  <c r="J485" i="7"/>
  <c r="I485" i="7"/>
  <c r="M484" i="7"/>
  <c r="K484" i="7"/>
  <c r="L484" i="7" s="1"/>
  <c r="J484" i="7"/>
  <c r="I484" i="7"/>
  <c r="M483" i="7"/>
  <c r="K483" i="7"/>
  <c r="L483" i="7" s="1"/>
  <c r="J483" i="7"/>
  <c r="I483" i="7"/>
  <c r="M482" i="7"/>
  <c r="K482" i="7"/>
  <c r="L482" i="7" s="1"/>
  <c r="J482" i="7"/>
  <c r="I482" i="7"/>
  <c r="M481" i="7"/>
  <c r="K481" i="7"/>
  <c r="L481" i="7" s="1"/>
  <c r="J481" i="7"/>
  <c r="I481" i="7"/>
  <c r="M480" i="7"/>
  <c r="K480" i="7"/>
  <c r="L480" i="7" s="1"/>
  <c r="J480" i="7"/>
  <c r="I480" i="7"/>
  <c r="K479" i="7"/>
  <c r="L479" i="7" s="1"/>
  <c r="J479" i="7"/>
  <c r="I479" i="7"/>
  <c r="M478" i="7"/>
  <c r="K478" i="7"/>
  <c r="L478" i="7" s="1"/>
  <c r="J478" i="7"/>
  <c r="I478" i="7"/>
  <c r="K477" i="7"/>
  <c r="L477" i="7" s="1"/>
  <c r="J477" i="7"/>
  <c r="I477" i="7"/>
  <c r="M476" i="7"/>
  <c r="K476" i="7"/>
  <c r="L476" i="7" s="1"/>
  <c r="J476" i="7"/>
  <c r="I476" i="7"/>
  <c r="M475" i="7"/>
  <c r="K475" i="7"/>
  <c r="L475" i="7" s="1"/>
  <c r="J475" i="7"/>
  <c r="I475" i="7"/>
  <c r="M474" i="7"/>
  <c r="K474" i="7"/>
  <c r="L474" i="7" s="1"/>
  <c r="J474" i="7"/>
  <c r="I474" i="7"/>
  <c r="K473" i="7"/>
  <c r="L473" i="7" s="1"/>
  <c r="J473" i="7"/>
  <c r="I473" i="7"/>
  <c r="M472" i="7"/>
  <c r="K472" i="7"/>
  <c r="L472" i="7" s="1"/>
  <c r="J472" i="7"/>
  <c r="I472" i="7"/>
  <c r="M471" i="7"/>
  <c r="K471" i="7"/>
  <c r="L471" i="7" s="1"/>
  <c r="J471" i="7"/>
  <c r="I471" i="7"/>
  <c r="K470" i="7"/>
  <c r="L470" i="7" s="1"/>
  <c r="J470" i="7"/>
  <c r="I470" i="7"/>
  <c r="M469" i="7"/>
  <c r="K469" i="7"/>
  <c r="L469" i="7" s="1"/>
  <c r="J469" i="7"/>
  <c r="I469" i="7"/>
  <c r="M468" i="7"/>
  <c r="K468" i="7"/>
  <c r="L468" i="7" s="1"/>
  <c r="J468" i="7"/>
  <c r="I468" i="7"/>
  <c r="K467" i="7"/>
  <c r="L467" i="7" s="1"/>
  <c r="J467" i="7"/>
  <c r="I467" i="7"/>
  <c r="K466" i="7"/>
  <c r="L466" i="7" s="1"/>
  <c r="J466" i="7"/>
  <c r="I466" i="7"/>
  <c r="K465" i="7"/>
  <c r="L465" i="7" s="1"/>
  <c r="J465" i="7"/>
  <c r="I465" i="7"/>
  <c r="K464" i="7"/>
  <c r="L464" i="7" s="1"/>
  <c r="J464" i="7"/>
  <c r="I464" i="7"/>
  <c r="M463" i="7"/>
  <c r="K463" i="7"/>
  <c r="L463" i="7" s="1"/>
  <c r="J463" i="7"/>
  <c r="I463" i="7"/>
  <c r="M462" i="7"/>
  <c r="K462" i="7"/>
  <c r="L462" i="7" s="1"/>
  <c r="J462" i="7"/>
  <c r="I462" i="7"/>
  <c r="M461" i="7"/>
  <c r="K461" i="7"/>
  <c r="L461" i="7" s="1"/>
  <c r="J461" i="7"/>
  <c r="I461" i="7"/>
  <c r="M460" i="7"/>
  <c r="K460" i="7"/>
  <c r="L460" i="7" s="1"/>
  <c r="J460" i="7"/>
  <c r="I460" i="7"/>
  <c r="M459" i="7"/>
  <c r="K459" i="7"/>
  <c r="L459" i="7" s="1"/>
  <c r="J459" i="7"/>
  <c r="I459" i="7"/>
  <c r="K458" i="7"/>
  <c r="L458" i="7" s="1"/>
  <c r="J458" i="7"/>
  <c r="I458" i="7"/>
  <c r="K457" i="7"/>
  <c r="L457" i="7" s="1"/>
  <c r="J457" i="7"/>
  <c r="I457" i="7"/>
  <c r="M456" i="7"/>
  <c r="K456" i="7"/>
  <c r="L456" i="7" s="1"/>
  <c r="J456" i="7"/>
  <c r="I456" i="7"/>
  <c r="K455" i="7"/>
  <c r="L455" i="7" s="1"/>
  <c r="J455" i="7"/>
  <c r="I455" i="7"/>
  <c r="M454" i="7"/>
  <c r="K454" i="7"/>
  <c r="L454" i="7" s="1"/>
  <c r="J454" i="7"/>
  <c r="I454" i="7"/>
  <c r="K453" i="7"/>
  <c r="L453" i="7" s="1"/>
  <c r="J453" i="7"/>
  <c r="I453" i="7"/>
  <c r="M452" i="7"/>
  <c r="K452" i="7"/>
  <c r="L452" i="7" s="1"/>
  <c r="J452" i="7"/>
  <c r="I452" i="7"/>
  <c r="M451" i="7"/>
  <c r="K451" i="7"/>
  <c r="L451" i="7" s="1"/>
  <c r="J451" i="7"/>
  <c r="I451" i="7"/>
  <c r="M450" i="7"/>
  <c r="K450" i="7"/>
  <c r="L450" i="7" s="1"/>
  <c r="J450" i="7"/>
  <c r="I450" i="7"/>
  <c r="K449" i="7"/>
  <c r="L449" i="7" s="1"/>
  <c r="J449" i="7"/>
  <c r="I449" i="7"/>
  <c r="M448" i="7"/>
  <c r="K448" i="7"/>
  <c r="L448" i="7" s="1"/>
  <c r="J448" i="7"/>
  <c r="I448" i="7"/>
  <c r="K447" i="7"/>
  <c r="L447" i="7" s="1"/>
  <c r="J447" i="7"/>
  <c r="I447" i="7"/>
  <c r="M446" i="7"/>
  <c r="K446" i="7"/>
  <c r="L446" i="7" s="1"/>
  <c r="J446" i="7"/>
  <c r="I446" i="7"/>
  <c r="M445" i="7"/>
  <c r="K445" i="7"/>
  <c r="L445" i="7" s="1"/>
  <c r="J445" i="7"/>
  <c r="I445" i="7"/>
  <c r="M444" i="7"/>
  <c r="K444" i="7"/>
  <c r="L444" i="7" s="1"/>
  <c r="J444" i="7"/>
  <c r="I444" i="7"/>
  <c r="M443" i="7"/>
  <c r="K443" i="7"/>
  <c r="L443" i="7" s="1"/>
  <c r="J443" i="7"/>
  <c r="I443" i="7"/>
  <c r="M442" i="7"/>
  <c r="K442" i="7"/>
  <c r="L442" i="7" s="1"/>
  <c r="J442" i="7"/>
  <c r="I442" i="7"/>
  <c r="K441" i="7"/>
  <c r="L441" i="7" s="1"/>
  <c r="J441" i="7"/>
  <c r="I441" i="7"/>
  <c r="K440" i="7"/>
  <c r="L440" i="7" s="1"/>
  <c r="J440" i="7"/>
  <c r="I440" i="7"/>
  <c r="M439" i="7"/>
  <c r="K439" i="7"/>
  <c r="L439" i="7" s="1"/>
  <c r="J439" i="7"/>
  <c r="I439" i="7"/>
  <c r="M438" i="7"/>
  <c r="K438" i="7"/>
  <c r="L438" i="7" s="1"/>
  <c r="J438" i="7"/>
  <c r="I438" i="7"/>
  <c r="M437" i="7"/>
  <c r="K437" i="7"/>
  <c r="L437" i="7" s="1"/>
  <c r="J437" i="7"/>
  <c r="I437" i="7"/>
  <c r="M436" i="7"/>
  <c r="K436" i="7"/>
  <c r="L436" i="7" s="1"/>
  <c r="J436" i="7"/>
  <c r="I436" i="7"/>
  <c r="M435" i="7"/>
  <c r="K435" i="7"/>
  <c r="L435" i="7" s="1"/>
  <c r="J435" i="7"/>
  <c r="I435" i="7"/>
  <c r="M434" i="7"/>
  <c r="K434" i="7"/>
  <c r="L434" i="7" s="1"/>
  <c r="J434" i="7"/>
  <c r="I434" i="7"/>
  <c r="K433" i="7"/>
  <c r="L433" i="7" s="1"/>
  <c r="J433" i="7"/>
  <c r="I433" i="7"/>
  <c r="K432" i="7"/>
  <c r="L432" i="7" s="1"/>
  <c r="J432" i="7"/>
  <c r="I432" i="7"/>
  <c r="K431" i="7"/>
  <c r="L431" i="7" s="1"/>
  <c r="J431" i="7"/>
  <c r="I431" i="7"/>
  <c r="M430" i="7"/>
  <c r="K430" i="7"/>
  <c r="L430" i="7" s="1"/>
  <c r="J430" i="7"/>
  <c r="I430" i="7"/>
  <c r="M429" i="7"/>
  <c r="K429" i="7"/>
  <c r="L429" i="7" s="1"/>
  <c r="J429" i="7"/>
  <c r="I429" i="7"/>
  <c r="K428" i="7"/>
  <c r="L428" i="7" s="1"/>
  <c r="J428" i="7"/>
  <c r="I428" i="7"/>
  <c r="K427" i="7"/>
  <c r="L427" i="7" s="1"/>
  <c r="J427" i="7"/>
  <c r="I427" i="7"/>
  <c r="M426" i="7"/>
  <c r="K426" i="7"/>
  <c r="L426" i="7" s="1"/>
  <c r="J426" i="7"/>
  <c r="I426" i="7"/>
  <c r="K425" i="7"/>
  <c r="L425" i="7" s="1"/>
  <c r="J425" i="7"/>
  <c r="I425" i="7"/>
  <c r="M424" i="7"/>
  <c r="K424" i="7"/>
  <c r="L424" i="7" s="1"/>
  <c r="J424" i="7"/>
  <c r="I424" i="7"/>
  <c r="K423" i="7"/>
  <c r="L423" i="7" s="1"/>
  <c r="J423" i="7"/>
  <c r="I423" i="7"/>
  <c r="M422" i="7"/>
  <c r="K422" i="7"/>
  <c r="L422" i="7" s="1"/>
  <c r="J422" i="7"/>
  <c r="I422" i="7"/>
  <c r="M421" i="7"/>
  <c r="K421" i="7"/>
  <c r="L421" i="7" s="1"/>
  <c r="J421" i="7"/>
  <c r="I421" i="7"/>
  <c r="M420" i="7"/>
  <c r="K420" i="7"/>
  <c r="L420" i="7" s="1"/>
  <c r="J420" i="7"/>
  <c r="I420" i="7"/>
  <c r="M419" i="7"/>
  <c r="K419" i="7"/>
  <c r="L419" i="7" s="1"/>
  <c r="J419" i="7"/>
  <c r="I419" i="7"/>
  <c r="K418" i="7"/>
  <c r="L418" i="7" s="1"/>
  <c r="J418" i="7"/>
  <c r="I418" i="7"/>
  <c r="K417" i="7"/>
  <c r="L417" i="7" s="1"/>
  <c r="J417" i="7"/>
  <c r="I417" i="7"/>
  <c r="K416" i="7"/>
  <c r="L416" i="7" s="1"/>
  <c r="J416" i="7"/>
  <c r="I416" i="7"/>
  <c r="M415" i="7"/>
  <c r="K415" i="7"/>
  <c r="L415" i="7" s="1"/>
  <c r="J415" i="7"/>
  <c r="I415" i="7"/>
  <c r="M414" i="7"/>
  <c r="K414" i="7"/>
  <c r="L414" i="7" s="1"/>
  <c r="J414" i="7"/>
  <c r="I414" i="7"/>
  <c r="K413" i="7"/>
  <c r="L413" i="7" s="1"/>
  <c r="J413" i="7"/>
  <c r="I413" i="7"/>
  <c r="M412" i="7"/>
  <c r="K412" i="7"/>
  <c r="L412" i="7" s="1"/>
  <c r="J412" i="7"/>
  <c r="I412" i="7"/>
  <c r="M411" i="7"/>
  <c r="K411" i="7"/>
  <c r="L411" i="7" s="1"/>
  <c r="J411" i="7"/>
  <c r="I411" i="7"/>
  <c r="M410" i="7"/>
  <c r="K410" i="7"/>
  <c r="L410" i="7" s="1"/>
  <c r="J410" i="7"/>
  <c r="I410" i="7"/>
  <c r="K409" i="7"/>
  <c r="L409" i="7" s="1"/>
  <c r="J409" i="7"/>
  <c r="I409" i="7"/>
  <c r="K408" i="7"/>
  <c r="L408" i="7" s="1"/>
  <c r="J408" i="7"/>
  <c r="I408" i="7"/>
  <c r="K407" i="7"/>
  <c r="L407" i="7" s="1"/>
  <c r="J407" i="7"/>
  <c r="I407" i="7"/>
  <c r="M406" i="7"/>
  <c r="K406" i="7"/>
  <c r="L406" i="7" s="1"/>
  <c r="J406" i="7"/>
  <c r="I406" i="7"/>
  <c r="M405" i="7"/>
  <c r="K405" i="7"/>
  <c r="L405" i="7" s="1"/>
  <c r="J405" i="7"/>
  <c r="I405" i="7"/>
  <c r="M404" i="7"/>
  <c r="K404" i="7"/>
  <c r="L404" i="7" s="1"/>
  <c r="J404" i="7"/>
  <c r="I404" i="7"/>
  <c r="M403" i="7"/>
  <c r="K403" i="7"/>
  <c r="L403" i="7" s="1"/>
  <c r="J403" i="7"/>
  <c r="I403" i="7"/>
  <c r="M402" i="7"/>
  <c r="K402" i="7"/>
  <c r="L402" i="7" s="1"/>
  <c r="J402" i="7"/>
  <c r="I402" i="7"/>
  <c r="K401" i="7"/>
  <c r="L401" i="7" s="1"/>
  <c r="J401" i="7"/>
  <c r="I401" i="7"/>
  <c r="M400" i="7"/>
  <c r="K400" i="7"/>
  <c r="L400" i="7" s="1"/>
  <c r="J400" i="7"/>
  <c r="I400" i="7"/>
  <c r="M399" i="7"/>
  <c r="K399" i="7"/>
  <c r="L399" i="7" s="1"/>
  <c r="J399" i="7"/>
  <c r="I399" i="7"/>
  <c r="M398" i="7"/>
  <c r="K398" i="7"/>
  <c r="L398" i="7" s="1"/>
  <c r="J398" i="7"/>
  <c r="I398" i="7"/>
  <c r="M397" i="7"/>
  <c r="K397" i="7"/>
  <c r="L397" i="7" s="1"/>
  <c r="J397" i="7"/>
  <c r="I397" i="7"/>
  <c r="M396" i="7"/>
  <c r="K396" i="7"/>
  <c r="L396" i="7" s="1"/>
  <c r="J396" i="7"/>
  <c r="I396" i="7"/>
  <c r="K395" i="7"/>
  <c r="L395" i="7" s="1"/>
  <c r="J395" i="7"/>
  <c r="I395" i="7"/>
  <c r="K394" i="7"/>
  <c r="L394" i="7" s="1"/>
  <c r="J394" i="7"/>
  <c r="I394" i="7"/>
  <c r="K393" i="7"/>
  <c r="L393" i="7" s="1"/>
  <c r="J393" i="7"/>
  <c r="I393" i="7"/>
  <c r="K392" i="7"/>
  <c r="L392" i="7" s="1"/>
  <c r="J392" i="7"/>
  <c r="I392" i="7"/>
  <c r="K391" i="7"/>
  <c r="L391" i="7" s="1"/>
  <c r="J391" i="7"/>
  <c r="I391" i="7"/>
  <c r="M390" i="7"/>
  <c r="K390" i="7"/>
  <c r="L390" i="7" s="1"/>
  <c r="J390" i="7"/>
  <c r="I390" i="7"/>
  <c r="M389" i="7"/>
  <c r="K389" i="7"/>
  <c r="L389" i="7" s="1"/>
  <c r="J389" i="7"/>
  <c r="I389" i="7"/>
  <c r="M388" i="7"/>
  <c r="K388" i="7"/>
  <c r="L388" i="7" s="1"/>
  <c r="J388" i="7"/>
  <c r="I388" i="7"/>
  <c r="M387" i="7"/>
  <c r="K387" i="7"/>
  <c r="L387" i="7" s="1"/>
  <c r="J387" i="7"/>
  <c r="I387" i="7"/>
  <c r="K386" i="7"/>
  <c r="L386" i="7" s="1"/>
  <c r="J386" i="7"/>
  <c r="I386" i="7"/>
  <c r="K385" i="7"/>
  <c r="L385" i="7" s="1"/>
  <c r="J385" i="7"/>
  <c r="I385" i="7"/>
  <c r="K384" i="7"/>
  <c r="L384" i="7" s="1"/>
  <c r="J384" i="7"/>
  <c r="I384" i="7"/>
  <c r="M383" i="7"/>
  <c r="K383" i="7"/>
  <c r="L383" i="7" s="1"/>
  <c r="J383" i="7"/>
  <c r="I383" i="7"/>
  <c r="M382" i="7"/>
  <c r="K382" i="7"/>
  <c r="L382" i="7" s="1"/>
  <c r="J382" i="7"/>
  <c r="I382" i="7"/>
  <c r="M381" i="7"/>
  <c r="K381" i="7"/>
  <c r="L381" i="7" s="1"/>
  <c r="J381" i="7"/>
  <c r="I381" i="7"/>
  <c r="M380" i="7"/>
  <c r="K380" i="7"/>
  <c r="L380" i="7" s="1"/>
  <c r="J380" i="7"/>
  <c r="I380" i="7"/>
  <c r="M379" i="7"/>
  <c r="K379" i="7"/>
  <c r="L379" i="7" s="1"/>
  <c r="J379" i="7"/>
  <c r="I379" i="7"/>
  <c r="M378" i="7"/>
  <c r="K378" i="7"/>
  <c r="L378" i="7" s="1"/>
  <c r="J378" i="7"/>
  <c r="I378" i="7"/>
  <c r="K377" i="7"/>
  <c r="L377" i="7" s="1"/>
  <c r="J377" i="7"/>
  <c r="I377" i="7"/>
  <c r="K376" i="7"/>
  <c r="L376" i="7" s="1"/>
  <c r="J376" i="7"/>
  <c r="I376" i="7"/>
  <c r="M375" i="7"/>
  <c r="K375" i="7"/>
  <c r="L375" i="7" s="1"/>
  <c r="J375" i="7"/>
  <c r="I375" i="7"/>
  <c r="M374" i="7"/>
  <c r="K374" i="7"/>
  <c r="L374" i="7" s="1"/>
  <c r="J374" i="7"/>
  <c r="I374" i="7"/>
  <c r="M373" i="7"/>
  <c r="K373" i="7"/>
  <c r="L373" i="7" s="1"/>
  <c r="J373" i="7"/>
  <c r="I373" i="7"/>
  <c r="K372" i="7"/>
  <c r="L372" i="7" s="1"/>
  <c r="J372" i="7"/>
  <c r="I372" i="7"/>
  <c r="M371" i="7"/>
  <c r="K371" i="7"/>
  <c r="L371" i="7" s="1"/>
  <c r="J371" i="7"/>
  <c r="I371" i="7"/>
  <c r="M370" i="7"/>
  <c r="K370" i="7"/>
  <c r="L370" i="7" s="1"/>
  <c r="J370" i="7"/>
  <c r="I370" i="7"/>
  <c r="K369" i="7"/>
  <c r="L369" i="7" s="1"/>
  <c r="J369" i="7"/>
  <c r="I369" i="7"/>
  <c r="K368" i="7"/>
  <c r="L368" i="7" s="1"/>
  <c r="J368" i="7"/>
  <c r="I368" i="7"/>
  <c r="M367" i="7"/>
  <c r="K367" i="7"/>
  <c r="L367" i="7" s="1"/>
  <c r="J367" i="7"/>
  <c r="I367" i="7"/>
  <c r="M366" i="7"/>
  <c r="K366" i="7"/>
  <c r="L366" i="7" s="1"/>
  <c r="J366" i="7"/>
  <c r="I366" i="7"/>
  <c r="M365" i="7"/>
  <c r="K365" i="7"/>
  <c r="L365" i="7" s="1"/>
  <c r="J365" i="7"/>
  <c r="I365" i="7"/>
  <c r="K364" i="7"/>
  <c r="L364" i="7" s="1"/>
  <c r="J364" i="7"/>
  <c r="I364" i="7"/>
  <c r="K363" i="7"/>
  <c r="L363" i="7" s="1"/>
  <c r="J363" i="7"/>
  <c r="I363" i="7"/>
  <c r="K362" i="7"/>
  <c r="L362" i="7" s="1"/>
  <c r="J362" i="7"/>
  <c r="I362" i="7"/>
  <c r="M361" i="7"/>
  <c r="K361" i="7"/>
  <c r="L361" i="7" s="1"/>
  <c r="J361" i="7"/>
  <c r="I361" i="7"/>
  <c r="K360" i="7"/>
  <c r="L360" i="7" s="1"/>
  <c r="J360" i="7"/>
  <c r="I360" i="7"/>
  <c r="K359" i="7"/>
  <c r="L359" i="7" s="1"/>
  <c r="J359" i="7"/>
  <c r="I359" i="7"/>
  <c r="M358" i="7"/>
  <c r="K358" i="7"/>
  <c r="L358" i="7" s="1"/>
  <c r="J358" i="7"/>
  <c r="I358" i="7"/>
  <c r="M357" i="7"/>
  <c r="K357" i="7"/>
  <c r="L357" i="7" s="1"/>
  <c r="J357" i="7"/>
  <c r="I357" i="7"/>
  <c r="M356" i="7"/>
  <c r="K356" i="7"/>
  <c r="L356" i="7" s="1"/>
  <c r="J356" i="7"/>
  <c r="I356" i="7"/>
  <c r="M355" i="7"/>
  <c r="K355" i="7"/>
  <c r="L355" i="7" s="1"/>
  <c r="J355" i="7"/>
  <c r="I355" i="7"/>
  <c r="K354" i="7"/>
  <c r="L354" i="7" s="1"/>
  <c r="J354" i="7"/>
  <c r="I354" i="7"/>
  <c r="K353" i="7"/>
  <c r="L353" i="7" s="1"/>
  <c r="J353" i="7"/>
  <c r="I353" i="7"/>
  <c r="M352" i="7"/>
  <c r="K352" i="7"/>
  <c r="L352" i="7" s="1"/>
  <c r="J352" i="7"/>
  <c r="I352" i="7"/>
  <c r="M351" i="7"/>
  <c r="K351" i="7"/>
  <c r="L351" i="7" s="1"/>
  <c r="J351" i="7"/>
  <c r="I351" i="7"/>
  <c r="M350" i="7"/>
  <c r="K350" i="7"/>
  <c r="L350" i="7" s="1"/>
  <c r="J350" i="7"/>
  <c r="I350" i="7"/>
  <c r="M349" i="7"/>
  <c r="K349" i="7"/>
  <c r="L349" i="7" s="1"/>
  <c r="J349" i="7"/>
  <c r="I349" i="7"/>
  <c r="K348" i="7"/>
  <c r="L348" i="7" s="1"/>
  <c r="J348" i="7"/>
  <c r="I348" i="7"/>
  <c r="M347" i="7"/>
  <c r="K347" i="7"/>
  <c r="L347" i="7" s="1"/>
  <c r="J347" i="7"/>
  <c r="I347" i="7"/>
  <c r="M346" i="7"/>
  <c r="K346" i="7"/>
  <c r="L346" i="7" s="1"/>
  <c r="J346" i="7"/>
  <c r="I346" i="7"/>
  <c r="K345" i="7"/>
  <c r="L345" i="7" s="1"/>
  <c r="J345" i="7"/>
  <c r="I345" i="7"/>
  <c r="M344" i="7"/>
  <c r="K344" i="7"/>
  <c r="L344" i="7" s="1"/>
  <c r="J344" i="7"/>
  <c r="I344" i="7"/>
  <c r="M343" i="7"/>
  <c r="K343" i="7"/>
  <c r="L343" i="7" s="1"/>
  <c r="J343" i="7"/>
  <c r="I343" i="7"/>
  <c r="M342" i="7"/>
  <c r="K342" i="7"/>
  <c r="L342" i="7" s="1"/>
  <c r="J342" i="7"/>
  <c r="I342" i="7"/>
  <c r="K341" i="7"/>
  <c r="L341" i="7" s="1"/>
  <c r="J341" i="7"/>
  <c r="I341" i="7"/>
  <c r="M340" i="7"/>
  <c r="K340" i="7"/>
  <c r="L340" i="7" s="1"/>
  <c r="J340" i="7"/>
  <c r="I340" i="7"/>
  <c r="K339" i="7"/>
  <c r="L339" i="7" s="1"/>
  <c r="J339" i="7"/>
  <c r="I339" i="7"/>
  <c r="K338" i="7"/>
  <c r="L338" i="7" s="1"/>
  <c r="J338" i="7"/>
  <c r="I338" i="7"/>
  <c r="M337" i="7"/>
  <c r="K337" i="7"/>
  <c r="L337" i="7" s="1"/>
  <c r="J337" i="7"/>
  <c r="I337" i="7"/>
  <c r="M336" i="7"/>
  <c r="K336" i="7"/>
  <c r="L336" i="7" s="1"/>
  <c r="J336" i="7"/>
  <c r="I336" i="7"/>
  <c r="M335" i="7"/>
  <c r="K335" i="7"/>
  <c r="L335" i="7" s="1"/>
  <c r="J335" i="7"/>
  <c r="I335" i="7"/>
  <c r="M334" i="7"/>
  <c r="K334" i="7"/>
  <c r="L334" i="7" s="1"/>
  <c r="J334" i="7"/>
  <c r="I334" i="7"/>
  <c r="M333" i="7"/>
  <c r="K333" i="7"/>
  <c r="L333" i="7" s="1"/>
  <c r="J333" i="7"/>
  <c r="I333" i="7"/>
  <c r="K332" i="7"/>
  <c r="L332" i="7" s="1"/>
  <c r="J332" i="7"/>
  <c r="I332" i="7"/>
  <c r="M331" i="7"/>
  <c r="K331" i="7"/>
  <c r="L331" i="7" s="1"/>
  <c r="J331" i="7"/>
  <c r="I331" i="7"/>
  <c r="K330" i="7"/>
  <c r="L330" i="7" s="1"/>
  <c r="J330" i="7"/>
  <c r="I330" i="7"/>
  <c r="K329" i="7"/>
  <c r="L329" i="7" s="1"/>
  <c r="J329" i="7"/>
  <c r="I329" i="7"/>
  <c r="M328" i="7"/>
  <c r="K328" i="7"/>
  <c r="L328" i="7" s="1"/>
  <c r="J328" i="7"/>
  <c r="I328" i="7"/>
  <c r="M327" i="7"/>
  <c r="K327" i="7"/>
  <c r="L327" i="7" s="1"/>
  <c r="J327" i="7"/>
  <c r="I327" i="7"/>
  <c r="M326" i="7"/>
  <c r="K326" i="7"/>
  <c r="L326" i="7" s="1"/>
  <c r="J326" i="7"/>
  <c r="I326" i="7"/>
  <c r="M325" i="7"/>
  <c r="K325" i="7"/>
  <c r="L325" i="7" s="1"/>
  <c r="J325" i="7"/>
  <c r="I325" i="7"/>
  <c r="M324" i="7"/>
  <c r="K324" i="7"/>
  <c r="L324" i="7" s="1"/>
  <c r="J324" i="7"/>
  <c r="I324" i="7"/>
  <c r="M323" i="7"/>
  <c r="K323" i="7"/>
  <c r="L323" i="7" s="1"/>
  <c r="J323" i="7"/>
  <c r="I323" i="7"/>
  <c r="M322" i="7"/>
  <c r="K322" i="7"/>
  <c r="L322" i="7" s="1"/>
  <c r="J322" i="7"/>
  <c r="I322" i="7"/>
  <c r="K321" i="7"/>
  <c r="L321" i="7" s="1"/>
  <c r="J321" i="7"/>
  <c r="I321" i="7"/>
  <c r="K320" i="7"/>
  <c r="L320" i="7" s="1"/>
  <c r="J320" i="7"/>
  <c r="I320" i="7"/>
  <c r="M319" i="7"/>
  <c r="K319" i="7"/>
  <c r="L319" i="7" s="1"/>
  <c r="J319" i="7"/>
  <c r="I319" i="7"/>
  <c r="M318" i="7"/>
  <c r="K318" i="7"/>
  <c r="L318" i="7" s="1"/>
  <c r="J318" i="7"/>
  <c r="I318" i="7"/>
  <c r="M317" i="7"/>
  <c r="K317" i="7"/>
  <c r="L317" i="7" s="1"/>
  <c r="J317" i="7"/>
  <c r="I317" i="7"/>
  <c r="M316" i="7"/>
  <c r="K316" i="7"/>
  <c r="L316" i="7" s="1"/>
  <c r="J316" i="7"/>
  <c r="I316" i="7"/>
  <c r="M315" i="7"/>
  <c r="K315" i="7"/>
  <c r="L315" i="7" s="1"/>
  <c r="J315" i="7"/>
  <c r="I315" i="7"/>
  <c r="K314" i="7"/>
  <c r="L314" i="7" s="1"/>
  <c r="J314" i="7"/>
  <c r="I314" i="7"/>
  <c r="K313" i="7"/>
  <c r="L313" i="7" s="1"/>
  <c r="J313" i="7"/>
  <c r="I313" i="7"/>
  <c r="K312" i="7"/>
  <c r="L312" i="7" s="1"/>
  <c r="J312" i="7"/>
  <c r="I312" i="7"/>
  <c r="M311" i="7"/>
  <c r="K311" i="7"/>
  <c r="L311" i="7" s="1"/>
  <c r="J311" i="7"/>
  <c r="I311" i="7"/>
  <c r="M310" i="7"/>
  <c r="K310" i="7"/>
  <c r="L310" i="7" s="1"/>
  <c r="J310" i="7"/>
  <c r="I310" i="7"/>
  <c r="M309" i="7"/>
  <c r="K309" i="7"/>
  <c r="L309" i="7" s="1"/>
  <c r="J309" i="7"/>
  <c r="I309" i="7"/>
  <c r="M308" i="7"/>
  <c r="K308" i="7"/>
  <c r="L308" i="7" s="1"/>
  <c r="J308" i="7"/>
  <c r="I308" i="7"/>
  <c r="M307" i="7"/>
  <c r="K307" i="7"/>
  <c r="L307" i="7" s="1"/>
  <c r="J307" i="7"/>
  <c r="I307" i="7"/>
  <c r="K306" i="7"/>
  <c r="L306" i="7" s="1"/>
  <c r="J306" i="7"/>
  <c r="I306" i="7"/>
  <c r="K305" i="7"/>
  <c r="L305" i="7" s="1"/>
  <c r="J305" i="7"/>
  <c r="I305" i="7"/>
  <c r="K304" i="7"/>
  <c r="L304" i="7" s="1"/>
  <c r="J304" i="7"/>
  <c r="I304" i="7"/>
  <c r="M303" i="7"/>
  <c r="K303" i="7"/>
  <c r="L303" i="7" s="1"/>
  <c r="J303" i="7"/>
  <c r="I303" i="7"/>
  <c r="M302" i="7"/>
  <c r="K302" i="7"/>
  <c r="L302" i="7" s="1"/>
  <c r="J302" i="7"/>
  <c r="I302" i="7"/>
  <c r="M301" i="7"/>
  <c r="K301" i="7"/>
  <c r="L301" i="7" s="1"/>
  <c r="J301" i="7"/>
  <c r="I301" i="7"/>
  <c r="M300" i="7"/>
  <c r="K300" i="7"/>
  <c r="L300" i="7" s="1"/>
  <c r="J300" i="7"/>
  <c r="I300" i="7"/>
  <c r="M299" i="7"/>
  <c r="K299" i="7"/>
  <c r="L299" i="7" s="1"/>
  <c r="J299" i="7"/>
  <c r="I299" i="7"/>
  <c r="M298" i="7"/>
  <c r="K298" i="7"/>
  <c r="L298" i="7" s="1"/>
  <c r="J298" i="7"/>
  <c r="I298" i="7"/>
  <c r="K297" i="7"/>
  <c r="L297" i="7" s="1"/>
  <c r="J297" i="7"/>
  <c r="I297" i="7"/>
  <c r="M296" i="7"/>
  <c r="K296" i="7"/>
  <c r="L296" i="7" s="1"/>
  <c r="J296" i="7"/>
  <c r="I296" i="7"/>
  <c r="M295" i="7"/>
  <c r="K295" i="7"/>
  <c r="L295" i="7" s="1"/>
  <c r="J295" i="7"/>
  <c r="I295" i="7"/>
  <c r="M294" i="7"/>
  <c r="K294" i="7"/>
  <c r="L294" i="7" s="1"/>
  <c r="J294" i="7"/>
  <c r="I294" i="7"/>
  <c r="M293" i="7"/>
  <c r="K293" i="7"/>
  <c r="L293" i="7" s="1"/>
  <c r="J293" i="7"/>
  <c r="I293" i="7"/>
  <c r="M292" i="7"/>
  <c r="K292" i="7"/>
  <c r="L292" i="7" s="1"/>
  <c r="J292" i="7"/>
  <c r="I292" i="7"/>
  <c r="M291" i="7"/>
  <c r="K291" i="7"/>
  <c r="L291" i="7" s="1"/>
  <c r="J291" i="7"/>
  <c r="I291" i="7"/>
  <c r="M290" i="7"/>
  <c r="K290" i="7"/>
  <c r="L290" i="7" s="1"/>
  <c r="J290" i="7"/>
  <c r="I290" i="7"/>
  <c r="M289" i="7"/>
  <c r="K289" i="7"/>
  <c r="L289" i="7" s="1"/>
  <c r="J289" i="7"/>
  <c r="I289" i="7"/>
  <c r="K288" i="7"/>
  <c r="L288" i="7" s="1"/>
  <c r="J288" i="7"/>
  <c r="I288" i="7"/>
  <c r="M287" i="7"/>
  <c r="K287" i="7"/>
  <c r="L287" i="7" s="1"/>
  <c r="J287" i="7"/>
  <c r="I287" i="7"/>
  <c r="M286" i="7"/>
  <c r="K286" i="7"/>
  <c r="L286" i="7" s="1"/>
  <c r="J286" i="7"/>
  <c r="I286" i="7"/>
  <c r="M285" i="7"/>
  <c r="K285" i="7"/>
  <c r="L285" i="7" s="1"/>
  <c r="J285" i="7"/>
  <c r="I285" i="7"/>
  <c r="M284" i="7"/>
  <c r="K284" i="7"/>
  <c r="L284" i="7" s="1"/>
  <c r="J284" i="7"/>
  <c r="I284" i="7"/>
  <c r="M283" i="7"/>
  <c r="K283" i="7"/>
  <c r="L283" i="7" s="1"/>
  <c r="J283" i="7"/>
  <c r="I283" i="7"/>
  <c r="K282" i="7"/>
  <c r="L282" i="7" s="1"/>
  <c r="J282" i="7"/>
  <c r="I282" i="7"/>
  <c r="K281" i="7"/>
  <c r="L281" i="7" s="1"/>
  <c r="J281" i="7"/>
  <c r="I281" i="7"/>
  <c r="K280" i="7"/>
  <c r="L280" i="7" s="1"/>
  <c r="J280" i="7"/>
  <c r="I280" i="7"/>
  <c r="M279" i="7"/>
  <c r="K279" i="7"/>
  <c r="L279" i="7" s="1"/>
  <c r="J279" i="7"/>
  <c r="I279" i="7"/>
  <c r="M278" i="7"/>
  <c r="K278" i="7"/>
  <c r="L278" i="7" s="1"/>
  <c r="J278" i="7"/>
  <c r="I278" i="7"/>
  <c r="K277" i="7"/>
  <c r="L277" i="7" s="1"/>
  <c r="J277" i="7"/>
  <c r="I277" i="7"/>
  <c r="M276" i="7"/>
  <c r="K276" i="7"/>
  <c r="L276" i="7" s="1"/>
  <c r="J276" i="7"/>
  <c r="I276" i="7"/>
  <c r="M275" i="7"/>
  <c r="K275" i="7"/>
  <c r="L275" i="7" s="1"/>
  <c r="J275" i="7"/>
  <c r="I275" i="7"/>
  <c r="K274" i="7"/>
  <c r="L274" i="7" s="1"/>
  <c r="J274" i="7"/>
  <c r="I274" i="7"/>
  <c r="M273" i="7"/>
  <c r="K273" i="7"/>
  <c r="L273" i="7" s="1"/>
  <c r="J273" i="7"/>
  <c r="I273" i="7"/>
  <c r="M272" i="7"/>
  <c r="K272" i="7"/>
  <c r="L272" i="7" s="1"/>
  <c r="J272" i="7"/>
  <c r="I272" i="7"/>
  <c r="M271" i="7"/>
  <c r="K271" i="7"/>
  <c r="L271" i="7" s="1"/>
  <c r="J271" i="7"/>
  <c r="I271" i="7"/>
  <c r="M270" i="7"/>
  <c r="K270" i="7"/>
  <c r="L270" i="7" s="1"/>
  <c r="J270" i="7"/>
  <c r="I270" i="7"/>
  <c r="M269" i="7"/>
  <c r="K269" i="7"/>
  <c r="L269" i="7" s="1"/>
  <c r="J269" i="7"/>
  <c r="I269" i="7"/>
  <c r="M268" i="7"/>
  <c r="K268" i="7"/>
  <c r="L268" i="7" s="1"/>
  <c r="J268" i="7"/>
  <c r="I268" i="7"/>
  <c r="M267" i="7"/>
  <c r="K267" i="7"/>
  <c r="L267" i="7" s="1"/>
  <c r="J267" i="7"/>
  <c r="I267" i="7"/>
  <c r="K266" i="7"/>
  <c r="L266" i="7" s="1"/>
  <c r="J266" i="7"/>
  <c r="I266" i="7"/>
  <c r="M265" i="7"/>
  <c r="K265" i="7"/>
  <c r="L265" i="7" s="1"/>
  <c r="J265" i="7"/>
  <c r="I265" i="7"/>
  <c r="M264" i="7"/>
  <c r="K264" i="7"/>
  <c r="L264" i="7" s="1"/>
  <c r="J264" i="7"/>
  <c r="I264" i="7"/>
  <c r="M263" i="7"/>
  <c r="K263" i="7"/>
  <c r="L263" i="7" s="1"/>
  <c r="J263" i="7"/>
  <c r="I263" i="7"/>
  <c r="M262" i="7"/>
  <c r="K262" i="7"/>
  <c r="L262" i="7" s="1"/>
  <c r="J262" i="7"/>
  <c r="I262" i="7"/>
  <c r="M261" i="7"/>
  <c r="K261" i="7"/>
  <c r="L261" i="7" s="1"/>
  <c r="J261" i="7"/>
  <c r="I261" i="7"/>
  <c r="M260" i="7"/>
  <c r="K260" i="7"/>
  <c r="L260" i="7" s="1"/>
  <c r="J260" i="7"/>
  <c r="I260" i="7"/>
  <c r="M259" i="7"/>
  <c r="K259" i="7"/>
  <c r="L259" i="7" s="1"/>
  <c r="J259" i="7"/>
  <c r="I259" i="7"/>
  <c r="M258" i="7"/>
  <c r="K258" i="7"/>
  <c r="L258" i="7" s="1"/>
  <c r="J258" i="7"/>
  <c r="I258" i="7"/>
  <c r="K257" i="7"/>
  <c r="L257" i="7" s="1"/>
  <c r="J257" i="7"/>
  <c r="I257" i="7"/>
  <c r="K256" i="7"/>
  <c r="L256" i="7" s="1"/>
  <c r="J256" i="7"/>
  <c r="I256" i="7"/>
  <c r="M255" i="7"/>
  <c r="K255" i="7"/>
  <c r="L255" i="7" s="1"/>
  <c r="J255" i="7"/>
  <c r="I255" i="7"/>
  <c r="M254" i="7"/>
  <c r="K254" i="7"/>
  <c r="L254" i="7" s="1"/>
  <c r="J254" i="7"/>
  <c r="I254" i="7"/>
  <c r="M253" i="7"/>
  <c r="K253" i="7"/>
  <c r="L253" i="7" s="1"/>
  <c r="J253" i="7"/>
  <c r="I253" i="7"/>
  <c r="M252" i="7"/>
  <c r="K252" i="7"/>
  <c r="L252" i="7" s="1"/>
  <c r="J252" i="7"/>
  <c r="I252" i="7"/>
  <c r="M251" i="7"/>
  <c r="K251" i="7"/>
  <c r="L251" i="7" s="1"/>
  <c r="J251" i="7"/>
  <c r="I251" i="7"/>
  <c r="K250" i="7"/>
  <c r="L250" i="7" s="1"/>
  <c r="J250" i="7"/>
  <c r="I250" i="7"/>
  <c r="M249" i="7"/>
  <c r="K249" i="7"/>
  <c r="L249" i="7" s="1"/>
  <c r="J249" i="7"/>
  <c r="I249" i="7"/>
  <c r="M248" i="7"/>
  <c r="K248" i="7"/>
  <c r="L248" i="7" s="1"/>
  <c r="J248" i="7"/>
  <c r="I248" i="7"/>
  <c r="M247" i="7"/>
  <c r="K247" i="7"/>
  <c r="L247" i="7" s="1"/>
  <c r="J247" i="7"/>
  <c r="I247" i="7"/>
  <c r="M246" i="7"/>
  <c r="K246" i="7"/>
  <c r="L246" i="7" s="1"/>
  <c r="J246" i="7"/>
  <c r="I246" i="7"/>
  <c r="M245" i="7"/>
  <c r="K245" i="7"/>
  <c r="L245" i="7" s="1"/>
  <c r="J245" i="7"/>
  <c r="I245" i="7"/>
  <c r="M244" i="7"/>
  <c r="K244" i="7"/>
  <c r="L244" i="7" s="1"/>
  <c r="J244" i="7"/>
  <c r="I244" i="7"/>
  <c r="M243" i="7"/>
  <c r="K243" i="7"/>
  <c r="L243" i="7" s="1"/>
  <c r="J243" i="7"/>
  <c r="I243" i="7"/>
  <c r="K242" i="7"/>
  <c r="L242" i="7" s="1"/>
  <c r="J242" i="7"/>
  <c r="I242" i="7"/>
  <c r="M241" i="7"/>
  <c r="K241" i="7"/>
  <c r="L241" i="7" s="1"/>
  <c r="J241" i="7"/>
  <c r="I241" i="7"/>
  <c r="M240" i="7"/>
  <c r="K240" i="7"/>
  <c r="L240" i="7" s="1"/>
  <c r="J240" i="7"/>
  <c r="I240" i="7"/>
  <c r="M239" i="7"/>
  <c r="K239" i="7"/>
  <c r="L239" i="7" s="1"/>
  <c r="J239" i="7"/>
  <c r="I239" i="7"/>
  <c r="M238" i="7"/>
  <c r="K238" i="7"/>
  <c r="L238" i="7" s="1"/>
  <c r="J238" i="7"/>
  <c r="I238" i="7"/>
  <c r="K237" i="7"/>
  <c r="L237" i="7" s="1"/>
  <c r="J237" i="7"/>
  <c r="I237" i="7"/>
  <c r="M236" i="7"/>
  <c r="K236" i="7"/>
  <c r="L236" i="7" s="1"/>
  <c r="J236" i="7"/>
  <c r="I236" i="7"/>
  <c r="M235" i="7"/>
  <c r="K235" i="7"/>
  <c r="L235" i="7" s="1"/>
  <c r="J235" i="7"/>
  <c r="I235" i="7"/>
  <c r="K234" i="7"/>
  <c r="L234" i="7" s="1"/>
  <c r="J234" i="7"/>
  <c r="I234" i="7"/>
  <c r="K233" i="7"/>
  <c r="L233" i="7" s="1"/>
  <c r="J233" i="7"/>
  <c r="I233" i="7"/>
  <c r="M232" i="7"/>
  <c r="K232" i="7"/>
  <c r="L232" i="7" s="1"/>
  <c r="J232" i="7"/>
  <c r="I232" i="7"/>
  <c r="K231" i="7"/>
  <c r="L231" i="7" s="1"/>
  <c r="J231" i="7"/>
  <c r="I231" i="7"/>
  <c r="M230" i="7"/>
  <c r="K230" i="7"/>
  <c r="L230" i="7" s="1"/>
  <c r="J230" i="7"/>
  <c r="I230" i="7"/>
  <c r="M229" i="7"/>
  <c r="K229" i="7"/>
  <c r="L229" i="7" s="1"/>
  <c r="J229" i="7"/>
  <c r="I229" i="7"/>
  <c r="M228" i="7"/>
  <c r="K228" i="7"/>
  <c r="L228" i="7" s="1"/>
  <c r="J228" i="7"/>
  <c r="I228" i="7"/>
  <c r="M227" i="7"/>
  <c r="K227" i="7"/>
  <c r="L227" i="7" s="1"/>
  <c r="J227" i="7"/>
  <c r="I227" i="7"/>
  <c r="K226" i="7"/>
  <c r="L226" i="7" s="1"/>
  <c r="J226" i="7"/>
  <c r="I226" i="7"/>
  <c r="M225" i="7"/>
  <c r="K225" i="7"/>
  <c r="L225" i="7" s="1"/>
  <c r="J225" i="7"/>
  <c r="I225" i="7"/>
  <c r="K224" i="7"/>
  <c r="L224" i="7" s="1"/>
  <c r="J224" i="7"/>
  <c r="I224" i="7"/>
  <c r="M223" i="7"/>
  <c r="K223" i="7"/>
  <c r="L223" i="7" s="1"/>
  <c r="J223" i="7"/>
  <c r="I223" i="7"/>
  <c r="K222" i="7"/>
  <c r="L222" i="7" s="1"/>
  <c r="J222" i="7"/>
  <c r="I222" i="7"/>
  <c r="M221" i="7"/>
  <c r="K221" i="7"/>
  <c r="L221" i="7" s="1"/>
  <c r="J221" i="7"/>
  <c r="I221" i="7"/>
  <c r="M220" i="7"/>
  <c r="K220" i="7"/>
  <c r="L220" i="7" s="1"/>
  <c r="J220" i="7"/>
  <c r="I220" i="7"/>
  <c r="K219" i="7"/>
  <c r="L219" i="7" s="1"/>
  <c r="J219" i="7"/>
  <c r="I219" i="7"/>
  <c r="M218" i="7"/>
  <c r="K218" i="7"/>
  <c r="L218" i="7" s="1"/>
  <c r="J218" i="7"/>
  <c r="I218" i="7"/>
  <c r="K217" i="7"/>
  <c r="L217" i="7" s="1"/>
  <c r="J217" i="7"/>
  <c r="I217" i="7"/>
  <c r="M216" i="7"/>
  <c r="K216" i="7"/>
  <c r="L216" i="7" s="1"/>
  <c r="J216" i="7"/>
  <c r="I216" i="7"/>
  <c r="M215" i="7"/>
  <c r="K215" i="7"/>
  <c r="L215" i="7" s="1"/>
  <c r="J215" i="7"/>
  <c r="I215" i="7"/>
  <c r="M214" i="7"/>
  <c r="K214" i="7"/>
  <c r="L214" i="7" s="1"/>
  <c r="J214" i="7"/>
  <c r="I214" i="7"/>
  <c r="M213" i="7"/>
  <c r="K213" i="7"/>
  <c r="L213" i="7" s="1"/>
  <c r="J213" i="7"/>
  <c r="I213" i="7"/>
  <c r="M212" i="7"/>
  <c r="K212" i="7"/>
  <c r="L212" i="7" s="1"/>
  <c r="J212" i="7"/>
  <c r="I212" i="7"/>
  <c r="K211" i="7"/>
  <c r="L211" i="7" s="1"/>
  <c r="J211" i="7"/>
  <c r="I211" i="7"/>
  <c r="M210" i="7"/>
  <c r="K210" i="7"/>
  <c r="L210" i="7" s="1"/>
  <c r="J210" i="7"/>
  <c r="I210" i="7"/>
  <c r="M209" i="7"/>
  <c r="K209" i="7"/>
  <c r="L209" i="7" s="1"/>
  <c r="J209" i="7"/>
  <c r="I209" i="7"/>
  <c r="K208" i="7"/>
  <c r="L208" i="7" s="1"/>
  <c r="J208" i="7"/>
  <c r="I208" i="7"/>
  <c r="M207" i="7"/>
  <c r="K207" i="7"/>
  <c r="L207" i="7" s="1"/>
  <c r="J207" i="7"/>
  <c r="I207" i="7"/>
  <c r="M206" i="7"/>
  <c r="K206" i="7"/>
  <c r="L206" i="7" s="1"/>
  <c r="J206" i="7"/>
  <c r="I206" i="7"/>
  <c r="M205" i="7"/>
  <c r="K205" i="7"/>
  <c r="L205" i="7" s="1"/>
  <c r="J205" i="7"/>
  <c r="I205" i="7"/>
  <c r="M204" i="7"/>
  <c r="K204" i="7"/>
  <c r="L204" i="7" s="1"/>
  <c r="J204" i="7"/>
  <c r="I204" i="7"/>
  <c r="M203" i="7"/>
  <c r="K203" i="7"/>
  <c r="L203" i="7" s="1"/>
  <c r="J203" i="7"/>
  <c r="I203" i="7"/>
  <c r="M202" i="7"/>
  <c r="K202" i="7"/>
  <c r="L202" i="7" s="1"/>
  <c r="J202" i="7"/>
  <c r="I202" i="7"/>
  <c r="M201" i="7"/>
  <c r="K201" i="7"/>
  <c r="L201" i="7" s="1"/>
  <c r="J201" i="7"/>
  <c r="I201" i="7"/>
  <c r="M200" i="7"/>
  <c r="K200" i="7"/>
  <c r="L200" i="7" s="1"/>
  <c r="J200" i="7"/>
  <c r="I200" i="7"/>
  <c r="M199" i="7"/>
  <c r="K199" i="7"/>
  <c r="L199" i="7" s="1"/>
  <c r="J199" i="7"/>
  <c r="I199" i="7"/>
  <c r="M198" i="7"/>
  <c r="K198" i="7"/>
  <c r="L198" i="7" s="1"/>
  <c r="J198" i="7"/>
  <c r="I198" i="7"/>
  <c r="M197" i="7"/>
  <c r="K197" i="7"/>
  <c r="L197" i="7" s="1"/>
  <c r="J197" i="7"/>
  <c r="I197" i="7"/>
  <c r="K196" i="7"/>
  <c r="L196" i="7" s="1"/>
  <c r="J196" i="7"/>
  <c r="I196" i="7"/>
  <c r="M195" i="7"/>
  <c r="K195" i="7"/>
  <c r="L195" i="7" s="1"/>
  <c r="J195" i="7"/>
  <c r="I195" i="7"/>
  <c r="K194" i="7"/>
  <c r="L194" i="7" s="1"/>
  <c r="J194" i="7"/>
  <c r="I194" i="7"/>
  <c r="M193" i="7"/>
  <c r="K193" i="7"/>
  <c r="L193" i="7" s="1"/>
  <c r="J193" i="7"/>
  <c r="I193" i="7"/>
  <c r="M192" i="7"/>
  <c r="K192" i="7"/>
  <c r="L192" i="7" s="1"/>
  <c r="J192" i="7"/>
  <c r="I192" i="7"/>
  <c r="M191" i="7"/>
  <c r="K191" i="7"/>
  <c r="L191" i="7" s="1"/>
  <c r="J191" i="7"/>
  <c r="I191" i="7"/>
  <c r="M190" i="7"/>
  <c r="K190" i="7"/>
  <c r="L190" i="7" s="1"/>
  <c r="J190" i="7"/>
  <c r="I190" i="7"/>
  <c r="M189" i="7"/>
  <c r="K189" i="7"/>
  <c r="L189" i="7" s="1"/>
  <c r="J189" i="7"/>
  <c r="I189" i="7"/>
  <c r="M188" i="7"/>
  <c r="K188" i="7"/>
  <c r="L188" i="7" s="1"/>
  <c r="J188" i="7"/>
  <c r="I188" i="7"/>
  <c r="M187" i="7"/>
  <c r="K187" i="7"/>
  <c r="L187" i="7" s="1"/>
  <c r="J187" i="7"/>
  <c r="I187" i="7"/>
  <c r="K186" i="7"/>
  <c r="L186" i="7" s="1"/>
  <c r="J186" i="7"/>
  <c r="I186" i="7"/>
  <c r="M185" i="7"/>
  <c r="K185" i="7"/>
  <c r="L185" i="7" s="1"/>
  <c r="J185" i="7"/>
  <c r="I185" i="7"/>
  <c r="M184" i="7"/>
  <c r="K184" i="7"/>
  <c r="L184" i="7" s="1"/>
  <c r="J184" i="7"/>
  <c r="I184" i="7"/>
  <c r="M183" i="7"/>
  <c r="K183" i="7"/>
  <c r="L183" i="7" s="1"/>
  <c r="J183" i="7"/>
  <c r="I183" i="7"/>
  <c r="M182" i="7"/>
  <c r="K182" i="7"/>
  <c r="L182" i="7" s="1"/>
  <c r="J182" i="7"/>
  <c r="I182" i="7"/>
  <c r="M181" i="7"/>
  <c r="K181" i="7"/>
  <c r="L181" i="7" s="1"/>
  <c r="J181" i="7"/>
  <c r="I181" i="7"/>
  <c r="M180" i="7"/>
  <c r="K180" i="7"/>
  <c r="L180" i="7" s="1"/>
  <c r="J180" i="7"/>
  <c r="I180" i="7"/>
  <c r="M179" i="7"/>
  <c r="K179" i="7"/>
  <c r="L179" i="7" s="1"/>
  <c r="J179" i="7"/>
  <c r="I179" i="7"/>
  <c r="M178" i="7"/>
  <c r="K178" i="7"/>
  <c r="L178" i="7" s="1"/>
  <c r="J178" i="7"/>
  <c r="I178" i="7"/>
  <c r="M177" i="7"/>
  <c r="K177" i="7"/>
  <c r="L177" i="7" s="1"/>
  <c r="J177" i="7"/>
  <c r="I177" i="7"/>
  <c r="M176" i="7"/>
  <c r="K176" i="7"/>
  <c r="L176" i="7" s="1"/>
  <c r="J176" i="7"/>
  <c r="I176" i="7"/>
  <c r="M175" i="7"/>
  <c r="K175" i="7"/>
  <c r="L175" i="7" s="1"/>
  <c r="J175" i="7"/>
  <c r="I175" i="7"/>
  <c r="M174" i="7"/>
  <c r="K174" i="7"/>
  <c r="L174" i="7" s="1"/>
  <c r="J174" i="7"/>
  <c r="I174" i="7"/>
  <c r="M173" i="7"/>
  <c r="K173" i="7"/>
  <c r="L173" i="7" s="1"/>
  <c r="J173" i="7"/>
  <c r="I173" i="7"/>
  <c r="M172" i="7"/>
  <c r="K172" i="7"/>
  <c r="L172" i="7" s="1"/>
  <c r="J172" i="7"/>
  <c r="I172" i="7"/>
  <c r="M171" i="7"/>
  <c r="K171" i="7"/>
  <c r="L171" i="7" s="1"/>
  <c r="J171" i="7"/>
  <c r="I171" i="7"/>
  <c r="K170" i="7"/>
  <c r="L170" i="7" s="1"/>
  <c r="J170" i="7"/>
  <c r="I170" i="7"/>
  <c r="K169" i="7"/>
  <c r="L169" i="7" s="1"/>
  <c r="J169" i="7"/>
  <c r="I169" i="7"/>
  <c r="M168" i="7"/>
  <c r="K168" i="7"/>
  <c r="L168" i="7" s="1"/>
  <c r="J168" i="7"/>
  <c r="I168" i="7"/>
  <c r="M167" i="7"/>
  <c r="K167" i="7"/>
  <c r="L167" i="7" s="1"/>
  <c r="J167" i="7"/>
  <c r="I167" i="7"/>
  <c r="M166" i="7"/>
  <c r="K166" i="7"/>
  <c r="L166" i="7" s="1"/>
  <c r="J166" i="7"/>
  <c r="I166" i="7"/>
  <c r="M165" i="7"/>
  <c r="K165" i="7"/>
  <c r="L165" i="7" s="1"/>
  <c r="J165" i="7"/>
  <c r="I165" i="7"/>
  <c r="M164" i="7"/>
  <c r="K164" i="7"/>
  <c r="L164" i="7" s="1"/>
  <c r="J164" i="7"/>
  <c r="I164" i="7"/>
  <c r="M163" i="7"/>
  <c r="K163" i="7"/>
  <c r="L163" i="7" s="1"/>
  <c r="J163" i="7"/>
  <c r="I163" i="7"/>
  <c r="K162" i="7"/>
  <c r="L162" i="7" s="1"/>
  <c r="J162" i="7"/>
  <c r="I162" i="7"/>
  <c r="K161" i="7"/>
  <c r="L161" i="7" s="1"/>
  <c r="J161" i="7"/>
  <c r="I161" i="7"/>
  <c r="M160" i="7"/>
  <c r="K160" i="7"/>
  <c r="L160" i="7" s="1"/>
  <c r="J160" i="7"/>
  <c r="I160" i="7"/>
  <c r="M159" i="7"/>
  <c r="K159" i="7"/>
  <c r="L159" i="7" s="1"/>
  <c r="J159" i="7"/>
  <c r="I159" i="7"/>
  <c r="M158" i="7"/>
  <c r="K158" i="7"/>
  <c r="L158" i="7" s="1"/>
  <c r="J158" i="7"/>
  <c r="I158" i="7"/>
  <c r="M157" i="7"/>
  <c r="K157" i="7"/>
  <c r="L157" i="7" s="1"/>
  <c r="J157" i="7"/>
  <c r="I157" i="7"/>
  <c r="K156" i="7"/>
  <c r="L156" i="7" s="1"/>
  <c r="J156" i="7"/>
  <c r="I156" i="7"/>
  <c r="M155" i="7"/>
  <c r="K155" i="7"/>
  <c r="L155" i="7" s="1"/>
  <c r="J155" i="7"/>
  <c r="I155" i="7"/>
  <c r="K154" i="7"/>
  <c r="L154" i="7" s="1"/>
  <c r="J154" i="7"/>
  <c r="I154" i="7"/>
  <c r="M153" i="7"/>
  <c r="K153" i="7"/>
  <c r="L153" i="7" s="1"/>
  <c r="J153" i="7"/>
  <c r="I153" i="7"/>
  <c r="M152" i="7"/>
  <c r="K152" i="7"/>
  <c r="L152" i="7" s="1"/>
  <c r="J152" i="7"/>
  <c r="I152" i="7"/>
  <c r="K151" i="7"/>
  <c r="L151" i="7" s="1"/>
  <c r="J151" i="7"/>
  <c r="I151" i="7"/>
  <c r="M150" i="7"/>
  <c r="K150" i="7"/>
  <c r="L150" i="7" s="1"/>
  <c r="J150" i="7"/>
  <c r="I150" i="7"/>
  <c r="M149" i="7"/>
  <c r="K149" i="7"/>
  <c r="L149" i="7" s="1"/>
  <c r="J149" i="7"/>
  <c r="I149" i="7"/>
  <c r="M148" i="7"/>
  <c r="K148" i="7"/>
  <c r="L148" i="7" s="1"/>
  <c r="J148" i="7"/>
  <c r="I148" i="7"/>
  <c r="M147" i="7"/>
  <c r="K147" i="7"/>
  <c r="L147" i="7" s="1"/>
  <c r="J147" i="7"/>
  <c r="I147" i="7"/>
  <c r="K146" i="7"/>
  <c r="L146" i="7" s="1"/>
  <c r="J146" i="7"/>
  <c r="I146" i="7"/>
  <c r="K145" i="7"/>
  <c r="L145" i="7" s="1"/>
  <c r="J145" i="7"/>
  <c r="I145" i="7"/>
  <c r="M144" i="7"/>
  <c r="K144" i="7"/>
  <c r="L144" i="7" s="1"/>
  <c r="J144" i="7"/>
  <c r="I144" i="7"/>
  <c r="M143" i="7"/>
  <c r="K143" i="7"/>
  <c r="L143" i="7" s="1"/>
  <c r="J143" i="7"/>
  <c r="I143" i="7"/>
  <c r="M142" i="7"/>
  <c r="K142" i="7"/>
  <c r="L142" i="7" s="1"/>
  <c r="J142" i="7"/>
  <c r="I142" i="7"/>
  <c r="M141" i="7"/>
  <c r="K141" i="7"/>
  <c r="L141" i="7" s="1"/>
  <c r="J141" i="7"/>
  <c r="I141" i="7"/>
  <c r="M140" i="7"/>
  <c r="K140" i="7"/>
  <c r="L140" i="7" s="1"/>
  <c r="J140" i="7"/>
  <c r="I140" i="7"/>
  <c r="M139" i="7"/>
  <c r="K139" i="7"/>
  <c r="L139" i="7" s="1"/>
  <c r="J139" i="7"/>
  <c r="I139" i="7"/>
  <c r="M138" i="7"/>
  <c r="K138" i="7"/>
  <c r="L138" i="7" s="1"/>
  <c r="J138" i="7"/>
  <c r="I138" i="7"/>
  <c r="M137" i="7"/>
  <c r="K137" i="7"/>
  <c r="L137" i="7" s="1"/>
  <c r="J137" i="7"/>
  <c r="I137" i="7"/>
  <c r="K136" i="7"/>
  <c r="L136" i="7" s="1"/>
  <c r="J136" i="7"/>
  <c r="I136" i="7"/>
  <c r="M135" i="7"/>
  <c r="K135" i="7"/>
  <c r="L135" i="7" s="1"/>
  <c r="J135" i="7"/>
  <c r="I135" i="7"/>
  <c r="K134" i="7"/>
  <c r="L134" i="7" s="1"/>
  <c r="J134" i="7"/>
  <c r="I134" i="7"/>
  <c r="M133" i="7"/>
  <c r="K133" i="7"/>
  <c r="L133" i="7" s="1"/>
  <c r="J133" i="7"/>
  <c r="I133" i="7"/>
  <c r="M132" i="7"/>
  <c r="K132" i="7"/>
  <c r="L132" i="7" s="1"/>
  <c r="J132" i="7"/>
  <c r="I132" i="7"/>
  <c r="M131" i="7"/>
  <c r="K131" i="7"/>
  <c r="L131" i="7" s="1"/>
  <c r="J131" i="7"/>
  <c r="I131" i="7"/>
  <c r="K130" i="7"/>
  <c r="L130" i="7" s="1"/>
  <c r="J130" i="7"/>
  <c r="I130" i="7"/>
  <c r="K129" i="7"/>
  <c r="L129" i="7" s="1"/>
  <c r="J129" i="7"/>
  <c r="I129" i="7"/>
  <c r="M128" i="7"/>
  <c r="K128" i="7"/>
  <c r="L128" i="7" s="1"/>
  <c r="J128" i="7"/>
  <c r="I128" i="7"/>
  <c r="K127" i="7"/>
  <c r="L127" i="7" s="1"/>
  <c r="J127" i="7"/>
  <c r="I127" i="7"/>
  <c r="M126" i="7"/>
  <c r="K126" i="7"/>
  <c r="L126" i="7" s="1"/>
  <c r="J126" i="7"/>
  <c r="I126" i="7"/>
  <c r="M125" i="7"/>
  <c r="K125" i="7"/>
  <c r="L125" i="7" s="1"/>
  <c r="J125" i="7"/>
  <c r="I125" i="7"/>
  <c r="M124" i="7"/>
  <c r="K124" i="7"/>
  <c r="L124" i="7" s="1"/>
  <c r="J124" i="7"/>
  <c r="I124" i="7"/>
  <c r="M123" i="7"/>
  <c r="K123" i="7"/>
  <c r="L123" i="7" s="1"/>
  <c r="J123" i="7"/>
  <c r="I123" i="7"/>
  <c r="K122" i="7"/>
  <c r="L122" i="7" s="1"/>
  <c r="J122" i="7"/>
  <c r="I122" i="7"/>
  <c r="M121" i="7"/>
  <c r="K121" i="7"/>
  <c r="L121" i="7" s="1"/>
  <c r="J121" i="7"/>
  <c r="I121" i="7"/>
  <c r="M120" i="7"/>
  <c r="K120" i="7"/>
  <c r="L120" i="7" s="1"/>
  <c r="J120" i="7"/>
  <c r="I120" i="7"/>
  <c r="M119" i="7"/>
  <c r="K119" i="7"/>
  <c r="L119" i="7" s="1"/>
  <c r="J119" i="7"/>
  <c r="I119" i="7"/>
  <c r="M118" i="7"/>
  <c r="K118" i="7"/>
  <c r="L118" i="7" s="1"/>
  <c r="J118" i="7"/>
  <c r="I118" i="7"/>
  <c r="M117" i="7"/>
  <c r="K117" i="7"/>
  <c r="L117" i="7" s="1"/>
  <c r="J117" i="7"/>
  <c r="I117" i="7"/>
  <c r="M116" i="7"/>
  <c r="K116" i="7"/>
  <c r="L116" i="7" s="1"/>
  <c r="J116" i="7"/>
  <c r="I116" i="7"/>
  <c r="M115" i="7"/>
  <c r="K115" i="7"/>
  <c r="L115" i="7" s="1"/>
  <c r="J115" i="7"/>
  <c r="I115" i="7"/>
  <c r="M114" i="7"/>
  <c r="K114" i="7"/>
  <c r="L114" i="7" s="1"/>
  <c r="J114" i="7"/>
  <c r="I114" i="7"/>
  <c r="M113" i="7"/>
  <c r="K113" i="7"/>
  <c r="L113" i="7" s="1"/>
  <c r="J113" i="7"/>
  <c r="I113" i="7"/>
  <c r="M112" i="7"/>
  <c r="K112" i="7"/>
  <c r="L112" i="7" s="1"/>
  <c r="J112" i="7"/>
  <c r="I112" i="7"/>
  <c r="K111" i="7"/>
  <c r="L111" i="7" s="1"/>
  <c r="J111" i="7"/>
  <c r="I111" i="7"/>
  <c r="M110" i="7"/>
  <c r="K110" i="7"/>
  <c r="L110" i="7" s="1"/>
  <c r="J110" i="7"/>
  <c r="I110" i="7"/>
  <c r="M109" i="7"/>
  <c r="K109" i="7"/>
  <c r="L109" i="7" s="1"/>
  <c r="J109" i="7"/>
  <c r="I109" i="7"/>
  <c r="K108" i="7"/>
  <c r="L108" i="7" s="1"/>
  <c r="J108" i="7"/>
  <c r="I108" i="7"/>
  <c r="M107" i="7"/>
  <c r="K107" i="7"/>
  <c r="L107" i="7" s="1"/>
  <c r="J107" i="7"/>
  <c r="I107" i="7"/>
  <c r="K106" i="7"/>
  <c r="L106" i="7" s="1"/>
  <c r="J106" i="7"/>
  <c r="I106" i="7"/>
  <c r="M105" i="7"/>
  <c r="K105" i="7"/>
  <c r="L105" i="7" s="1"/>
  <c r="J105" i="7"/>
  <c r="I105" i="7"/>
  <c r="M104" i="7"/>
  <c r="K104" i="7"/>
  <c r="L104" i="7" s="1"/>
  <c r="J104" i="7"/>
  <c r="I104" i="7"/>
  <c r="M103" i="7"/>
  <c r="K103" i="7"/>
  <c r="L103" i="7" s="1"/>
  <c r="J103" i="7"/>
  <c r="I103" i="7"/>
  <c r="M102" i="7"/>
  <c r="K102" i="7"/>
  <c r="L102" i="7" s="1"/>
  <c r="J102" i="7"/>
  <c r="I102" i="7"/>
  <c r="K101" i="7"/>
  <c r="L101" i="7" s="1"/>
  <c r="J101" i="7"/>
  <c r="I101" i="7"/>
  <c r="M100" i="7"/>
  <c r="K100" i="7"/>
  <c r="L100" i="7" s="1"/>
  <c r="J100" i="7"/>
  <c r="I100" i="7"/>
  <c r="M99" i="7"/>
  <c r="K99" i="7"/>
  <c r="L99" i="7" s="1"/>
  <c r="J99" i="7"/>
  <c r="I99" i="7"/>
  <c r="M98" i="7"/>
  <c r="K98" i="7"/>
  <c r="L98" i="7" s="1"/>
  <c r="J98" i="7"/>
  <c r="I98" i="7"/>
  <c r="K97" i="7"/>
  <c r="L97" i="7" s="1"/>
  <c r="J97" i="7"/>
  <c r="I97" i="7"/>
  <c r="M96" i="7"/>
  <c r="K96" i="7"/>
  <c r="L96" i="7" s="1"/>
  <c r="J96" i="7"/>
  <c r="I96" i="7"/>
  <c r="M95" i="7"/>
  <c r="K95" i="7"/>
  <c r="L95" i="7" s="1"/>
  <c r="J95" i="7"/>
  <c r="I95" i="7"/>
  <c r="M94" i="7"/>
  <c r="K94" i="7"/>
  <c r="L94" i="7" s="1"/>
  <c r="J94" i="7"/>
  <c r="I94" i="7"/>
  <c r="M93" i="7"/>
  <c r="K93" i="7"/>
  <c r="L93" i="7" s="1"/>
  <c r="J93" i="7"/>
  <c r="I93" i="7"/>
  <c r="M92" i="7"/>
  <c r="K92" i="7"/>
  <c r="L92" i="7" s="1"/>
  <c r="J92" i="7"/>
  <c r="I92" i="7"/>
  <c r="M91" i="7"/>
  <c r="K91" i="7"/>
  <c r="L91" i="7" s="1"/>
  <c r="J91" i="7"/>
  <c r="I91" i="7"/>
  <c r="K90" i="7"/>
  <c r="L90" i="7" s="1"/>
  <c r="J90" i="7"/>
  <c r="I90" i="7"/>
  <c r="M89" i="7"/>
  <c r="K89" i="7"/>
  <c r="L89" i="7" s="1"/>
  <c r="J89" i="7"/>
  <c r="I89" i="7"/>
  <c r="M88" i="7"/>
  <c r="K88" i="7"/>
  <c r="L88" i="7" s="1"/>
  <c r="J88" i="7"/>
  <c r="I88" i="7"/>
  <c r="M87" i="7"/>
  <c r="K87" i="7"/>
  <c r="L87" i="7" s="1"/>
  <c r="J87" i="7"/>
  <c r="I87" i="7"/>
  <c r="K86" i="7"/>
  <c r="L86" i="7" s="1"/>
  <c r="J86" i="7"/>
  <c r="I86" i="7"/>
  <c r="M85" i="7"/>
  <c r="K85" i="7"/>
  <c r="L85" i="7" s="1"/>
  <c r="J85" i="7"/>
  <c r="I85" i="7"/>
  <c r="M84" i="7"/>
  <c r="K84" i="7"/>
  <c r="L84" i="7" s="1"/>
  <c r="J84" i="7"/>
  <c r="I84" i="7"/>
  <c r="M83" i="7"/>
  <c r="K83" i="7"/>
  <c r="L83" i="7" s="1"/>
  <c r="J83" i="7"/>
  <c r="I83" i="7"/>
  <c r="M82" i="7"/>
  <c r="K82" i="7"/>
  <c r="L82" i="7" s="1"/>
  <c r="J82" i="7"/>
  <c r="I82" i="7"/>
  <c r="K81" i="7"/>
  <c r="L81" i="7" s="1"/>
  <c r="J81" i="7"/>
  <c r="I81" i="7"/>
  <c r="K80" i="7"/>
  <c r="L80" i="7" s="1"/>
  <c r="J80" i="7"/>
  <c r="I80" i="7"/>
  <c r="M79" i="7"/>
  <c r="K79" i="7"/>
  <c r="L79" i="7" s="1"/>
  <c r="J79" i="7"/>
  <c r="I79" i="7"/>
  <c r="M78" i="7"/>
  <c r="K78" i="7"/>
  <c r="L78" i="7" s="1"/>
  <c r="J78" i="7"/>
  <c r="I78" i="7"/>
  <c r="K77" i="7"/>
  <c r="L77" i="7" s="1"/>
  <c r="J77" i="7"/>
  <c r="I77" i="7"/>
  <c r="M76" i="7"/>
  <c r="K76" i="7"/>
  <c r="L76" i="7" s="1"/>
  <c r="J76" i="7"/>
  <c r="I76" i="7"/>
  <c r="M75" i="7"/>
  <c r="K75" i="7"/>
  <c r="L75" i="7" s="1"/>
  <c r="J75" i="7"/>
  <c r="I75" i="7"/>
  <c r="M74" i="7"/>
  <c r="K74" i="7"/>
  <c r="L74" i="7" s="1"/>
  <c r="J74" i="7"/>
  <c r="I74" i="7"/>
  <c r="M73" i="7"/>
  <c r="K73" i="7"/>
  <c r="L73" i="7" s="1"/>
  <c r="J73" i="7"/>
  <c r="I73" i="7"/>
  <c r="M72" i="7"/>
  <c r="K72" i="7"/>
  <c r="L72" i="7" s="1"/>
  <c r="J72" i="7"/>
  <c r="I72" i="7"/>
  <c r="M71" i="7"/>
  <c r="K71" i="7"/>
  <c r="L71" i="7" s="1"/>
  <c r="J71" i="7"/>
  <c r="I71" i="7"/>
  <c r="M70" i="7"/>
  <c r="K70" i="7"/>
  <c r="L70" i="7" s="1"/>
  <c r="J70" i="7"/>
  <c r="I70" i="7"/>
  <c r="M69" i="7"/>
  <c r="K69" i="7"/>
  <c r="L69" i="7" s="1"/>
  <c r="J69" i="7"/>
  <c r="I69" i="7"/>
  <c r="M68" i="7"/>
  <c r="K68" i="7"/>
  <c r="L68" i="7" s="1"/>
  <c r="J68" i="7"/>
  <c r="I68" i="7"/>
  <c r="M67" i="7"/>
  <c r="K67" i="7"/>
  <c r="L67" i="7" s="1"/>
  <c r="J67" i="7"/>
  <c r="I67" i="7"/>
  <c r="M66" i="7"/>
  <c r="K66" i="7"/>
  <c r="L66" i="7" s="1"/>
  <c r="J66" i="7"/>
  <c r="I66" i="7"/>
  <c r="M65" i="7"/>
  <c r="K65" i="7"/>
  <c r="L65" i="7" s="1"/>
  <c r="J65" i="7"/>
  <c r="I65" i="7"/>
  <c r="K64" i="7"/>
  <c r="L64" i="7" s="1"/>
  <c r="J64" i="7"/>
  <c r="I64" i="7"/>
  <c r="K63" i="7"/>
  <c r="L63" i="7" s="1"/>
  <c r="J63" i="7"/>
  <c r="I63" i="7"/>
  <c r="M62" i="7"/>
  <c r="K62" i="7"/>
  <c r="L62" i="7" s="1"/>
  <c r="J62" i="7"/>
  <c r="I62" i="7"/>
  <c r="K61" i="7"/>
  <c r="L61" i="7" s="1"/>
  <c r="J61" i="7"/>
  <c r="I61" i="7"/>
  <c r="M60" i="7"/>
  <c r="K60" i="7"/>
  <c r="L60" i="7" s="1"/>
  <c r="J60" i="7"/>
  <c r="I60" i="7"/>
  <c r="M59" i="7"/>
  <c r="K59" i="7"/>
  <c r="L59" i="7" s="1"/>
  <c r="J59" i="7"/>
  <c r="I59" i="7"/>
  <c r="M58" i="7"/>
  <c r="K58" i="7"/>
  <c r="L58" i="7" s="1"/>
  <c r="J58" i="7"/>
  <c r="I58" i="7"/>
  <c r="M57" i="7"/>
  <c r="K57" i="7"/>
  <c r="L57" i="7" s="1"/>
  <c r="J57" i="7"/>
  <c r="I57" i="7"/>
  <c r="M56" i="7"/>
  <c r="K56" i="7"/>
  <c r="L56" i="7" s="1"/>
  <c r="J56" i="7"/>
  <c r="I56" i="7"/>
  <c r="K55" i="7"/>
  <c r="L55" i="7" s="1"/>
  <c r="J55" i="7"/>
  <c r="I55" i="7"/>
  <c r="K54" i="7"/>
  <c r="L54" i="7" s="1"/>
  <c r="J54" i="7"/>
  <c r="I54" i="7"/>
  <c r="M53" i="7"/>
  <c r="K53" i="7"/>
  <c r="L53" i="7" s="1"/>
  <c r="J53" i="7"/>
  <c r="I53" i="7"/>
  <c r="M52" i="7"/>
  <c r="K52" i="7"/>
  <c r="L52" i="7" s="1"/>
  <c r="J52" i="7"/>
  <c r="I52" i="7"/>
  <c r="M51" i="7"/>
  <c r="K51" i="7"/>
  <c r="L51" i="7" s="1"/>
  <c r="J51" i="7"/>
  <c r="I51" i="7"/>
  <c r="M50" i="7"/>
  <c r="K50" i="7"/>
  <c r="L50" i="7" s="1"/>
  <c r="J50" i="7"/>
  <c r="I50" i="7"/>
  <c r="K49" i="7"/>
  <c r="L49" i="7" s="1"/>
  <c r="J49" i="7"/>
  <c r="I49" i="7"/>
  <c r="K48" i="7"/>
  <c r="L48" i="7" s="1"/>
  <c r="J48" i="7"/>
  <c r="I48" i="7"/>
  <c r="K47" i="7"/>
  <c r="L47" i="7" s="1"/>
  <c r="J47" i="7"/>
  <c r="I47" i="7"/>
  <c r="M46" i="7"/>
  <c r="K46" i="7"/>
  <c r="L46" i="7" s="1"/>
  <c r="J46" i="7"/>
  <c r="I46" i="7"/>
  <c r="M45" i="7"/>
  <c r="K45" i="7"/>
  <c r="L45" i="7" s="1"/>
  <c r="J45" i="7"/>
  <c r="I45" i="7"/>
  <c r="M44" i="7"/>
  <c r="K44" i="7"/>
  <c r="L44" i="7" s="1"/>
  <c r="J44" i="7"/>
  <c r="I44" i="7"/>
  <c r="M43" i="7"/>
  <c r="K43" i="7"/>
  <c r="L43" i="7" s="1"/>
  <c r="J43" i="7"/>
  <c r="I43" i="7"/>
  <c r="K42" i="7"/>
  <c r="L42" i="7" s="1"/>
  <c r="J42" i="7"/>
  <c r="I42" i="7"/>
  <c r="M41" i="7"/>
  <c r="K41" i="7"/>
  <c r="L41" i="7" s="1"/>
  <c r="J41" i="7"/>
  <c r="I41" i="7"/>
  <c r="K40" i="7"/>
  <c r="L40" i="7" s="1"/>
  <c r="J40" i="7"/>
  <c r="I40" i="7"/>
  <c r="M39" i="7"/>
  <c r="K39" i="7"/>
  <c r="L39" i="7" s="1"/>
  <c r="J39" i="7"/>
  <c r="I39" i="7"/>
  <c r="M38" i="7"/>
  <c r="K38" i="7"/>
  <c r="L38" i="7" s="1"/>
  <c r="J38" i="7"/>
  <c r="I38" i="7"/>
  <c r="M37" i="7"/>
  <c r="K37" i="7"/>
  <c r="L37" i="7" s="1"/>
  <c r="J37" i="7"/>
  <c r="I37" i="7"/>
  <c r="M36" i="7"/>
  <c r="K36" i="7"/>
  <c r="L36" i="7" s="1"/>
  <c r="J36" i="7"/>
  <c r="I36" i="7"/>
  <c r="M35" i="7"/>
  <c r="K35" i="7"/>
  <c r="L35" i="7" s="1"/>
  <c r="J35" i="7"/>
  <c r="I35" i="7"/>
  <c r="M34" i="7"/>
  <c r="K34" i="7"/>
  <c r="L34" i="7" s="1"/>
  <c r="J34" i="7"/>
  <c r="I34" i="7"/>
  <c r="M33" i="7"/>
  <c r="K33" i="7"/>
  <c r="L33" i="7" s="1"/>
  <c r="J33" i="7"/>
  <c r="I33" i="7"/>
  <c r="M32" i="7"/>
  <c r="K32" i="7"/>
  <c r="L32" i="7" s="1"/>
  <c r="J32" i="7"/>
  <c r="I32" i="7"/>
  <c r="M31" i="7"/>
  <c r="K31" i="7"/>
  <c r="L31" i="7" s="1"/>
  <c r="J31" i="7"/>
  <c r="I31" i="7"/>
  <c r="M30" i="7"/>
  <c r="K30" i="7"/>
  <c r="L30" i="7" s="1"/>
  <c r="J30" i="7"/>
  <c r="I30" i="7"/>
  <c r="M29" i="7"/>
  <c r="K29" i="7"/>
  <c r="L29" i="7" s="1"/>
  <c r="J29" i="7"/>
  <c r="I29" i="7"/>
  <c r="M28" i="7"/>
  <c r="K28" i="7"/>
  <c r="L28" i="7" s="1"/>
  <c r="J28" i="7"/>
  <c r="I28" i="7"/>
  <c r="M27" i="7"/>
  <c r="K27" i="7"/>
  <c r="L27" i="7" s="1"/>
  <c r="J27" i="7"/>
  <c r="I27" i="7"/>
  <c r="K26" i="7"/>
  <c r="L26" i="7" s="1"/>
  <c r="J26" i="7"/>
  <c r="I26" i="7"/>
  <c r="K25" i="7"/>
  <c r="L25" i="7" s="1"/>
  <c r="J25" i="7"/>
  <c r="I25" i="7"/>
  <c r="M24" i="7"/>
  <c r="K24" i="7"/>
  <c r="L24" i="7" s="1"/>
  <c r="J24" i="7"/>
  <c r="I24" i="7"/>
  <c r="M23" i="7"/>
  <c r="K23" i="7"/>
  <c r="L23" i="7" s="1"/>
  <c r="J23" i="7"/>
  <c r="I23" i="7"/>
  <c r="M22" i="7"/>
  <c r="K22" i="7"/>
  <c r="L22" i="7" s="1"/>
  <c r="J22" i="7"/>
  <c r="I22" i="7"/>
  <c r="M21" i="7"/>
  <c r="K21" i="7"/>
  <c r="L21" i="7" s="1"/>
  <c r="J21" i="7"/>
  <c r="I21" i="7"/>
  <c r="M20" i="7"/>
  <c r="K20" i="7"/>
  <c r="L20" i="7" s="1"/>
  <c r="J20" i="7"/>
  <c r="I20" i="7"/>
  <c r="M19" i="7"/>
  <c r="K19" i="7"/>
  <c r="L19" i="7" s="1"/>
  <c r="J19" i="7"/>
  <c r="I19" i="7"/>
  <c r="K18" i="7"/>
  <c r="L18" i="7" s="1"/>
  <c r="J18" i="7"/>
  <c r="I18" i="7"/>
  <c r="K17" i="7"/>
  <c r="L17" i="7" s="1"/>
  <c r="J17" i="7"/>
  <c r="I17" i="7"/>
  <c r="M16" i="7"/>
  <c r="K16" i="7"/>
  <c r="L16" i="7" s="1"/>
  <c r="J16" i="7"/>
  <c r="I16" i="7"/>
  <c r="M15" i="7"/>
  <c r="K15" i="7"/>
  <c r="L15" i="7" s="1"/>
  <c r="J15" i="7"/>
  <c r="I15" i="7"/>
  <c r="M14" i="7"/>
  <c r="K14" i="7"/>
  <c r="L14" i="7" s="1"/>
  <c r="J14" i="7"/>
  <c r="I14" i="7"/>
  <c r="M13" i="7"/>
  <c r="K13" i="7"/>
  <c r="L13" i="7" s="1"/>
  <c r="J13" i="7"/>
  <c r="I13" i="7"/>
  <c r="M12" i="7"/>
  <c r="K12" i="7"/>
  <c r="L12" i="7" s="1"/>
  <c r="J12" i="7"/>
  <c r="I12" i="7"/>
  <c r="M11" i="7"/>
  <c r="K11" i="7"/>
  <c r="L11" i="7" s="1"/>
  <c r="J11" i="7"/>
  <c r="I11" i="7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T53" i="10"/>
  <c r="T54" i="10"/>
  <c r="T55" i="10"/>
  <c r="T56" i="10"/>
  <c r="T57" i="10"/>
  <c r="T58" i="10"/>
  <c r="T59" i="10"/>
  <c r="T60" i="10"/>
  <c r="T61" i="10"/>
  <c r="T6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D94A03-F1EE-44A0-854B-CCBF7C44D594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2FDC237-1336-470F-B6AE-204A7F6633B2}" name="WorksheetConnection_Team 12 Practical D - Master Workbook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Team12PracticalDMasterWorkbook.xlsxTable31"/>
        </x15:connection>
      </ext>
    </extLst>
  </connection>
  <connection id="3" xr16:uid="{696DBAC8-825C-4267-A5B5-DB3CB10D7177}" name="WorksheetConnection_Team 12 Practical D - Master Workbook.xlsx!Table4" type="102" refreshedVersion="8" minRefreshableVersion="5">
    <extLst>
      <ext xmlns:x15="http://schemas.microsoft.com/office/spreadsheetml/2010/11/main" uri="{DE250136-89BD-433C-8126-D09CA5730AF9}">
        <x15:connection id="Table4">
          <x15:rangePr sourceName="_xlcn.WorksheetConnection_Team12PracticalDMasterWorkbook.xlsxTable41"/>
        </x15:connection>
      </ext>
    </extLst>
  </connection>
  <connection id="4" xr16:uid="{226C2C98-E724-4432-A1B6-EADC1355F4DE}" name="WorksheetConnection_Team 12 Practical D - Master Workbook.xlsx!Table6" type="102" refreshedVersion="8" minRefreshableVersion="5">
    <extLst>
      <ext xmlns:x15="http://schemas.microsoft.com/office/spreadsheetml/2010/11/main" uri="{DE250136-89BD-433C-8126-D09CA5730AF9}">
        <x15:connection id="Table6">
          <x15:rangePr sourceName="_xlcn.WorksheetConnection_Team12PracticalDMasterWorkbook.xlsxTable61"/>
        </x15:connection>
      </ext>
    </extLst>
  </connection>
</connections>
</file>

<file path=xl/sharedStrings.xml><?xml version="1.0" encoding="utf-8"?>
<sst xmlns="http://schemas.openxmlformats.org/spreadsheetml/2006/main" count="20687" uniqueCount="325">
  <si>
    <t>ReadMeFirst</t>
  </si>
  <si>
    <t>Submitted By:</t>
  </si>
  <si>
    <t>Group 12</t>
  </si>
  <si>
    <t>Members:</t>
  </si>
  <si>
    <t>Settipalli Pravallika</t>
  </si>
  <si>
    <t>Rincy Pereira</t>
  </si>
  <si>
    <t>Rikkala RajaShekar</t>
  </si>
  <si>
    <t>Date:</t>
  </si>
  <si>
    <t>Sources of creating this workbook:</t>
  </si>
  <si>
    <t>Professor's notes &amp; videos</t>
  </si>
  <si>
    <t>Worksheets:</t>
  </si>
  <si>
    <t>ID</t>
  </si>
  <si>
    <t>Name</t>
  </si>
  <si>
    <t>Description</t>
  </si>
  <si>
    <t>Giving the history of the workbooks and worksheets containing in it</t>
  </si>
  <si>
    <t>Deliverables</t>
  </si>
  <si>
    <t>List of deliverables required to be made and submitted</t>
  </si>
  <si>
    <t>INFO 8135 - Descriptive - Issues &amp; Requirements for Practical D</t>
  </si>
  <si>
    <t>Netlog-S2-52</t>
  </si>
  <si>
    <t>INFO8135 Practical D 230307</t>
  </si>
  <si>
    <t>DataCentre</t>
  </si>
  <si>
    <t>DeviceMAC</t>
  </si>
  <si>
    <t>LogDate</t>
  </si>
  <si>
    <t>LogTime</t>
  </si>
  <si>
    <t>LogRecordType</t>
  </si>
  <si>
    <t>DetailsData</t>
  </si>
  <si>
    <t>CanOnTor</t>
  </si>
  <si>
    <t>45:37:3E:D2</t>
  </si>
  <si>
    <t>,CanOnTor/oEmpT</t>
  </si>
  <si>
    <t>CanOnWat</t>
  </si>
  <si>
    <t>2F:8B:42:C7</t>
  </si>
  <si>
    <t>,CanOnWat/vEmpQ</t>
  </si>
  <si>
    <t>DD:A5:FA:C8</t>
  </si>
  <si>
    <t>Y238-ws</t>
  </si>
  <si>
    <t>CanOnTor/oEmpT</t>
  </si>
  <si>
    <t>CanOnTor/oEmpT,Y238-ws</t>
  </si>
  <si>
    <t>CanOnWat/vEmpQ</t>
  </si>
  <si>
    <t>E5:A8:CA:F3</t>
  </si>
  <si>
    <t>J113-ws</t>
  </si>
  <si>
    <t>CanOnTor/vEmpQ,J113-ws</t>
  </si>
  <si>
    <t>CanOnTor/vEmpQ</t>
  </si>
  <si>
    <t>51:B8:5C:CF</t>
  </si>
  <si>
    <t>,CanOnWat/sEmpX</t>
  </si>
  <si>
    <t>0A:1B:D9:C3</t>
  </si>
  <si>
    <t>Y223-ws</t>
  </si>
  <si>
    <t>CanOnWat/sEmpX</t>
  </si>
  <si>
    <t>CanOnTor/sEmpX,Y223-ws</t>
  </si>
  <si>
    <t>CanOnTor/sEmpX</t>
  </si>
  <si>
    <t>95:D3:25:36</t>
  </si>
  <si>
    <t>,CanOnTor/cEmpZ</t>
  </si>
  <si>
    <t>DA:78:4A:60</t>
  </si>
  <si>
    <t>,CanOnWat/jEmpG</t>
  </si>
  <si>
    <t>28:25:32:F1</t>
  </si>
  <si>
    <t>,CanOnTor/nEmpY</t>
  </si>
  <si>
    <t>E5:9C:08:4A</t>
  </si>
  <si>
    <t>,CanOnTor/xEmpH</t>
  </si>
  <si>
    <t>ED:53:64:61</t>
  </si>
  <si>
    <t>,CanOnTor/xEmpN</t>
  </si>
  <si>
    <t>FA:FC:75:AB</t>
  </si>
  <si>
    <t>,CanOnWat/hEmpW</t>
  </si>
  <si>
    <t>19:5E:A4:26</t>
  </si>
  <si>
    <t>,CanOnWat/zEmpR</t>
  </si>
  <si>
    <t>24:CF:AF:4B</t>
  </si>
  <si>
    <t>CanOnTor/cEmpZ</t>
  </si>
  <si>
    <t>8E:9C:41:3A</t>
  </si>
  <si>
    <t>,CanOnTor/oEmpJ</t>
  </si>
  <si>
    <t>CanOnTor/nEmpY</t>
  </si>
  <si>
    <t/>
  </si>
  <si>
    <t>CanOnTor/xEmpN</t>
  </si>
  <si>
    <t>CanOnWat/hEmpW</t>
  </si>
  <si>
    <t>48:AB:3B:75</t>
  </si>
  <si>
    <t>V133-ws</t>
  </si>
  <si>
    <t>CE:F7:3B:73</t>
  </si>
  <si>
    <t>C157-ws</t>
  </si>
  <si>
    <t>B9:7C:91:40</t>
  </si>
  <si>
    <t>,CanOnWat/uEmpC</t>
  </si>
  <si>
    <t>CanOnWat/zEmpR</t>
  </si>
  <si>
    <t>CanOnWat/cEmpZ,V133-ws</t>
  </si>
  <si>
    <t>CanOnWat/cEmpZ</t>
  </si>
  <si>
    <t>9A:7F:D7:F3</t>
  </si>
  <si>
    <t>G175-ws</t>
  </si>
  <si>
    <t>CanOnTor/zEmpR,G175-ws</t>
  </si>
  <si>
    <t>CanOnTor/zEmpR</t>
  </si>
  <si>
    <t>A1:CE:EE:97</t>
  </si>
  <si>
    <t>S165-ws</t>
  </si>
  <si>
    <t>EC:98:56:8B</t>
  </si>
  <si>
    <t>Y144-ws</t>
  </si>
  <si>
    <t>CanOnTor/xEmpN,C157-ws</t>
  </si>
  <si>
    <t>CanOnTor/xEmpH</t>
  </si>
  <si>
    <t>CanOnTor/oEmpJ,Y144-ws</t>
  </si>
  <si>
    <t>CanOnTor/oEmpJ</t>
  </si>
  <si>
    <t>CanOnWat/jEmpG</t>
  </si>
  <si>
    <t>CanOnWat/xEmpH,S165-ws</t>
  </si>
  <si>
    <t>CanOnWat/xEmpH</t>
  </si>
  <si>
    <t>CanOnWat/uEmpC</t>
  </si>
  <si>
    <t>77:60:80:D1</t>
  </si>
  <si>
    <t>,CanOnTor/hEmpP</t>
  </si>
  <si>
    <t>E8:BD:E7:FA</t>
  </si>
  <si>
    <t>Y166-ws</t>
  </si>
  <si>
    <t>CanOnWat/uEmpC,Y166-ws</t>
  </si>
  <si>
    <t>41:7E:58:44</t>
  </si>
  <si>
    <t>C100-ws</t>
  </si>
  <si>
    <t>CanOnTor/hEmpP</t>
  </si>
  <si>
    <t>CanOnWat/hEmpP,C100-ws</t>
  </si>
  <si>
    <t>CanOnWat/hEmpP</t>
  </si>
  <si>
    <t>2D:17:7A:19</t>
  </si>
  <si>
    <t>,CanOnWat/xEmpE</t>
  </si>
  <si>
    <t>04:02:C1:9B</t>
  </si>
  <si>
    <t>,CanOnWat/tEmpK</t>
  </si>
  <si>
    <t>FE:6D:D5:38</t>
  </si>
  <si>
    <t>,CanOnTor/fEmpV</t>
  </si>
  <si>
    <t>D6:A8:8C:C0</t>
  </si>
  <si>
    <t>G150-ws</t>
  </si>
  <si>
    <t>19:68:33:79</t>
  </si>
  <si>
    <t>,CanOnWat/gEmpI</t>
  </si>
  <si>
    <t>CanOnWat/tEmpK</t>
  </si>
  <si>
    <t>2F:AA:FA:6F</t>
  </si>
  <si>
    <t>,CanOnWat/nEmpM</t>
  </si>
  <si>
    <t>CanOnTor/tEmpK,G150-ws</t>
  </si>
  <si>
    <t>CanOnTor/tEmpK</t>
  </si>
  <si>
    <t>DC:AF:3E:AD</t>
  </si>
  <si>
    <t>,CanOnWat/qEmpD</t>
  </si>
  <si>
    <t>74:58:0F:AC</t>
  </si>
  <si>
    <t>S180-ws</t>
  </si>
  <si>
    <t>EE:5B:FE:C5</t>
  </si>
  <si>
    <t>J114-ws</t>
  </si>
  <si>
    <t>CanOnWat/xEmpE,S180-ws</t>
  </si>
  <si>
    <t>CanOnWat/xEmpE</t>
  </si>
  <si>
    <t>CanOnWat/nEmpM</t>
  </si>
  <si>
    <t>CanOnWat/gEmpI</t>
  </si>
  <si>
    <t>CanOnWat/qEmpD</t>
  </si>
  <si>
    <t>F2:AB:86:91</t>
  </si>
  <si>
    <t>G216-ws</t>
  </si>
  <si>
    <t>CanOnTor/gEmpI,J114-ws</t>
  </si>
  <si>
    <t>CanOnTor/gEmpI</t>
  </si>
  <si>
    <t>67:A3:5E:81</t>
  </si>
  <si>
    <t>F144-ws</t>
  </si>
  <si>
    <t>CanOnTor/fEmpV</t>
  </si>
  <si>
    <t>CanOnTor/nEmpM,G216-ws</t>
  </si>
  <si>
    <t>CanOnTor/nEmpM</t>
  </si>
  <si>
    <t>CanOnWat/qEmpD,F144-ws</t>
  </si>
  <si>
    <t>53:B0:BA:2C</t>
  </si>
  <si>
    <t>,CanOnTor/lEmpA</t>
  </si>
  <si>
    <t>58:76:BC:73</t>
  </si>
  <si>
    <t>,CanOnTor/xEmpS</t>
  </si>
  <si>
    <t>18:60:AA:15</t>
  </si>
  <si>
    <t>,CanOnWat/pEmpL</t>
  </si>
  <si>
    <t>84:0A:32:4D</t>
  </si>
  <si>
    <t>,CanOnWat/nEmpU</t>
  </si>
  <si>
    <t>DB:14:E6:C0</t>
  </si>
  <si>
    <t>,CanOnTor/oEmpO</t>
  </si>
  <si>
    <t>60:EC:E9:2C</t>
  </si>
  <si>
    <t>,CanOnTor/jEmpB</t>
  </si>
  <si>
    <t>A3:FD:9D:00</t>
  </si>
  <si>
    <t>Q249-ws</t>
  </si>
  <si>
    <t>CanOnTor/xEmpS</t>
  </si>
  <si>
    <t>C4:91:4F:2A</t>
  </si>
  <si>
    <t>A122-ws</t>
  </si>
  <si>
    <t>4F:96:90:C7</t>
  </si>
  <si>
    <t>Y167-ws</t>
  </si>
  <si>
    <t>CanOnWat/nEmpU</t>
  </si>
  <si>
    <t>CanOnTor/lEmpA</t>
  </si>
  <si>
    <t>8E:B3:6F:7E</t>
  </si>
  <si>
    <t>G176-ws</t>
  </si>
  <si>
    <t>8B:F3:26:81</t>
  </si>
  <si>
    <t>Y200-ws</t>
  </si>
  <si>
    <t>C3:1E:A2:69</t>
  </si>
  <si>
    <t>,CanOnTor/wEmpF</t>
  </si>
  <si>
    <t>CanOnWat/lEmpA,Q249-ws</t>
  </si>
  <si>
    <t>CanOnWat/lEmpA</t>
  </si>
  <si>
    <t>CanOnWat/xEmpS,Y167-ws</t>
  </si>
  <si>
    <t>CanOnWat/xEmpS</t>
  </si>
  <si>
    <t>CanOnTor/pEmpL,A122-ws</t>
  </si>
  <si>
    <t>CanOnTor/pEmpL</t>
  </si>
  <si>
    <t>CD:3A:C6:A3</t>
  </si>
  <si>
    <t>Y226-ws</t>
  </si>
  <si>
    <t>CanOnTor/oEmpO,G176-ws</t>
  </si>
  <si>
    <t>CanOnTor/oEmpO</t>
  </si>
  <si>
    <t>CanOnTor/nEmpU,Y200-ws</t>
  </si>
  <si>
    <t>CanOnTor/nEmpU</t>
  </si>
  <si>
    <t>CanOnTor/jEmpB,Y226-ws</t>
  </si>
  <si>
    <t>CanOnTor/jEmpB</t>
  </si>
  <si>
    <t>CanOnTor/wEmpF</t>
  </si>
  <si>
    <t>CanOnWat/pEmpL</t>
  </si>
  <si>
    <t>A6:0C:C4:F4</t>
  </si>
  <si>
    <t>L109-ws</t>
  </si>
  <si>
    <t>CanOnTor/wEmpF,L109-ws</t>
  </si>
  <si>
    <t>Date</t>
  </si>
  <si>
    <t>SP</t>
  </si>
  <si>
    <t>RP</t>
  </si>
  <si>
    <t>RR</t>
  </si>
  <si>
    <t>Deliverable ID</t>
  </si>
  <si>
    <t>Requirement ID</t>
  </si>
  <si>
    <t>Person</t>
  </si>
  <si>
    <t>Started Date</t>
  </si>
  <si>
    <t>Done Date</t>
  </si>
  <si>
    <t>Review Issues &amp; Requirements Doc</t>
  </si>
  <si>
    <t>Group</t>
  </si>
  <si>
    <t>Create a new Workbook with sheet Deliverables to list all the deliverables</t>
  </si>
  <si>
    <t>Create 'ReadMeFirst' Sheet so as to give the list of all the worksheets used in the workbook.</t>
  </si>
  <si>
    <t>Start a new workbook with a worksheet 'A Collection of Workflows' to document detailed steps of the project workbook</t>
  </si>
  <si>
    <t>Prepare a detailed workflows for all the issues listed.</t>
  </si>
  <si>
    <t>Import data from DS accordingly into those excel sheets</t>
  </si>
  <si>
    <t>PostingsReviewsOf</t>
  </si>
  <si>
    <t>Listing System</t>
  </si>
  <si>
    <t>Company</t>
  </si>
  <si>
    <t>Job title</t>
  </si>
  <si>
    <t>Posting Date</t>
  </si>
  <si>
    <t>Responsibilities</t>
  </si>
  <si>
    <t>NetLogDM</t>
  </si>
  <si>
    <t>RecordTypes</t>
  </si>
  <si>
    <t>PrevLogDate</t>
  </si>
  <si>
    <t>PrevLogTime</t>
  </si>
  <si>
    <t>PrevRecordType</t>
  </si>
  <si>
    <t>PrevDetailsData</t>
  </si>
  <si>
    <t>To my Junior DA's:</t>
  </si>
  <si>
    <t>Sample Data and Record layouts for Device and User logs from our different data centres</t>
  </si>
  <si>
    <t>How will you connect together two related events for one device that are separated by 1 or more records in the log???</t>
  </si>
  <si>
    <t>Type of Record</t>
  </si>
  <si>
    <t>Time</t>
  </si>
  <si>
    <t>log Record Type</t>
  </si>
  <si>
    <t>Data</t>
  </si>
  <si>
    <t>Device Start</t>
  </si>
  <si>
    <t>workstation name ( if it is a workstation)</t>
  </si>
  <si>
    <t>Device Start is Good</t>
  </si>
  <si>
    <t>Device Start Fail</t>
  </si>
  <si>
    <t>errorcode,priority</t>
  </si>
  <si>
    <t>Device Connect Network</t>
  </si>
  <si>
    <t>workstation name ( if it is a workstation), domain/username (if available)</t>
  </si>
  <si>
    <t>User Login Start</t>
  </si>
  <si>
    <t>domain/username, workstation name ( if it is a workstation)</t>
  </si>
  <si>
    <t>User Login Rejected</t>
  </si>
  <si>
    <t>domain/username, password</t>
  </si>
  <si>
    <t>User Login Start is Good</t>
  </si>
  <si>
    <t>domain/username</t>
  </si>
  <si>
    <t>User Login Start Fail</t>
  </si>
  <si>
    <t>domain/username, workstation name ( if it is a workstation), errorcode, priority</t>
  </si>
  <si>
    <t>User Logout Start</t>
  </si>
  <si>
    <t>User Logout is Good</t>
  </si>
  <si>
    <t>Device Shutdown Start</t>
  </si>
  <si>
    <t>Device Shutdown Finish</t>
  </si>
  <si>
    <t>PowerDown Or Network Disconnect Discovered</t>
  </si>
  <si>
    <t>Network Reconnect Discovered</t>
  </si>
  <si>
    <t>Waterloo</t>
  </si>
  <si>
    <t>AA:BB:CC:DD</t>
  </si>
  <si>
    <t>A105-ws</t>
  </si>
  <si>
    <t>AA:DD:BB:CC</t>
  </si>
  <si>
    <t>, Wat2/jonesa</t>
  </si>
  <si>
    <t>Wat2/smithb, A105-ws</t>
  </si>
  <si>
    <t>Wat2/smithb</t>
  </si>
  <si>
    <t>CC:00:11:22</t>
  </si>
  <si>
    <t>BB:55:66:77</t>
  </si>
  <si>
    <t>Wat2/KaurK</t>
  </si>
  <si>
    <t>Wat2/DixF</t>
  </si>
  <si>
    <t>EE:00:44:77</t>
  </si>
  <si>
    <t>Wat2/GraceyG</t>
  </si>
  <si>
    <t>Wat2/GraceyG,55Mary44.</t>
  </si>
  <si>
    <t>NetLogDM Stage1</t>
  </si>
  <si>
    <t>NetLogData</t>
  </si>
  <si>
    <t>NetLogDataDM</t>
  </si>
  <si>
    <t>LogRecordName</t>
  </si>
  <si>
    <t>PrevRecordName</t>
  </si>
  <si>
    <t>Devices</t>
  </si>
  <si>
    <t>112 DM</t>
  </si>
  <si>
    <t>Grand Total</t>
  </si>
  <si>
    <t>The Values of the 112 DM have the same count from the DM sheet and the Devices sheet</t>
  </si>
  <si>
    <t>Device Name</t>
  </si>
  <si>
    <t>Wi-Fi Devices</t>
  </si>
  <si>
    <t>WorkStations (Cabled Devices)</t>
  </si>
  <si>
    <t>112 Pivot</t>
  </si>
  <si>
    <t>113  Pivot</t>
  </si>
  <si>
    <t>113 DM</t>
  </si>
  <si>
    <t>TempStr</t>
  </si>
  <si>
    <t>UserName</t>
  </si>
  <si>
    <t>Sr. no</t>
  </si>
  <si>
    <t>LinkedIn</t>
  </si>
  <si>
    <t>ABC Company</t>
  </si>
  <si>
    <t>Junior Data Analyst</t>
  </si>
  <si>
    <t>Conduct data analysis and provide insights to support business decisions</t>
  </si>
  <si>
    <t>Collaborate with cross-functional teams to identify areas of improvement</t>
  </si>
  <si>
    <t>Create dashboards and reports to track and visualize KPIs</t>
  </si>
  <si>
    <t>Work with large datasets using SQL and Excel</t>
  </si>
  <si>
    <t>Build and maintain data pipelines</t>
  </si>
  <si>
    <t>Glassdoor</t>
  </si>
  <si>
    <t>XYZ Inc</t>
  </si>
  <si>
    <t>Collect, clean and manipulate data from various sources</t>
  </si>
  <si>
    <t>Analyze data using statistical techniques and provide insights to stakeholders</t>
  </si>
  <si>
    <t>Build and maintain data models</t>
  </si>
  <si>
    <t>Develop and maintain databases to ensure data accuracy and completeness</t>
  </si>
  <si>
    <t>Support the development of predictive models</t>
  </si>
  <si>
    <t>Indeed</t>
  </si>
  <si>
    <t>PQR Corporation</t>
  </si>
  <si>
    <t>Conduct data analysis to support business decisions</t>
  </si>
  <si>
    <t>Collaborate with teams to identify and define metrics and KPIs</t>
  </si>
  <si>
    <t>Create and maintain data visualizations and dashboards</t>
  </si>
  <si>
    <t>Assist in the preparation of reports and presentations</t>
  </si>
  <si>
    <t>Conduct ad-hoc analysis as required</t>
  </si>
  <si>
    <t>SimplyHired</t>
  </si>
  <si>
    <t>LMN Enterprises</t>
  </si>
  <si>
    <t xml:space="preserve">Junior Data Analyst </t>
  </si>
  <si>
    <t>Collect and analyze data to identify trends and patterns</t>
  </si>
  <si>
    <t>Develop and maintain data models to support business needs</t>
  </si>
  <si>
    <t>Create and maintain reports and dashboards to track KPIs</t>
  </si>
  <si>
    <t>Work with SQL and Excel to manipulate and analyze data</t>
  </si>
  <si>
    <t>Monster</t>
  </si>
  <si>
    <t>RST Limited</t>
  </si>
  <si>
    <t>Participate in the development of predictive models</t>
  </si>
  <si>
    <t>Data Table of Net LogData</t>
  </si>
  <si>
    <t>Creating the Data Model with the Net Log Data</t>
  </si>
  <si>
    <t>Showing the record types from the SampleData</t>
  </si>
  <si>
    <t>Pivot Table for 112 and 113 DM</t>
  </si>
  <si>
    <t>Data table for 112 Record Type DM</t>
  </si>
  <si>
    <t>Data table for 113 Record Type DM</t>
  </si>
  <si>
    <t>Backup for the Net Log Data DM</t>
  </si>
  <si>
    <t>NetLogDM Stage 1</t>
  </si>
  <si>
    <t>Add another sheet 'Postings Reviews as of'; by surveying the job listing sites for Jr. Data Analyst.</t>
  </si>
  <si>
    <t xml:space="preserve">Create a NetLogDM out of the data </t>
  </si>
  <si>
    <t>From the Sample NetLog Data workbook, get the 'Record Types' into the new worksheet.</t>
  </si>
  <si>
    <t>Calculate the "Prev" Date, Time, RecordType, and Details Data.</t>
  </si>
  <si>
    <t>Sort the data from Newest to Oldest data using LogTime and LogDate</t>
  </si>
  <si>
    <t>Create "NetLogSheetDM Stage 1" as backup sheet.</t>
  </si>
  <si>
    <t>Create "Devices" sheet to add pivot tables.</t>
  </si>
  <si>
    <t>New Sheet "112 DM" to be created to get the data of 112 record type</t>
  </si>
  <si>
    <t>Create a pivot table for 112 DM to get Details Data.</t>
  </si>
  <si>
    <t>Generate "113 DM" sheet and get a pivot table for those details type.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</si>
</sst>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"/>
    <numFmt numFmtId="165" formatCode="[$-F800]dddd\,\ mmmm\ dd\,\ yyyy"/>
    <numFmt numFmtId="166" formatCode="[$-F400]h:mm:ss\ AM/PM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</cellStyleXfs>
  <cellXfs count="36">
    <xf numFmtId="0" fontId="0" fillId="0" borderId="0" xfId="0"/>
    <xf numFmtId="0" fontId="5" fillId="0" borderId="0" xfId="0" applyFont="1"/>
    <xf numFmtId="0" fontId="3" fillId="0" borderId="0" xfId="0" applyFont="1"/>
    <xf numFmtId="14" fontId="3" fillId="0" borderId="0" xfId="0" applyNumberFormat="1" applyFont="1"/>
    <xf numFmtId="0" fontId="4" fillId="0" borderId="0" xfId="2"/>
    <xf numFmtId="0" fontId="6" fillId="0" borderId="1" xfId="3" applyFont="1" applyBorder="1" applyAlignment="1">
      <alignment wrapText="1"/>
    </xf>
    <xf numFmtId="164" fontId="6" fillId="0" borderId="1" xfId="3" applyNumberFormat="1" applyFont="1" applyBorder="1" applyAlignment="1">
      <alignment horizontal="right" wrapText="1"/>
    </xf>
    <xf numFmtId="0" fontId="6" fillId="0" borderId="1" xfId="3" applyFont="1" applyBorder="1" applyAlignment="1">
      <alignment horizontal="right" wrapText="1"/>
    </xf>
    <xf numFmtId="0" fontId="6" fillId="2" borderId="2" xfId="3" applyFont="1" applyFill="1" applyBorder="1" applyAlignment="1">
      <alignment horizontal="center"/>
    </xf>
    <xf numFmtId="0" fontId="6" fillId="0" borderId="3" xfId="3" applyFont="1" applyBorder="1" applyAlignment="1">
      <alignment wrapText="1"/>
    </xf>
    <xf numFmtId="164" fontId="6" fillId="0" borderId="3" xfId="3" applyNumberFormat="1" applyFont="1" applyBorder="1" applyAlignment="1">
      <alignment horizontal="right" wrapText="1"/>
    </xf>
    <xf numFmtId="0" fontId="6" fillId="0" borderId="3" xfId="3" applyFont="1" applyBorder="1" applyAlignment="1">
      <alignment horizontal="right" wrapText="1"/>
    </xf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3" borderId="4" xfId="0" applyFill="1" applyBorder="1"/>
    <xf numFmtId="0" fontId="0" fillId="0" borderId="4" xfId="0" applyBorder="1"/>
    <xf numFmtId="22" fontId="6" fillId="2" borderId="2" xfId="3" applyNumberFormat="1" applyFont="1" applyFill="1" applyBorder="1" applyAlignment="1">
      <alignment horizontal="center"/>
    </xf>
    <xf numFmtId="22" fontId="6" fillId="0" borderId="1" xfId="3" applyNumberFormat="1" applyFont="1" applyBorder="1" applyAlignment="1">
      <alignment horizontal="right" wrapText="1"/>
    </xf>
    <xf numFmtId="22" fontId="6" fillId="0" borderId="3" xfId="3" applyNumberFormat="1" applyFont="1" applyBorder="1" applyAlignment="1">
      <alignment horizontal="right" wrapText="1"/>
    </xf>
    <xf numFmtId="22" fontId="0" fillId="0" borderId="0" xfId="0" applyNumberFormat="1"/>
    <xf numFmtId="15" fontId="0" fillId="0" borderId="0" xfId="0" applyNumberFormat="1"/>
    <xf numFmtId="20" fontId="0" fillId="0" borderId="0" xfId="0" applyNumberFormat="1"/>
    <xf numFmtId="0" fontId="2" fillId="4" borderId="4" xfId="0" applyFont="1" applyFill="1" applyBorder="1"/>
    <xf numFmtId="0" fontId="0" fillId="0" borderId="0" xfId="0" pivotButton="1"/>
    <xf numFmtId="0" fontId="3" fillId="0" borderId="0" xfId="0" applyFont="1" applyAlignment="1">
      <alignment horizontal="center" wrapText="1"/>
    </xf>
    <xf numFmtId="9" fontId="3" fillId="0" borderId="0" xfId="1" applyFont="1"/>
    <xf numFmtId="0" fontId="8" fillId="0" borderId="5" xfId="3" applyFont="1" applyBorder="1" applyAlignment="1">
      <alignment horizontal="center"/>
    </xf>
    <xf numFmtId="22" fontId="8" fillId="0" borderId="5" xfId="3" applyNumberFormat="1" applyFont="1" applyBorder="1" applyAlignment="1">
      <alignment horizontal="center"/>
    </xf>
    <xf numFmtId="166" fontId="6" fillId="0" borderId="1" xfId="3" applyNumberFormat="1" applyFont="1" applyBorder="1" applyAlignment="1">
      <alignment horizontal="right" wrapText="1"/>
    </xf>
    <xf numFmtId="166" fontId="0" fillId="0" borderId="0" xfId="0" applyNumberFormat="1"/>
    <xf numFmtId="164" fontId="0" fillId="0" borderId="0" xfId="0" applyNumberFormat="1"/>
    <xf numFmtId="0" fontId="9" fillId="0" borderId="0" xfId="0" applyFont="1"/>
    <xf numFmtId="0" fontId="8" fillId="0" borderId="2" xfId="3" applyFont="1" applyBorder="1" applyAlignment="1">
      <alignment horizontal="center"/>
    </xf>
    <xf numFmtId="0" fontId="0" fillId="0" borderId="0" xfId="0" applyAlignment="1">
      <alignment wrapText="1"/>
    </xf>
    <xf numFmtId="0" fontId="3" fillId="5" borderId="0" xfId="0" applyFont="1" applyFill="1" applyAlignment="1">
      <alignment horizontal="center" wrapText="1"/>
    </xf>
    <xf numFmtId="0" fontId="3" fillId="0" borderId="0" xfId="0" applyFont="1" applyAlignment="1">
      <alignment horizontal="center"/>
    </xf>
  </cellXfs>
  <cellStyles count="4">
    <cellStyle name="Hyperlink" xfId="2" builtinId="8"/>
    <cellStyle name="Normal" xfId="0" builtinId="0"/>
    <cellStyle name="Normal_NetLogData" xfId="3" xr:uid="{55A4509C-5FB4-43C1-9933-7ED53DEEF315}"/>
    <cellStyle name="Percent" xfId="1" builtinId="5"/>
  </cellStyles>
  <dxfs count="57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166" formatCode="[$-F400]h:mm:ss\ AM/PM"/>
      <fill>
        <patternFill patternType="none">
          <fgColor indexed="64"/>
          <bgColor auto="1"/>
        </patternFill>
      </fill>
    </dxf>
    <dxf>
      <numFmt numFmtId="164" formatCode="dd\-mmm\-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[$-F400]h:mm:ss\ AM/PM"/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dd\-mmm\-yy"/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26" formatCode="hh:mm:ss"/>
    </dxf>
    <dxf>
      <numFmt numFmtId="26" formatCode="hh:mm:ss"/>
    </dxf>
    <dxf>
      <numFmt numFmtId="165" formatCode="[$-F800]dddd\,\ mmmm\ dd\,\ yyyy"/>
    </dxf>
    <dxf>
      <border outline="0"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numFmt numFmtId="26" formatCode="hh:mm:ss"/>
    </dxf>
    <dxf>
      <numFmt numFmtId="26" formatCode="hh:mm:ss"/>
    </dxf>
    <dxf>
      <numFmt numFmtId="165" formatCode="[$-F800]dddd\,\ mmmm\ dd\,\ yyyy"/>
    </dxf>
    <dxf>
      <border outline="0"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166" formatCode="[$-F400]h:mm:ss\ AM/PM"/>
      <fill>
        <patternFill patternType="none">
          <fgColor indexed="64"/>
          <bgColor auto="1"/>
        </patternFill>
      </fill>
    </dxf>
    <dxf>
      <numFmt numFmtId="164" formatCode="dd\-mmm\-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[$-F400]h:mm:ss\ AM/PM"/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dd\-mmm\-yy"/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27" formatCode="dd/mm/yyyy\ hh:mm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4" formatCode="dd\-mmm\-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numFmt numFmtId="19" formatCode="dd/mm/yyyy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3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7.xml"/><Relationship Id="rId39" Type="http://schemas.openxmlformats.org/officeDocument/2006/relationships/customXml" Target="../customXml/item20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38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29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37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31" Type="http://schemas.openxmlformats.org/officeDocument/2006/relationships/customXml" Target="../customXml/item1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vallika" refreshedDate="45006.796095486112" createdVersion="8" refreshedVersion="8" minRefreshableVersion="3" recordCount="245" xr:uid="{DC7DB539-55E5-4020-80CD-081E96878B58}">
  <cacheSource type="worksheet">
    <worksheetSource name="Table9"/>
  </cacheSource>
  <cacheFields count="10">
    <cacheField name="DataCentre" numFmtId="0">
      <sharedItems/>
    </cacheField>
    <cacheField name="DeviceMAC" numFmtId="0">
      <sharedItems count="49">
        <s v="45:37:3E:D2"/>
        <s v="2F:8B:42:C7"/>
        <s v="DD:A5:FA:C8"/>
        <s v="E5:A8:CA:F3"/>
        <s v="51:B8:5C:CF"/>
        <s v="0A:1B:D9:C3"/>
        <s v="95:D3:25:36"/>
        <s v="28:25:32:F1"/>
        <s v="DA:78:4A:60"/>
        <s v="E5:9C:08:4A"/>
        <s v="FA:FC:75:AB"/>
        <s v="ED:53:64:61"/>
        <s v="19:5E:A4:26"/>
        <s v="8E:9C:41:3A"/>
        <s v="24:CF:AF:4B"/>
        <s v="B9:7C:91:40"/>
        <s v="48:AB:3B:75"/>
        <s v="CE:F7:3B:73"/>
        <s v="A1:CE:EE:97"/>
        <s v="9A:7F:D7:F3"/>
        <s v="EC:98:56:8B"/>
        <s v="77:60:80:D1"/>
        <s v="E8:BD:E7:FA"/>
        <s v="41:7E:58:44"/>
        <s v="2D:17:7A:19"/>
        <s v="04:02:C1:9B"/>
        <s v="FE:6D:D5:38"/>
        <s v="19:68:33:79"/>
        <s v="D6:A8:8C:C0"/>
        <s v="2F:AA:FA:6F"/>
        <s v="DC:AF:3E:AD"/>
        <s v="74:58:0F:AC"/>
        <s v="F2:AB:86:91"/>
        <s v="67:A3:5E:81"/>
        <s v="EE:5B:FE:C5"/>
        <s v="53:B0:BA:2C"/>
        <s v="18:60:AA:15"/>
        <s v="58:76:BC:73"/>
        <s v="84:0A:32:4D"/>
        <s v="DB:14:E6:C0"/>
        <s v="60:EC:E9:2C"/>
        <s v="C3:1E:A2:69"/>
        <s v="A3:FD:9D:00"/>
        <s v="8E:B3:6F:7E"/>
        <s v="C4:91:4F:2A"/>
        <s v="8B:F3:26:81"/>
        <s v="4F:96:90:C7"/>
        <s v="CD:3A:C6:A3"/>
        <s v="A6:0C:C4:F4"/>
      </sharedItems>
    </cacheField>
    <cacheField name="LogDate" numFmtId="165">
      <sharedItems containsSemiMixedTypes="0" containsNonDate="0" containsDate="1" containsString="0" minDate="2021-05-23T00:00:00" maxDate="2021-05-28T00:00:00"/>
    </cacheField>
    <cacheField name="LogTime" numFmtId="22">
      <sharedItems containsSemiMixedTypes="0" containsNonDate="0" containsDate="1" containsString="0" minDate="2021-05-23T06:08:00" maxDate="2021-05-27T08:07:41"/>
    </cacheField>
    <cacheField name="LogRecordType" numFmtId="0">
      <sharedItems containsSemiMixedTypes="0" containsString="0" containsNumber="1" containsInteger="1" minValue="112" maxValue="112"/>
    </cacheField>
    <cacheField name="DetailsData" numFmtId="0">
      <sharedItems count="48">
        <s v=",CanOnTor/oEmpT"/>
        <s v=",CanOnWat/vEmpQ"/>
        <s v="Y238-ws"/>
        <s v="J113-ws"/>
        <s v=",CanOnWat/sEmpX"/>
        <s v="Y223-ws"/>
        <s v=",CanOnTor/cEmpZ"/>
        <s v=",CanOnTor/nEmpY"/>
        <s v=",CanOnWat/jEmpG"/>
        <s v=",CanOnTor/xEmpH"/>
        <s v=",CanOnWat/hEmpW"/>
        <s v=",CanOnTor/xEmpN"/>
        <s v=",CanOnWat/zEmpR"/>
        <s v=",CanOnTor/oEmpJ"/>
        <s v=",CanOnWat/uEmpC"/>
        <s v="V133-ws"/>
        <s v="C157-ws"/>
        <s v="S165-ws"/>
        <s v="G175-ws"/>
        <s v="Y144-ws"/>
        <s v=",CanOnTor/hEmpP"/>
        <s v="Y166-ws"/>
        <s v="C100-ws"/>
        <s v=",CanOnWat/xEmpE"/>
        <s v=",CanOnWat/tEmpK"/>
        <s v=",CanOnTor/fEmpV"/>
        <s v=",CanOnWat/gEmpI"/>
        <s v="G150-ws"/>
        <s v=",CanOnWat/nEmpM"/>
        <s v=",CanOnWat/qEmpD"/>
        <s v="S180-ws"/>
        <s v="G216-ws"/>
        <s v="F144-ws"/>
        <s v="J114-ws"/>
        <s v=",CanOnTor/lEmpA"/>
        <s v=",CanOnWat/pEmpL"/>
        <s v=",CanOnTor/xEmpS"/>
        <s v=",CanOnWat/nEmpU"/>
        <s v=",CanOnTor/oEmpO"/>
        <s v=",CanOnTor/jEmpB"/>
        <s v=",CanOnTor/wEmpF"/>
        <s v="Q249-ws"/>
        <s v="G176-ws"/>
        <s v="A122-ws"/>
        <s v="Y200-ws"/>
        <s v="Y167-ws"/>
        <s v="Y226-ws"/>
        <s v="L109-ws"/>
      </sharedItems>
    </cacheField>
    <cacheField name="PrevLogDate" numFmtId="165">
      <sharedItems containsSemiMixedTypes="0" containsNonDate="0" containsDate="1" containsString="0" minDate="2021-05-27T00:00:00" maxDate="2022-01-27T00:00:00"/>
    </cacheField>
    <cacheField name="PrevLogTime" numFmtId="22">
      <sharedItems containsSemiMixedTypes="0" containsNonDate="0" containsDate="1" containsString="0" minDate="2021-05-27T06:12:54" maxDate="2022-01-26T06:12:54"/>
    </cacheField>
    <cacheField name="PrevRecordType" numFmtId="0">
      <sharedItems containsSemiMixedTypes="0" containsString="0" containsNumber="1" containsInteger="1" minValue="113" maxValue="123"/>
    </cacheField>
    <cacheField name="PrevDetailsDat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vallika" refreshedDate="45006.828182060184" createdVersion="8" refreshedVersion="8" minRefreshableVersion="3" recordCount="1904" xr:uid="{8CB35D0D-933F-4AF5-83A6-4EB3A98AAB96}">
  <cacheSource type="worksheet">
    <worksheetSource name="Table3"/>
  </cacheSource>
  <cacheFields count="10">
    <cacheField name="DataCentre" numFmtId="0">
      <sharedItems/>
    </cacheField>
    <cacheField name="DeviceMAC" numFmtId="0">
      <sharedItems count="49">
        <s v="45:37:3E:D2"/>
        <s v="2F:8B:42:C7"/>
        <s v="DD:A5:FA:C8"/>
        <s v="E5:A8:CA:F3"/>
        <s v="51:B8:5C:CF"/>
        <s v="0A:1B:D9:C3"/>
        <s v="95:D3:25:36"/>
        <s v="28:25:32:F1"/>
        <s v="DA:78:4A:60"/>
        <s v="E5:9C:08:4A"/>
        <s v="FA:FC:75:AB"/>
        <s v="ED:53:64:61"/>
        <s v="19:5E:A4:26"/>
        <s v="8E:9C:41:3A"/>
        <s v="24:CF:AF:4B"/>
        <s v="CE:F7:3B:73"/>
        <s v="48:AB:3B:75"/>
        <s v="B9:7C:91:40"/>
        <s v="9A:7F:D7:F3"/>
        <s v="A1:CE:EE:97"/>
        <s v="EC:98:56:8B"/>
        <s v="E8:BD:E7:FA"/>
        <s v="77:60:80:D1"/>
        <s v="41:7E:58:44"/>
        <s v="2D:17:7A:19"/>
        <s v="04:02:C1:9B"/>
        <s v="FE:6D:D5:38"/>
        <s v="19:68:33:79"/>
        <s v="D6:A8:8C:C0"/>
        <s v="2F:AA:FA:6F"/>
        <s v="DC:AF:3E:AD"/>
        <s v="74:58:0F:AC"/>
        <s v="EE:5B:FE:C5"/>
        <s v="F2:AB:86:91"/>
        <s v="67:A3:5E:81"/>
        <s v="53:B0:BA:2C"/>
        <s v="18:60:AA:15"/>
        <s v="58:76:BC:73"/>
        <s v="84:0A:32:4D"/>
        <s v="DB:14:E6:C0"/>
        <s v="60:EC:E9:2C"/>
        <s v="A3:FD:9D:00"/>
        <s v="8E:B3:6F:7E"/>
        <s v="C4:91:4F:2A"/>
        <s v="C3:1E:A2:69"/>
        <s v="8B:F3:26:81"/>
        <s v="4F:96:90:C7"/>
        <s v="CD:3A:C6:A3"/>
        <s v="A6:0C:C4:F4"/>
      </sharedItems>
    </cacheField>
    <cacheField name="LogDate" numFmtId="164">
      <sharedItems containsSemiMixedTypes="0" containsNonDate="0" containsDate="1" containsString="0" minDate="2021-05-23T00:00:00" maxDate="2021-05-28T00:00:00"/>
    </cacheField>
    <cacheField name="LogTime" numFmtId="22">
      <sharedItems containsSemiMixedTypes="0" containsNonDate="0" containsDate="1" containsString="0" minDate="2021-05-23T06:08:00" maxDate="2021-05-27T18:01:01"/>
    </cacheField>
    <cacheField name="LogRecordType" numFmtId="0">
      <sharedItems containsSemiMixedTypes="0" containsString="0" containsNumber="1" containsInteger="1" minValue="102" maxValue="156"/>
    </cacheField>
    <cacheField name="DetailsData" numFmtId="0">
      <sharedItems count="110">
        <s v=",CanOnTor/oEmpT"/>
        <s v=",CanOnWat/vEmpQ"/>
        <s v="CanOnTor/oEmpT"/>
        <s v="Y238-ws"/>
        <s v="CanOnTor/oEmpT,Y238-ws"/>
        <s v="CanOnWat/vEmpQ"/>
        <s v="J113-ws"/>
        <s v="CanOnTor/vEmpQ,J113-ws"/>
        <s v="CanOnTor/vEmpQ"/>
        <s v=",CanOnWat/sEmpX"/>
        <s v="Y223-ws"/>
        <s v="CanOnWat/sEmpX"/>
        <s v="CanOnTor/sEmpX,Y223-ws"/>
        <s v="CanOnTor/sEmpX"/>
        <s v=",CanOnTor/cEmpZ"/>
        <s v=",CanOnTor/nEmpY"/>
        <s v=",CanOnWat/jEmpG"/>
        <s v=",CanOnTor/xEmpH"/>
        <s v=",CanOnWat/hEmpW"/>
        <s v=",CanOnTor/xEmpN"/>
        <s v=",CanOnWat/zEmpR"/>
        <s v="CanOnTor/cEmpZ"/>
        <s v=",CanOnTor/oEmpJ"/>
        <s v="CanOnTor/nEmpY"/>
        <s v=""/>
        <s v="CanOnTor/xEmpN"/>
        <s v="C157-ws"/>
        <s v="V133-ws"/>
        <s v=",CanOnWat/uEmpC"/>
        <s v="CanOnWat/zEmpR"/>
        <s v="CanOnTor/oEmpJ"/>
        <s v="CanOnWat/cEmpZ,V133-ws"/>
        <s v="CanOnWat/cEmpZ"/>
        <s v="G175-ws"/>
        <s v="S165-ws"/>
        <s v="Y144-ws"/>
        <s v="CanOnTor/xEmpN,C157-ws"/>
        <s v="CanOnWat/xEmpH,S165-ws"/>
        <s v="CanOnWat/xEmpH"/>
        <s v="CanOnTor/zEmpR,G175-ws"/>
        <s v="CanOnTor/zEmpR"/>
        <s v="CanOnTor/oEmpJ,Y144-ws"/>
        <s v="CanOnTor/xEmpH"/>
        <s v="CanOnWat/jEmpG"/>
        <s v="CanOnWat/hEmpW"/>
        <s v="CanOnWat/uEmpC"/>
        <s v="Y166-ws"/>
        <s v=",CanOnTor/hEmpP"/>
        <s v="CanOnWat/uEmpC,Y166-ws"/>
        <s v="CanOnTor/hEmpP"/>
        <s v="C100-ws"/>
        <s v=",CanOnWat/xEmpE"/>
        <s v="CanOnWat/hEmpP,C100-ws"/>
        <s v="CanOnWat/hEmpP"/>
        <s v=",CanOnWat/tEmpK"/>
        <s v=",CanOnTor/fEmpV"/>
        <s v=",CanOnWat/gEmpI"/>
        <s v="G150-ws"/>
        <s v="CanOnWat/xEmpE"/>
        <s v="CanOnWat/tEmpK"/>
        <s v=",CanOnWat/nEmpM"/>
        <s v="CanOnTor/tEmpK,G150-ws"/>
        <s v="CanOnTor/tEmpK"/>
        <s v=",CanOnWat/qEmpD"/>
        <s v="CanOnTor/fEmpV"/>
        <s v="S180-ws"/>
        <s v="J114-ws"/>
        <s v="CanOnWat/gEmpI"/>
        <s v="CanOnWat/xEmpE,S180-ws"/>
        <s v="CanOnWat/nEmpM"/>
        <s v="G216-ws"/>
        <s v="CanOnWat/qEmpD"/>
        <s v="F144-ws"/>
        <s v="CanOnTor/nEmpM,G216-ws"/>
        <s v="CanOnTor/nEmpM"/>
        <s v="CanOnWat/qEmpD,F144-ws"/>
        <s v=",CanOnTor/lEmpA"/>
        <s v="CanOnTor/gEmpI,J114-ws"/>
        <s v="CanOnTor/gEmpI"/>
        <s v=",CanOnWat/pEmpL"/>
        <s v=",CanOnTor/xEmpS"/>
        <s v=",CanOnWat/nEmpU"/>
        <s v="CanOnTor/lEmpA"/>
        <s v=",CanOnTor/oEmpO"/>
        <s v=",CanOnTor/jEmpB"/>
        <s v="Q249-ws"/>
        <s v="CanOnWat/pEmpL"/>
        <s v="CanOnTor/xEmpS"/>
        <s v="G176-ws"/>
        <s v="A122-ws"/>
        <s v=",CanOnTor/wEmpF"/>
        <s v="Y200-ws"/>
        <s v="CanOnWat/lEmpA,Q249-ws"/>
        <s v="CanOnWat/lEmpA"/>
        <s v="Y167-ws"/>
        <s v="Y226-ws"/>
        <s v="CanOnTor/nEmpU,Y200-ws"/>
        <s v="CanOnTor/nEmpU"/>
        <s v="CanOnTor/oEmpO,G176-ws"/>
        <s v="CanOnTor/oEmpO"/>
        <s v="CanOnTor/pEmpL,A122-ws"/>
        <s v="CanOnWat/xEmpS,Y167-ws"/>
        <s v="CanOnTor/pEmpL"/>
        <s v="CanOnWat/xEmpS"/>
        <s v="CanOnTor/jEmpB"/>
        <s v="CanOnTor/jEmpB,Y226-ws"/>
        <s v="CanOnTor/wEmpF"/>
        <s v="CanOnWat/nEmpU"/>
        <s v="L109-ws"/>
        <s v="CanOnTor/wEmpF,L109-ws"/>
      </sharedItems>
    </cacheField>
    <cacheField name="PrevLogDate" numFmtId="164">
      <sharedItems containsDate="1" containsMixedTypes="1" minDate="2021-05-23T00:00:00" maxDate="2021-05-28T00:00:00"/>
    </cacheField>
    <cacheField name="PrevLogTime" numFmtId="22">
      <sharedItems containsDate="1" containsMixedTypes="1" minDate="2021-05-23T06:08:00" maxDate="2021-05-27T18:01:01"/>
    </cacheField>
    <cacheField name="PrevRecordType" numFmtId="0">
      <sharedItems containsMixedTypes="1" containsNumber="1" containsInteger="1" minValue="102" maxValue="156"/>
    </cacheField>
    <cacheField name="PrevDetailsDat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vallika" refreshedDate="45006.829461921297" createdVersion="8" refreshedVersion="8" minRefreshableVersion="3" recordCount="261" xr:uid="{736D8D07-BFAF-447D-8267-CC10B23AFD9C}">
  <cacheSource type="worksheet">
    <worksheetSource name="Table11"/>
  </cacheSource>
  <cacheFields count="10">
    <cacheField name="DataCentre" numFmtId="0">
      <sharedItems/>
    </cacheField>
    <cacheField name="DeviceMAC" numFmtId="0">
      <sharedItems count="49">
        <s v="45:37:3E:D2"/>
        <s v="DD:A5:FA:C8"/>
        <s v="2F:8B:42:C7"/>
        <s v="E5:A8:CA:F3"/>
        <s v="51:B8:5C:CF"/>
        <s v="0A:1B:D9:C3"/>
        <s v="95:D3:25:36"/>
        <s v="28:25:32:F1"/>
        <s v="ED:53:64:61"/>
        <s v="19:5E:A4:26"/>
        <s v="24:CF:AF:4B"/>
        <s v="8E:9C:41:3A"/>
        <s v="48:AB:3B:75"/>
        <s v="CE:F7:3B:73"/>
        <s v="A1:CE:EE:97"/>
        <s v="9A:7F:D7:F3"/>
        <s v="EC:98:56:8B"/>
        <s v="E5:9C:08:4A"/>
        <s v="DA:78:4A:60"/>
        <s v="FA:FC:75:AB"/>
        <s v="B9:7C:91:40"/>
        <s v="E8:BD:E7:FA"/>
        <s v="77:60:80:D1"/>
        <s v="41:7E:58:44"/>
        <s v="2D:17:7A:19"/>
        <s v="04:02:C1:9B"/>
        <s v="D6:A8:8C:C0"/>
        <s v="FE:6D:D5:38"/>
        <s v="19:68:33:79"/>
        <s v="74:58:0F:AC"/>
        <s v="2F:AA:FA:6F"/>
        <s v="DC:AF:3E:AD"/>
        <s v="F2:AB:86:91"/>
        <s v="67:A3:5E:81"/>
        <s v="EE:5B:FE:C5"/>
        <s v="53:B0:BA:2C"/>
        <s v="18:60:AA:15"/>
        <s v="58:76:BC:73"/>
        <s v="A3:FD:9D:00"/>
        <s v="8B:F3:26:81"/>
        <s v="8E:B3:6F:7E"/>
        <s v="DB:14:E6:C0"/>
        <s v="C4:91:4F:2A"/>
        <s v="4F:96:90:C7"/>
        <s v="60:EC:E9:2C"/>
        <s v="CD:3A:C6:A3"/>
        <s v="C3:1E:A2:69"/>
        <s v="84:0A:32:4D"/>
        <s v="A6:0C:C4:F4"/>
      </sharedItems>
    </cacheField>
    <cacheField name="LogDate" numFmtId="165">
      <sharedItems containsSemiMixedTypes="0" containsNonDate="0" containsDate="1" containsString="0" minDate="2021-05-23T00:00:00" maxDate="2021-05-28T00:00:00"/>
    </cacheField>
    <cacheField name="LogTime" numFmtId="22">
      <sharedItems containsSemiMixedTypes="0" containsNonDate="0" containsDate="1" containsString="0" minDate="2021-05-23T06:15:23" maxDate="2021-05-27T08:09:01"/>
    </cacheField>
    <cacheField name="LogRecordType" numFmtId="0">
      <sharedItems containsSemiMixedTypes="0" containsString="0" containsNumber="1" containsInteger="1" minValue="113" maxValue="113"/>
    </cacheField>
    <cacheField name="DetailsData" numFmtId="0">
      <sharedItems count="48">
        <s v="CanOnTor/oEmpT"/>
        <s v="CanOnTor/oEmpT,Y238-ws"/>
        <s v="CanOnWat/vEmpQ"/>
        <s v="CanOnTor/vEmpQ,J113-ws"/>
        <s v="CanOnWat/sEmpX"/>
        <s v="CanOnTor/sEmpX,Y223-ws"/>
        <s v="CanOnTor/cEmpZ"/>
        <s v="CanOnTor/nEmpY"/>
        <s v="CanOnTor/xEmpN"/>
        <s v="CanOnWat/zEmpR"/>
        <s v="CanOnTor/oEmpJ"/>
        <s v="CanOnWat/cEmpZ,V133-ws"/>
        <s v="CanOnTor/xEmpN,C157-ws"/>
        <s v="CanOnWat/xEmpH,S165-ws"/>
        <s v="CanOnTor/zEmpR,G175-ws"/>
        <s v="CanOnTor/oEmpJ,Y144-ws"/>
        <s v="CanOnTor/xEmpH"/>
        <s v="CanOnWat/jEmpG"/>
        <s v="CanOnWat/hEmpW"/>
        <s v="CanOnWat/uEmpC"/>
        <s v="CanOnWat/uEmpC,Y166-ws"/>
        <s v="CanOnTor/hEmpP"/>
        <s v="CanOnWat/hEmpP,C100-ws"/>
        <s v="CanOnWat/xEmpE"/>
        <s v="CanOnWat/tEmpK"/>
        <s v="CanOnTor/tEmpK,G150-ws"/>
        <s v="CanOnTor/fEmpV"/>
        <s v="CanOnWat/gEmpI"/>
        <s v="CanOnWat/xEmpE,S180-ws"/>
        <s v="CanOnWat/nEmpM"/>
        <s v="CanOnWat/qEmpD"/>
        <s v="CanOnTor/nEmpM,G216-ws"/>
        <s v="CanOnWat/qEmpD,F144-ws"/>
        <s v="CanOnTor/gEmpI,J114-ws"/>
        <s v="CanOnTor/lEmpA"/>
        <s v="CanOnWat/pEmpL"/>
        <s v="CanOnTor/xEmpS"/>
        <s v="CanOnWat/lEmpA,Q249-ws"/>
        <s v="CanOnTor/nEmpU,Y200-ws"/>
        <s v="CanOnTor/oEmpO,G176-ws"/>
        <s v="CanOnTor/oEmpO"/>
        <s v="CanOnTor/pEmpL,A122-ws"/>
        <s v="CanOnWat/xEmpS,Y167-ws"/>
        <s v="CanOnTor/jEmpB"/>
        <s v="CanOnTor/jEmpB,Y226-ws"/>
        <s v="CanOnTor/wEmpF"/>
        <s v="CanOnWat/nEmpU"/>
        <s v="CanOnTor/wEmpF,L109-ws"/>
      </sharedItems>
    </cacheField>
    <cacheField name="PrevLogDate" numFmtId="164">
      <sharedItems containsSemiMixedTypes="0" containsNonDate="0" containsDate="1" containsString="0" minDate="2021-05-23T00:00:00" maxDate="2021-05-28T00:00:00"/>
    </cacheField>
    <cacheField name="PrevLogTime" numFmtId="22">
      <sharedItems containsSemiMixedTypes="0" containsNonDate="0" containsDate="1" containsString="0" minDate="2021-05-23T06:15:24" maxDate="2021-05-27T08:09:11"/>
    </cacheField>
    <cacheField name="PrevRecordType" numFmtId="0">
      <sharedItems containsSemiMixedTypes="0" containsString="0" containsNumber="1" containsInteger="1" minValue="112" maxValue="139"/>
    </cacheField>
    <cacheField name="PrevDetailsDat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5">
  <r>
    <s v="CanOnTor"/>
    <x v="0"/>
    <d v="2021-05-27T00:00:00"/>
    <d v="2021-05-27T06:06:30"/>
    <n v="112"/>
    <x v="0"/>
    <d v="2021-05-27T00:00:00"/>
    <d v="2021-05-27T06:12:54"/>
    <n v="113"/>
    <s v="CanOnTor/oEmpT"/>
  </r>
  <r>
    <s v="CanOnWat"/>
    <x v="1"/>
    <d v="2021-05-27T00:00:00"/>
    <d v="2021-05-27T06:11:10"/>
    <n v="112"/>
    <x v="1"/>
    <d v="2021-05-28T00:00:00"/>
    <d v="2021-05-28T06:12:54"/>
    <n v="113"/>
    <s v="CanOnWat/vEmpQ"/>
  </r>
  <r>
    <s v="CanOnTor"/>
    <x v="2"/>
    <d v="2021-05-27T00:00:00"/>
    <d v="2021-05-27T06:14:30"/>
    <n v="112"/>
    <x v="2"/>
    <d v="2021-05-29T00:00:00"/>
    <d v="2021-05-29T06:12:54"/>
    <n v="113"/>
    <s v="CanOnTor/oEmpT,Y238-ws"/>
  </r>
  <r>
    <s v="CanOnTor"/>
    <x v="3"/>
    <d v="2021-05-27T00:00:00"/>
    <d v="2021-05-27T06:21:36"/>
    <n v="112"/>
    <x v="3"/>
    <d v="2021-05-30T00:00:00"/>
    <d v="2021-05-30T06:12:54"/>
    <n v="113"/>
    <s v="CanOnTor/vEmpQ,J113-ws"/>
  </r>
  <r>
    <s v="CanOnWat"/>
    <x v="4"/>
    <d v="2021-05-27T00:00:00"/>
    <d v="2021-05-27T06:35:42"/>
    <n v="112"/>
    <x v="4"/>
    <d v="2021-05-31T00:00:00"/>
    <d v="2021-05-31T06:12:54"/>
    <n v="113"/>
    <s v="CanOnWat/sEmpX"/>
  </r>
  <r>
    <s v="CanOnTor"/>
    <x v="5"/>
    <d v="2021-05-27T00:00:00"/>
    <d v="2021-05-27T06:42:26"/>
    <n v="112"/>
    <x v="5"/>
    <d v="2021-06-01T00:00:00"/>
    <d v="2021-06-01T06:12:54"/>
    <n v="113"/>
    <s v="CanOnTor/sEmpX,Y223-ws"/>
  </r>
  <r>
    <s v="CanOnTor"/>
    <x v="6"/>
    <d v="2021-05-27T00:00:00"/>
    <d v="2021-05-27T06:46:33"/>
    <n v="112"/>
    <x v="6"/>
    <d v="2021-06-02T00:00:00"/>
    <d v="2021-06-02T06:12:54"/>
    <n v="113"/>
    <s v="CanOnTor/cEmpZ"/>
  </r>
  <r>
    <s v="CanOnTor"/>
    <x v="7"/>
    <d v="2021-05-27T00:00:00"/>
    <d v="2021-05-27T06:50:09"/>
    <n v="112"/>
    <x v="7"/>
    <d v="2021-06-03T00:00:00"/>
    <d v="2021-06-03T06:12:54"/>
    <n v="113"/>
    <s v="CanOnTor/nEmpY"/>
  </r>
  <r>
    <s v="CanOnWat"/>
    <x v="8"/>
    <d v="2021-05-27T00:00:00"/>
    <d v="2021-05-27T06:50:54"/>
    <n v="112"/>
    <x v="8"/>
    <d v="2021-06-04T00:00:00"/>
    <d v="2021-06-04T06:12:54"/>
    <n v="113"/>
    <s v="CanOnWat/jEmpG"/>
  </r>
  <r>
    <s v="CanOnTor"/>
    <x v="9"/>
    <d v="2021-05-27T00:00:00"/>
    <d v="2021-05-27T06:51:07"/>
    <n v="112"/>
    <x v="9"/>
    <d v="2021-06-05T00:00:00"/>
    <d v="2021-06-05T06:12:54"/>
    <n v="113"/>
    <s v="CanOnTor/xEmpH"/>
  </r>
  <r>
    <s v="CanOnWat"/>
    <x v="10"/>
    <d v="2021-05-27T00:00:00"/>
    <d v="2021-05-27T06:51:12"/>
    <n v="112"/>
    <x v="10"/>
    <d v="2021-06-06T00:00:00"/>
    <d v="2021-06-06T06:12:54"/>
    <n v="113"/>
    <s v="CanOnWat/hEmpW"/>
  </r>
  <r>
    <s v="CanOnTor"/>
    <x v="11"/>
    <d v="2021-05-27T00:00:00"/>
    <d v="2021-05-27T06:51:46"/>
    <n v="112"/>
    <x v="11"/>
    <d v="2021-06-07T00:00:00"/>
    <d v="2021-06-07T06:12:54"/>
    <n v="113"/>
    <s v="CanOnTor/xEmpN"/>
  </r>
  <r>
    <s v="CanOnWat"/>
    <x v="12"/>
    <d v="2021-05-27T00:00:00"/>
    <d v="2021-05-27T06:52:49"/>
    <n v="112"/>
    <x v="12"/>
    <d v="2021-06-08T00:00:00"/>
    <d v="2021-06-08T06:12:54"/>
    <n v="113"/>
    <s v="CanOnWat/zEmpR"/>
  </r>
  <r>
    <s v="CanOnTor"/>
    <x v="13"/>
    <d v="2021-05-27T00:00:00"/>
    <d v="2021-05-27T06:54:18"/>
    <n v="112"/>
    <x v="13"/>
    <d v="2021-06-09T00:00:00"/>
    <d v="2021-06-09T06:12:54"/>
    <n v="113"/>
    <s v="CanOnTor/oEmpJ"/>
  </r>
  <r>
    <s v="CanOnTor"/>
    <x v="14"/>
    <d v="2021-05-27T00:00:00"/>
    <d v="2021-05-27T06:54:58"/>
    <n v="112"/>
    <x v="6"/>
    <d v="2021-06-10T00:00:00"/>
    <d v="2021-06-10T06:12:54"/>
    <n v="113"/>
    <s v="CanOnTor/cEmpZ"/>
  </r>
  <r>
    <s v="CanOnWat"/>
    <x v="15"/>
    <d v="2021-05-27T00:00:00"/>
    <d v="2021-05-27T06:59:59"/>
    <n v="112"/>
    <x v="14"/>
    <d v="2021-06-11T00:00:00"/>
    <d v="2021-06-11T06:12:54"/>
    <n v="113"/>
    <s v="CanOnWat/uEmpC"/>
  </r>
  <r>
    <s v="CanOnWat"/>
    <x v="16"/>
    <d v="2021-05-27T00:00:00"/>
    <d v="2021-05-27T07:00:28"/>
    <n v="112"/>
    <x v="15"/>
    <d v="2021-06-12T00:00:00"/>
    <d v="2021-06-12T06:12:54"/>
    <n v="113"/>
    <s v="CanOnWat/cEmpZ,V133-ws"/>
  </r>
  <r>
    <s v="CanOnTor"/>
    <x v="17"/>
    <d v="2021-05-27T00:00:00"/>
    <d v="2021-05-27T07:02:05"/>
    <n v="112"/>
    <x v="16"/>
    <d v="2021-06-13T00:00:00"/>
    <d v="2021-06-13T06:12:54"/>
    <n v="113"/>
    <s v="CanOnTor/xEmpN,C157-ws"/>
  </r>
  <r>
    <s v="CanOnWat"/>
    <x v="18"/>
    <d v="2021-05-27T00:00:00"/>
    <d v="2021-05-27T07:03:37"/>
    <n v="112"/>
    <x v="17"/>
    <d v="2021-06-14T00:00:00"/>
    <d v="2021-06-14T06:12:54"/>
    <n v="113"/>
    <s v="CanOnWat/xEmpH,S165-ws"/>
  </r>
  <r>
    <s v="CanOnTor"/>
    <x v="19"/>
    <d v="2021-05-27T00:00:00"/>
    <d v="2021-05-27T07:03:50"/>
    <n v="112"/>
    <x v="18"/>
    <d v="2021-06-15T00:00:00"/>
    <d v="2021-06-15T06:12:54"/>
    <n v="113"/>
    <s v="CanOnTor/zEmpR,G175-ws"/>
  </r>
  <r>
    <s v="CanOnTor"/>
    <x v="20"/>
    <d v="2021-05-27T00:00:00"/>
    <d v="2021-05-27T07:04:41"/>
    <n v="112"/>
    <x v="19"/>
    <d v="2021-06-16T00:00:00"/>
    <d v="2021-06-16T06:12:54"/>
    <n v="113"/>
    <s v="CanOnTor/oEmpJ,Y144-ws"/>
  </r>
  <r>
    <s v="CanOnTor"/>
    <x v="21"/>
    <d v="2021-05-27T00:00:00"/>
    <d v="2021-05-27T07:10:38"/>
    <n v="112"/>
    <x v="20"/>
    <d v="2021-06-17T00:00:00"/>
    <d v="2021-06-17T06:12:54"/>
    <n v="113"/>
    <s v="CanOnTor/hEmpP"/>
  </r>
  <r>
    <s v="CanOnWat"/>
    <x v="22"/>
    <d v="2021-05-27T00:00:00"/>
    <d v="2021-05-27T07:11:27"/>
    <n v="112"/>
    <x v="21"/>
    <d v="2021-06-18T00:00:00"/>
    <d v="2021-06-18T06:12:54"/>
    <n v="113"/>
    <s v="CanOnWat/uEmpC,Y166-ws"/>
  </r>
  <r>
    <s v="CanOnWat"/>
    <x v="23"/>
    <d v="2021-05-27T00:00:00"/>
    <d v="2021-05-27T07:20:41"/>
    <n v="112"/>
    <x v="22"/>
    <d v="2021-06-19T00:00:00"/>
    <d v="2021-06-19T06:12:54"/>
    <n v="113"/>
    <s v="CanOnWat/hEmpP,C100-ws"/>
  </r>
  <r>
    <s v="CanOnWat"/>
    <x v="24"/>
    <d v="2021-05-27T00:00:00"/>
    <d v="2021-05-27T07:21:56"/>
    <n v="112"/>
    <x v="23"/>
    <d v="2021-06-20T00:00:00"/>
    <d v="2021-06-20T06:12:54"/>
    <n v="113"/>
    <s v="CanOnWat/xEmpE"/>
  </r>
  <r>
    <s v="CanOnWat"/>
    <x v="25"/>
    <d v="2021-05-27T00:00:00"/>
    <d v="2021-05-27T07:22:12"/>
    <n v="112"/>
    <x v="24"/>
    <d v="2021-06-21T00:00:00"/>
    <d v="2021-06-21T06:12:54"/>
    <n v="113"/>
    <s v="CanOnWat/tEmpK"/>
  </r>
  <r>
    <s v="CanOnTor"/>
    <x v="26"/>
    <d v="2021-05-27T00:00:00"/>
    <d v="2021-05-27T07:23:50"/>
    <n v="112"/>
    <x v="25"/>
    <d v="2021-06-22T00:00:00"/>
    <d v="2021-06-22T06:12:54"/>
    <n v="113"/>
    <s v="CanOnTor/fEmpV"/>
  </r>
  <r>
    <s v="CanOnWat"/>
    <x v="27"/>
    <d v="2021-05-27T00:00:00"/>
    <d v="2021-05-27T07:26:35"/>
    <n v="112"/>
    <x v="26"/>
    <d v="2021-06-23T00:00:00"/>
    <d v="2021-06-23T06:12:54"/>
    <n v="113"/>
    <s v="CanOnWat/gEmpI"/>
  </r>
  <r>
    <s v="CanOnTor"/>
    <x v="28"/>
    <d v="2021-05-27T00:00:00"/>
    <d v="2021-05-27T07:28:23"/>
    <n v="112"/>
    <x v="27"/>
    <d v="2021-06-24T00:00:00"/>
    <d v="2021-06-24T06:12:54"/>
    <n v="113"/>
    <s v="CanOnTor/tEmpK,G150-ws"/>
  </r>
  <r>
    <s v="CanOnWat"/>
    <x v="29"/>
    <d v="2021-05-27T00:00:00"/>
    <d v="2021-05-27T07:29:19"/>
    <n v="112"/>
    <x v="28"/>
    <d v="2021-06-25T00:00:00"/>
    <d v="2021-06-25T06:12:54"/>
    <n v="113"/>
    <s v="CanOnWat/nEmpM"/>
  </r>
  <r>
    <s v="CanOnWat"/>
    <x v="30"/>
    <d v="2021-05-27T00:00:00"/>
    <d v="2021-05-27T07:30:08"/>
    <n v="112"/>
    <x v="29"/>
    <d v="2021-06-26T00:00:00"/>
    <d v="2021-06-26T06:12:54"/>
    <n v="113"/>
    <s v="CanOnWat/qEmpD"/>
  </r>
  <r>
    <s v="CanOnWat"/>
    <x v="31"/>
    <d v="2021-05-27T00:00:00"/>
    <d v="2021-05-27T07:32:59"/>
    <n v="112"/>
    <x v="30"/>
    <d v="2021-06-27T00:00:00"/>
    <d v="2021-06-27T06:12:54"/>
    <n v="113"/>
    <s v="CanOnWat/xEmpE,S180-ws"/>
  </r>
  <r>
    <s v="CanOnTor"/>
    <x v="32"/>
    <d v="2021-05-27T00:00:00"/>
    <d v="2021-05-27T07:38:37"/>
    <n v="112"/>
    <x v="31"/>
    <d v="2021-06-28T00:00:00"/>
    <d v="2021-06-28T06:12:54"/>
    <n v="113"/>
    <s v="CanOnTor/nEmpM,G216-ws"/>
  </r>
  <r>
    <s v="CanOnWat"/>
    <x v="33"/>
    <d v="2021-05-27T00:00:00"/>
    <d v="2021-05-27T07:39:25"/>
    <n v="112"/>
    <x v="32"/>
    <d v="2021-06-29T00:00:00"/>
    <d v="2021-06-29T06:12:54"/>
    <n v="113"/>
    <s v="CanOnWat/qEmpD,F144-ws"/>
  </r>
  <r>
    <s v="CanOnTor"/>
    <x v="34"/>
    <d v="2021-05-27T00:00:00"/>
    <d v="2021-05-27T07:41:55"/>
    <n v="112"/>
    <x v="33"/>
    <d v="2021-06-30T00:00:00"/>
    <d v="2021-06-30T06:12:54"/>
    <n v="113"/>
    <s v="CanOnTor/gEmpI,J114-ws"/>
  </r>
  <r>
    <s v="CanOnTor"/>
    <x v="35"/>
    <d v="2021-05-27T00:00:00"/>
    <d v="2021-05-27T07:43:09"/>
    <n v="112"/>
    <x v="34"/>
    <d v="2021-07-01T00:00:00"/>
    <d v="2021-07-01T06:12:54"/>
    <n v="113"/>
    <s v="CanOnTor/lEmpA"/>
  </r>
  <r>
    <s v="CanOnWat"/>
    <x v="36"/>
    <d v="2021-05-27T00:00:00"/>
    <d v="2021-05-27T07:47:38"/>
    <n v="112"/>
    <x v="35"/>
    <d v="2021-07-02T00:00:00"/>
    <d v="2021-07-02T06:12:54"/>
    <n v="113"/>
    <s v="CanOnWat/pEmpL"/>
  </r>
  <r>
    <s v="CanOnTor"/>
    <x v="37"/>
    <d v="2021-05-27T00:00:00"/>
    <d v="2021-05-27T07:48:52"/>
    <n v="112"/>
    <x v="36"/>
    <d v="2021-07-03T00:00:00"/>
    <d v="2021-07-03T06:12:54"/>
    <n v="113"/>
    <s v="CanOnTor/xEmpS"/>
  </r>
  <r>
    <s v="CanOnWat"/>
    <x v="38"/>
    <d v="2021-05-27T00:00:00"/>
    <d v="2021-05-27T07:49:08"/>
    <n v="112"/>
    <x v="37"/>
    <d v="2021-07-04T00:00:00"/>
    <d v="2021-07-04T06:12:54"/>
    <n v="113"/>
    <s v="CanOnWat/nEmpU"/>
  </r>
  <r>
    <s v="CanOnTor"/>
    <x v="39"/>
    <d v="2021-05-27T00:00:00"/>
    <d v="2021-05-27T07:52:14"/>
    <n v="112"/>
    <x v="38"/>
    <d v="2021-07-05T00:00:00"/>
    <d v="2021-07-05T06:12:54"/>
    <n v="113"/>
    <s v="CanOnTor/oEmpO"/>
  </r>
  <r>
    <s v="CanOnTor"/>
    <x v="40"/>
    <d v="2021-05-27T00:00:00"/>
    <d v="2021-05-27T07:52:30"/>
    <n v="112"/>
    <x v="39"/>
    <d v="2021-07-06T00:00:00"/>
    <d v="2021-07-06T06:12:54"/>
    <n v="113"/>
    <s v="CanOnTor/jEmpB"/>
  </r>
  <r>
    <s v="CanOnTor"/>
    <x v="41"/>
    <d v="2021-05-27T00:00:00"/>
    <d v="2021-05-27T07:56:02"/>
    <n v="112"/>
    <x v="40"/>
    <d v="2021-07-07T00:00:00"/>
    <d v="2021-07-07T06:12:54"/>
    <n v="113"/>
    <s v="CanOnTor/wEmpF"/>
  </r>
  <r>
    <s v="CanOnWat"/>
    <x v="42"/>
    <d v="2021-05-27T00:00:00"/>
    <d v="2021-05-27T07:56:40"/>
    <n v="112"/>
    <x v="41"/>
    <d v="2021-07-08T00:00:00"/>
    <d v="2021-07-08T06:12:54"/>
    <n v="113"/>
    <s v="CanOnWat/lEmpA,Q249-ws"/>
  </r>
  <r>
    <s v="CanOnTor"/>
    <x v="43"/>
    <d v="2021-05-27T00:00:00"/>
    <d v="2021-05-27T07:57:03"/>
    <n v="112"/>
    <x v="42"/>
    <d v="2021-07-09T00:00:00"/>
    <d v="2021-07-09T06:12:54"/>
    <n v="113"/>
    <s v="CanOnTor/oEmpO,G176-ws"/>
  </r>
  <r>
    <s v="CanOnTor"/>
    <x v="44"/>
    <d v="2021-05-27T00:00:00"/>
    <d v="2021-05-27T07:57:17"/>
    <n v="112"/>
    <x v="43"/>
    <d v="2021-07-10T00:00:00"/>
    <d v="2021-07-10T06:12:54"/>
    <n v="113"/>
    <s v="CanOnTor/pEmpL,A122-ws"/>
  </r>
  <r>
    <s v="CanOnTor"/>
    <x v="45"/>
    <d v="2021-05-27T00:00:00"/>
    <d v="2021-05-27T07:57:56"/>
    <n v="112"/>
    <x v="44"/>
    <d v="2021-07-11T00:00:00"/>
    <d v="2021-07-11T06:12:54"/>
    <n v="113"/>
    <s v="CanOnTor/nEmpU,Y200-ws"/>
  </r>
  <r>
    <s v="CanOnWat"/>
    <x v="46"/>
    <d v="2021-05-27T00:00:00"/>
    <d v="2021-05-27T07:58:32"/>
    <n v="112"/>
    <x v="45"/>
    <d v="2021-07-12T00:00:00"/>
    <d v="2021-07-12T06:12:54"/>
    <n v="113"/>
    <s v="CanOnWat/xEmpS,Y167-ws"/>
  </r>
  <r>
    <s v="CanOnTor"/>
    <x v="47"/>
    <d v="2021-05-27T00:00:00"/>
    <d v="2021-05-27T07:58:58"/>
    <n v="112"/>
    <x v="46"/>
    <d v="2021-07-13T00:00:00"/>
    <d v="2021-07-13T06:12:54"/>
    <n v="113"/>
    <s v="CanOnTor/jEmpB,Y226-ws"/>
  </r>
  <r>
    <s v="CanOnTor"/>
    <x v="48"/>
    <d v="2021-05-27T00:00:00"/>
    <d v="2021-05-27T08:07:41"/>
    <n v="112"/>
    <x v="47"/>
    <d v="2021-07-14T00:00:00"/>
    <d v="2021-07-14T06:12:54"/>
    <n v="113"/>
    <s v="CanOnTor/wEmpF,L109-ws"/>
  </r>
  <r>
    <s v="CanOnTor"/>
    <x v="0"/>
    <d v="2021-05-26T00:00:00"/>
    <d v="2021-05-26T06:06:35"/>
    <n v="112"/>
    <x v="0"/>
    <d v="2021-07-15T00:00:00"/>
    <d v="2021-07-15T06:12:54"/>
    <n v="113"/>
    <s v="CanOnTor/oEmpT"/>
  </r>
  <r>
    <s v="CanOnWat"/>
    <x v="1"/>
    <d v="2021-05-26T00:00:00"/>
    <d v="2021-05-26T06:11:23"/>
    <n v="112"/>
    <x v="1"/>
    <d v="2021-07-16T00:00:00"/>
    <d v="2021-07-16T06:12:54"/>
    <n v="113"/>
    <s v="CanOnWat/vEmpQ"/>
  </r>
  <r>
    <s v="CanOnTor"/>
    <x v="2"/>
    <d v="2021-05-26T00:00:00"/>
    <d v="2021-05-26T06:15:52"/>
    <n v="112"/>
    <x v="2"/>
    <d v="2021-07-17T00:00:00"/>
    <d v="2021-07-17T06:12:54"/>
    <n v="113"/>
    <s v="CanOnTor/oEmpT,Y238-ws"/>
  </r>
  <r>
    <s v="CanOnTor"/>
    <x v="3"/>
    <d v="2021-05-26T00:00:00"/>
    <d v="2021-05-26T06:21:18"/>
    <n v="112"/>
    <x v="3"/>
    <d v="2021-07-18T00:00:00"/>
    <d v="2021-07-18T06:12:54"/>
    <n v="113"/>
    <s v="CanOnTor/vEmpQ,J113-ws"/>
  </r>
  <r>
    <s v="CanOnWat"/>
    <x v="4"/>
    <d v="2021-05-26T00:00:00"/>
    <d v="2021-05-26T06:34:24"/>
    <n v="112"/>
    <x v="4"/>
    <d v="2021-07-19T00:00:00"/>
    <d v="2021-07-19T06:12:54"/>
    <n v="113"/>
    <s v="CanOnWat/sEmpX"/>
  </r>
  <r>
    <s v="CanOnTor"/>
    <x v="5"/>
    <d v="2021-05-26T00:00:00"/>
    <d v="2021-05-26T06:42:22"/>
    <n v="112"/>
    <x v="5"/>
    <d v="2021-07-20T00:00:00"/>
    <d v="2021-07-20T06:12:54"/>
    <n v="113"/>
    <s v="CanOnTor/sEmpX,Y223-ws"/>
  </r>
  <r>
    <s v="CanOnTor"/>
    <x v="6"/>
    <d v="2021-05-26T00:00:00"/>
    <d v="2021-05-26T06:47:09"/>
    <n v="112"/>
    <x v="6"/>
    <d v="2021-07-21T00:00:00"/>
    <d v="2021-07-21T06:12:54"/>
    <n v="113"/>
    <s v="CanOnTor/cEmpZ"/>
  </r>
  <r>
    <s v="CanOnWat"/>
    <x v="8"/>
    <d v="2021-05-26T00:00:00"/>
    <d v="2021-05-26T06:50:31"/>
    <n v="112"/>
    <x v="8"/>
    <d v="2021-07-22T00:00:00"/>
    <d v="2021-07-22T06:12:54"/>
    <n v="113"/>
    <s v="CanOnWat/jEmpG"/>
  </r>
  <r>
    <s v="CanOnWat"/>
    <x v="10"/>
    <d v="2021-05-26T00:00:00"/>
    <d v="2021-05-26T06:50:50"/>
    <n v="112"/>
    <x v="10"/>
    <d v="2021-07-23T00:00:00"/>
    <d v="2021-07-23T06:12:54"/>
    <n v="113"/>
    <s v="CanOnWat/hEmpW"/>
  </r>
  <r>
    <s v="CanOnTor"/>
    <x v="7"/>
    <d v="2021-05-26T00:00:00"/>
    <d v="2021-05-26T06:50:51"/>
    <n v="112"/>
    <x v="7"/>
    <d v="2021-07-24T00:00:00"/>
    <d v="2021-07-24T06:12:54"/>
    <n v="113"/>
    <s v="CanOnTor/nEmpY"/>
  </r>
  <r>
    <s v="CanOnTor"/>
    <x v="9"/>
    <d v="2021-05-26T00:00:00"/>
    <d v="2021-05-26T06:51:51"/>
    <n v="112"/>
    <x v="9"/>
    <d v="2021-07-25T00:00:00"/>
    <d v="2021-07-25T06:12:54"/>
    <n v="113"/>
    <s v="CanOnTor/xEmpH"/>
  </r>
  <r>
    <s v="CanOnTor"/>
    <x v="11"/>
    <d v="2021-05-26T00:00:00"/>
    <d v="2021-05-26T06:52:22"/>
    <n v="112"/>
    <x v="11"/>
    <d v="2021-07-26T00:00:00"/>
    <d v="2021-07-26T06:12:54"/>
    <n v="113"/>
    <s v="CanOnTor/xEmpN"/>
  </r>
  <r>
    <s v="CanOnWat"/>
    <x v="12"/>
    <d v="2021-05-26T00:00:00"/>
    <d v="2021-05-26T06:53:11"/>
    <n v="112"/>
    <x v="12"/>
    <d v="2021-07-27T00:00:00"/>
    <d v="2021-07-27T06:12:54"/>
    <n v="113"/>
    <s v="CanOnWat/zEmpR"/>
  </r>
  <r>
    <s v="CanOnTor"/>
    <x v="14"/>
    <d v="2021-05-26T00:00:00"/>
    <d v="2021-05-26T06:55:00"/>
    <n v="112"/>
    <x v="6"/>
    <d v="2021-07-28T00:00:00"/>
    <d v="2021-07-28T06:12:54"/>
    <n v="113"/>
    <s v="CanOnTor/cEmpZ"/>
  </r>
  <r>
    <s v="CanOnTor"/>
    <x v="13"/>
    <d v="2021-05-26T00:00:00"/>
    <d v="2021-05-26T06:55:52"/>
    <n v="112"/>
    <x v="13"/>
    <d v="2021-07-29T00:00:00"/>
    <d v="2021-07-29T06:12:54"/>
    <n v="113"/>
    <s v="CanOnTor/oEmpJ"/>
  </r>
  <r>
    <s v="CanOnWat"/>
    <x v="15"/>
    <d v="2021-05-26T00:00:00"/>
    <d v="2021-05-26T06:59:34"/>
    <n v="112"/>
    <x v="14"/>
    <d v="2021-07-30T00:00:00"/>
    <d v="2021-07-30T06:12:54"/>
    <n v="113"/>
    <s v="CanOnWat/uEmpC"/>
  </r>
  <r>
    <s v="CanOnWat"/>
    <x v="16"/>
    <d v="2021-05-26T00:00:00"/>
    <d v="2021-05-26T07:00:05"/>
    <n v="112"/>
    <x v="15"/>
    <d v="2021-07-31T00:00:00"/>
    <d v="2021-07-31T06:12:54"/>
    <n v="113"/>
    <s v="CanOnWat/cEmpZ,V133-ws"/>
  </r>
  <r>
    <s v="CanOnTor"/>
    <x v="17"/>
    <d v="2021-05-26T00:00:00"/>
    <d v="2021-05-26T07:01:39"/>
    <n v="112"/>
    <x v="16"/>
    <d v="2021-08-01T00:00:00"/>
    <d v="2021-08-01T06:12:54"/>
    <n v="113"/>
    <s v="CanOnTor/xEmpN,C157-ws"/>
  </r>
  <r>
    <s v="CanOnTor"/>
    <x v="19"/>
    <d v="2021-05-26T00:00:00"/>
    <d v="2021-05-26T07:02:13"/>
    <n v="112"/>
    <x v="18"/>
    <d v="2021-08-02T00:00:00"/>
    <d v="2021-08-02T06:12:54"/>
    <n v="113"/>
    <s v="CanOnTor/zEmpR,G175-ws"/>
  </r>
  <r>
    <s v="CanOnWat"/>
    <x v="18"/>
    <d v="2021-05-26T00:00:00"/>
    <d v="2021-05-26T07:03:04"/>
    <n v="112"/>
    <x v="17"/>
    <d v="2021-08-03T00:00:00"/>
    <d v="2021-08-03T06:12:54"/>
    <n v="113"/>
    <s v="CanOnWat/xEmpH,S165-ws"/>
  </r>
  <r>
    <s v="CanOnTor"/>
    <x v="20"/>
    <d v="2021-05-26T00:00:00"/>
    <d v="2021-05-26T07:05:37"/>
    <n v="112"/>
    <x v="19"/>
    <d v="2021-08-04T00:00:00"/>
    <d v="2021-08-04T06:12:54"/>
    <n v="113"/>
    <s v="CanOnTor/oEmpJ,Y144-ws"/>
  </r>
  <r>
    <s v="CanOnTor"/>
    <x v="21"/>
    <d v="2021-05-26T00:00:00"/>
    <d v="2021-05-26T07:10:23"/>
    <n v="112"/>
    <x v="20"/>
    <d v="2021-08-05T00:00:00"/>
    <d v="2021-08-05T06:12:54"/>
    <n v="113"/>
    <s v="CanOnTor/hEmpP"/>
  </r>
  <r>
    <s v="CanOnWat"/>
    <x v="22"/>
    <d v="2021-05-26T00:00:00"/>
    <d v="2021-05-26T07:11:04"/>
    <n v="112"/>
    <x v="21"/>
    <d v="2021-08-06T00:00:00"/>
    <d v="2021-08-06T06:12:54"/>
    <n v="113"/>
    <s v="CanOnWat/uEmpC,Y166-ws"/>
  </r>
  <r>
    <s v="CanOnWat"/>
    <x v="23"/>
    <d v="2021-05-26T00:00:00"/>
    <d v="2021-05-26T07:18:46"/>
    <n v="112"/>
    <x v="22"/>
    <d v="2021-08-07T00:00:00"/>
    <d v="2021-08-07T06:12:54"/>
    <n v="113"/>
    <s v="CanOnWat/hEmpP,C100-ws"/>
  </r>
  <r>
    <s v="CanOnWat"/>
    <x v="25"/>
    <d v="2021-05-26T00:00:00"/>
    <d v="2021-05-26T07:21:39"/>
    <n v="112"/>
    <x v="24"/>
    <d v="2021-08-08T00:00:00"/>
    <d v="2021-08-08T06:12:54"/>
    <n v="113"/>
    <s v="CanOnWat/tEmpK"/>
  </r>
  <r>
    <s v="CanOnWat"/>
    <x v="24"/>
    <d v="2021-05-26T00:00:00"/>
    <d v="2021-05-26T07:22:27"/>
    <n v="112"/>
    <x v="23"/>
    <d v="2021-08-09T00:00:00"/>
    <d v="2021-08-09T06:12:54"/>
    <n v="113"/>
    <s v="CanOnWat/xEmpE"/>
  </r>
  <r>
    <s v="CanOnTor"/>
    <x v="26"/>
    <d v="2021-05-26T00:00:00"/>
    <d v="2021-05-26T07:24:53"/>
    <n v="112"/>
    <x v="25"/>
    <d v="2021-08-10T00:00:00"/>
    <d v="2021-08-10T06:12:54"/>
    <n v="113"/>
    <s v="CanOnTor/fEmpV"/>
  </r>
  <r>
    <s v="CanOnWat"/>
    <x v="27"/>
    <d v="2021-05-26T00:00:00"/>
    <d v="2021-05-26T07:27:16"/>
    <n v="112"/>
    <x v="26"/>
    <d v="2021-08-11T00:00:00"/>
    <d v="2021-08-11T06:12:54"/>
    <n v="113"/>
    <s v="CanOnWat/gEmpI"/>
  </r>
  <r>
    <s v="CanOnTor"/>
    <x v="28"/>
    <d v="2021-05-26T00:00:00"/>
    <d v="2021-05-26T07:27:52"/>
    <n v="112"/>
    <x v="27"/>
    <d v="2021-08-12T00:00:00"/>
    <d v="2021-08-12T06:12:54"/>
    <n v="113"/>
    <s v="CanOnTor/tEmpK,G150-ws"/>
  </r>
  <r>
    <s v="CanOnWat"/>
    <x v="30"/>
    <d v="2021-05-26T00:00:00"/>
    <d v="2021-05-26T07:29:51"/>
    <n v="112"/>
    <x v="29"/>
    <d v="2021-08-13T00:00:00"/>
    <d v="2021-08-13T06:12:54"/>
    <n v="113"/>
    <s v="CanOnWat/qEmpD"/>
  </r>
  <r>
    <s v="CanOnWat"/>
    <x v="29"/>
    <d v="2021-05-26T00:00:00"/>
    <d v="2021-05-26T07:29:55"/>
    <n v="112"/>
    <x v="28"/>
    <d v="2021-08-14T00:00:00"/>
    <d v="2021-08-14T06:12:54"/>
    <n v="113"/>
    <s v="CanOnWat/nEmpM"/>
  </r>
  <r>
    <s v="CanOnWat"/>
    <x v="31"/>
    <d v="2021-05-26T00:00:00"/>
    <d v="2021-05-26T07:32:00"/>
    <n v="112"/>
    <x v="30"/>
    <d v="2021-08-15T00:00:00"/>
    <d v="2021-08-15T06:12:54"/>
    <n v="113"/>
    <s v="CanOnWat/xEmpE,S180-ws"/>
  </r>
  <r>
    <s v="CanOnTor"/>
    <x v="34"/>
    <d v="2021-05-26T00:00:00"/>
    <d v="2021-05-26T07:36:33"/>
    <n v="112"/>
    <x v="33"/>
    <d v="2021-08-16T00:00:00"/>
    <d v="2021-08-16T06:12:54"/>
    <n v="113"/>
    <s v="CanOnTor/gEmpI,J114-ws"/>
  </r>
  <r>
    <s v="CanOnTor"/>
    <x v="32"/>
    <d v="2021-05-26T00:00:00"/>
    <d v="2021-05-26T07:38:59"/>
    <n v="112"/>
    <x v="31"/>
    <d v="2021-08-17T00:00:00"/>
    <d v="2021-08-17T06:12:54"/>
    <n v="113"/>
    <s v="CanOnTor/nEmpM,G216-ws"/>
  </r>
  <r>
    <s v="CanOnWat"/>
    <x v="33"/>
    <d v="2021-05-26T00:00:00"/>
    <d v="2021-05-26T07:40:41"/>
    <n v="112"/>
    <x v="32"/>
    <d v="2021-08-18T00:00:00"/>
    <d v="2021-08-18T06:12:54"/>
    <n v="113"/>
    <s v="CanOnWat/qEmpD,F144-ws"/>
  </r>
  <r>
    <s v="CanOnTor"/>
    <x v="35"/>
    <d v="2021-05-26T00:00:00"/>
    <d v="2021-05-26T07:42:06"/>
    <n v="112"/>
    <x v="34"/>
    <d v="2021-08-19T00:00:00"/>
    <d v="2021-08-19T06:12:54"/>
    <n v="113"/>
    <s v="CanOnTor/lEmpA"/>
  </r>
  <r>
    <s v="CanOnTor"/>
    <x v="37"/>
    <d v="2021-05-26T00:00:00"/>
    <d v="2021-05-26T07:48:16"/>
    <n v="112"/>
    <x v="36"/>
    <d v="2021-08-20T00:00:00"/>
    <d v="2021-08-20T06:12:54"/>
    <n v="113"/>
    <s v="CanOnTor/xEmpS"/>
  </r>
  <r>
    <s v="CanOnWat"/>
    <x v="38"/>
    <d v="2021-05-26T00:00:00"/>
    <d v="2021-05-26T07:48:36"/>
    <n v="112"/>
    <x v="37"/>
    <d v="2021-08-21T00:00:00"/>
    <d v="2021-08-21T06:12:54"/>
    <n v="113"/>
    <s v="CanOnWat/nEmpU"/>
  </r>
  <r>
    <s v="CanOnWat"/>
    <x v="36"/>
    <d v="2021-05-26T00:00:00"/>
    <d v="2021-05-26T07:48:50"/>
    <n v="112"/>
    <x v="35"/>
    <d v="2021-08-22T00:00:00"/>
    <d v="2021-08-22T06:12:54"/>
    <n v="113"/>
    <s v="CanOnWat/pEmpL"/>
  </r>
  <r>
    <s v="CanOnTor"/>
    <x v="39"/>
    <d v="2021-05-26T00:00:00"/>
    <d v="2021-05-26T07:51:32"/>
    <n v="112"/>
    <x v="38"/>
    <d v="2021-08-23T00:00:00"/>
    <d v="2021-08-23T06:12:54"/>
    <n v="113"/>
    <s v="CanOnTor/oEmpO"/>
  </r>
  <r>
    <s v="CanOnTor"/>
    <x v="40"/>
    <d v="2021-05-26T00:00:00"/>
    <d v="2021-05-26T07:51:57"/>
    <n v="112"/>
    <x v="39"/>
    <d v="2021-08-24T00:00:00"/>
    <d v="2021-08-24T06:12:54"/>
    <n v="113"/>
    <s v="CanOnTor/jEmpB"/>
  </r>
  <r>
    <s v="CanOnWat"/>
    <x v="42"/>
    <d v="2021-05-26T00:00:00"/>
    <d v="2021-05-26T07:56:10"/>
    <n v="112"/>
    <x v="41"/>
    <d v="2021-08-25T00:00:00"/>
    <d v="2021-08-25T06:12:54"/>
    <n v="113"/>
    <s v="CanOnWat/lEmpA,Q249-ws"/>
  </r>
  <r>
    <s v="CanOnTor"/>
    <x v="41"/>
    <d v="2021-05-26T00:00:00"/>
    <d v="2021-05-26T07:56:15"/>
    <n v="112"/>
    <x v="40"/>
    <d v="2021-08-26T00:00:00"/>
    <d v="2021-08-26T06:12:54"/>
    <n v="113"/>
    <s v="CanOnTor/wEmpF"/>
  </r>
  <r>
    <s v="CanOnTor"/>
    <x v="45"/>
    <d v="2021-05-26T00:00:00"/>
    <d v="2021-05-26T07:56:44"/>
    <n v="112"/>
    <x v="44"/>
    <d v="2021-08-27T00:00:00"/>
    <d v="2021-08-27T06:12:54"/>
    <n v="113"/>
    <s v="CanOnTor/nEmpU,Y200-ws"/>
  </r>
  <r>
    <s v="CanOnWat"/>
    <x v="46"/>
    <d v="2021-05-26T00:00:00"/>
    <d v="2021-05-26T07:57:15"/>
    <n v="112"/>
    <x v="45"/>
    <d v="2021-08-28T00:00:00"/>
    <d v="2021-08-28T06:12:54"/>
    <n v="123"/>
    <s v="CanOnWat/xEmpS"/>
  </r>
  <r>
    <s v="CanOnTor"/>
    <x v="47"/>
    <d v="2021-05-26T00:00:00"/>
    <d v="2021-05-26T07:57:20"/>
    <n v="112"/>
    <x v="46"/>
    <d v="2021-08-29T00:00:00"/>
    <d v="2021-08-29T06:12:54"/>
    <n v="113"/>
    <s v="CanOnTor/jEmpB,Y226-ws"/>
  </r>
  <r>
    <s v="CanOnTor"/>
    <x v="44"/>
    <d v="2021-05-26T00:00:00"/>
    <d v="2021-05-26T07:57:21"/>
    <n v="112"/>
    <x v="43"/>
    <d v="2021-08-30T00:00:00"/>
    <d v="2021-08-30T06:12:54"/>
    <n v="113"/>
    <s v="CanOnTor/pEmpL,A122-ws"/>
  </r>
  <r>
    <s v="CanOnTor"/>
    <x v="43"/>
    <d v="2021-05-26T00:00:00"/>
    <d v="2021-05-26T07:57:42"/>
    <n v="112"/>
    <x v="42"/>
    <d v="2021-08-31T00:00:00"/>
    <d v="2021-08-31T06:12:54"/>
    <n v="113"/>
    <s v="CanOnTor/oEmpO,G176-ws"/>
  </r>
  <r>
    <s v="CanOnTor"/>
    <x v="48"/>
    <d v="2021-05-26T00:00:00"/>
    <d v="2021-05-26T08:07:03"/>
    <n v="112"/>
    <x v="47"/>
    <d v="2021-09-01T00:00:00"/>
    <d v="2021-09-01T06:12:54"/>
    <n v="113"/>
    <s v="CanOnTor/wEmpF,L109-ws"/>
  </r>
  <r>
    <s v="CanOnTor"/>
    <x v="0"/>
    <d v="2021-05-25T00:00:00"/>
    <d v="2021-05-25T06:07:25"/>
    <n v="112"/>
    <x v="0"/>
    <d v="2021-09-02T00:00:00"/>
    <d v="2021-09-02T06:12:54"/>
    <n v="113"/>
    <s v="CanOnTor/oEmpT"/>
  </r>
  <r>
    <s v="CanOnWat"/>
    <x v="1"/>
    <d v="2021-05-25T00:00:00"/>
    <d v="2021-05-25T06:10:18"/>
    <n v="112"/>
    <x v="1"/>
    <d v="2021-09-03T00:00:00"/>
    <d v="2021-09-03T06:12:54"/>
    <n v="113"/>
    <s v="CanOnWat/vEmpQ"/>
  </r>
  <r>
    <s v="CanOnTor"/>
    <x v="2"/>
    <d v="2021-05-25T00:00:00"/>
    <d v="2021-05-25T06:16:07"/>
    <n v="112"/>
    <x v="2"/>
    <d v="2021-09-04T00:00:00"/>
    <d v="2021-09-04T06:12:54"/>
    <n v="113"/>
    <s v="CanOnTor/oEmpT,Y238-ws"/>
  </r>
  <r>
    <s v="CanOnTor"/>
    <x v="3"/>
    <d v="2021-05-25T00:00:00"/>
    <d v="2021-05-25T06:20:30"/>
    <n v="112"/>
    <x v="3"/>
    <d v="2021-09-05T00:00:00"/>
    <d v="2021-09-05T06:12:54"/>
    <n v="113"/>
    <s v="CanOnTor/vEmpQ,J113-ws"/>
  </r>
  <r>
    <s v="CanOnWat"/>
    <x v="4"/>
    <d v="2021-05-25T00:00:00"/>
    <d v="2021-05-25T06:35:37"/>
    <n v="112"/>
    <x v="4"/>
    <d v="2021-09-06T00:00:00"/>
    <d v="2021-09-06T06:12:54"/>
    <n v="113"/>
    <s v="CanOnWat/sEmpX"/>
  </r>
  <r>
    <s v="CanOnTor"/>
    <x v="5"/>
    <d v="2021-05-25T00:00:00"/>
    <d v="2021-05-25T06:41:10"/>
    <n v="112"/>
    <x v="5"/>
    <d v="2021-09-07T00:00:00"/>
    <d v="2021-09-07T06:12:54"/>
    <n v="113"/>
    <s v="CanOnTor/sEmpX,Y223-ws"/>
  </r>
  <r>
    <s v="CanOnTor"/>
    <x v="6"/>
    <d v="2021-05-25T00:00:00"/>
    <d v="2021-05-25T06:47:33"/>
    <n v="112"/>
    <x v="6"/>
    <d v="2021-09-08T00:00:00"/>
    <d v="2021-09-08T06:12:54"/>
    <n v="113"/>
    <s v="CanOnTor/cEmpZ"/>
  </r>
  <r>
    <s v="CanOnWat"/>
    <x v="8"/>
    <d v="2021-05-25T00:00:00"/>
    <d v="2021-05-25T06:49:35"/>
    <n v="112"/>
    <x v="8"/>
    <d v="2021-09-09T00:00:00"/>
    <d v="2021-09-09T06:12:54"/>
    <n v="113"/>
    <s v="CanOnWat/jEmpG"/>
  </r>
  <r>
    <s v="CanOnTor"/>
    <x v="7"/>
    <d v="2021-05-25T00:00:00"/>
    <d v="2021-05-25T06:50:18"/>
    <n v="112"/>
    <x v="7"/>
    <d v="2021-09-10T00:00:00"/>
    <d v="2021-09-10T06:12:54"/>
    <n v="113"/>
    <s v="CanOnTor/nEmpY"/>
  </r>
  <r>
    <s v="CanOnTor"/>
    <x v="11"/>
    <d v="2021-05-25T00:00:00"/>
    <d v="2021-05-25T06:51:48"/>
    <n v="112"/>
    <x v="11"/>
    <d v="2021-09-11T00:00:00"/>
    <d v="2021-09-11T06:12:54"/>
    <n v="113"/>
    <s v="CanOnTor/xEmpN"/>
  </r>
  <r>
    <s v="CanOnTor"/>
    <x v="9"/>
    <d v="2021-05-25T00:00:00"/>
    <d v="2021-05-25T06:51:57"/>
    <n v="112"/>
    <x v="9"/>
    <d v="2021-09-12T00:00:00"/>
    <d v="2021-09-12T06:12:54"/>
    <n v="113"/>
    <s v="CanOnTor/xEmpH"/>
  </r>
  <r>
    <s v="CanOnWat"/>
    <x v="10"/>
    <d v="2021-05-25T00:00:00"/>
    <d v="2021-05-25T06:52:03"/>
    <n v="112"/>
    <x v="10"/>
    <d v="2021-09-13T00:00:00"/>
    <d v="2021-09-13T06:12:54"/>
    <n v="113"/>
    <s v="CanOnWat/hEmpW"/>
  </r>
  <r>
    <s v="CanOnWat"/>
    <x v="12"/>
    <d v="2021-05-25T00:00:00"/>
    <d v="2021-05-25T06:53:35"/>
    <n v="112"/>
    <x v="12"/>
    <d v="2021-09-14T00:00:00"/>
    <d v="2021-09-14T06:12:54"/>
    <n v="113"/>
    <s v="CanOnWat/zEmpR"/>
  </r>
  <r>
    <s v="CanOnTor"/>
    <x v="13"/>
    <d v="2021-05-25T00:00:00"/>
    <d v="2021-05-25T06:54:39"/>
    <n v="112"/>
    <x v="13"/>
    <d v="2021-09-15T00:00:00"/>
    <d v="2021-09-15T06:12:54"/>
    <n v="113"/>
    <s v="CanOnTor/oEmpJ"/>
  </r>
  <r>
    <s v="CanOnTor"/>
    <x v="14"/>
    <d v="2021-05-25T00:00:00"/>
    <d v="2021-05-25T06:55:28"/>
    <n v="112"/>
    <x v="6"/>
    <d v="2021-09-16T00:00:00"/>
    <d v="2021-09-16T06:12:54"/>
    <n v="113"/>
    <s v="CanOnTor/cEmpZ"/>
  </r>
  <r>
    <s v="CanOnWat"/>
    <x v="16"/>
    <d v="2021-05-25T00:00:00"/>
    <d v="2021-05-25T06:59:58"/>
    <n v="112"/>
    <x v="15"/>
    <d v="2021-09-17T00:00:00"/>
    <d v="2021-09-17T06:12:54"/>
    <n v="113"/>
    <s v="CanOnWat/cEmpZ,V133-ws"/>
  </r>
  <r>
    <s v="CanOnTor"/>
    <x v="17"/>
    <d v="2021-05-25T00:00:00"/>
    <d v="2021-05-25T07:01:11"/>
    <n v="112"/>
    <x v="16"/>
    <d v="2021-09-18T00:00:00"/>
    <d v="2021-09-18T06:12:54"/>
    <n v="113"/>
    <s v="CanOnTor/xEmpN,C157-ws"/>
  </r>
  <r>
    <s v="CanOnWat"/>
    <x v="15"/>
    <d v="2021-05-25T00:00:00"/>
    <d v="2021-05-25T07:01:21"/>
    <n v="112"/>
    <x v="14"/>
    <d v="2021-09-19T00:00:00"/>
    <d v="2021-09-19T06:12:54"/>
    <n v="113"/>
    <s v="CanOnWat/uEmpC"/>
  </r>
  <r>
    <s v="CanOnTor"/>
    <x v="19"/>
    <d v="2021-05-25T00:00:00"/>
    <d v="2021-05-25T07:02:58"/>
    <n v="112"/>
    <x v="18"/>
    <d v="2021-09-20T00:00:00"/>
    <d v="2021-09-20T06:12:54"/>
    <n v="113"/>
    <s v="CanOnTor/zEmpR,G175-ws"/>
  </r>
  <r>
    <s v="CanOnWat"/>
    <x v="18"/>
    <d v="2021-05-25T00:00:00"/>
    <d v="2021-05-25T07:04:26"/>
    <n v="112"/>
    <x v="17"/>
    <d v="2021-09-21T00:00:00"/>
    <d v="2021-09-21T06:12:54"/>
    <n v="113"/>
    <s v="CanOnWat/xEmpH,S165-ws"/>
  </r>
  <r>
    <s v="CanOnTor"/>
    <x v="20"/>
    <d v="2021-05-25T00:00:00"/>
    <d v="2021-05-25T07:04:39"/>
    <n v="112"/>
    <x v="19"/>
    <d v="2021-09-22T00:00:00"/>
    <d v="2021-09-22T06:12:54"/>
    <n v="113"/>
    <s v="CanOnTor/oEmpJ,Y144-ws"/>
  </r>
  <r>
    <s v="CanOnTor"/>
    <x v="21"/>
    <d v="2021-05-25T00:00:00"/>
    <d v="2021-05-25T07:08:53"/>
    <n v="112"/>
    <x v="20"/>
    <d v="2021-09-23T00:00:00"/>
    <d v="2021-09-23T06:12:54"/>
    <n v="113"/>
    <s v="CanOnTor/hEmpP"/>
  </r>
  <r>
    <s v="CanOnWat"/>
    <x v="22"/>
    <d v="2021-05-25T00:00:00"/>
    <d v="2021-05-25T07:11:49"/>
    <n v="112"/>
    <x v="21"/>
    <d v="2021-09-24T00:00:00"/>
    <d v="2021-09-24T06:12:54"/>
    <n v="113"/>
    <s v="CanOnWat/uEmpC,Y166-ws"/>
  </r>
  <r>
    <s v="CanOnWat"/>
    <x v="23"/>
    <d v="2021-05-25T00:00:00"/>
    <d v="2021-05-25T07:19:26"/>
    <n v="112"/>
    <x v="22"/>
    <d v="2021-09-25T00:00:00"/>
    <d v="2021-09-25T06:12:54"/>
    <n v="113"/>
    <s v="CanOnWat/hEmpP,C100-ws"/>
  </r>
  <r>
    <s v="CanOnWat"/>
    <x v="25"/>
    <d v="2021-05-25T00:00:00"/>
    <d v="2021-05-25T07:22:03"/>
    <n v="112"/>
    <x v="24"/>
    <d v="2021-09-26T00:00:00"/>
    <d v="2021-09-26T06:12:54"/>
    <n v="113"/>
    <s v="CanOnWat/tEmpK"/>
  </r>
  <r>
    <s v="CanOnWat"/>
    <x v="24"/>
    <d v="2021-05-25T00:00:00"/>
    <d v="2021-05-25T07:22:24"/>
    <n v="112"/>
    <x v="23"/>
    <d v="2021-09-27T00:00:00"/>
    <d v="2021-09-27T06:12:54"/>
    <n v="113"/>
    <s v="CanOnWat/xEmpE"/>
  </r>
  <r>
    <s v="CanOnTor"/>
    <x v="26"/>
    <d v="2021-05-25T00:00:00"/>
    <d v="2021-05-25T07:25:33"/>
    <n v="112"/>
    <x v="25"/>
    <d v="2021-09-28T00:00:00"/>
    <d v="2021-09-28T06:12:54"/>
    <n v="113"/>
    <s v="CanOnTor/fEmpV"/>
  </r>
  <r>
    <s v="CanOnWat"/>
    <x v="27"/>
    <d v="2021-05-25T00:00:00"/>
    <d v="2021-05-25T07:28:15"/>
    <n v="112"/>
    <x v="26"/>
    <d v="2021-09-29T00:00:00"/>
    <d v="2021-09-29T06:12:54"/>
    <n v="113"/>
    <s v="CanOnWat/gEmpI"/>
  </r>
  <r>
    <s v="CanOnTor"/>
    <x v="28"/>
    <d v="2021-05-25T00:00:00"/>
    <d v="2021-05-25T07:28:16"/>
    <n v="112"/>
    <x v="27"/>
    <d v="2021-09-30T00:00:00"/>
    <d v="2021-09-30T06:12:54"/>
    <n v="113"/>
    <s v="CanOnTor/tEmpK,G150-ws"/>
  </r>
  <r>
    <s v="CanOnWat"/>
    <x v="30"/>
    <d v="2021-05-25T00:00:00"/>
    <d v="2021-05-25T07:28:40"/>
    <n v="112"/>
    <x v="29"/>
    <d v="2021-10-01T00:00:00"/>
    <d v="2021-10-01T06:12:54"/>
    <n v="113"/>
    <s v="CanOnWat/qEmpD"/>
  </r>
  <r>
    <s v="CanOnWat"/>
    <x v="29"/>
    <d v="2021-05-25T00:00:00"/>
    <d v="2021-05-25T07:29:08"/>
    <n v="112"/>
    <x v="28"/>
    <d v="2021-10-02T00:00:00"/>
    <d v="2021-10-02T06:12:54"/>
    <n v="113"/>
    <s v="CanOnWat/nEmpM"/>
  </r>
  <r>
    <s v="CanOnWat"/>
    <x v="31"/>
    <d v="2021-05-25T00:00:00"/>
    <d v="2021-05-25T07:32:28"/>
    <n v="112"/>
    <x v="30"/>
    <d v="2021-10-03T00:00:00"/>
    <d v="2021-10-03T06:12:54"/>
    <n v="123"/>
    <s v="CanOnWat/xEmpE"/>
  </r>
  <r>
    <s v="CanOnTor"/>
    <x v="34"/>
    <d v="2021-05-25T00:00:00"/>
    <d v="2021-05-25T07:37:12"/>
    <n v="112"/>
    <x v="33"/>
    <d v="2021-10-04T00:00:00"/>
    <d v="2021-10-04T06:12:54"/>
    <n v="113"/>
    <s v="CanOnTor/gEmpI,J114-ws"/>
  </r>
  <r>
    <s v="CanOnTor"/>
    <x v="32"/>
    <d v="2021-05-25T00:00:00"/>
    <d v="2021-05-25T07:37:24"/>
    <n v="112"/>
    <x v="31"/>
    <d v="2021-10-05T00:00:00"/>
    <d v="2021-10-05T06:12:54"/>
    <n v="113"/>
    <s v="CanOnTor/nEmpM,G216-ws"/>
  </r>
  <r>
    <s v="CanOnWat"/>
    <x v="33"/>
    <d v="2021-05-25T00:00:00"/>
    <d v="2021-05-25T07:39:16"/>
    <n v="112"/>
    <x v="32"/>
    <d v="2021-10-06T00:00:00"/>
    <d v="2021-10-06T06:12:54"/>
    <n v="113"/>
    <s v="CanOnWat/qEmpD,F144-ws"/>
  </r>
  <r>
    <s v="CanOnTor"/>
    <x v="35"/>
    <d v="2021-05-25T00:00:00"/>
    <d v="2021-05-25T07:43:21"/>
    <n v="112"/>
    <x v="34"/>
    <d v="2021-10-07T00:00:00"/>
    <d v="2021-10-07T06:12:54"/>
    <n v="113"/>
    <s v="CanOnTor/lEmpA"/>
  </r>
  <r>
    <s v="CanOnWat"/>
    <x v="36"/>
    <d v="2021-05-25T00:00:00"/>
    <d v="2021-05-25T07:48:30"/>
    <n v="112"/>
    <x v="35"/>
    <d v="2021-10-08T00:00:00"/>
    <d v="2021-10-08T06:12:54"/>
    <n v="113"/>
    <s v="CanOnWat/pEmpL"/>
  </r>
  <r>
    <s v="CanOnTor"/>
    <x v="37"/>
    <d v="2021-05-25T00:00:00"/>
    <d v="2021-05-25T07:48:57"/>
    <n v="112"/>
    <x v="36"/>
    <d v="2021-10-09T00:00:00"/>
    <d v="2021-10-09T06:12:54"/>
    <n v="113"/>
    <s v="CanOnTor/xEmpS"/>
  </r>
  <r>
    <s v="CanOnWat"/>
    <x v="38"/>
    <d v="2021-05-25T00:00:00"/>
    <d v="2021-05-25T07:49:02"/>
    <n v="112"/>
    <x v="37"/>
    <d v="2021-10-10T00:00:00"/>
    <d v="2021-10-10T06:12:54"/>
    <n v="113"/>
    <s v="CanOnWat/nEmpU"/>
  </r>
  <r>
    <s v="CanOnTor"/>
    <x v="39"/>
    <d v="2021-05-25T00:00:00"/>
    <d v="2021-05-25T07:51:29"/>
    <n v="112"/>
    <x v="38"/>
    <d v="2021-10-11T00:00:00"/>
    <d v="2021-10-11T06:12:54"/>
    <n v="113"/>
    <s v="CanOnTor/oEmpO"/>
  </r>
  <r>
    <s v="CanOnTor"/>
    <x v="40"/>
    <d v="2021-05-25T00:00:00"/>
    <d v="2021-05-25T07:52:26"/>
    <n v="112"/>
    <x v="39"/>
    <d v="2021-10-12T00:00:00"/>
    <d v="2021-10-12T06:12:54"/>
    <n v="113"/>
    <s v="CanOnTor/jEmpB"/>
  </r>
  <r>
    <s v="CanOnWat"/>
    <x v="42"/>
    <d v="2021-05-25T00:00:00"/>
    <d v="2021-05-25T07:55:16"/>
    <n v="112"/>
    <x v="41"/>
    <d v="2021-10-13T00:00:00"/>
    <d v="2021-10-13T06:12:54"/>
    <n v="113"/>
    <s v="CanOnWat/lEmpA,Q249-ws"/>
  </r>
  <r>
    <s v="CanOnTor"/>
    <x v="44"/>
    <d v="2021-05-25T00:00:00"/>
    <d v="2021-05-25T07:56:14"/>
    <n v="112"/>
    <x v="43"/>
    <d v="2021-10-14T00:00:00"/>
    <d v="2021-10-14T06:12:54"/>
    <n v="113"/>
    <s v="CanOnTor/pEmpL,A122-ws"/>
  </r>
  <r>
    <s v="CanOnTor"/>
    <x v="43"/>
    <d v="2021-05-25T00:00:00"/>
    <d v="2021-05-25T07:56:22"/>
    <n v="112"/>
    <x v="42"/>
    <d v="2021-10-15T00:00:00"/>
    <d v="2021-10-15T06:12:54"/>
    <n v="113"/>
    <s v="CanOnTor/oEmpO,G176-ws"/>
  </r>
  <r>
    <s v="CanOnTor"/>
    <x v="45"/>
    <d v="2021-05-25T00:00:00"/>
    <d v="2021-05-25T07:56:50"/>
    <n v="112"/>
    <x v="44"/>
    <d v="2021-10-16T00:00:00"/>
    <d v="2021-10-16T06:12:54"/>
    <n v="113"/>
    <s v="CanOnTor/nEmpU,Y200-ws"/>
  </r>
  <r>
    <s v="CanOnTor"/>
    <x v="41"/>
    <d v="2021-05-25T00:00:00"/>
    <d v="2021-05-25T07:56:50"/>
    <n v="112"/>
    <x v="40"/>
    <d v="2021-10-17T00:00:00"/>
    <d v="2021-10-17T06:12:54"/>
    <n v="113"/>
    <s v="CanOnTor/wEmpF"/>
  </r>
  <r>
    <s v="CanOnTor"/>
    <x v="47"/>
    <d v="2021-05-25T00:00:00"/>
    <d v="2021-05-25T07:57:34"/>
    <n v="112"/>
    <x v="46"/>
    <d v="2021-10-18T00:00:00"/>
    <d v="2021-10-18T06:12:54"/>
    <n v="113"/>
    <s v="CanOnTor/jEmpB,Y226-ws"/>
  </r>
  <r>
    <s v="CanOnWat"/>
    <x v="46"/>
    <d v="2021-05-25T00:00:00"/>
    <d v="2021-05-25T07:58:01"/>
    <n v="112"/>
    <x v="45"/>
    <d v="2021-10-19T00:00:00"/>
    <d v="2021-10-19T06:12:54"/>
    <n v="113"/>
    <s v="CanOnWat/xEmpS,Y167-ws"/>
  </r>
  <r>
    <s v="CanOnTor"/>
    <x v="48"/>
    <d v="2021-05-25T00:00:00"/>
    <d v="2021-05-25T08:05:29"/>
    <n v="112"/>
    <x v="47"/>
    <d v="2021-10-20T00:00:00"/>
    <d v="2021-10-20T06:12:54"/>
    <n v="123"/>
    <s v="CanOnTor/wEmpF"/>
  </r>
  <r>
    <s v="CanOnTor"/>
    <x v="0"/>
    <d v="2021-05-24T00:00:00"/>
    <d v="2021-05-24T06:06:39"/>
    <n v="112"/>
    <x v="0"/>
    <d v="2021-10-21T00:00:00"/>
    <d v="2021-10-21T06:12:54"/>
    <n v="113"/>
    <s v="CanOnTor/oEmpT"/>
  </r>
  <r>
    <s v="CanOnWat"/>
    <x v="1"/>
    <d v="2021-05-24T00:00:00"/>
    <d v="2021-05-24T06:11:24"/>
    <n v="112"/>
    <x v="1"/>
    <d v="2021-10-22T00:00:00"/>
    <d v="2021-10-22T06:12:54"/>
    <n v="113"/>
    <s v="CanOnWat/vEmpQ"/>
  </r>
  <r>
    <s v="CanOnTor"/>
    <x v="2"/>
    <d v="2021-05-24T00:00:00"/>
    <d v="2021-05-24T06:14:22"/>
    <n v="112"/>
    <x v="2"/>
    <d v="2021-10-23T00:00:00"/>
    <d v="2021-10-23T06:12:54"/>
    <n v="113"/>
    <s v="CanOnTor/oEmpT,Y238-ws"/>
  </r>
  <r>
    <s v="CanOnTor"/>
    <x v="3"/>
    <d v="2021-05-24T00:00:00"/>
    <d v="2021-05-24T06:20:24"/>
    <n v="112"/>
    <x v="3"/>
    <d v="2021-10-24T00:00:00"/>
    <d v="2021-10-24T06:12:54"/>
    <n v="113"/>
    <s v="CanOnTor/vEmpQ,J113-ws"/>
  </r>
  <r>
    <s v="CanOnWat"/>
    <x v="4"/>
    <d v="2021-05-24T00:00:00"/>
    <d v="2021-05-24T06:34:18"/>
    <n v="112"/>
    <x v="4"/>
    <d v="2021-10-25T00:00:00"/>
    <d v="2021-10-25T06:12:54"/>
    <n v="113"/>
    <s v="CanOnWat/sEmpX"/>
  </r>
  <r>
    <s v="CanOnTor"/>
    <x v="5"/>
    <d v="2021-05-24T00:00:00"/>
    <d v="2021-05-24T06:42:01"/>
    <n v="112"/>
    <x v="5"/>
    <d v="2021-10-26T00:00:00"/>
    <d v="2021-10-26T06:12:54"/>
    <n v="113"/>
    <s v="CanOnTor/sEmpX,Y223-ws"/>
  </r>
  <r>
    <s v="CanOnTor"/>
    <x v="6"/>
    <d v="2021-05-24T00:00:00"/>
    <d v="2021-05-24T06:46:48"/>
    <n v="112"/>
    <x v="6"/>
    <d v="2021-10-27T00:00:00"/>
    <d v="2021-10-27T06:12:54"/>
    <n v="113"/>
    <s v="CanOnTor/cEmpZ"/>
  </r>
  <r>
    <s v="CanOnWat"/>
    <x v="8"/>
    <d v="2021-05-24T00:00:00"/>
    <d v="2021-05-24T06:49:55"/>
    <n v="112"/>
    <x v="8"/>
    <d v="2021-10-28T00:00:00"/>
    <d v="2021-10-28T06:12:54"/>
    <n v="113"/>
    <s v="CanOnWat/jEmpG"/>
  </r>
  <r>
    <s v="CanOnTor"/>
    <x v="7"/>
    <d v="2021-05-24T00:00:00"/>
    <d v="2021-05-24T06:50:53"/>
    <n v="112"/>
    <x v="7"/>
    <d v="2021-10-29T00:00:00"/>
    <d v="2021-10-29T06:12:54"/>
    <n v="113"/>
    <s v="CanOnTor/nEmpY"/>
  </r>
  <r>
    <s v="CanOnTor"/>
    <x v="9"/>
    <d v="2021-05-24T00:00:00"/>
    <d v="2021-05-24T06:51:18"/>
    <n v="112"/>
    <x v="9"/>
    <d v="2021-10-30T00:00:00"/>
    <d v="2021-10-30T06:12:54"/>
    <n v="113"/>
    <s v="CanOnTor/xEmpH"/>
  </r>
  <r>
    <s v="CanOnWat"/>
    <x v="12"/>
    <d v="2021-05-24T00:00:00"/>
    <d v="2021-05-24T06:52:00"/>
    <n v="112"/>
    <x v="12"/>
    <d v="2021-10-31T00:00:00"/>
    <d v="2021-10-31T06:12:54"/>
    <n v="113"/>
    <s v="CanOnWat/zEmpR"/>
  </r>
  <r>
    <s v="CanOnWat"/>
    <x v="10"/>
    <d v="2021-05-24T00:00:00"/>
    <d v="2021-05-24T06:52:09"/>
    <n v="112"/>
    <x v="10"/>
    <d v="2021-11-01T00:00:00"/>
    <d v="2021-11-01T06:12:54"/>
    <n v="113"/>
    <s v="CanOnWat/hEmpW"/>
  </r>
  <r>
    <s v="CanOnTor"/>
    <x v="11"/>
    <d v="2021-05-24T00:00:00"/>
    <d v="2021-05-24T06:52:32"/>
    <n v="112"/>
    <x v="11"/>
    <d v="2021-11-02T00:00:00"/>
    <d v="2021-11-02T06:12:54"/>
    <n v="113"/>
    <s v="CanOnTor/xEmpN"/>
  </r>
  <r>
    <s v="CanOnTor"/>
    <x v="14"/>
    <d v="2021-05-24T00:00:00"/>
    <d v="2021-05-24T06:54:23"/>
    <n v="112"/>
    <x v="6"/>
    <d v="2021-11-03T00:00:00"/>
    <d v="2021-11-03T06:12:54"/>
    <n v="113"/>
    <s v="CanOnTor/cEmpZ"/>
  </r>
  <r>
    <s v="CanOnTor"/>
    <x v="13"/>
    <d v="2021-05-24T00:00:00"/>
    <d v="2021-05-24T06:55:29"/>
    <n v="112"/>
    <x v="13"/>
    <d v="2021-11-04T00:00:00"/>
    <d v="2021-11-04T06:12:54"/>
    <n v="113"/>
    <s v="CanOnTor/oEmpJ"/>
  </r>
  <r>
    <s v="CanOnWat"/>
    <x v="16"/>
    <d v="2021-05-24T00:00:00"/>
    <d v="2021-05-24T07:00:49"/>
    <n v="112"/>
    <x v="15"/>
    <d v="2021-11-05T00:00:00"/>
    <d v="2021-11-05T06:12:54"/>
    <n v="113"/>
    <s v="CanOnWat/cEmpZ,V133-ws"/>
  </r>
  <r>
    <s v="CanOnWat"/>
    <x v="15"/>
    <d v="2021-05-24T00:00:00"/>
    <d v="2021-05-24T07:01:08"/>
    <n v="112"/>
    <x v="14"/>
    <d v="2021-11-06T00:00:00"/>
    <d v="2021-11-06T06:12:54"/>
    <n v="113"/>
    <s v="CanOnWat/uEmpC"/>
  </r>
  <r>
    <s v="CanOnTor"/>
    <x v="19"/>
    <d v="2021-05-24T00:00:00"/>
    <d v="2021-05-24T07:02:57"/>
    <n v="112"/>
    <x v="18"/>
    <d v="2021-11-07T00:00:00"/>
    <d v="2021-11-07T06:12:54"/>
    <n v="113"/>
    <s v="CanOnTor/zEmpR,G175-ws"/>
  </r>
  <r>
    <s v="CanOnTor"/>
    <x v="17"/>
    <d v="2021-05-24T00:00:00"/>
    <d v="2021-05-24T07:03:07"/>
    <n v="112"/>
    <x v="16"/>
    <d v="2021-11-08T00:00:00"/>
    <d v="2021-11-08T06:12:54"/>
    <n v="113"/>
    <s v="CanOnTor/xEmpN,C157-ws"/>
  </r>
  <r>
    <s v="CanOnWat"/>
    <x v="18"/>
    <d v="2021-05-24T00:00:00"/>
    <d v="2021-05-24T07:04:13"/>
    <n v="112"/>
    <x v="17"/>
    <d v="2021-11-09T00:00:00"/>
    <d v="2021-11-09T06:12:54"/>
    <n v="113"/>
    <s v="CanOnWat/xEmpH,S165-ws"/>
  </r>
  <r>
    <s v="CanOnTor"/>
    <x v="20"/>
    <d v="2021-05-24T00:00:00"/>
    <d v="2021-05-24T07:04:28"/>
    <n v="112"/>
    <x v="19"/>
    <d v="2021-11-10T00:00:00"/>
    <d v="2021-11-10T06:12:54"/>
    <n v="113"/>
    <s v="CanOnTor/oEmpJ,Y144-ws"/>
  </r>
  <r>
    <s v="CanOnTor"/>
    <x v="21"/>
    <d v="2021-05-24T00:00:00"/>
    <d v="2021-05-24T07:10:06"/>
    <n v="112"/>
    <x v="20"/>
    <d v="2021-11-11T00:00:00"/>
    <d v="2021-11-11T06:12:54"/>
    <n v="113"/>
    <s v="CanOnTor/hEmpP"/>
  </r>
  <r>
    <s v="CanOnWat"/>
    <x v="22"/>
    <d v="2021-05-24T00:00:00"/>
    <d v="2021-05-24T07:12:48"/>
    <n v="112"/>
    <x v="21"/>
    <d v="2021-11-12T00:00:00"/>
    <d v="2021-11-12T06:12:54"/>
    <n v="113"/>
    <s v="CanOnWat/uEmpC,Y166-ws"/>
  </r>
  <r>
    <s v="CanOnWat"/>
    <x v="23"/>
    <d v="2021-05-24T00:00:00"/>
    <d v="2021-05-24T07:19:24"/>
    <n v="112"/>
    <x v="22"/>
    <d v="2021-11-13T00:00:00"/>
    <d v="2021-11-13T06:12:54"/>
    <n v="113"/>
    <s v="CanOnWat/hEmpP,C100-ws"/>
  </r>
  <r>
    <s v="CanOnWat"/>
    <x v="25"/>
    <d v="2021-05-24T00:00:00"/>
    <d v="2021-05-24T07:21:59"/>
    <n v="112"/>
    <x v="24"/>
    <d v="2021-11-14T00:00:00"/>
    <d v="2021-11-14T06:12:54"/>
    <n v="113"/>
    <s v="CanOnWat/tEmpK"/>
  </r>
  <r>
    <s v="CanOnWat"/>
    <x v="24"/>
    <d v="2021-05-24T00:00:00"/>
    <d v="2021-05-24T07:22:08"/>
    <n v="112"/>
    <x v="23"/>
    <d v="2021-11-15T00:00:00"/>
    <d v="2021-11-15T06:12:54"/>
    <n v="113"/>
    <s v="CanOnWat/xEmpE"/>
  </r>
  <r>
    <s v="CanOnTor"/>
    <x v="26"/>
    <d v="2021-05-24T00:00:00"/>
    <d v="2021-05-24T07:24:31"/>
    <n v="112"/>
    <x v="25"/>
    <d v="2021-11-16T00:00:00"/>
    <d v="2021-11-16T06:12:54"/>
    <n v="113"/>
    <s v="CanOnTor/fEmpV"/>
  </r>
  <r>
    <s v="CanOnWat"/>
    <x v="27"/>
    <d v="2021-05-24T00:00:00"/>
    <d v="2021-05-24T07:27:06"/>
    <n v="112"/>
    <x v="26"/>
    <d v="2021-11-17T00:00:00"/>
    <d v="2021-11-17T06:12:54"/>
    <n v="113"/>
    <s v="CanOnWat/gEmpI"/>
  </r>
  <r>
    <s v="CanOnTor"/>
    <x v="28"/>
    <d v="2021-05-24T00:00:00"/>
    <d v="2021-05-24T07:27:50"/>
    <n v="112"/>
    <x v="27"/>
    <d v="2021-11-18T00:00:00"/>
    <d v="2021-11-18T06:12:54"/>
    <n v="123"/>
    <s v="CanOnTor/tEmpK"/>
  </r>
  <r>
    <s v="CanOnWat"/>
    <x v="29"/>
    <d v="2021-05-24T00:00:00"/>
    <d v="2021-05-24T07:28:16"/>
    <n v="112"/>
    <x v="28"/>
    <d v="2021-11-19T00:00:00"/>
    <d v="2021-11-19T06:12:54"/>
    <n v="113"/>
    <s v="CanOnWat/nEmpM"/>
  </r>
  <r>
    <s v="CanOnWat"/>
    <x v="30"/>
    <d v="2021-05-24T00:00:00"/>
    <d v="2021-05-24T07:30:13"/>
    <n v="112"/>
    <x v="29"/>
    <d v="2021-11-20T00:00:00"/>
    <d v="2021-11-20T06:12:54"/>
    <n v="113"/>
    <s v="CanOnWat/qEmpD"/>
  </r>
  <r>
    <s v="CanOnWat"/>
    <x v="31"/>
    <d v="2021-05-24T00:00:00"/>
    <d v="2021-05-24T07:32:19"/>
    <n v="112"/>
    <x v="30"/>
    <d v="2021-11-21T00:00:00"/>
    <d v="2021-11-21T06:12:54"/>
    <n v="113"/>
    <s v="CanOnWat/xEmpE,S180-ws"/>
  </r>
  <r>
    <s v="CanOnTor"/>
    <x v="34"/>
    <d v="2021-05-24T00:00:00"/>
    <d v="2021-05-24T07:37:22"/>
    <n v="112"/>
    <x v="33"/>
    <d v="2021-11-22T00:00:00"/>
    <d v="2021-11-22T06:12:54"/>
    <n v="113"/>
    <s v="CanOnTor/gEmpI,J114-ws"/>
  </r>
  <r>
    <s v="CanOnTor"/>
    <x v="32"/>
    <d v="2021-05-24T00:00:00"/>
    <d v="2021-05-24T07:38:00"/>
    <n v="112"/>
    <x v="31"/>
    <d v="2021-11-23T00:00:00"/>
    <d v="2021-11-23T06:12:54"/>
    <n v="113"/>
    <s v="CanOnTor/nEmpM,G216-ws"/>
  </r>
  <r>
    <s v="CanOnWat"/>
    <x v="33"/>
    <d v="2021-05-24T00:00:00"/>
    <d v="2021-05-24T07:40:06"/>
    <n v="112"/>
    <x v="32"/>
    <d v="2021-11-24T00:00:00"/>
    <d v="2021-11-24T06:12:54"/>
    <n v="123"/>
    <s v="CanOnWat/qEmpD"/>
  </r>
  <r>
    <s v="CanOnTor"/>
    <x v="35"/>
    <d v="2021-05-24T00:00:00"/>
    <d v="2021-05-24T07:41:51"/>
    <n v="112"/>
    <x v="34"/>
    <d v="2021-11-25T00:00:00"/>
    <d v="2021-11-25T06:12:54"/>
    <n v="123"/>
    <s v="CanOnTor/lEmpA"/>
  </r>
  <r>
    <s v="CanOnWat"/>
    <x v="36"/>
    <d v="2021-05-24T00:00:00"/>
    <d v="2021-05-24T07:48:00"/>
    <n v="112"/>
    <x v="35"/>
    <d v="2021-11-26T00:00:00"/>
    <d v="2021-11-26T06:12:54"/>
    <n v="113"/>
    <s v="CanOnWat/pEmpL"/>
  </r>
  <r>
    <s v="CanOnTor"/>
    <x v="37"/>
    <d v="2021-05-24T00:00:00"/>
    <d v="2021-05-24T07:48:21"/>
    <n v="112"/>
    <x v="36"/>
    <d v="2021-11-27T00:00:00"/>
    <d v="2021-11-27T06:12:54"/>
    <n v="113"/>
    <s v="CanOnTor/xEmpS"/>
  </r>
  <r>
    <s v="CanOnWat"/>
    <x v="38"/>
    <d v="2021-05-24T00:00:00"/>
    <d v="2021-05-24T07:48:57"/>
    <n v="112"/>
    <x v="37"/>
    <d v="2021-11-28T00:00:00"/>
    <d v="2021-11-28T06:12:54"/>
    <n v="113"/>
    <s v="CanOnWat/nEmpU"/>
  </r>
  <r>
    <s v="CanOnTor"/>
    <x v="39"/>
    <d v="2021-05-24T00:00:00"/>
    <d v="2021-05-24T07:52:04"/>
    <n v="112"/>
    <x v="38"/>
    <d v="2021-11-29T00:00:00"/>
    <d v="2021-11-29T06:12:54"/>
    <n v="113"/>
    <s v="CanOnTor/oEmpO"/>
  </r>
  <r>
    <s v="CanOnTor"/>
    <x v="40"/>
    <d v="2021-05-24T00:00:00"/>
    <d v="2021-05-24T07:52:51"/>
    <n v="112"/>
    <x v="39"/>
    <d v="2021-11-30T00:00:00"/>
    <d v="2021-11-30T06:12:54"/>
    <n v="113"/>
    <s v="CanOnTor/jEmpB"/>
  </r>
  <r>
    <s v="CanOnWat"/>
    <x v="42"/>
    <d v="2021-05-24T00:00:00"/>
    <d v="2021-05-24T07:55:52"/>
    <n v="112"/>
    <x v="41"/>
    <d v="2021-12-01T00:00:00"/>
    <d v="2021-12-01T06:12:54"/>
    <n v="113"/>
    <s v="CanOnWat/lEmpA,Q249-ws"/>
  </r>
  <r>
    <s v="CanOnTor"/>
    <x v="44"/>
    <d v="2021-05-24T00:00:00"/>
    <d v="2021-05-24T07:56:41"/>
    <n v="112"/>
    <x v="43"/>
    <d v="2021-12-02T00:00:00"/>
    <d v="2021-12-02T06:12:54"/>
    <n v="113"/>
    <s v="CanOnTor/pEmpL,A122-ws"/>
  </r>
  <r>
    <s v="CanOnTor"/>
    <x v="41"/>
    <d v="2021-05-24T00:00:00"/>
    <d v="2021-05-24T07:57:23"/>
    <n v="112"/>
    <x v="40"/>
    <d v="2021-12-03T00:00:00"/>
    <d v="2021-12-03T06:12:54"/>
    <n v="113"/>
    <s v="CanOnTor/wEmpF"/>
  </r>
  <r>
    <s v="CanOnWat"/>
    <x v="46"/>
    <d v="2021-05-24T00:00:00"/>
    <d v="2021-05-24T07:57:37"/>
    <n v="112"/>
    <x v="45"/>
    <d v="2021-12-04T00:00:00"/>
    <d v="2021-12-04T06:12:54"/>
    <n v="113"/>
    <s v="CanOnWat/xEmpS,Y167-ws"/>
  </r>
  <r>
    <s v="CanOnTor"/>
    <x v="45"/>
    <d v="2021-05-24T00:00:00"/>
    <d v="2021-05-24T07:57:41"/>
    <n v="112"/>
    <x v="44"/>
    <d v="2021-12-05T00:00:00"/>
    <d v="2021-12-05T06:12:54"/>
    <n v="113"/>
    <s v="CanOnTor/nEmpU,Y200-ws"/>
  </r>
  <r>
    <s v="CanOnTor"/>
    <x v="43"/>
    <d v="2021-05-24T00:00:00"/>
    <d v="2021-05-24T07:57:46"/>
    <n v="112"/>
    <x v="42"/>
    <d v="2021-12-06T00:00:00"/>
    <d v="2021-12-06T06:12:54"/>
    <n v="113"/>
    <s v="CanOnTor/oEmpO,G176-ws"/>
  </r>
  <r>
    <s v="CanOnTor"/>
    <x v="47"/>
    <d v="2021-05-24T00:00:00"/>
    <d v="2021-05-24T07:58:34"/>
    <n v="112"/>
    <x v="46"/>
    <d v="2021-12-07T00:00:00"/>
    <d v="2021-12-07T06:12:54"/>
    <n v="113"/>
    <s v="CanOnTor/jEmpB,Y226-ws"/>
  </r>
  <r>
    <s v="CanOnTor"/>
    <x v="48"/>
    <d v="2021-05-24T00:00:00"/>
    <d v="2021-05-24T08:06:51"/>
    <n v="112"/>
    <x v="47"/>
    <d v="2021-12-08T00:00:00"/>
    <d v="2021-12-08T06:12:54"/>
    <n v="113"/>
    <s v="CanOnTor/wEmpF,L109-ws"/>
  </r>
  <r>
    <s v="CanOnTor"/>
    <x v="0"/>
    <d v="2021-05-23T00:00:00"/>
    <d v="2021-05-23T06:08:00"/>
    <n v="112"/>
    <x v="0"/>
    <d v="2021-12-09T00:00:00"/>
    <d v="2021-12-09T06:12:54"/>
    <n v="113"/>
    <s v="CanOnTor/oEmpT"/>
  </r>
  <r>
    <s v="CanOnWat"/>
    <x v="1"/>
    <d v="2021-05-23T00:00:00"/>
    <d v="2021-05-23T06:10:30"/>
    <n v="112"/>
    <x v="1"/>
    <d v="2021-12-10T00:00:00"/>
    <d v="2021-12-10T06:12:54"/>
    <n v="113"/>
    <s v="CanOnWat/vEmpQ"/>
  </r>
  <r>
    <s v="CanOnTor"/>
    <x v="2"/>
    <d v="2021-05-23T00:00:00"/>
    <d v="2021-05-23T06:15:57"/>
    <n v="112"/>
    <x v="2"/>
    <d v="2021-12-11T00:00:00"/>
    <d v="2021-12-11T06:12:54"/>
    <n v="113"/>
    <s v="CanOnTor/oEmpT,Y238-ws"/>
  </r>
  <r>
    <s v="CanOnTor"/>
    <x v="3"/>
    <d v="2021-05-23T00:00:00"/>
    <d v="2021-05-23T06:19:48"/>
    <n v="112"/>
    <x v="3"/>
    <d v="2021-12-12T00:00:00"/>
    <d v="2021-12-12T06:12:54"/>
    <n v="113"/>
    <s v="CanOnTor/vEmpQ,J113-ws"/>
  </r>
  <r>
    <s v="CanOnWat"/>
    <x v="4"/>
    <d v="2021-05-23T00:00:00"/>
    <d v="2021-05-23T06:35:00"/>
    <n v="112"/>
    <x v="4"/>
    <d v="2021-12-13T00:00:00"/>
    <d v="2021-12-13T06:12:54"/>
    <n v="113"/>
    <s v="CanOnWat/sEmpX"/>
  </r>
  <r>
    <s v="CanOnTor"/>
    <x v="5"/>
    <d v="2021-05-23T00:00:00"/>
    <d v="2021-05-23T06:42:10"/>
    <n v="112"/>
    <x v="5"/>
    <d v="2021-12-14T00:00:00"/>
    <d v="2021-12-14T06:12:54"/>
    <n v="113"/>
    <s v="CanOnTor/sEmpX,Y223-ws"/>
  </r>
  <r>
    <s v="CanOnTor"/>
    <x v="6"/>
    <d v="2021-05-23T00:00:00"/>
    <d v="2021-05-23T06:47:47"/>
    <n v="112"/>
    <x v="6"/>
    <d v="2021-12-15T00:00:00"/>
    <d v="2021-12-15T06:12:54"/>
    <n v="113"/>
    <s v="CanOnTor/cEmpZ"/>
  </r>
  <r>
    <s v="CanOnWat"/>
    <x v="8"/>
    <d v="2021-05-23T00:00:00"/>
    <d v="2021-05-23T06:50:15"/>
    <n v="112"/>
    <x v="8"/>
    <d v="2021-12-16T00:00:00"/>
    <d v="2021-12-16T06:12:54"/>
    <n v="113"/>
    <s v="CanOnWat/jEmpG"/>
  </r>
  <r>
    <s v="CanOnTor"/>
    <x v="7"/>
    <d v="2021-05-23T00:00:00"/>
    <d v="2021-05-23T06:50:42"/>
    <n v="112"/>
    <x v="7"/>
    <d v="2021-12-17T00:00:00"/>
    <d v="2021-12-17T06:12:54"/>
    <n v="113"/>
    <s v="CanOnTor/nEmpY"/>
  </r>
  <r>
    <s v="CanOnTor"/>
    <x v="9"/>
    <d v="2021-05-23T00:00:00"/>
    <d v="2021-05-23T06:51:12"/>
    <n v="112"/>
    <x v="9"/>
    <d v="2021-12-18T00:00:00"/>
    <d v="2021-12-18T06:12:54"/>
    <n v="113"/>
    <s v="CanOnTor/xEmpH"/>
  </r>
  <r>
    <s v="CanOnTor"/>
    <x v="11"/>
    <d v="2021-05-23T00:00:00"/>
    <d v="2021-05-23T06:51:30"/>
    <n v="112"/>
    <x v="11"/>
    <d v="2021-12-19T00:00:00"/>
    <d v="2021-12-19T06:12:54"/>
    <n v="113"/>
    <s v="CanOnTor/xEmpN"/>
  </r>
  <r>
    <s v="CanOnWat"/>
    <x v="10"/>
    <d v="2021-05-23T00:00:00"/>
    <d v="2021-05-23T06:51:49"/>
    <n v="112"/>
    <x v="10"/>
    <d v="2021-12-20T00:00:00"/>
    <d v="2021-12-20T06:12:54"/>
    <n v="113"/>
    <s v="CanOnWat/hEmpW"/>
  </r>
  <r>
    <s v="CanOnWat"/>
    <x v="12"/>
    <d v="2021-05-23T00:00:00"/>
    <d v="2021-05-23T06:52:41"/>
    <n v="112"/>
    <x v="12"/>
    <d v="2021-12-21T00:00:00"/>
    <d v="2021-12-21T06:12:54"/>
    <n v="113"/>
    <s v="CanOnWat/zEmpR"/>
  </r>
  <r>
    <s v="CanOnTor"/>
    <x v="14"/>
    <d v="2021-05-23T00:00:00"/>
    <d v="2021-05-23T06:54:27"/>
    <n v="112"/>
    <x v="6"/>
    <d v="2021-12-22T00:00:00"/>
    <d v="2021-12-22T06:12:54"/>
    <n v="113"/>
    <s v="CanOnTor/cEmpZ"/>
  </r>
  <r>
    <s v="CanOnTor"/>
    <x v="13"/>
    <d v="2021-05-23T00:00:00"/>
    <d v="2021-05-23T06:55:14"/>
    <n v="112"/>
    <x v="13"/>
    <d v="2021-12-23T00:00:00"/>
    <d v="2021-12-23T06:12:54"/>
    <n v="113"/>
    <s v="CanOnTor/oEmpJ"/>
  </r>
  <r>
    <s v="CanOnWat"/>
    <x v="15"/>
    <d v="2021-05-23T00:00:00"/>
    <d v="2021-05-23T06:59:59"/>
    <n v="112"/>
    <x v="14"/>
    <d v="2021-12-24T00:00:00"/>
    <d v="2021-12-24T06:12:54"/>
    <n v="113"/>
    <s v="CanOnWat/uEmpC"/>
  </r>
  <r>
    <s v="CanOnWat"/>
    <x v="16"/>
    <d v="2021-05-23T00:00:00"/>
    <d v="2021-05-23T07:00:00"/>
    <n v="112"/>
    <x v="15"/>
    <d v="2021-12-25T00:00:00"/>
    <d v="2021-12-25T06:12:54"/>
    <n v="113"/>
    <s v="CanOnWat/cEmpZ,V133-ws"/>
  </r>
  <r>
    <s v="CanOnTor"/>
    <x v="19"/>
    <d v="2021-05-23T00:00:00"/>
    <d v="2021-05-23T07:02:36"/>
    <n v="112"/>
    <x v="18"/>
    <d v="2021-12-26T00:00:00"/>
    <d v="2021-12-26T06:12:54"/>
    <n v="113"/>
    <s v="CanOnTor/zEmpR,G175-ws"/>
  </r>
  <r>
    <s v="CanOnTor"/>
    <x v="17"/>
    <d v="2021-05-23T00:00:00"/>
    <d v="2021-05-23T07:02:47"/>
    <n v="112"/>
    <x v="16"/>
    <d v="2021-12-27T00:00:00"/>
    <d v="2021-12-27T06:12:54"/>
    <n v="113"/>
    <s v="CanOnTor/xEmpN,C157-ws"/>
  </r>
  <r>
    <s v="CanOnWat"/>
    <x v="18"/>
    <d v="2021-05-23T00:00:00"/>
    <d v="2021-05-23T07:04:34"/>
    <n v="112"/>
    <x v="17"/>
    <d v="2021-12-28T00:00:00"/>
    <d v="2021-12-28T06:12:54"/>
    <n v="113"/>
    <s v="CanOnWat/xEmpH,S165-ws"/>
  </r>
  <r>
    <s v="CanOnTor"/>
    <x v="20"/>
    <d v="2021-05-23T00:00:00"/>
    <d v="2021-05-23T07:05:03"/>
    <n v="112"/>
    <x v="19"/>
    <d v="2021-12-29T00:00:00"/>
    <d v="2021-12-29T06:12:54"/>
    <n v="113"/>
    <s v="CanOnTor/oEmpJ,Y144-ws"/>
  </r>
  <r>
    <s v="CanOnTor"/>
    <x v="21"/>
    <d v="2021-05-23T00:00:00"/>
    <d v="2021-05-23T07:10:49"/>
    <n v="112"/>
    <x v="20"/>
    <d v="2021-12-30T00:00:00"/>
    <d v="2021-12-30T06:12:54"/>
    <n v="113"/>
    <s v="CanOnTor/hEmpP"/>
  </r>
  <r>
    <s v="CanOnWat"/>
    <x v="22"/>
    <d v="2021-05-23T00:00:00"/>
    <d v="2021-05-23T07:12:34"/>
    <n v="112"/>
    <x v="21"/>
    <d v="2021-12-31T00:00:00"/>
    <d v="2021-12-31T06:12:54"/>
    <n v="113"/>
    <s v="CanOnWat/uEmpC,Y166-ws"/>
  </r>
  <r>
    <s v="CanOnWat"/>
    <x v="23"/>
    <d v="2021-05-23T00:00:00"/>
    <d v="2021-05-23T07:19:12"/>
    <n v="112"/>
    <x v="22"/>
    <d v="2022-01-01T00:00:00"/>
    <d v="2022-01-01T06:12:54"/>
    <n v="113"/>
    <s v="CanOnWat/hEmpP,C100-ws"/>
  </r>
  <r>
    <s v="CanOnWat"/>
    <x v="24"/>
    <d v="2021-05-23T00:00:00"/>
    <d v="2021-05-23T07:21:28"/>
    <n v="112"/>
    <x v="23"/>
    <d v="2022-01-02T00:00:00"/>
    <d v="2022-01-02T06:12:54"/>
    <n v="113"/>
    <s v="CanOnWat/xEmpE"/>
  </r>
  <r>
    <s v="CanOnWat"/>
    <x v="25"/>
    <d v="2021-05-23T00:00:00"/>
    <d v="2021-05-23T07:21:56"/>
    <n v="112"/>
    <x v="24"/>
    <d v="2022-01-03T00:00:00"/>
    <d v="2022-01-03T06:12:54"/>
    <n v="113"/>
    <s v="CanOnWat/tEmpK"/>
  </r>
  <r>
    <s v="CanOnTor"/>
    <x v="26"/>
    <d v="2021-05-23T00:00:00"/>
    <d v="2021-05-23T07:25:28"/>
    <n v="112"/>
    <x v="25"/>
    <d v="2022-01-04T00:00:00"/>
    <d v="2022-01-04T06:12:54"/>
    <n v="113"/>
    <s v="CanOnTor/fEmpV"/>
  </r>
  <r>
    <s v="CanOnTor"/>
    <x v="28"/>
    <d v="2021-05-23T00:00:00"/>
    <d v="2021-05-23T07:27:29"/>
    <n v="112"/>
    <x v="27"/>
    <d v="2022-01-05T00:00:00"/>
    <d v="2022-01-05T06:12:54"/>
    <n v="113"/>
    <s v="CanOnTor/tEmpK,G150-ws"/>
  </r>
  <r>
    <s v="CanOnWat"/>
    <x v="27"/>
    <d v="2021-05-23T00:00:00"/>
    <d v="2021-05-23T07:27:48"/>
    <n v="112"/>
    <x v="26"/>
    <d v="2022-01-06T00:00:00"/>
    <d v="2022-01-06T06:12:54"/>
    <n v="113"/>
    <s v="CanOnWat/gEmpI"/>
  </r>
  <r>
    <s v="CanOnWat"/>
    <x v="29"/>
    <d v="2021-05-23T00:00:00"/>
    <d v="2021-05-23T07:28:37"/>
    <n v="112"/>
    <x v="28"/>
    <d v="2022-01-07T00:00:00"/>
    <d v="2022-01-07T06:12:54"/>
    <n v="113"/>
    <s v="CanOnWat/nEmpM"/>
  </r>
  <r>
    <s v="CanOnWat"/>
    <x v="30"/>
    <d v="2021-05-23T00:00:00"/>
    <d v="2021-05-23T07:29:08"/>
    <n v="112"/>
    <x v="29"/>
    <d v="2022-01-08T00:00:00"/>
    <d v="2022-01-08T06:12:54"/>
    <n v="123"/>
    <s v="CanOnWat/qEmpD"/>
  </r>
  <r>
    <s v="CanOnWat"/>
    <x v="31"/>
    <d v="2021-05-23T00:00:00"/>
    <d v="2021-05-23T07:32:58"/>
    <n v="112"/>
    <x v="30"/>
    <d v="2022-01-09T00:00:00"/>
    <d v="2022-01-09T06:12:54"/>
    <n v="113"/>
    <s v="CanOnWat/xEmpE,S180-ws"/>
  </r>
  <r>
    <s v="CanOnTor"/>
    <x v="34"/>
    <d v="2021-05-23T00:00:00"/>
    <d v="2021-05-23T07:37:29"/>
    <n v="112"/>
    <x v="33"/>
    <d v="2022-01-10T00:00:00"/>
    <d v="2022-01-10T06:12:54"/>
    <n v="113"/>
    <s v="CanOnTor/gEmpI,J114-ws"/>
  </r>
  <r>
    <s v="CanOnTor"/>
    <x v="32"/>
    <d v="2021-05-23T00:00:00"/>
    <d v="2021-05-23T07:38:33"/>
    <n v="112"/>
    <x v="31"/>
    <d v="2022-01-11T00:00:00"/>
    <d v="2022-01-11T06:12:54"/>
    <n v="113"/>
    <s v="CanOnTor/nEmpM,G216-ws"/>
  </r>
  <r>
    <s v="CanOnWat"/>
    <x v="33"/>
    <d v="2021-05-23T00:00:00"/>
    <d v="2021-05-23T07:40:13"/>
    <n v="112"/>
    <x v="32"/>
    <d v="2022-01-12T00:00:00"/>
    <d v="2022-01-12T06:12:54"/>
    <n v="113"/>
    <s v="CanOnWat/qEmpD,F144-ws"/>
  </r>
  <r>
    <s v="CanOnTor"/>
    <x v="35"/>
    <d v="2021-05-23T00:00:00"/>
    <d v="2021-05-23T07:42:13"/>
    <n v="112"/>
    <x v="34"/>
    <d v="2022-01-13T00:00:00"/>
    <d v="2022-01-13T06:12:54"/>
    <n v="113"/>
    <s v="CanOnTor/lEmpA"/>
  </r>
  <r>
    <s v="CanOnTor"/>
    <x v="37"/>
    <d v="2021-05-23T00:00:00"/>
    <d v="2021-05-23T07:47:13"/>
    <n v="112"/>
    <x v="36"/>
    <d v="2022-01-14T00:00:00"/>
    <d v="2022-01-14T06:12:54"/>
    <n v="113"/>
    <s v="CanOnTor/xEmpS"/>
  </r>
  <r>
    <s v="CanOnWat"/>
    <x v="36"/>
    <d v="2021-05-23T00:00:00"/>
    <d v="2021-05-23T07:48:02"/>
    <n v="112"/>
    <x v="35"/>
    <d v="2022-01-15T00:00:00"/>
    <d v="2022-01-15T06:12:54"/>
    <n v="113"/>
    <s v="CanOnWat/pEmpL"/>
  </r>
  <r>
    <s v="CanOnWat"/>
    <x v="38"/>
    <d v="2021-05-23T00:00:00"/>
    <d v="2021-05-23T07:49:19"/>
    <n v="112"/>
    <x v="37"/>
    <d v="2022-01-16T00:00:00"/>
    <d v="2022-01-16T06:12:54"/>
    <n v="113"/>
    <s v="CanOnWat/nEmpU"/>
  </r>
  <r>
    <s v="CanOnTor"/>
    <x v="39"/>
    <d v="2021-05-23T00:00:00"/>
    <d v="2021-05-23T07:51:54"/>
    <n v="112"/>
    <x v="38"/>
    <d v="2022-01-17T00:00:00"/>
    <d v="2022-01-17T06:12:54"/>
    <n v="113"/>
    <s v="CanOnTor/oEmpO"/>
  </r>
  <r>
    <s v="CanOnTor"/>
    <x v="40"/>
    <d v="2021-05-23T00:00:00"/>
    <d v="2021-05-23T07:52:20"/>
    <n v="112"/>
    <x v="39"/>
    <d v="2022-01-18T00:00:00"/>
    <d v="2022-01-18T06:12:54"/>
    <n v="113"/>
    <s v="CanOnTor/jEmpB"/>
  </r>
  <r>
    <s v="CanOnWat"/>
    <x v="42"/>
    <d v="2021-05-23T00:00:00"/>
    <d v="2021-05-23T07:56:17"/>
    <n v="112"/>
    <x v="41"/>
    <d v="2022-01-19T00:00:00"/>
    <d v="2022-01-19T06:12:54"/>
    <n v="113"/>
    <s v="CanOnWat/lEmpA,Q249-ws"/>
  </r>
  <r>
    <s v="CanOnWat"/>
    <x v="46"/>
    <d v="2021-05-23T00:00:00"/>
    <d v="2021-05-23T07:56:45"/>
    <n v="112"/>
    <x v="45"/>
    <d v="2022-01-20T00:00:00"/>
    <d v="2022-01-20T06:12:54"/>
    <n v="113"/>
    <s v="CanOnWat/xEmpS,Y167-ws"/>
  </r>
  <r>
    <s v="CanOnTor"/>
    <x v="41"/>
    <d v="2021-05-23T00:00:00"/>
    <d v="2021-05-23T07:56:55"/>
    <n v="112"/>
    <x v="40"/>
    <d v="2022-01-21T00:00:00"/>
    <d v="2022-01-21T06:12:54"/>
    <n v="113"/>
    <s v="CanOnTor/wEmpF"/>
  </r>
  <r>
    <s v="CanOnTor"/>
    <x v="44"/>
    <d v="2021-05-23T00:00:00"/>
    <d v="2021-05-23T07:57:18"/>
    <n v="112"/>
    <x v="43"/>
    <d v="2022-01-22T00:00:00"/>
    <d v="2022-01-22T06:12:54"/>
    <n v="113"/>
    <s v="CanOnTor/pEmpL,A122-ws"/>
  </r>
  <r>
    <s v="CanOnTor"/>
    <x v="43"/>
    <d v="2021-05-23T00:00:00"/>
    <d v="2021-05-23T07:57:30"/>
    <n v="112"/>
    <x v="42"/>
    <d v="2022-01-23T00:00:00"/>
    <d v="2022-01-23T06:12:54"/>
    <n v="113"/>
    <s v="CanOnTor/oEmpO,G176-ws"/>
  </r>
  <r>
    <s v="CanOnTor"/>
    <x v="45"/>
    <d v="2021-05-23T00:00:00"/>
    <d v="2021-05-23T07:57:34"/>
    <n v="112"/>
    <x v="44"/>
    <d v="2022-01-24T00:00:00"/>
    <d v="2022-01-24T06:12:54"/>
    <n v="113"/>
    <s v="CanOnTor/nEmpU,Y200-ws"/>
  </r>
  <r>
    <s v="CanOnTor"/>
    <x v="47"/>
    <d v="2021-05-23T00:00:00"/>
    <d v="2021-05-23T07:59:02"/>
    <n v="112"/>
    <x v="46"/>
    <d v="2022-01-25T00:00:00"/>
    <d v="2022-01-25T06:12:54"/>
    <n v="113"/>
    <s v="CanOnTor/jEmpB,Y226-ws"/>
  </r>
  <r>
    <s v="CanOnTor"/>
    <x v="48"/>
    <d v="2021-05-23T00:00:00"/>
    <d v="2021-05-23T08:07:40"/>
    <n v="112"/>
    <x v="47"/>
    <d v="2022-01-26T00:00:00"/>
    <d v="2022-01-26T06:12:54"/>
    <n v="113"/>
    <s v="CanOnTor/wEmpF,L109-w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04">
  <r>
    <s v="CanOnTor"/>
    <x v="0"/>
    <d v="2021-05-27T00:00:00"/>
    <d v="2021-05-27T06:06:30"/>
    <n v="112"/>
    <x v="0"/>
    <d v="2021-05-27T00:00:00"/>
    <d v="2021-05-27T06:12:54"/>
    <n v="113"/>
    <s v="CanOnTor/oEmpT"/>
  </r>
  <r>
    <s v="CanOnWat"/>
    <x v="1"/>
    <d v="2021-05-27T00:00:00"/>
    <d v="2021-05-27T06:11:10"/>
    <n v="112"/>
    <x v="1"/>
    <d v="2021-05-27T00:00:00"/>
    <d v="2021-05-27T06:18:39"/>
    <n v="113"/>
    <s v="CanOnWat/vEmpQ"/>
  </r>
  <r>
    <s v="CanOnTor"/>
    <x v="0"/>
    <d v="2021-05-27T00:00:00"/>
    <d v="2021-05-27T06:12:54"/>
    <n v="113"/>
    <x v="2"/>
    <d v="2021-05-27T00:00:00"/>
    <d v="2021-05-27T06:13:04"/>
    <n v="123"/>
    <s v="CanOnTor/oEmpT"/>
  </r>
  <r>
    <s v="CanOnTor"/>
    <x v="0"/>
    <d v="2021-05-27T00:00:00"/>
    <d v="2021-05-27T06:13:04"/>
    <n v="123"/>
    <x v="2"/>
    <d v="2021-05-27T00:00:00"/>
    <d v="2021-05-27T15:16:42"/>
    <n v="139"/>
    <s v="CanOnTor/oEmpT"/>
  </r>
  <r>
    <s v="CanOnTor"/>
    <x v="2"/>
    <d v="2021-05-27T00:00:00"/>
    <d v="2021-05-27T06:13:30"/>
    <n v="102"/>
    <x v="3"/>
    <d v="2021-05-27T00:00:00"/>
    <d v="2021-05-27T06:14:21"/>
    <n v="106"/>
    <s v="Y238-ws"/>
  </r>
  <r>
    <s v="CanOnTor"/>
    <x v="2"/>
    <d v="2021-05-27T00:00:00"/>
    <d v="2021-05-27T06:14:21"/>
    <n v="106"/>
    <x v="3"/>
    <d v="2021-05-27T00:00:00"/>
    <d v="2021-05-27T06:14:30"/>
    <n v="112"/>
    <s v="Y238-ws"/>
  </r>
  <r>
    <s v="CanOnTor"/>
    <x v="2"/>
    <d v="2021-05-27T00:00:00"/>
    <d v="2021-05-27T06:14:30"/>
    <n v="112"/>
    <x v="3"/>
    <d v="2021-05-27T00:00:00"/>
    <d v="2021-05-27T06:16:19"/>
    <n v="113"/>
    <s v="CanOnTor/oEmpT,Y238-ws"/>
  </r>
  <r>
    <s v="CanOnTor"/>
    <x v="2"/>
    <d v="2021-05-27T00:00:00"/>
    <d v="2021-05-27T06:16:19"/>
    <n v="113"/>
    <x v="4"/>
    <d v="2021-05-27T00:00:00"/>
    <d v="2021-05-27T06:16:25"/>
    <n v="135"/>
    <s v="CanOnTor/oEmpT"/>
  </r>
  <r>
    <s v="CanOnTor"/>
    <x v="2"/>
    <d v="2021-05-27T00:00:00"/>
    <d v="2021-05-27T06:16:25"/>
    <n v="135"/>
    <x v="2"/>
    <d v="2021-05-27T00:00:00"/>
    <d v="2021-05-27T06:18:09"/>
    <n v="113"/>
    <s v="CanOnTor/oEmpT,Y238-ws"/>
  </r>
  <r>
    <s v="CanOnTor"/>
    <x v="2"/>
    <d v="2021-05-27T00:00:00"/>
    <d v="2021-05-27T06:18:09"/>
    <n v="113"/>
    <x v="4"/>
    <d v="2021-05-27T00:00:00"/>
    <d v="2021-05-27T06:18:18"/>
    <n v="123"/>
    <s v="CanOnTor/oEmpT"/>
  </r>
  <r>
    <s v="CanOnTor"/>
    <x v="2"/>
    <d v="2021-05-27T00:00:00"/>
    <d v="2021-05-27T06:18:18"/>
    <n v="123"/>
    <x v="2"/>
    <d v="2021-05-27T00:00:00"/>
    <d v="2021-05-27T15:31:34"/>
    <n v="139"/>
    <s v="CanOnTor/oEmpT,Y238-ws"/>
  </r>
  <r>
    <s v="CanOnWat"/>
    <x v="1"/>
    <d v="2021-05-27T00:00:00"/>
    <d v="2021-05-27T06:18:39"/>
    <n v="113"/>
    <x v="5"/>
    <d v="2021-05-27T00:00:00"/>
    <d v="2021-05-27T06:18:53"/>
    <n v="135"/>
    <s v="CanOnWat/vEmpQ"/>
  </r>
  <r>
    <s v="CanOnWat"/>
    <x v="1"/>
    <d v="2021-05-27T00:00:00"/>
    <d v="2021-05-27T06:18:53"/>
    <n v="135"/>
    <x v="5"/>
    <d v="2021-05-27T00:00:00"/>
    <d v="2021-05-27T06:20:48"/>
    <n v="113"/>
    <s v="CanOnWat/vEmpQ"/>
  </r>
  <r>
    <s v="CanOnTor"/>
    <x v="3"/>
    <d v="2021-05-27T00:00:00"/>
    <d v="2021-05-27T06:20:14"/>
    <n v="102"/>
    <x v="6"/>
    <d v="2021-05-27T00:00:00"/>
    <d v="2021-05-27T06:21:27"/>
    <n v="106"/>
    <s v="J113-ws"/>
  </r>
  <r>
    <s v="CanOnWat"/>
    <x v="1"/>
    <d v="2021-05-27T00:00:00"/>
    <d v="2021-05-27T06:20:48"/>
    <n v="113"/>
    <x v="5"/>
    <d v="2021-05-27T00:00:00"/>
    <d v="2021-05-27T06:20:50"/>
    <n v="123"/>
    <s v="CanOnWat/vEmpQ"/>
  </r>
  <r>
    <s v="CanOnWat"/>
    <x v="1"/>
    <d v="2021-05-27T00:00:00"/>
    <d v="2021-05-27T06:20:50"/>
    <n v="123"/>
    <x v="5"/>
    <d v="2021-05-27T00:00:00"/>
    <d v="2021-05-27T15:24:33"/>
    <n v="139"/>
    <s v="CanOnWat/vEmpQ"/>
  </r>
  <r>
    <s v="CanOnTor"/>
    <x v="3"/>
    <d v="2021-05-27T00:00:00"/>
    <d v="2021-05-27T06:21:27"/>
    <n v="106"/>
    <x v="6"/>
    <d v="2021-05-27T00:00:00"/>
    <d v="2021-05-27T06:21:36"/>
    <n v="112"/>
    <s v="J113-ws"/>
  </r>
  <r>
    <s v="CanOnTor"/>
    <x v="3"/>
    <d v="2021-05-27T00:00:00"/>
    <d v="2021-05-27T06:21:36"/>
    <n v="112"/>
    <x v="6"/>
    <d v="2021-05-27T00:00:00"/>
    <d v="2021-05-27T06:22:33"/>
    <n v="113"/>
    <s v="CanOnTor/vEmpQ,J113-ws"/>
  </r>
  <r>
    <s v="CanOnTor"/>
    <x v="3"/>
    <d v="2021-05-27T00:00:00"/>
    <d v="2021-05-27T06:22:33"/>
    <n v="113"/>
    <x v="7"/>
    <d v="2021-05-27T00:00:00"/>
    <d v="2021-05-27T06:22:38"/>
    <n v="123"/>
    <s v="CanOnTor/vEmpQ"/>
  </r>
  <r>
    <s v="CanOnTor"/>
    <x v="3"/>
    <d v="2021-05-27T00:00:00"/>
    <d v="2021-05-27T06:22:38"/>
    <n v="123"/>
    <x v="8"/>
    <d v="2021-05-27T00:00:00"/>
    <d v="2021-05-27T15:41:30"/>
    <n v="139"/>
    <s v="CanOnTor/vEmpQ,J113-ws"/>
  </r>
  <r>
    <s v="CanOnWat"/>
    <x v="4"/>
    <d v="2021-05-27T00:00:00"/>
    <d v="2021-05-27T06:35:42"/>
    <n v="112"/>
    <x v="9"/>
    <d v="2021-05-27T00:00:00"/>
    <d v="2021-05-27T06:41:56"/>
    <n v="113"/>
    <s v="CanOnWat/sEmpX"/>
  </r>
  <r>
    <s v="CanOnTor"/>
    <x v="5"/>
    <d v="2021-05-27T00:00:00"/>
    <d v="2021-05-27T06:40:58"/>
    <n v="102"/>
    <x v="10"/>
    <d v="2021-05-27T00:00:00"/>
    <d v="2021-05-27T06:42:17"/>
    <n v="106"/>
    <s v="Y223-ws"/>
  </r>
  <r>
    <s v="CanOnWat"/>
    <x v="4"/>
    <d v="2021-05-27T00:00:00"/>
    <d v="2021-05-27T06:41:56"/>
    <n v="113"/>
    <x v="11"/>
    <d v="2021-05-27T00:00:00"/>
    <d v="2021-05-27T06:42:01"/>
    <n v="123"/>
    <s v="CanOnWat/sEmpX"/>
  </r>
  <r>
    <s v="CanOnWat"/>
    <x v="4"/>
    <d v="2021-05-27T00:00:00"/>
    <d v="2021-05-27T06:42:01"/>
    <n v="123"/>
    <x v="11"/>
    <d v="2021-05-27T00:00:00"/>
    <e v="#N/A"/>
    <e v="#N/A"/>
    <e v="#N/A"/>
  </r>
  <r>
    <s v="CanOnTor"/>
    <x v="5"/>
    <d v="2021-05-27T00:00:00"/>
    <d v="2021-05-27T06:42:17"/>
    <n v="106"/>
    <x v="10"/>
    <d v="2021-05-27T00:00:00"/>
    <d v="2021-05-27T06:42:26"/>
    <n v="112"/>
    <s v="Y223-ws"/>
  </r>
  <r>
    <s v="CanOnTor"/>
    <x v="5"/>
    <d v="2021-05-27T00:00:00"/>
    <d v="2021-05-27T06:42:26"/>
    <n v="112"/>
    <x v="10"/>
    <d v="2021-05-27T00:00:00"/>
    <d v="2021-05-27T06:42:48"/>
    <n v="113"/>
    <s v="CanOnTor/sEmpX,Y223-ws"/>
  </r>
  <r>
    <s v="CanOnTor"/>
    <x v="5"/>
    <d v="2021-05-27T00:00:00"/>
    <d v="2021-05-27T06:42:48"/>
    <n v="113"/>
    <x v="12"/>
    <d v="2021-05-27T00:00:00"/>
    <d v="2021-05-27T06:42:53"/>
    <n v="123"/>
    <s v="CanOnTor/sEmpX"/>
  </r>
  <r>
    <s v="CanOnTor"/>
    <x v="5"/>
    <d v="2021-05-27T00:00:00"/>
    <d v="2021-05-27T06:42:53"/>
    <n v="123"/>
    <x v="13"/>
    <d v="2021-05-27T00:00:00"/>
    <d v="2021-05-27T15:44:28"/>
    <n v="139"/>
    <s v="CanOnTor/sEmpX,Y223-ws"/>
  </r>
  <r>
    <s v="CanOnTor"/>
    <x v="6"/>
    <d v="2021-05-27T00:00:00"/>
    <d v="2021-05-27T06:46:33"/>
    <n v="112"/>
    <x v="14"/>
    <d v="2021-05-27T00:00:00"/>
    <d v="2021-05-27T06:53:13"/>
    <n v="113"/>
    <s v="CanOnTor/cEmpZ"/>
  </r>
  <r>
    <s v="CanOnTor"/>
    <x v="7"/>
    <d v="2021-05-27T00:00:00"/>
    <d v="2021-05-27T06:50:09"/>
    <n v="112"/>
    <x v="15"/>
    <d v="2021-05-27T00:00:00"/>
    <d v="2021-05-27T06:57:30"/>
    <n v="113"/>
    <s v="CanOnTor/nEmpY"/>
  </r>
  <r>
    <s v="CanOnWat"/>
    <x v="8"/>
    <d v="2021-05-27T00:00:00"/>
    <d v="2021-05-27T06:50:54"/>
    <n v="112"/>
    <x v="16"/>
    <d v="2021-05-27T00:00:00"/>
    <d v="2021-05-27T07:06:11"/>
    <n v="113"/>
    <s v="CanOnWat/jEmpG"/>
  </r>
  <r>
    <s v="CanOnTor"/>
    <x v="9"/>
    <d v="2021-05-27T00:00:00"/>
    <d v="2021-05-27T06:51:07"/>
    <n v="112"/>
    <x v="17"/>
    <d v="2021-05-27T00:00:00"/>
    <d v="2021-05-27T07:05:34"/>
    <n v="113"/>
    <s v="CanOnTor/xEmpH"/>
  </r>
  <r>
    <s v="CanOnWat"/>
    <x v="10"/>
    <d v="2021-05-27T00:00:00"/>
    <d v="2021-05-27T06:51:12"/>
    <n v="112"/>
    <x v="18"/>
    <d v="2021-05-27T00:00:00"/>
    <d v="2021-05-27T07:06:22"/>
    <n v="113"/>
    <s v="CanOnWat/hEmpW"/>
  </r>
  <r>
    <s v="CanOnTor"/>
    <x v="11"/>
    <d v="2021-05-27T00:00:00"/>
    <d v="2021-05-27T06:51:46"/>
    <n v="112"/>
    <x v="19"/>
    <d v="2021-05-27T00:00:00"/>
    <d v="2021-05-27T06:59:02"/>
    <n v="113"/>
    <s v="CanOnTor/xEmpN"/>
  </r>
  <r>
    <s v="CanOnWat"/>
    <x v="12"/>
    <d v="2021-05-27T00:00:00"/>
    <d v="2021-05-27T06:52:49"/>
    <n v="112"/>
    <x v="20"/>
    <d v="2021-05-27T00:00:00"/>
    <d v="2021-05-27T07:00:23"/>
    <n v="113"/>
    <s v="CanOnWat/zEmpR"/>
  </r>
  <r>
    <s v="CanOnTor"/>
    <x v="6"/>
    <d v="2021-05-27T00:00:00"/>
    <d v="2021-05-27T06:53:13"/>
    <n v="113"/>
    <x v="21"/>
    <d v="2021-05-27T00:00:00"/>
    <d v="2021-05-27T06:53:20"/>
    <n v="123"/>
    <s v="CanOnTor/cEmpZ"/>
  </r>
  <r>
    <s v="CanOnTor"/>
    <x v="6"/>
    <d v="2021-05-27T00:00:00"/>
    <d v="2021-05-27T06:53:20"/>
    <n v="123"/>
    <x v="21"/>
    <d v="2021-05-27T00:00:00"/>
    <e v="#N/A"/>
    <e v="#N/A"/>
    <e v="#N/A"/>
  </r>
  <r>
    <s v="CanOnTor"/>
    <x v="13"/>
    <d v="2021-05-27T00:00:00"/>
    <d v="2021-05-27T06:54:18"/>
    <n v="112"/>
    <x v="22"/>
    <d v="2021-05-27T00:00:00"/>
    <d v="2021-05-27T07:01:31"/>
    <n v="113"/>
    <s v="CanOnTor/oEmpJ"/>
  </r>
  <r>
    <s v="CanOnTor"/>
    <x v="14"/>
    <d v="2021-05-27T00:00:00"/>
    <d v="2021-05-27T06:54:58"/>
    <n v="112"/>
    <x v="14"/>
    <d v="2021-05-27T00:00:00"/>
    <d v="2021-05-27T07:01:11"/>
    <n v="113"/>
    <s v="CanOnTor/cEmpZ"/>
  </r>
  <r>
    <s v="CanOnTor"/>
    <x v="7"/>
    <d v="2021-05-27T00:00:00"/>
    <d v="2021-05-27T06:57:30"/>
    <n v="113"/>
    <x v="23"/>
    <d v="2021-05-27T00:00:00"/>
    <d v="2021-05-27T06:57:33"/>
    <n v="123"/>
    <s v="CanOnTor/nEmpY"/>
  </r>
  <r>
    <s v="CanOnTor"/>
    <x v="7"/>
    <d v="2021-05-27T00:00:00"/>
    <d v="2021-05-27T06:57:33"/>
    <n v="123"/>
    <x v="23"/>
    <d v="2021-05-27T00:00:00"/>
    <d v="2021-05-27T06:57:46"/>
    <n v="156"/>
    <s v=""/>
  </r>
  <r>
    <s v="CanOnTor"/>
    <x v="7"/>
    <d v="2021-05-27T00:00:00"/>
    <d v="2021-05-27T06:57:46"/>
    <n v="156"/>
    <x v="24"/>
    <d v="2021-05-26T00:00:00"/>
    <e v="#N/A"/>
    <e v="#N/A"/>
    <e v="#N/A"/>
  </r>
  <r>
    <s v="CanOnTor"/>
    <x v="11"/>
    <d v="2021-05-27T00:00:00"/>
    <d v="2021-05-27T06:59:02"/>
    <n v="113"/>
    <x v="25"/>
    <d v="2021-05-27T00:00:00"/>
    <d v="2021-05-27T06:59:03"/>
    <n v="123"/>
    <s v="CanOnTor/xEmpN"/>
  </r>
  <r>
    <s v="CanOnTor"/>
    <x v="11"/>
    <d v="2021-05-27T00:00:00"/>
    <d v="2021-05-27T06:59:03"/>
    <n v="123"/>
    <x v="25"/>
    <d v="2021-05-27T00:00:00"/>
    <d v="2021-05-27T16:05:22"/>
    <n v="139"/>
    <s v="CanOnTor/xEmpN"/>
  </r>
  <r>
    <s v="CanOnTor"/>
    <x v="15"/>
    <d v="2021-05-27T00:00:00"/>
    <d v="2021-05-27T06:59:11"/>
    <n v="102"/>
    <x v="26"/>
    <d v="2021-05-27T00:00:00"/>
    <d v="2021-05-27T07:01:56"/>
    <n v="106"/>
    <s v="C157-ws"/>
  </r>
  <r>
    <s v="CanOnWat"/>
    <x v="16"/>
    <d v="2021-05-27T00:00:00"/>
    <d v="2021-05-27T06:59:27"/>
    <n v="102"/>
    <x v="27"/>
    <d v="2021-05-27T00:00:00"/>
    <d v="2021-05-27T07:00:19"/>
    <n v="106"/>
    <s v="V133-ws"/>
  </r>
  <r>
    <s v="CanOnWat"/>
    <x v="17"/>
    <d v="2021-05-27T00:00:00"/>
    <d v="2021-05-27T06:59:59"/>
    <n v="112"/>
    <x v="28"/>
    <d v="2021-05-27T00:00:00"/>
    <d v="2021-05-27T07:07:10"/>
    <n v="113"/>
    <s v="CanOnWat/uEmpC"/>
  </r>
  <r>
    <s v="CanOnWat"/>
    <x v="16"/>
    <d v="2021-05-27T00:00:00"/>
    <d v="2021-05-27T07:00:19"/>
    <n v="106"/>
    <x v="27"/>
    <d v="2021-05-27T00:00:00"/>
    <d v="2021-05-27T07:00:28"/>
    <n v="112"/>
    <s v="V133-ws"/>
  </r>
  <r>
    <s v="CanOnWat"/>
    <x v="12"/>
    <d v="2021-05-27T00:00:00"/>
    <d v="2021-05-27T07:00:23"/>
    <n v="113"/>
    <x v="29"/>
    <d v="2021-05-27T00:00:00"/>
    <d v="2021-05-27T07:00:23"/>
    <n v="123"/>
    <s v="CanOnWat/zEmpR"/>
  </r>
  <r>
    <s v="CanOnWat"/>
    <x v="12"/>
    <d v="2021-05-27T00:00:00"/>
    <d v="2021-05-27T07:00:23"/>
    <n v="123"/>
    <x v="29"/>
    <d v="2021-05-27T00:00:00"/>
    <d v="2021-05-27T16:02:41"/>
    <n v="139"/>
    <s v="CanOnWat/zEmpR"/>
  </r>
  <r>
    <s v="CanOnWat"/>
    <x v="16"/>
    <d v="2021-05-27T00:00:00"/>
    <d v="2021-05-27T07:00:28"/>
    <n v="112"/>
    <x v="27"/>
    <d v="2021-05-27T00:00:00"/>
    <d v="2021-05-27T07:01:39"/>
    <n v="113"/>
    <s v="CanOnWat/cEmpZ,V133-ws"/>
  </r>
  <r>
    <s v="CanOnTor"/>
    <x v="14"/>
    <d v="2021-05-27T00:00:00"/>
    <d v="2021-05-27T07:01:11"/>
    <n v="113"/>
    <x v="21"/>
    <d v="2021-05-27T00:00:00"/>
    <d v="2021-05-27T07:01:12"/>
    <n v="135"/>
    <s v="CanOnTor/cEmpZ"/>
  </r>
  <r>
    <s v="CanOnTor"/>
    <x v="14"/>
    <d v="2021-05-27T00:00:00"/>
    <d v="2021-05-27T07:01:12"/>
    <n v="135"/>
    <x v="21"/>
    <d v="2021-05-27T00:00:00"/>
    <d v="2021-05-27T07:03:20"/>
    <n v="113"/>
    <s v="CanOnTor/cEmpZ"/>
  </r>
  <r>
    <s v="CanOnTor"/>
    <x v="13"/>
    <d v="2021-05-27T00:00:00"/>
    <d v="2021-05-27T07:01:31"/>
    <n v="113"/>
    <x v="30"/>
    <d v="2021-05-27T00:00:00"/>
    <d v="2021-05-27T07:01:39"/>
    <n v="123"/>
    <s v="CanOnTor/oEmpJ"/>
  </r>
  <r>
    <s v="CanOnTor"/>
    <x v="13"/>
    <d v="2021-05-27T00:00:00"/>
    <d v="2021-05-27T07:01:39"/>
    <n v="123"/>
    <x v="30"/>
    <d v="2021-05-27T00:00:00"/>
    <d v="2021-05-27T16:19:27"/>
    <n v="139"/>
    <s v="CanOnTor/oEmpJ"/>
  </r>
  <r>
    <s v="CanOnWat"/>
    <x v="16"/>
    <d v="2021-05-27T00:00:00"/>
    <d v="2021-05-27T07:01:39"/>
    <n v="113"/>
    <x v="31"/>
    <d v="2021-05-27T00:00:00"/>
    <d v="2021-05-27T07:01:53"/>
    <n v="123"/>
    <s v="CanOnWat/cEmpZ"/>
  </r>
  <r>
    <s v="CanOnWat"/>
    <x v="16"/>
    <d v="2021-05-27T00:00:00"/>
    <d v="2021-05-27T07:01:53"/>
    <n v="123"/>
    <x v="32"/>
    <d v="2021-05-27T00:00:00"/>
    <e v="#N/A"/>
    <e v="#N/A"/>
    <e v="#N/A"/>
  </r>
  <r>
    <s v="CanOnTor"/>
    <x v="15"/>
    <d v="2021-05-27T00:00:00"/>
    <d v="2021-05-27T07:01:56"/>
    <n v="106"/>
    <x v="26"/>
    <d v="2021-05-27T00:00:00"/>
    <d v="2021-05-27T07:02:05"/>
    <n v="112"/>
    <s v="C157-ws"/>
  </r>
  <r>
    <s v="CanOnTor"/>
    <x v="15"/>
    <d v="2021-05-27T00:00:00"/>
    <d v="2021-05-27T07:02:05"/>
    <n v="112"/>
    <x v="26"/>
    <d v="2021-05-27T00:00:00"/>
    <d v="2021-05-27T07:04:00"/>
    <n v="113"/>
    <s v="CanOnTor/xEmpN,C157-ws"/>
  </r>
  <r>
    <s v="CanOnTor"/>
    <x v="18"/>
    <d v="2021-05-27T00:00:00"/>
    <d v="2021-05-27T07:02:20"/>
    <n v="102"/>
    <x v="33"/>
    <d v="2021-05-27T00:00:00"/>
    <d v="2021-05-27T07:03:41"/>
    <n v="106"/>
    <s v="G175-ws"/>
  </r>
  <r>
    <s v="CanOnWat"/>
    <x v="19"/>
    <d v="2021-05-27T00:00:00"/>
    <d v="2021-05-27T07:02:33"/>
    <n v="102"/>
    <x v="34"/>
    <d v="2021-05-27T00:00:00"/>
    <d v="2021-05-27T07:03:28"/>
    <n v="106"/>
    <s v="S165-ws"/>
  </r>
  <r>
    <s v="CanOnTor"/>
    <x v="14"/>
    <d v="2021-05-27T00:00:00"/>
    <d v="2021-05-27T07:03:20"/>
    <n v="113"/>
    <x v="21"/>
    <d v="2021-05-27T00:00:00"/>
    <d v="2021-05-27T07:03:23"/>
    <n v="123"/>
    <s v="CanOnTor/cEmpZ"/>
  </r>
  <r>
    <s v="CanOnTor"/>
    <x v="20"/>
    <d v="2021-05-27T00:00:00"/>
    <d v="2021-05-27T07:03:22"/>
    <n v="102"/>
    <x v="35"/>
    <d v="2021-05-27T00:00:00"/>
    <d v="2021-05-27T07:04:32"/>
    <n v="106"/>
    <s v="Y144-ws"/>
  </r>
  <r>
    <s v="CanOnTor"/>
    <x v="14"/>
    <d v="2021-05-27T00:00:00"/>
    <d v="2021-05-27T07:03:23"/>
    <n v="123"/>
    <x v="21"/>
    <d v="2021-05-27T00:00:00"/>
    <d v="2021-05-27T16:08:06"/>
    <n v="139"/>
    <s v="CanOnTor/cEmpZ"/>
  </r>
  <r>
    <s v="CanOnWat"/>
    <x v="19"/>
    <d v="2021-05-27T00:00:00"/>
    <d v="2021-05-27T07:03:28"/>
    <n v="106"/>
    <x v="34"/>
    <d v="2021-05-27T00:00:00"/>
    <d v="2021-05-27T07:03:37"/>
    <n v="112"/>
    <s v="S165-ws"/>
  </r>
  <r>
    <s v="CanOnWat"/>
    <x v="19"/>
    <d v="2021-05-27T00:00:00"/>
    <d v="2021-05-27T07:03:37"/>
    <n v="112"/>
    <x v="34"/>
    <d v="2021-05-27T00:00:00"/>
    <d v="2021-05-27T07:04:31"/>
    <n v="113"/>
    <s v="CanOnWat/xEmpH,S165-ws"/>
  </r>
  <r>
    <s v="CanOnTor"/>
    <x v="18"/>
    <d v="2021-05-27T00:00:00"/>
    <d v="2021-05-27T07:03:41"/>
    <n v="106"/>
    <x v="33"/>
    <d v="2021-05-27T00:00:00"/>
    <d v="2021-05-27T07:03:50"/>
    <n v="112"/>
    <s v="G175-ws"/>
  </r>
  <r>
    <s v="CanOnTor"/>
    <x v="18"/>
    <d v="2021-05-27T00:00:00"/>
    <d v="2021-05-27T07:03:50"/>
    <n v="112"/>
    <x v="33"/>
    <d v="2021-05-27T00:00:00"/>
    <d v="2021-05-27T07:04:44"/>
    <n v="113"/>
    <s v="CanOnTor/zEmpR,G175-ws"/>
  </r>
  <r>
    <s v="CanOnTor"/>
    <x v="15"/>
    <d v="2021-05-27T00:00:00"/>
    <d v="2021-05-27T07:04:00"/>
    <n v="113"/>
    <x v="36"/>
    <d v="2021-05-27T00:00:00"/>
    <d v="2021-05-27T07:04:02"/>
    <n v="123"/>
    <s v="CanOnTor/xEmpN"/>
  </r>
  <r>
    <s v="CanOnTor"/>
    <x v="15"/>
    <d v="2021-05-27T00:00:00"/>
    <d v="2021-05-27T07:04:02"/>
    <n v="123"/>
    <x v="25"/>
    <d v="2021-05-27T00:00:00"/>
    <d v="2021-05-27T16:06:20"/>
    <n v="139"/>
    <s v="CanOnTor/xEmpN,C157-ws"/>
  </r>
  <r>
    <s v="CanOnWat"/>
    <x v="19"/>
    <d v="2021-05-27T00:00:00"/>
    <d v="2021-05-27T07:04:31"/>
    <n v="113"/>
    <x v="37"/>
    <d v="2021-05-27T00:00:00"/>
    <d v="2021-05-27T07:04:40"/>
    <n v="123"/>
    <s v="CanOnWat/xEmpH"/>
  </r>
  <r>
    <s v="CanOnTor"/>
    <x v="20"/>
    <d v="2021-05-27T00:00:00"/>
    <d v="2021-05-27T07:04:32"/>
    <n v="106"/>
    <x v="35"/>
    <d v="2021-05-27T00:00:00"/>
    <d v="2021-05-27T07:04:41"/>
    <n v="112"/>
    <s v="Y144-ws"/>
  </r>
  <r>
    <s v="CanOnWat"/>
    <x v="19"/>
    <d v="2021-05-27T00:00:00"/>
    <d v="2021-05-27T07:04:40"/>
    <n v="123"/>
    <x v="38"/>
    <d v="2021-05-27T00:00:00"/>
    <d v="2021-05-27T16:17:58"/>
    <n v="139"/>
    <s v="CanOnWat/xEmpH,S165-ws"/>
  </r>
  <r>
    <s v="CanOnTor"/>
    <x v="20"/>
    <d v="2021-05-27T00:00:00"/>
    <d v="2021-05-27T07:04:41"/>
    <n v="112"/>
    <x v="35"/>
    <d v="2021-05-27T00:00:00"/>
    <d v="2021-05-27T07:05:21"/>
    <n v="113"/>
    <s v="CanOnTor/oEmpJ,Y144-ws"/>
  </r>
  <r>
    <s v="CanOnTor"/>
    <x v="18"/>
    <d v="2021-05-27T00:00:00"/>
    <d v="2021-05-27T07:04:44"/>
    <n v="113"/>
    <x v="39"/>
    <d v="2021-05-27T00:00:00"/>
    <d v="2021-05-27T07:04:57"/>
    <n v="123"/>
    <s v="CanOnTor/zEmpR"/>
  </r>
  <r>
    <s v="CanOnTor"/>
    <x v="18"/>
    <d v="2021-05-27T00:00:00"/>
    <d v="2021-05-27T07:04:57"/>
    <n v="123"/>
    <x v="40"/>
    <d v="2021-05-27T00:00:00"/>
    <d v="2021-05-27T16:16:04"/>
    <n v="139"/>
    <s v="CanOnTor/zEmpR,G175-ws"/>
  </r>
  <r>
    <s v="CanOnTor"/>
    <x v="20"/>
    <d v="2021-05-27T00:00:00"/>
    <d v="2021-05-27T07:05:21"/>
    <n v="113"/>
    <x v="41"/>
    <d v="2021-05-27T00:00:00"/>
    <d v="2021-05-27T07:05:31"/>
    <n v="123"/>
    <s v="CanOnTor/oEmpJ"/>
  </r>
  <r>
    <s v="CanOnTor"/>
    <x v="20"/>
    <d v="2021-05-27T00:00:00"/>
    <d v="2021-05-27T07:05:31"/>
    <n v="123"/>
    <x v="30"/>
    <d v="2021-05-27T00:00:00"/>
    <d v="2021-05-27T16:15:27"/>
    <n v="139"/>
    <s v="CanOnTor/oEmpJ,Y144-ws"/>
  </r>
  <r>
    <s v="CanOnTor"/>
    <x v="9"/>
    <d v="2021-05-27T00:00:00"/>
    <d v="2021-05-27T07:05:34"/>
    <n v="113"/>
    <x v="42"/>
    <d v="2021-05-27T00:00:00"/>
    <d v="2021-05-27T07:05:45"/>
    <n v="123"/>
    <s v="CanOnTor/xEmpH"/>
  </r>
  <r>
    <s v="CanOnTor"/>
    <x v="9"/>
    <d v="2021-05-27T00:00:00"/>
    <d v="2021-05-27T07:05:45"/>
    <n v="123"/>
    <x v="42"/>
    <d v="2021-05-27T00:00:00"/>
    <d v="2021-05-27T16:07:00"/>
    <n v="139"/>
    <s v="CanOnTor/xEmpH"/>
  </r>
  <r>
    <s v="CanOnWat"/>
    <x v="8"/>
    <d v="2021-05-27T00:00:00"/>
    <d v="2021-05-27T07:06:11"/>
    <n v="113"/>
    <x v="43"/>
    <d v="2021-05-27T00:00:00"/>
    <d v="2021-05-27T07:06:21"/>
    <n v="123"/>
    <s v="CanOnWat/jEmpG"/>
  </r>
  <r>
    <s v="CanOnWat"/>
    <x v="8"/>
    <d v="2021-05-27T00:00:00"/>
    <d v="2021-05-27T07:06:21"/>
    <n v="123"/>
    <x v="43"/>
    <d v="2021-05-27T00:00:00"/>
    <d v="2021-05-27T07:06:34"/>
    <n v="156"/>
    <s v=""/>
  </r>
  <r>
    <s v="CanOnWat"/>
    <x v="10"/>
    <d v="2021-05-27T00:00:00"/>
    <d v="2021-05-27T07:06:22"/>
    <n v="113"/>
    <x v="44"/>
    <d v="2021-05-27T00:00:00"/>
    <d v="2021-05-27T07:06:30"/>
    <n v="123"/>
    <s v="CanOnWat/hEmpW"/>
  </r>
  <r>
    <s v="CanOnWat"/>
    <x v="10"/>
    <d v="2021-05-27T00:00:00"/>
    <d v="2021-05-27T07:06:30"/>
    <n v="123"/>
    <x v="44"/>
    <d v="2021-05-27T00:00:00"/>
    <d v="2021-05-27T07:06:44"/>
    <n v="156"/>
    <s v=""/>
  </r>
  <r>
    <s v="CanOnWat"/>
    <x v="8"/>
    <d v="2021-05-27T00:00:00"/>
    <d v="2021-05-27T07:06:34"/>
    <n v="156"/>
    <x v="24"/>
    <d v="2021-05-26T00:00:00"/>
    <e v="#N/A"/>
    <e v="#N/A"/>
    <e v="#N/A"/>
  </r>
  <r>
    <s v="CanOnWat"/>
    <x v="10"/>
    <d v="2021-05-27T00:00:00"/>
    <d v="2021-05-27T07:06:44"/>
    <n v="156"/>
    <x v="24"/>
    <d v="2021-05-26T00:00:00"/>
    <e v="#N/A"/>
    <e v="#N/A"/>
    <e v="#N/A"/>
  </r>
  <r>
    <s v="CanOnWat"/>
    <x v="17"/>
    <d v="2021-05-27T00:00:00"/>
    <d v="2021-05-27T07:07:10"/>
    <n v="113"/>
    <x v="45"/>
    <d v="2021-05-27T00:00:00"/>
    <d v="2021-05-27T07:07:13"/>
    <n v="123"/>
    <s v="CanOnWat/uEmpC"/>
  </r>
  <r>
    <s v="CanOnWat"/>
    <x v="17"/>
    <d v="2021-05-27T00:00:00"/>
    <d v="2021-05-27T07:07:13"/>
    <n v="123"/>
    <x v="45"/>
    <d v="2021-05-27T00:00:00"/>
    <d v="2021-05-27T16:17:42"/>
    <n v="139"/>
    <s v="CanOnWat/uEmpC"/>
  </r>
  <r>
    <s v="CanOnWat"/>
    <x v="21"/>
    <d v="2021-05-27T00:00:00"/>
    <d v="2021-05-27T07:10:11"/>
    <n v="102"/>
    <x v="46"/>
    <d v="2021-05-27T00:00:00"/>
    <d v="2021-05-27T07:11:18"/>
    <n v="106"/>
    <s v="Y166-ws"/>
  </r>
  <r>
    <s v="CanOnTor"/>
    <x v="22"/>
    <d v="2021-05-27T00:00:00"/>
    <d v="2021-05-27T07:10:38"/>
    <n v="112"/>
    <x v="47"/>
    <d v="2021-05-27T00:00:00"/>
    <d v="2021-05-27T07:17:04"/>
    <n v="113"/>
    <s v="CanOnTor/hEmpP"/>
  </r>
  <r>
    <s v="CanOnWat"/>
    <x v="21"/>
    <d v="2021-05-27T00:00:00"/>
    <d v="2021-05-27T07:11:18"/>
    <n v="106"/>
    <x v="46"/>
    <d v="2021-05-27T00:00:00"/>
    <d v="2021-05-27T07:11:27"/>
    <n v="112"/>
    <s v="Y166-ws"/>
  </r>
  <r>
    <s v="CanOnWat"/>
    <x v="21"/>
    <d v="2021-05-27T00:00:00"/>
    <d v="2021-05-27T07:11:27"/>
    <n v="112"/>
    <x v="46"/>
    <d v="2021-05-27T00:00:00"/>
    <d v="2021-05-27T07:12:58"/>
    <n v="113"/>
    <s v="CanOnWat/uEmpC,Y166-ws"/>
  </r>
  <r>
    <s v="CanOnWat"/>
    <x v="21"/>
    <d v="2021-05-27T00:00:00"/>
    <d v="2021-05-27T07:12:58"/>
    <n v="113"/>
    <x v="48"/>
    <d v="2021-05-27T00:00:00"/>
    <d v="2021-05-27T07:13:01"/>
    <n v="123"/>
    <s v="CanOnWat/uEmpC"/>
  </r>
  <r>
    <s v="CanOnWat"/>
    <x v="21"/>
    <d v="2021-05-27T00:00:00"/>
    <d v="2021-05-27T07:13:01"/>
    <n v="123"/>
    <x v="45"/>
    <d v="2021-05-27T00:00:00"/>
    <d v="2021-05-27T16:09:20"/>
    <n v="139"/>
    <s v="CanOnWat/uEmpC,Y166-ws"/>
  </r>
  <r>
    <s v="CanOnTor"/>
    <x v="22"/>
    <d v="2021-05-27T00:00:00"/>
    <d v="2021-05-27T07:17:04"/>
    <n v="113"/>
    <x v="49"/>
    <d v="2021-05-27T00:00:00"/>
    <d v="2021-05-27T07:17:13"/>
    <n v="123"/>
    <s v="CanOnTor/hEmpP"/>
  </r>
  <r>
    <s v="CanOnTor"/>
    <x v="22"/>
    <d v="2021-05-27T00:00:00"/>
    <d v="2021-05-27T07:17:13"/>
    <n v="123"/>
    <x v="49"/>
    <d v="2021-05-27T00:00:00"/>
    <d v="2021-05-27T16:28:37"/>
    <n v="139"/>
    <s v="CanOnTor/hEmpP"/>
  </r>
  <r>
    <s v="CanOnWat"/>
    <x v="23"/>
    <d v="2021-05-27T00:00:00"/>
    <d v="2021-05-27T07:19:30"/>
    <n v="102"/>
    <x v="50"/>
    <d v="2021-05-27T00:00:00"/>
    <d v="2021-05-27T07:20:32"/>
    <n v="106"/>
    <s v="C100-ws"/>
  </r>
  <r>
    <s v="CanOnWat"/>
    <x v="23"/>
    <d v="2021-05-27T00:00:00"/>
    <d v="2021-05-27T07:20:32"/>
    <n v="106"/>
    <x v="50"/>
    <d v="2021-05-27T00:00:00"/>
    <d v="2021-05-27T07:20:41"/>
    <n v="112"/>
    <s v="C100-ws"/>
  </r>
  <r>
    <s v="CanOnWat"/>
    <x v="23"/>
    <d v="2021-05-27T00:00:00"/>
    <d v="2021-05-27T07:20:41"/>
    <n v="112"/>
    <x v="50"/>
    <d v="2021-05-27T00:00:00"/>
    <d v="2021-05-27T07:21:59"/>
    <n v="113"/>
    <s v="CanOnWat/hEmpP,C100-ws"/>
  </r>
  <r>
    <s v="CanOnWat"/>
    <x v="24"/>
    <d v="2021-05-27T00:00:00"/>
    <d v="2021-05-27T07:21:56"/>
    <n v="112"/>
    <x v="51"/>
    <d v="2021-05-27T00:00:00"/>
    <d v="2021-05-27T07:28:53"/>
    <n v="113"/>
    <s v="CanOnWat/xEmpE"/>
  </r>
  <r>
    <s v="CanOnWat"/>
    <x v="23"/>
    <d v="2021-05-27T00:00:00"/>
    <d v="2021-05-27T07:21:59"/>
    <n v="113"/>
    <x v="52"/>
    <d v="2021-05-27T00:00:00"/>
    <d v="2021-05-27T07:22:08"/>
    <n v="123"/>
    <s v="CanOnWat/hEmpP"/>
  </r>
  <r>
    <s v="CanOnWat"/>
    <x v="23"/>
    <d v="2021-05-27T00:00:00"/>
    <d v="2021-05-27T07:22:08"/>
    <n v="123"/>
    <x v="53"/>
    <d v="2021-05-27T00:00:00"/>
    <d v="2021-05-27T16:38:39"/>
    <n v="139"/>
    <s v="CanOnWat/hEmpP,C100-ws"/>
  </r>
  <r>
    <s v="CanOnWat"/>
    <x v="25"/>
    <d v="2021-05-27T00:00:00"/>
    <d v="2021-05-27T07:22:12"/>
    <n v="112"/>
    <x v="54"/>
    <d v="2021-05-27T00:00:00"/>
    <d v="2021-05-27T07:29:02"/>
    <n v="113"/>
    <s v="CanOnWat/tEmpK"/>
  </r>
  <r>
    <s v="CanOnTor"/>
    <x v="26"/>
    <d v="2021-05-27T00:00:00"/>
    <d v="2021-05-27T07:23:50"/>
    <n v="112"/>
    <x v="55"/>
    <d v="2021-05-27T00:00:00"/>
    <d v="2021-05-27T07:30:38"/>
    <n v="113"/>
    <s v="CanOnTor/fEmpV"/>
  </r>
  <r>
    <s v="CanOnWat"/>
    <x v="27"/>
    <d v="2021-05-27T00:00:00"/>
    <d v="2021-05-27T07:26:35"/>
    <n v="112"/>
    <x v="56"/>
    <d v="2021-05-27T00:00:00"/>
    <d v="2021-05-27T07:33:59"/>
    <n v="113"/>
    <s v="CanOnWat/gEmpI"/>
  </r>
  <r>
    <s v="CanOnTor"/>
    <x v="28"/>
    <d v="2021-05-27T00:00:00"/>
    <d v="2021-05-27T07:27:01"/>
    <n v="102"/>
    <x v="57"/>
    <d v="2021-05-27T00:00:00"/>
    <d v="2021-05-27T07:28:14"/>
    <n v="106"/>
    <s v="G150-ws"/>
  </r>
  <r>
    <s v="CanOnTor"/>
    <x v="28"/>
    <d v="2021-05-27T00:00:00"/>
    <d v="2021-05-27T07:28:14"/>
    <n v="106"/>
    <x v="57"/>
    <d v="2021-05-27T00:00:00"/>
    <d v="2021-05-27T07:28:23"/>
    <n v="112"/>
    <s v="G150-ws"/>
  </r>
  <r>
    <s v="CanOnTor"/>
    <x v="28"/>
    <d v="2021-05-27T00:00:00"/>
    <d v="2021-05-27T07:28:23"/>
    <n v="112"/>
    <x v="57"/>
    <d v="2021-05-27T00:00:00"/>
    <d v="2021-05-27T07:29:25"/>
    <n v="113"/>
    <s v="CanOnTor/tEmpK,G150-ws"/>
  </r>
  <r>
    <s v="CanOnWat"/>
    <x v="24"/>
    <d v="2021-05-27T00:00:00"/>
    <d v="2021-05-27T07:28:53"/>
    <n v="113"/>
    <x v="58"/>
    <d v="2021-05-27T00:00:00"/>
    <d v="2021-05-27T07:28:53"/>
    <n v="123"/>
    <s v="CanOnWat/xEmpE"/>
  </r>
  <r>
    <s v="CanOnWat"/>
    <x v="24"/>
    <d v="2021-05-27T00:00:00"/>
    <d v="2021-05-27T07:28:53"/>
    <n v="123"/>
    <x v="58"/>
    <d v="2021-05-27T00:00:00"/>
    <d v="2021-05-27T17:03:23"/>
    <n v="139"/>
    <s v="CanOnWat/xEmpE"/>
  </r>
  <r>
    <s v="CanOnWat"/>
    <x v="25"/>
    <d v="2021-05-27T00:00:00"/>
    <d v="2021-05-27T07:29:02"/>
    <n v="113"/>
    <x v="59"/>
    <d v="2021-05-27T00:00:00"/>
    <d v="2021-05-27T07:29:07"/>
    <n v="123"/>
    <s v="CanOnWat/tEmpK"/>
  </r>
  <r>
    <s v="CanOnWat"/>
    <x v="25"/>
    <d v="2021-05-27T00:00:00"/>
    <d v="2021-05-27T07:29:07"/>
    <n v="123"/>
    <x v="59"/>
    <d v="2021-05-27T00:00:00"/>
    <d v="2021-05-27T16:37:39"/>
    <n v="139"/>
    <s v="CanOnWat/tEmpK"/>
  </r>
  <r>
    <s v="CanOnWat"/>
    <x v="29"/>
    <d v="2021-05-27T00:00:00"/>
    <d v="2021-05-27T07:29:19"/>
    <n v="112"/>
    <x v="60"/>
    <d v="2021-05-27T00:00:00"/>
    <d v="2021-05-27T07:36:34"/>
    <n v="113"/>
    <s v="CanOnWat/nEmpM"/>
  </r>
  <r>
    <s v="CanOnTor"/>
    <x v="28"/>
    <d v="2021-05-27T00:00:00"/>
    <d v="2021-05-27T07:29:25"/>
    <n v="113"/>
    <x v="61"/>
    <d v="2021-05-27T00:00:00"/>
    <d v="2021-05-27T07:29:26"/>
    <n v="123"/>
    <s v="CanOnTor/tEmpK"/>
  </r>
  <r>
    <s v="CanOnTor"/>
    <x v="28"/>
    <d v="2021-05-27T00:00:00"/>
    <d v="2021-05-27T07:29:26"/>
    <n v="123"/>
    <x v="62"/>
    <d v="2021-05-27T00:00:00"/>
    <e v="#N/A"/>
    <e v="#N/A"/>
    <e v="#N/A"/>
  </r>
  <r>
    <s v="CanOnWat"/>
    <x v="30"/>
    <d v="2021-05-27T00:00:00"/>
    <d v="2021-05-27T07:30:08"/>
    <n v="112"/>
    <x v="63"/>
    <d v="2021-05-27T00:00:00"/>
    <d v="2021-05-27T07:37:44"/>
    <n v="113"/>
    <s v="CanOnWat/qEmpD"/>
  </r>
  <r>
    <s v="CanOnTor"/>
    <x v="26"/>
    <d v="2021-05-27T00:00:00"/>
    <d v="2021-05-27T07:30:38"/>
    <n v="113"/>
    <x v="64"/>
    <d v="2021-05-27T00:00:00"/>
    <d v="2021-05-27T07:30:51"/>
    <n v="123"/>
    <s v="CanOnTor/fEmpV"/>
  </r>
  <r>
    <s v="CanOnTor"/>
    <x v="26"/>
    <d v="2021-05-27T00:00:00"/>
    <d v="2021-05-27T07:30:51"/>
    <n v="123"/>
    <x v="64"/>
    <d v="2021-05-27T00:00:00"/>
    <d v="2021-05-27T07:31:03"/>
    <n v="156"/>
    <s v=""/>
  </r>
  <r>
    <s v="CanOnTor"/>
    <x v="26"/>
    <d v="2021-05-27T00:00:00"/>
    <d v="2021-05-27T07:31:03"/>
    <n v="156"/>
    <x v="24"/>
    <d v="2021-05-26T00:00:00"/>
    <e v="#N/A"/>
    <e v="#N/A"/>
    <e v="#N/A"/>
  </r>
  <r>
    <s v="CanOnWat"/>
    <x v="31"/>
    <d v="2021-05-27T00:00:00"/>
    <d v="2021-05-27T07:31:40"/>
    <n v="102"/>
    <x v="65"/>
    <d v="2021-05-27T00:00:00"/>
    <d v="2021-05-27T07:32:50"/>
    <n v="106"/>
    <s v="S180-ws"/>
  </r>
  <r>
    <s v="CanOnWat"/>
    <x v="31"/>
    <d v="2021-05-27T00:00:00"/>
    <d v="2021-05-27T07:32:50"/>
    <n v="106"/>
    <x v="65"/>
    <d v="2021-05-27T00:00:00"/>
    <d v="2021-05-27T07:32:59"/>
    <n v="112"/>
    <s v="S180-ws"/>
  </r>
  <r>
    <s v="CanOnWat"/>
    <x v="31"/>
    <d v="2021-05-27T00:00:00"/>
    <d v="2021-05-27T07:32:59"/>
    <n v="112"/>
    <x v="65"/>
    <d v="2021-05-27T00:00:00"/>
    <d v="2021-05-27T07:34:49"/>
    <n v="113"/>
    <s v="CanOnWat/xEmpE,S180-ws"/>
  </r>
  <r>
    <s v="CanOnTor"/>
    <x v="32"/>
    <d v="2021-05-27T00:00:00"/>
    <d v="2021-05-27T07:33:21"/>
    <n v="102"/>
    <x v="66"/>
    <d v="2021-05-27T00:00:00"/>
    <d v="2021-05-27T07:38:05"/>
    <n v="107"/>
    <s v="J114-ws"/>
  </r>
  <r>
    <s v="CanOnWat"/>
    <x v="27"/>
    <d v="2021-05-27T00:00:00"/>
    <d v="2021-05-27T07:33:59"/>
    <n v="113"/>
    <x v="67"/>
    <d v="2021-05-27T00:00:00"/>
    <d v="2021-05-27T07:34:02"/>
    <n v="123"/>
    <s v="CanOnWat/gEmpI"/>
  </r>
  <r>
    <s v="CanOnWat"/>
    <x v="27"/>
    <d v="2021-05-27T00:00:00"/>
    <d v="2021-05-27T07:34:02"/>
    <n v="123"/>
    <x v="67"/>
    <d v="2021-05-27T00:00:00"/>
    <d v="2021-05-27T16:28:44"/>
    <n v="139"/>
    <s v="CanOnWat/gEmpI"/>
  </r>
  <r>
    <s v="CanOnWat"/>
    <x v="31"/>
    <d v="2021-05-27T00:00:00"/>
    <d v="2021-05-27T07:34:49"/>
    <n v="113"/>
    <x v="68"/>
    <d v="2021-05-27T00:00:00"/>
    <d v="2021-05-27T07:34:54"/>
    <n v="123"/>
    <s v="CanOnWat/xEmpE"/>
  </r>
  <r>
    <s v="CanOnWat"/>
    <x v="31"/>
    <d v="2021-05-27T00:00:00"/>
    <d v="2021-05-27T07:34:54"/>
    <n v="123"/>
    <x v="58"/>
    <d v="2021-05-27T00:00:00"/>
    <d v="2021-05-27T16:39:30"/>
    <n v="139"/>
    <s v="CanOnWat/xEmpE,S180-ws"/>
  </r>
  <r>
    <s v="CanOnWat"/>
    <x v="29"/>
    <d v="2021-05-27T00:00:00"/>
    <d v="2021-05-27T07:36:34"/>
    <n v="113"/>
    <x v="69"/>
    <d v="2021-05-27T00:00:00"/>
    <d v="2021-05-27T07:36:44"/>
    <n v="123"/>
    <s v="CanOnWat/nEmpM"/>
  </r>
  <r>
    <s v="CanOnWat"/>
    <x v="29"/>
    <d v="2021-05-27T00:00:00"/>
    <d v="2021-05-27T07:36:44"/>
    <n v="123"/>
    <x v="69"/>
    <d v="2021-05-27T00:00:00"/>
    <d v="2021-05-27T16:53:29"/>
    <n v="139"/>
    <s v="CanOnWat/nEmpM"/>
  </r>
  <r>
    <s v="CanOnTor"/>
    <x v="33"/>
    <d v="2021-05-27T00:00:00"/>
    <d v="2021-05-27T07:37:20"/>
    <n v="102"/>
    <x v="70"/>
    <d v="2021-05-27T00:00:00"/>
    <d v="2021-05-27T07:38:28"/>
    <n v="106"/>
    <s v="G216-ws"/>
  </r>
  <r>
    <s v="CanOnWat"/>
    <x v="30"/>
    <d v="2021-05-27T00:00:00"/>
    <d v="2021-05-27T07:37:44"/>
    <n v="113"/>
    <x v="71"/>
    <d v="2021-05-27T00:00:00"/>
    <d v="2021-05-27T07:37:54"/>
    <n v="123"/>
    <s v="CanOnWat/qEmpD"/>
  </r>
  <r>
    <s v="CanOnWat"/>
    <x v="30"/>
    <d v="2021-05-27T00:00:00"/>
    <d v="2021-05-27T07:37:54"/>
    <n v="123"/>
    <x v="71"/>
    <d v="2021-05-27T00:00:00"/>
    <d v="2021-05-27T16:45:07"/>
    <n v="139"/>
    <s v="CanOnWat/qEmpD"/>
  </r>
  <r>
    <s v="CanOnWat"/>
    <x v="34"/>
    <d v="2021-05-27T00:00:00"/>
    <d v="2021-05-27T07:38:03"/>
    <n v="102"/>
    <x v="72"/>
    <d v="2021-05-27T00:00:00"/>
    <d v="2021-05-27T07:39:16"/>
    <n v="106"/>
    <s v="F144-ws"/>
  </r>
  <r>
    <s v="CanOnTor"/>
    <x v="32"/>
    <d v="2021-05-27T00:00:00"/>
    <d v="2021-05-27T07:38:05"/>
    <n v="107"/>
    <x v="66"/>
    <d v="2021-05-27T00:00:00"/>
    <d v="2021-05-27T07:38:45"/>
    <n v="102"/>
    <s v="J114-ws"/>
  </r>
  <r>
    <s v="CanOnTor"/>
    <x v="33"/>
    <d v="2021-05-27T00:00:00"/>
    <d v="2021-05-27T07:38:28"/>
    <n v="106"/>
    <x v="70"/>
    <d v="2021-05-27T00:00:00"/>
    <d v="2021-05-27T07:38:37"/>
    <n v="112"/>
    <s v="G216-ws"/>
  </r>
  <r>
    <s v="CanOnTor"/>
    <x v="33"/>
    <d v="2021-05-27T00:00:00"/>
    <d v="2021-05-27T07:38:37"/>
    <n v="112"/>
    <x v="70"/>
    <d v="2021-05-27T00:00:00"/>
    <d v="2021-05-27T07:39:41"/>
    <n v="113"/>
    <s v="CanOnTor/nEmpM,G216-ws"/>
  </r>
  <r>
    <s v="CanOnTor"/>
    <x v="32"/>
    <d v="2021-05-27T00:00:00"/>
    <d v="2021-05-27T07:38:45"/>
    <n v="102"/>
    <x v="66"/>
    <d v="2021-05-27T00:00:00"/>
    <d v="2021-05-27T07:41:46"/>
    <n v="106"/>
    <s v="J114-ws"/>
  </r>
  <r>
    <s v="CanOnWat"/>
    <x v="34"/>
    <d v="2021-05-27T00:00:00"/>
    <d v="2021-05-27T07:39:16"/>
    <n v="106"/>
    <x v="72"/>
    <d v="2021-05-27T00:00:00"/>
    <d v="2021-05-27T07:39:25"/>
    <n v="112"/>
    <s v="F144-ws"/>
  </r>
  <r>
    <s v="CanOnWat"/>
    <x v="34"/>
    <d v="2021-05-27T00:00:00"/>
    <d v="2021-05-27T07:39:25"/>
    <n v="112"/>
    <x v="72"/>
    <d v="2021-05-27T00:00:00"/>
    <d v="2021-05-27T07:40:58"/>
    <n v="113"/>
    <s v="CanOnWat/qEmpD,F144-ws"/>
  </r>
  <r>
    <s v="CanOnTor"/>
    <x v="33"/>
    <d v="2021-05-27T00:00:00"/>
    <d v="2021-05-27T07:39:41"/>
    <n v="113"/>
    <x v="73"/>
    <d v="2021-05-27T00:00:00"/>
    <d v="2021-05-27T07:39:55"/>
    <n v="123"/>
    <s v="CanOnTor/nEmpM"/>
  </r>
  <r>
    <s v="CanOnTor"/>
    <x v="33"/>
    <d v="2021-05-27T00:00:00"/>
    <d v="2021-05-27T07:39:55"/>
    <n v="123"/>
    <x v="74"/>
    <d v="2021-05-27T00:00:00"/>
    <d v="2021-05-27T16:39:21"/>
    <n v="139"/>
    <s v="CanOnTor/nEmpM,G216-ws"/>
  </r>
  <r>
    <s v="CanOnWat"/>
    <x v="34"/>
    <d v="2021-05-27T00:00:00"/>
    <d v="2021-05-27T07:40:58"/>
    <n v="113"/>
    <x v="75"/>
    <d v="2021-05-27T00:00:00"/>
    <d v="2021-05-27T07:41:05"/>
    <n v="123"/>
    <s v="CanOnWat/qEmpD"/>
  </r>
  <r>
    <s v="CanOnWat"/>
    <x v="34"/>
    <d v="2021-05-27T00:00:00"/>
    <d v="2021-05-27T07:41:05"/>
    <n v="123"/>
    <x v="71"/>
    <d v="2021-05-27T00:00:00"/>
    <d v="2021-05-27T16:30:59"/>
    <n v="139"/>
    <s v="CanOnWat/qEmpD,F144-ws"/>
  </r>
  <r>
    <s v="CanOnTor"/>
    <x v="32"/>
    <d v="2021-05-27T00:00:00"/>
    <d v="2021-05-27T07:41:46"/>
    <n v="106"/>
    <x v="66"/>
    <d v="2021-05-27T00:00:00"/>
    <d v="2021-05-27T07:41:55"/>
    <n v="112"/>
    <s v="J114-ws"/>
  </r>
  <r>
    <s v="CanOnTor"/>
    <x v="32"/>
    <d v="2021-05-27T00:00:00"/>
    <d v="2021-05-27T07:41:55"/>
    <n v="112"/>
    <x v="66"/>
    <d v="2021-05-27T00:00:00"/>
    <d v="2021-05-27T07:43:52"/>
    <n v="113"/>
    <s v="CanOnTor/gEmpI,J114-ws"/>
  </r>
  <r>
    <s v="CanOnTor"/>
    <x v="35"/>
    <d v="2021-05-27T00:00:00"/>
    <d v="2021-05-27T07:43:09"/>
    <n v="112"/>
    <x v="76"/>
    <d v="2021-05-27T00:00:00"/>
    <d v="2021-05-27T07:51:04"/>
    <n v="113"/>
    <s v="CanOnTor/lEmpA"/>
  </r>
  <r>
    <s v="CanOnTor"/>
    <x v="32"/>
    <d v="2021-05-27T00:00:00"/>
    <d v="2021-05-27T07:43:52"/>
    <n v="113"/>
    <x v="77"/>
    <d v="2021-05-27T00:00:00"/>
    <d v="2021-05-27T07:43:59"/>
    <n v="123"/>
    <s v="CanOnTor/gEmpI"/>
  </r>
  <r>
    <s v="CanOnTor"/>
    <x v="32"/>
    <d v="2021-05-27T00:00:00"/>
    <d v="2021-05-27T07:43:59"/>
    <n v="123"/>
    <x v="78"/>
    <d v="2021-05-27T00:00:00"/>
    <d v="2021-05-27T17:57:30"/>
    <n v="139"/>
    <s v="CanOnTor/gEmpI,J114-ws"/>
  </r>
  <r>
    <s v="CanOnWat"/>
    <x v="36"/>
    <d v="2021-05-27T00:00:00"/>
    <d v="2021-05-27T07:47:38"/>
    <n v="112"/>
    <x v="79"/>
    <d v="2021-05-27T00:00:00"/>
    <d v="2021-05-27T07:54:38"/>
    <n v="113"/>
    <s v="CanOnWat/pEmpL"/>
  </r>
  <r>
    <s v="CanOnTor"/>
    <x v="37"/>
    <d v="2021-05-27T00:00:00"/>
    <d v="2021-05-27T07:48:52"/>
    <n v="112"/>
    <x v="80"/>
    <d v="2021-05-27T00:00:00"/>
    <d v="2021-05-27T07:55:21"/>
    <n v="113"/>
    <s v="CanOnTor/xEmpS"/>
  </r>
  <r>
    <s v="CanOnWat"/>
    <x v="38"/>
    <d v="2021-05-27T00:00:00"/>
    <d v="2021-05-27T07:49:08"/>
    <n v="112"/>
    <x v="81"/>
    <d v="2021-05-27T00:00:00"/>
    <d v="2021-05-27T08:03:19"/>
    <n v="113"/>
    <s v="CanOnWat/nEmpU"/>
  </r>
  <r>
    <s v="CanOnTor"/>
    <x v="35"/>
    <d v="2021-05-27T00:00:00"/>
    <d v="2021-05-27T07:51:04"/>
    <n v="113"/>
    <x v="82"/>
    <d v="2021-05-27T00:00:00"/>
    <d v="2021-05-27T07:51:05"/>
    <n v="123"/>
    <s v="CanOnTor/lEmpA"/>
  </r>
  <r>
    <s v="CanOnTor"/>
    <x v="35"/>
    <d v="2021-05-27T00:00:00"/>
    <d v="2021-05-27T07:51:05"/>
    <n v="123"/>
    <x v="82"/>
    <d v="2021-05-27T00:00:00"/>
    <d v="2021-05-27T16:44:56"/>
    <n v="139"/>
    <s v="CanOnTor/lEmpA"/>
  </r>
  <r>
    <s v="CanOnTor"/>
    <x v="39"/>
    <d v="2021-05-27T00:00:00"/>
    <d v="2021-05-27T07:52:14"/>
    <n v="112"/>
    <x v="83"/>
    <d v="2021-05-27T00:00:00"/>
    <d v="2021-05-27T07:58:52"/>
    <n v="113"/>
    <s v="CanOnTor/oEmpO"/>
  </r>
  <r>
    <s v="CanOnTor"/>
    <x v="40"/>
    <d v="2021-05-27T00:00:00"/>
    <d v="2021-05-27T07:52:30"/>
    <n v="112"/>
    <x v="84"/>
    <d v="2021-05-27T00:00:00"/>
    <d v="2021-05-27T07:59:42"/>
    <n v="113"/>
    <s v="CanOnTor/jEmpB"/>
  </r>
  <r>
    <s v="CanOnWat"/>
    <x v="41"/>
    <d v="2021-05-27T00:00:00"/>
    <d v="2021-05-27T07:53:31"/>
    <n v="102"/>
    <x v="85"/>
    <d v="2021-05-27T00:00:00"/>
    <d v="2021-05-27T07:56:31"/>
    <n v="106"/>
    <s v="Q249-ws"/>
  </r>
  <r>
    <s v="CanOnWat"/>
    <x v="36"/>
    <d v="2021-05-27T00:00:00"/>
    <d v="2021-05-27T07:54:38"/>
    <n v="113"/>
    <x v="86"/>
    <d v="2021-05-27T00:00:00"/>
    <d v="2021-05-27T07:54:51"/>
    <n v="123"/>
    <s v="CanOnWat/pEmpL"/>
  </r>
  <r>
    <s v="CanOnWat"/>
    <x v="36"/>
    <d v="2021-05-27T00:00:00"/>
    <d v="2021-05-27T07:54:51"/>
    <n v="123"/>
    <x v="86"/>
    <d v="2021-05-27T00:00:00"/>
    <d v="2021-05-27T17:14:05"/>
    <n v="139"/>
    <s v="CanOnWat/pEmpL"/>
  </r>
  <r>
    <s v="CanOnTor"/>
    <x v="37"/>
    <d v="2021-05-27T00:00:00"/>
    <d v="2021-05-27T07:55:21"/>
    <n v="113"/>
    <x v="87"/>
    <d v="2021-05-27T00:00:00"/>
    <d v="2021-05-27T07:55:34"/>
    <n v="123"/>
    <s v="CanOnTor/xEmpS"/>
  </r>
  <r>
    <s v="CanOnTor"/>
    <x v="37"/>
    <d v="2021-05-27T00:00:00"/>
    <d v="2021-05-27T07:55:34"/>
    <n v="123"/>
    <x v="87"/>
    <d v="2021-05-27T00:00:00"/>
    <d v="2021-05-27T17:12:06"/>
    <n v="139"/>
    <s v="CanOnTor/xEmpS"/>
  </r>
  <r>
    <s v="CanOnTor"/>
    <x v="42"/>
    <d v="2021-05-27T00:00:00"/>
    <d v="2021-05-27T07:55:40"/>
    <n v="102"/>
    <x v="88"/>
    <d v="2021-05-27T00:00:00"/>
    <d v="2021-05-27T07:56:54"/>
    <n v="106"/>
    <s v="G176-ws"/>
  </r>
  <r>
    <s v="CanOnTor"/>
    <x v="43"/>
    <d v="2021-05-27T00:00:00"/>
    <d v="2021-05-27T07:55:53"/>
    <n v="102"/>
    <x v="89"/>
    <d v="2021-05-27T00:00:00"/>
    <d v="2021-05-27T07:57:08"/>
    <n v="106"/>
    <s v="A122-ws"/>
  </r>
  <r>
    <s v="CanOnTor"/>
    <x v="44"/>
    <d v="2021-05-27T00:00:00"/>
    <d v="2021-05-27T07:56:02"/>
    <n v="112"/>
    <x v="90"/>
    <d v="2021-05-27T00:00:00"/>
    <d v="2021-05-27T08:02:49"/>
    <n v="113"/>
    <s v="CanOnTor/wEmpF"/>
  </r>
  <r>
    <s v="CanOnTor"/>
    <x v="45"/>
    <d v="2021-05-27T00:00:00"/>
    <d v="2021-05-27T07:56:30"/>
    <n v="102"/>
    <x v="91"/>
    <d v="2021-05-27T00:00:00"/>
    <d v="2021-05-27T07:57:47"/>
    <n v="106"/>
    <s v="Y200-ws"/>
  </r>
  <r>
    <s v="CanOnWat"/>
    <x v="41"/>
    <d v="2021-05-27T00:00:00"/>
    <d v="2021-05-27T07:56:31"/>
    <n v="106"/>
    <x v="85"/>
    <d v="2021-05-27T00:00:00"/>
    <d v="2021-05-27T07:56:40"/>
    <n v="112"/>
    <s v="Q249-ws"/>
  </r>
  <r>
    <s v="CanOnWat"/>
    <x v="41"/>
    <d v="2021-05-27T00:00:00"/>
    <d v="2021-05-27T07:56:40"/>
    <n v="112"/>
    <x v="85"/>
    <d v="2021-05-27T00:00:00"/>
    <d v="2021-05-27T07:56:47"/>
    <n v="113"/>
    <s v="CanOnWat/lEmpA,Q249-ws"/>
  </r>
  <r>
    <s v="CanOnWat"/>
    <x v="41"/>
    <d v="2021-05-27T00:00:00"/>
    <d v="2021-05-27T07:56:47"/>
    <n v="113"/>
    <x v="92"/>
    <d v="2021-05-27T00:00:00"/>
    <d v="2021-05-27T07:56:57"/>
    <n v="123"/>
    <s v="CanOnWat/lEmpA"/>
  </r>
  <r>
    <s v="CanOnTor"/>
    <x v="42"/>
    <d v="2021-05-27T00:00:00"/>
    <d v="2021-05-27T07:56:54"/>
    <n v="106"/>
    <x v="88"/>
    <d v="2021-05-27T00:00:00"/>
    <d v="2021-05-27T07:57:03"/>
    <n v="112"/>
    <s v="G176-ws"/>
  </r>
  <r>
    <s v="CanOnWat"/>
    <x v="41"/>
    <d v="2021-05-27T00:00:00"/>
    <d v="2021-05-27T07:56:57"/>
    <n v="123"/>
    <x v="93"/>
    <d v="2021-05-27T00:00:00"/>
    <d v="2021-05-27T16:51:52"/>
    <n v="139"/>
    <s v="CanOnWat/lEmpA,Q249-ws"/>
  </r>
  <r>
    <s v="CanOnTor"/>
    <x v="42"/>
    <d v="2021-05-27T00:00:00"/>
    <d v="2021-05-27T07:57:03"/>
    <n v="112"/>
    <x v="88"/>
    <d v="2021-05-27T00:00:00"/>
    <d v="2021-05-27T07:58:48"/>
    <n v="113"/>
    <s v="CanOnTor/oEmpO,G176-ws"/>
  </r>
  <r>
    <s v="CanOnWat"/>
    <x v="46"/>
    <d v="2021-05-27T00:00:00"/>
    <d v="2021-05-27T07:57:08"/>
    <n v="102"/>
    <x v="94"/>
    <d v="2021-05-27T00:00:00"/>
    <d v="2021-05-27T07:58:23"/>
    <n v="106"/>
    <s v="Y167-ws"/>
  </r>
  <r>
    <s v="CanOnTor"/>
    <x v="43"/>
    <d v="2021-05-27T00:00:00"/>
    <d v="2021-05-27T07:57:08"/>
    <n v="106"/>
    <x v="89"/>
    <d v="2021-05-27T00:00:00"/>
    <d v="2021-05-27T07:57:17"/>
    <n v="112"/>
    <s v="A122-ws"/>
  </r>
  <r>
    <s v="CanOnTor"/>
    <x v="43"/>
    <d v="2021-05-27T00:00:00"/>
    <d v="2021-05-27T07:57:17"/>
    <n v="112"/>
    <x v="89"/>
    <d v="2021-05-27T00:00:00"/>
    <d v="2021-05-27T07:58:55"/>
    <n v="113"/>
    <s v="CanOnTor/pEmpL,A122-ws"/>
  </r>
  <r>
    <s v="CanOnTor"/>
    <x v="47"/>
    <d v="2021-05-27T00:00:00"/>
    <d v="2021-05-27T07:57:38"/>
    <n v="102"/>
    <x v="95"/>
    <d v="2021-05-27T00:00:00"/>
    <d v="2021-05-27T07:58:49"/>
    <n v="106"/>
    <s v="Y226-ws"/>
  </r>
  <r>
    <s v="CanOnTor"/>
    <x v="45"/>
    <d v="2021-05-27T00:00:00"/>
    <d v="2021-05-27T07:57:47"/>
    <n v="106"/>
    <x v="91"/>
    <d v="2021-05-27T00:00:00"/>
    <d v="2021-05-27T07:57:56"/>
    <n v="112"/>
    <s v="Y200-ws"/>
  </r>
  <r>
    <s v="CanOnTor"/>
    <x v="45"/>
    <d v="2021-05-27T00:00:00"/>
    <d v="2021-05-27T07:57:56"/>
    <n v="112"/>
    <x v="91"/>
    <d v="2021-05-27T00:00:00"/>
    <d v="2021-05-27T07:58:30"/>
    <n v="113"/>
    <s v="CanOnTor/nEmpU,Y200-ws"/>
  </r>
  <r>
    <s v="CanOnWat"/>
    <x v="46"/>
    <d v="2021-05-27T00:00:00"/>
    <d v="2021-05-27T07:58:23"/>
    <n v="106"/>
    <x v="94"/>
    <d v="2021-05-27T00:00:00"/>
    <d v="2021-05-27T07:58:32"/>
    <n v="112"/>
    <s v="Y167-ws"/>
  </r>
  <r>
    <s v="CanOnTor"/>
    <x v="45"/>
    <d v="2021-05-27T00:00:00"/>
    <d v="2021-05-27T07:58:30"/>
    <n v="113"/>
    <x v="96"/>
    <d v="2021-05-27T00:00:00"/>
    <d v="2021-05-27T07:58:38"/>
    <n v="123"/>
    <s v="CanOnTor/nEmpU"/>
  </r>
  <r>
    <s v="CanOnWat"/>
    <x v="46"/>
    <d v="2021-05-27T00:00:00"/>
    <d v="2021-05-27T07:58:32"/>
    <n v="112"/>
    <x v="94"/>
    <d v="2021-05-27T00:00:00"/>
    <d v="2021-05-27T07:59:04"/>
    <n v="113"/>
    <s v="CanOnWat/xEmpS,Y167-ws"/>
  </r>
  <r>
    <s v="CanOnTor"/>
    <x v="45"/>
    <d v="2021-05-27T00:00:00"/>
    <d v="2021-05-27T07:58:38"/>
    <n v="123"/>
    <x v="97"/>
    <d v="2021-05-27T00:00:00"/>
    <d v="2021-05-27T16:55:17"/>
    <n v="139"/>
    <s v="CanOnTor/nEmpU,Y200-ws"/>
  </r>
  <r>
    <s v="CanOnTor"/>
    <x v="42"/>
    <d v="2021-05-27T00:00:00"/>
    <d v="2021-05-27T07:58:48"/>
    <n v="113"/>
    <x v="98"/>
    <d v="2021-05-27T00:00:00"/>
    <d v="2021-05-27T07:58:58"/>
    <n v="123"/>
    <s v="CanOnTor/oEmpO"/>
  </r>
  <r>
    <s v="CanOnTor"/>
    <x v="47"/>
    <d v="2021-05-27T00:00:00"/>
    <d v="2021-05-27T07:58:49"/>
    <n v="106"/>
    <x v="95"/>
    <d v="2021-05-27T00:00:00"/>
    <d v="2021-05-27T07:58:58"/>
    <n v="112"/>
    <s v="Y226-ws"/>
  </r>
  <r>
    <s v="CanOnTor"/>
    <x v="39"/>
    <d v="2021-05-27T00:00:00"/>
    <d v="2021-05-27T07:58:52"/>
    <n v="113"/>
    <x v="99"/>
    <d v="2021-05-27T00:00:00"/>
    <d v="2021-05-27T07:59:04"/>
    <n v="123"/>
    <s v="CanOnTor/oEmpO"/>
  </r>
  <r>
    <s v="CanOnTor"/>
    <x v="43"/>
    <d v="2021-05-27T00:00:00"/>
    <d v="2021-05-27T07:58:55"/>
    <n v="113"/>
    <x v="100"/>
    <d v="2021-05-27T00:00:00"/>
    <d v="2021-05-27T07:59:06"/>
    <n v="123"/>
    <s v="CanOnTor/pEmpL"/>
  </r>
  <r>
    <s v="CanOnTor"/>
    <x v="42"/>
    <d v="2021-05-27T00:00:00"/>
    <d v="2021-05-27T07:58:58"/>
    <n v="123"/>
    <x v="99"/>
    <d v="2021-05-27T00:00:00"/>
    <d v="2021-05-27T16:54:15"/>
    <n v="139"/>
    <s v="CanOnTor/oEmpO,G176-ws"/>
  </r>
  <r>
    <s v="CanOnTor"/>
    <x v="47"/>
    <d v="2021-05-27T00:00:00"/>
    <d v="2021-05-27T07:58:58"/>
    <n v="112"/>
    <x v="95"/>
    <d v="2021-05-27T00:00:00"/>
    <d v="2021-05-27T08:00:24"/>
    <n v="113"/>
    <s v="CanOnTor/jEmpB,Y226-ws"/>
  </r>
  <r>
    <s v="CanOnWat"/>
    <x v="46"/>
    <d v="2021-05-27T00:00:00"/>
    <d v="2021-05-27T07:59:04"/>
    <n v="113"/>
    <x v="101"/>
    <d v="2021-05-27T00:00:00"/>
    <d v="2021-05-27T07:59:17"/>
    <n v="123"/>
    <s v="CanOnWat/xEmpS"/>
  </r>
  <r>
    <s v="CanOnTor"/>
    <x v="39"/>
    <d v="2021-05-27T00:00:00"/>
    <d v="2021-05-27T07:59:04"/>
    <n v="123"/>
    <x v="99"/>
    <d v="2021-05-27T00:00:00"/>
    <d v="2021-05-27T16:54:25"/>
    <n v="139"/>
    <s v="CanOnTor/oEmpO"/>
  </r>
  <r>
    <s v="CanOnTor"/>
    <x v="43"/>
    <d v="2021-05-27T00:00:00"/>
    <d v="2021-05-27T07:59:06"/>
    <n v="123"/>
    <x v="102"/>
    <d v="2021-05-27T00:00:00"/>
    <d v="2021-05-27T17:02:41"/>
    <n v="139"/>
    <s v="CanOnTor/pEmpL,A122-ws"/>
  </r>
  <r>
    <s v="CanOnWat"/>
    <x v="46"/>
    <d v="2021-05-27T00:00:00"/>
    <d v="2021-05-27T07:59:17"/>
    <n v="123"/>
    <x v="103"/>
    <d v="2021-05-27T00:00:00"/>
    <d v="2021-05-27T16:50:29"/>
    <n v="139"/>
    <s v="CanOnWat/xEmpS,Y167-ws"/>
  </r>
  <r>
    <s v="CanOnTor"/>
    <x v="40"/>
    <d v="2021-05-27T00:00:00"/>
    <d v="2021-05-27T07:59:42"/>
    <n v="113"/>
    <x v="104"/>
    <d v="2021-05-27T00:00:00"/>
    <d v="2021-05-27T07:59:44"/>
    <n v="123"/>
    <s v="CanOnTor/jEmpB"/>
  </r>
  <r>
    <s v="CanOnTor"/>
    <x v="40"/>
    <d v="2021-05-27T00:00:00"/>
    <d v="2021-05-27T07:59:44"/>
    <n v="123"/>
    <x v="104"/>
    <d v="2021-05-27T00:00:00"/>
    <d v="2021-05-27T17:16:36"/>
    <n v="139"/>
    <s v="CanOnTor/jEmpB"/>
  </r>
  <r>
    <s v="CanOnTor"/>
    <x v="47"/>
    <d v="2021-05-27T00:00:00"/>
    <d v="2021-05-27T08:00:24"/>
    <n v="113"/>
    <x v="105"/>
    <d v="2021-05-27T00:00:00"/>
    <d v="2021-05-27T08:00:38"/>
    <n v="123"/>
    <s v="CanOnTor/jEmpB"/>
  </r>
  <r>
    <s v="CanOnTor"/>
    <x v="47"/>
    <d v="2021-05-27T00:00:00"/>
    <d v="2021-05-27T08:00:38"/>
    <n v="123"/>
    <x v="104"/>
    <d v="2021-05-27T00:00:00"/>
    <d v="2021-05-27T16:50:44"/>
    <n v="139"/>
    <s v="CanOnTor/jEmpB,Y226-ws"/>
  </r>
  <r>
    <s v="CanOnTor"/>
    <x v="44"/>
    <d v="2021-05-27T00:00:00"/>
    <d v="2021-05-27T08:02:49"/>
    <n v="113"/>
    <x v="106"/>
    <d v="2021-05-27T00:00:00"/>
    <d v="2021-05-27T08:02:50"/>
    <n v="123"/>
    <s v="CanOnTor/wEmpF"/>
  </r>
  <r>
    <s v="CanOnTor"/>
    <x v="44"/>
    <d v="2021-05-27T00:00:00"/>
    <d v="2021-05-27T08:02:50"/>
    <n v="123"/>
    <x v="106"/>
    <d v="2021-05-27T00:00:00"/>
    <d v="2021-05-27T17:07:40"/>
    <n v="139"/>
    <s v="CanOnTor/wEmpF"/>
  </r>
  <r>
    <s v="CanOnWat"/>
    <x v="38"/>
    <d v="2021-05-27T00:00:00"/>
    <d v="2021-05-27T08:03:19"/>
    <n v="113"/>
    <x v="107"/>
    <d v="2021-05-27T00:00:00"/>
    <d v="2021-05-27T08:03:33"/>
    <n v="123"/>
    <s v="CanOnWat/nEmpU"/>
  </r>
  <r>
    <s v="CanOnWat"/>
    <x v="38"/>
    <d v="2021-05-27T00:00:00"/>
    <d v="2021-05-27T08:03:33"/>
    <n v="123"/>
    <x v="107"/>
    <d v="2021-05-27T00:00:00"/>
    <d v="2021-05-27T16:53:02"/>
    <n v="139"/>
    <s v="CanOnWat/nEmpU"/>
  </r>
  <r>
    <s v="CanOnTor"/>
    <x v="48"/>
    <d v="2021-05-27T00:00:00"/>
    <d v="2021-05-27T08:06:24"/>
    <n v="102"/>
    <x v="108"/>
    <d v="2021-05-27T00:00:00"/>
    <d v="2021-05-27T08:07:32"/>
    <n v="106"/>
    <s v="L109-ws"/>
  </r>
  <r>
    <s v="CanOnTor"/>
    <x v="48"/>
    <d v="2021-05-27T00:00:00"/>
    <d v="2021-05-27T08:07:32"/>
    <n v="106"/>
    <x v="108"/>
    <d v="2021-05-27T00:00:00"/>
    <d v="2021-05-27T08:07:41"/>
    <n v="112"/>
    <s v="L109-ws"/>
  </r>
  <r>
    <s v="CanOnTor"/>
    <x v="48"/>
    <d v="2021-05-27T00:00:00"/>
    <d v="2021-05-27T08:07:41"/>
    <n v="112"/>
    <x v="108"/>
    <d v="2021-05-27T00:00:00"/>
    <d v="2021-05-27T08:09:01"/>
    <n v="113"/>
    <s v="CanOnTor/wEmpF,L109-ws"/>
  </r>
  <r>
    <s v="CanOnTor"/>
    <x v="48"/>
    <d v="2021-05-27T00:00:00"/>
    <d v="2021-05-27T08:09:01"/>
    <n v="113"/>
    <x v="109"/>
    <d v="2021-05-27T00:00:00"/>
    <d v="2021-05-27T08:09:11"/>
    <n v="123"/>
    <s v="CanOnTor/wEmpF"/>
  </r>
  <r>
    <s v="CanOnTor"/>
    <x v="48"/>
    <d v="2021-05-27T00:00:00"/>
    <d v="2021-05-27T08:09:11"/>
    <n v="123"/>
    <x v="106"/>
    <d v="2021-05-27T00:00:00"/>
    <d v="2021-05-27T16:53:40"/>
    <n v="139"/>
    <s v="CanOnTor/wEmpF,L109-ws"/>
  </r>
  <r>
    <s v="CanOnTor"/>
    <x v="0"/>
    <d v="2021-05-27T00:00:00"/>
    <d v="2021-05-27T15:16:42"/>
    <n v="139"/>
    <x v="2"/>
    <d v="2021-05-27T00:00:00"/>
    <d v="2021-05-27T15:17:16"/>
    <n v="144"/>
    <s v="CanOnTor/oEmpT"/>
  </r>
  <r>
    <s v="CanOnTor"/>
    <x v="0"/>
    <d v="2021-05-27T00:00:00"/>
    <d v="2021-05-27T15:17:16"/>
    <n v="144"/>
    <x v="2"/>
    <d v="2021-05-27T00:00:00"/>
    <d v="2021-05-27T15:17:26"/>
    <n v="156"/>
    <s v=""/>
  </r>
  <r>
    <s v="CanOnTor"/>
    <x v="0"/>
    <d v="2021-05-27T00:00:00"/>
    <d v="2021-05-27T15:17:26"/>
    <n v="156"/>
    <x v="24"/>
    <d v="2021-05-26T00:00:00"/>
    <d v="2021-05-26T06:06:35"/>
    <n v="112"/>
    <s v=",CanOnTor/oEmpT"/>
  </r>
  <r>
    <s v="CanOnWat"/>
    <x v="1"/>
    <d v="2021-05-27T00:00:00"/>
    <d v="2021-05-27T15:24:33"/>
    <n v="139"/>
    <x v="5"/>
    <d v="2021-05-27T00:00:00"/>
    <d v="2021-05-27T15:26:25"/>
    <n v="144"/>
    <s v="CanOnWat/vEmpQ"/>
  </r>
  <r>
    <s v="CanOnWat"/>
    <x v="1"/>
    <d v="2021-05-27T00:00:00"/>
    <d v="2021-05-27T15:26:25"/>
    <n v="144"/>
    <x v="5"/>
    <d v="2021-05-27T00:00:00"/>
    <d v="2021-05-27T15:26:37"/>
    <n v="156"/>
    <s v=""/>
  </r>
  <r>
    <s v="CanOnWat"/>
    <x v="1"/>
    <d v="2021-05-27T00:00:00"/>
    <d v="2021-05-27T15:26:37"/>
    <n v="156"/>
    <x v="24"/>
    <d v="2021-05-26T00:00:00"/>
    <d v="2021-05-26T06:11:23"/>
    <n v="112"/>
    <s v=",CanOnWat/vEmpQ"/>
  </r>
  <r>
    <s v="CanOnTor"/>
    <x v="2"/>
    <d v="2021-05-27T00:00:00"/>
    <d v="2021-05-27T15:31:34"/>
    <n v="139"/>
    <x v="4"/>
    <d v="2021-05-27T00:00:00"/>
    <d v="2021-05-27T15:32:12"/>
    <n v="144"/>
    <s v="CanOnTor/oEmpT"/>
  </r>
  <r>
    <s v="CanOnTor"/>
    <x v="2"/>
    <d v="2021-05-27T00:00:00"/>
    <d v="2021-05-27T15:32:12"/>
    <n v="144"/>
    <x v="2"/>
    <d v="2021-05-27T00:00:00"/>
    <d v="2021-05-27T15:33:17"/>
    <n v="149"/>
    <s v="Y238-ws"/>
  </r>
  <r>
    <s v="CanOnTor"/>
    <x v="2"/>
    <d v="2021-05-27T00:00:00"/>
    <d v="2021-05-27T15:33:17"/>
    <n v="149"/>
    <x v="3"/>
    <d v="2021-05-27T00:00:00"/>
    <d v="2021-05-27T15:34:29"/>
    <n v="151"/>
    <s v="Y238-ws"/>
  </r>
  <r>
    <s v="CanOnTor"/>
    <x v="2"/>
    <d v="2021-05-27T00:00:00"/>
    <d v="2021-05-27T15:34:29"/>
    <n v="151"/>
    <x v="3"/>
    <d v="2021-05-27T00:00:00"/>
    <d v="2021-05-27T15:34:40"/>
    <n v="156"/>
    <s v=""/>
  </r>
  <r>
    <s v="CanOnTor"/>
    <x v="2"/>
    <d v="2021-05-27T00:00:00"/>
    <d v="2021-05-27T15:34:40"/>
    <n v="156"/>
    <x v="24"/>
    <d v="2021-05-26T00:00:00"/>
    <d v="2021-05-26T06:14:33"/>
    <n v="102"/>
    <s v="Y238-ws"/>
  </r>
  <r>
    <s v="CanOnTor"/>
    <x v="3"/>
    <d v="2021-05-27T00:00:00"/>
    <d v="2021-05-27T15:41:30"/>
    <n v="139"/>
    <x v="7"/>
    <d v="2021-05-27T00:00:00"/>
    <d v="2021-05-27T15:42:06"/>
    <n v="144"/>
    <s v="CanOnTor/vEmpQ"/>
  </r>
  <r>
    <s v="CanOnTor"/>
    <x v="3"/>
    <d v="2021-05-27T00:00:00"/>
    <d v="2021-05-27T15:42:06"/>
    <n v="144"/>
    <x v="8"/>
    <d v="2021-05-27T00:00:00"/>
    <d v="2021-05-27T15:43:10"/>
    <n v="149"/>
    <s v="J113-ws"/>
  </r>
  <r>
    <s v="CanOnTor"/>
    <x v="3"/>
    <d v="2021-05-27T00:00:00"/>
    <d v="2021-05-27T15:43:10"/>
    <n v="149"/>
    <x v="6"/>
    <d v="2021-05-27T00:00:00"/>
    <d v="2021-05-27T15:43:47"/>
    <n v="151"/>
    <s v="J113-ws"/>
  </r>
  <r>
    <s v="CanOnTor"/>
    <x v="3"/>
    <d v="2021-05-27T00:00:00"/>
    <d v="2021-05-27T15:43:47"/>
    <n v="151"/>
    <x v="6"/>
    <d v="2021-05-27T00:00:00"/>
    <d v="2021-05-27T15:44:00"/>
    <n v="156"/>
    <s v=""/>
  </r>
  <r>
    <s v="CanOnTor"/>
    <x v="3"/>
    <d v="2021-05-27T00:00:00"/>
    <d v="2021-05-27T15:44:00"/>
    <n v="156"/>
    <x v="24"/>
    <d v="2021-05-26T00:00:00"/>
    <d v="2021-05-26T06:19:54"/>
    <n v="102"/>
    <s v="J113-ws"/>
  </r>
  <r>
    <s v="CanOnTor"/>
    <x v="5"/>
    <d v="2021-05-27T00:00:00"/>
    <d v="2021-05-27T15:44:28"/>
    <n v="139"/>
    <x v="12"/>
    <d v="2021-05-27T00:00:00"/>
    <d v="2021-05-27T15:45:01"/>
    <n v="144"/>
    <s v="CanOnTor/sEmpX"/>
  </r>
  <r>
    <s v="CanOnTor"/>
    <x v="5"/>
    <d v="2021-05-27T00:00:00"/>
    <d v="2021-05-27T15:45:01"/>
    <n v="144"/>
    <x v="13"/>
    <d v="2021-05-27T00:00:00"/>
    <d v="2021-05-27T15:45:31"/>
    <n v="149"/>
    <s v="Y223-ws"/>
  </r>
  <r>
    <s v="CanOnTor"/>
    <x v="5"/>
    <d v="2021-05-27T00:00:00"/>
    <d v="2021-05-27T15:45:31"/>
    <n v="149"/>
    <x v="10"/>
    <d v="2021-05-27T00:00:00"/>
    <d v="2021-05-27T15:45:58"/>
    <n v="151"/>
    <s v="Y223-ws"/>
  </r>
  <r>
    <s v="CanOnTor"/>
    <x v="5"/>
    <d v="2021-05-27T00:00:00"/>
    <d v="2021-05-27T15:45:58"/>
    <n v="151"/>
    <x v="10"/>
    <d v="2021-05-27T00:00:00"/>
    <d v="2021-05-27T15:46:10"/>
    <n v="156"/>
    <s v=""/>
  </r>
  <r>
    <s v="CanOnTor"/>
    <x v="5"/>
    <d v="2021-05-27T00:00:00"/>
    <d v="2021-05-27T15:46:10"/>
    <n v="156"/>
    <x v="24"/>
    <d v="2021-05-26T00:00:00"/>
    <d v="2021-05-26T06:40:55"/>
    <n v="102"/>
    <s v="Y223-ws"/>
  </r>
  <r>
    <s v="CanOnWat"/>
    <x v="12"/>
    <d v="2021-05-27T00:00:00"/>
    <d v="2021-05-27T16:02:41"/>
    <n v="139"/>
    <x v="29"/>
    <d v="2021-05-27T00:00:00"/>
    <d v="2021-05-27T16:03:19"/>
    <n v="144"/>
    <s v="CanOnWat/zEmpR"/>
  </r>
  <r>
    <s v="CanOnWat"/>
    <x v="12"/>
    <d v="2021-05-27T00:00:00"/>
    <d v="2021-05-27T16:03:19"/>
    <n v="144"/>
    <x v="29"/>
    <d v="2021-05-27T00:00:00"/>
    <d v="2021-05-27T16:03:30"/>
    <n v="156"/>
    <s v=""/>
  </r>
  <r>
    <s v="CanOnWat"/>
    <x v="12"/>
    <d v="2021-05-27T00:00:00"/>
    <d v="2021-05-27T16:03:30"/>
    <n v="156"/>
    <x v="24"/>
    <d v="2021-05-26T00:00:00"/>
    <d v="2021-05-26T06:53:11"/>
    <n v="112"/>
    <s v=",CanOnWat/zEmpR"/>
  </r>
  <r>
    <s v="CanOnTor"/>
    <x v="11"/>
    <d v="2021-05-27T00:00:00"/>
    <d v="2021-05-27T16:05:22"/>
    <n v="139"/>
    <x v="25"/>
    <d v="2021-05-27T00:00:00"/>
    <d v="2021-05-27T16:06:01"/>
    <n v="144"/>
    <s v="CanOnTor/xEmpN"/>
  </r>
  <r>
    <s v="CanOnTor"/>
    <x v="11"/>
    <d v="2021-05-27T00:00:00"/>
    <d v="2021-05-27T16:06:01"/>
    <n v="144"/>
    <x v="25"/>
    <d v="2021-05-27T00:00:00"/>
    <d v="2021-05-27T16:06:12"/>
    <n v="156"/>
    <s v=""/>
  </r>
  <r>
    <s v="CanOnTor"/>
    <x v="11"/>
    <d v="2021-05-27T00:00:00"/>
    <d v="2021-05-27T16:06:12"/>
    <n v="156"/>
    <x v="24"/>
    <d v="2021-05-26T00:00:00"/>
    <d v="2021-05-26T06:52:22"/>
    <n v="112"/>
    <s v=",CanOnTor/xEmpN"/>
  </r>
  <r>
    <s v="CanOnTor"/>
    <x v="15"/>
    <d v="2021-05-27T00:00:00"/>
    <d v="2021-05-27T16:06:20"/>
    <n v="139"/>
    <x v="36"/>
    <d v="2021-05-27T00:00:00"/>
    <d v="2021-05-27T16:06:56"/>
    <n v="144"/>
    <s v="CanOnTor/xEmpN"/>
  </r>
  <r>
    <s v="CanOnTor"/>
    <x v="15"/>
    <d v="2021-05-27T00:00:00"/>
    <d v="2021-05-27T16:06:56"/>
    <n v="144"/>
    <x v="25"/>
    <d v="2021-05-27T00:00:00"/>
    <d v="2021-05-27T16:07:35"/>
    <n v="149"/>
    <s v="C157-ws"/>
  </r>
  <r>
    <s v="CanOnTor"/>
    <x v="9"/>
    <d v="2021-05-27T00:00:00"/>
    <d v="2021-05-27T16:07:00"/>
    <n v="139"/>
    <x v="42"/>
    <d v="2021-05-27T00:00:00"/>
    <d v="2021-05-27T16:07:34"/>
    <n v="144"/>
    <s v="CanOnTor/xEmpH"/>
  </r>
  <r>
    <s v="CanOnTor"/>
    <x v="9"/>
    <d v="2021-05-27T00:00:00"/>
    <d v="2021-05-27T16:07:34"/>
    <n v="144"/>
    <x v="42"/>
    <d v="2021-05-27T00:00:00"/>
    <d v="2021-05-27T16:07:44"/>
    <n v="156"/>
    <s v=""/>
  </r>
  <r>
    <s v="CanOnTor"/>
    <x v="15"/>
    <d v="2021-05-27T00:00:00"/>
    <d v="2021-05-27T16:07:35"/>
    <n v="149"/>
    <x v="26"/>
    <d v="2021-05-27T00:00:00"/>
    <d v="2021-05-27T16:08:26"/>
    <n v="151"/>
    <s v="C157-ws"/>
  </r>
  <r>
    <s v="CanOnTor"/>
    <x v="9"/>
    <d v="2021-05-27T00:00:00"/>
    <d v="2021-05-27T16:07:44"/>
    <n v="156"/>
    <x v="24"/>
    <d v="2021-05-26T00:00:00"/>
    <d v="2021-05-26T06:51:51"/>
    <n v="112"/>
    <s v=",CanOnTor/xEmpH"/>
  </r>
  <r>
    <s v="CanOnTor"/>
    <x v="14"/>
    <d v="2021-05-27T00:00:00"/>
    <d v="2021-05-27T16:08:06"/>
    <n v="139"/>
    <x v="21"/>
    <d v="2021-05-27T00:00:00"/>
    <d v="2021-05-27T16:08:43"/>
    <n v="144"/>
    <s v="CanOnTor/cEmpZ"/>
  </r>
  <r>
    <s v="CanOnTor"/>
    <x v="15"/>
    <d v="2021-05-27T00:00:00"/>
    <d v="2021-05-27T16:08:26"/>
    <n v="151"/>
    <x v="26"/>
    <d v="2021-05-27T00:00:00"/>
    <d v="2021-05-27T16:08:39"/>
    <n v="156"/>
    <s v=""/>
  </r>
  <r>
    <s v="CanOnTor"/>
    <x v="15"/>
    <d v="2021-05-27T00:00:00"/>
    <d v="2021-05-27T16:08:39"/>
    <n v="156"/>
    <x v="24"/>
    <d v="2021-05-26T00:00:00"/>
    <d v="2021-05-26T06:58:21"/>
    <n v="102"/>
    <s v="C157-ws"/>
  </r>
  <r>
    <s v="CanOnTor"/>
    <x v="14"/>
    <d v="2021-05-27T00:00:00"/>
    <d v="2021-05-27T16:08:43"/>
    <n v="144"/>
    <x v="21"/>
    <d v="2021-05-27T00:00:00"/>
    <d v="2021-05-27T16:08:53"/>
    <n v="156"/>
    <s v=""/>
  </r>
  <r>
    <s v="CanOnTor"/>
    <x v="14"/>
    <d v="2021-05-27T00:00:00"/>
    <d v="2021-05-27T16:08:53"/>
    <n v="156"/>
    <x v="24"/>
    <d v="2021-05-26T00:00:00"/>
    <d v="2021-05-26T06:55:00"/>
    <n v="112"/>
    <s v=",CanOnTor/cEmpZ"/>
  </r>
  <r>
    <s v="CanOnWat"/>
    <x v="21"/>
    <d v="2021-05-27T00:00:00"/>
    <d v="2021-05-27T16:09:20"/>
    <n v="139"/>
    <x v="48"/>
    <d v="2021-05-27T00:00:00"/>
    <d v="2021-05-27T16:09:56"/>
    <n v="144"/>
    <s v="CanOnWat/uEmpC"/>
  </r>
  <r>
    <s v="CanOnWat"/>
    <x v="21"/>
    <d v="2021-05-27T00:00:00"/>
    <d v="2021-05-27T16:09:56"/>
    <n v="144"/>
    <x v="45"/>
    <d v="2021-05-27T00:00:00"/>
    <d v="2021-05-27T16:10:47"/>
    <n v="149"/>
    <s v="Y166-ws"/>
  </r>
  <r>
    <s v="CanOnWat"/>
    <x v="21"/>
    <d v="2021-05-27T00:00:00"/>
    <d v="2021-05-27T16:10:47"/>
    <n v="149"/>
    <x v="46"/>
    <d v="2021-05-27T00:00:00"/>
    <d v="2021-05-27T16:11:19"/>
    <n v="151"/>
    <s v="Y166-ws"/>
  </r>
  <r>
    <s v="CanOnWat"/>
    <x v="21"/>
    <d v="2021-05-27T00:00:00"/>
    <d v="2021-05-27T16:11:19"/>
    <n v="151"/>
    <x v="46"/>
    <d v="2021-05-27T00:00:00"/>
    <d v="2021-05-27T16:11:31"/>
    <n v="156"/>
    <s v=""/>
  </r>
  <r>
    <s v="CanOnWat"/>
    <x v="21"/>
    <d v="2021-05-27T00:00:00"/>
    <d v="2021-05-27T16:11:31"/>
    <n v="156"/>
    <x v="24"/>
    <d v="2021-05-26T00:00:00"/>
    <d v="2021-05-26T07:09:55"/>
    <n v="102"/>
    <s v="Y166-ws"/>
  </r>
  <r>
    <s v="CanOnTor"/>
    <x v="20"/>
    <d v="2021-05-27T00:00:00"/>
    <d v="2021-05-27T16:15:27"/>
    <n v="139"/>
    <x v="41"/>
    <d v="2021-05-27T00:00:00"/>
    <d v="2021-05-27T16:15:58"/>
    <n v="144"/>
    <s v="CanOnTor/oEmpJ"/>
  </r>
  <r>
    <s v="CanOnTor"/>
    <x v="20"/>
    <d v="2021-05-27T00:00:00"/>
    <d v="2021-05-27T16:15:58"/>
    <n v="144"/>
    <x v="30"/>
    <d v="2021-05-27T00:00:00"/>
    <d v="2021-05-27T16:16:18"/>
    <n v="149"/>
    <s v="Y144-ws"/>
  </r>
  <r>
    <s v="CanOnTor"/>
    <x v="18"/>
    <d v="2021-05-27T00:00:00"/>
    <d v="2021-05-27T16:16:04"/>
    <n v="139"/>
    <x v="39"/>
    <d v="2021-05-27T00:00:00"/>
    <d v="2021-05-27T16:17:56"/>
    <n v="144"/>
    <s v="CanOnTor/zEmpR"/>
  </r>
  <r>
    <s v="CanOnTor"/>
    <x v="20"/>
    <d v="2021-05-27T00:00:00"/>
    <d v="2021-05-27T16:16:18"/>
    <n v="149"/>
    <x v="35"/>
    <d v="2021-05-27T00:00:00"/>
    <d v="2021-05-27T16:16:54"/>
    <n v="151"/>
    <s v="Y144-ws"/>
  </r>
  <r>
    <s v="CanOnTor"/>
    <x v="20"/>
    <d v="2021-05-27T00:00:00"/>
    <d v="2021-05-27T16:16:54"/>
    <n v="151"/>
    <x v="35"/>
    <d v="2021-05-27T00:00:00"/>
    <d v="2021-05-27T16:17:06"/>
    <n v="156"/>
    <s v=""/>
  </r>
  <r>
    <s v="CanOnTor"/>
    <x v="20"/>
    <d v="2021-05-27T00:00:00"/>
    <d v="2021-05-27T16:17:06"/>
    <n v="156"/>
    <x v="24"/>
    <d v="2021-05-26T00:00:00"/>
    <d v="2021-05-26T07:04:23"/>
    <n v="102"/>
    <s v="Y144-ws"/>
  </r>
  <r>
    <s v="CanOnWat"/>
    <x v="17"/>
    <d v="2021-05-27T00:00:00"/>
    <d v="2021-05-27T16:17:42"/>
    <n v="139"/>
    <x v="45"/>
    <d v="2021-05-27T00:00:00"/>
    <d v="2021-05-27T16:18:16"/>
    <n v="144"/>
    <s v="CanOnWat/uEmpC"/>
  </r>
  <r>
    <s v="CanOnTor"/>
    <x v="18"/>
    <d v="2021-05-27T00:00:00"/>
    <d v="2021-05-27T16:17:56"/>
    <n v="144"/>
    <x v="40"/>
    <d v="2021-05-27T00:00:00"/>
    <d v="2021-05-27T16:18:17"/>
    <n v="149"/>
    <s v="G175-ws"/>
  </r>
  <r>
    <s v="CanOnWat"/>
    <x v="19"/>
    <d v="2021-05-27T00:00:00"/>
    <d v="2021-05-27T16:17:58"/>
    <n v="139"/>
    <x v="37"/>
    <d v="2021-05-27T00:00:00"/>
    <d v="2021-05-27T16:18:37"/>
    <n v="144"/>
    <s v="CanOnWat/xEmpH"/>
  </r>
  <r>
    <s v="CanOnWat"/>
    <x v="17"/>
    <d v="2021-05-27T00:00:00"/>
    <d v="2021-05-27T16:18:16"/>
    <n v="144"/>
    <x v="45"/>
    <d v="2021-05-27T00:00:00"/>
    <d v="2021-05-27T16:18:27"/>
    <n v="156"/>
    <s v=""/>
  </r>
  <r>
    <s v="CanOnTor"/>
    <x v="18"/>
    <d v="2021-05-27T00:00:00"/>
    <d v="2021-05-27T16:18:17"/>
    <n v="149"/>
    <x v="33"/>
    <d v="2021-05-27T00:00:00"/>
    <d v="2021-05-27T16:19:02"/>
    <n v="151"/>
    <s v="G175-ws"/>
  </r>
  <r>
    <s v="CanOnWat"/>
    <x v="17"/>
    <d v="2021-05-27T00:00:00"/>
    <d v="2021-05-27T16:18:27"/>
    <n v="156"/>
    <x v="24"/>
    <d v="2021-05-26T00:00:00"/>
    <d v="2021-05-26T06:59:34"/>
    <n v="112"/>
    <s v=",CanOnWat/uEmpC"/>
  </r>
  <r>
    <s v="CanOnWat"/>
    <x v="19"/>
    <d v="2021-05-27T00:00:00"/>
    <d v="2021-05-27T16:18:37"/>
    <n v="144"/>
    <x v="38"/>
    <d v="2021-05-27T00:00:00"/>
    <d v="2021-05-27T16:19:24"/>
    <n v="149"/>
    <s v="S165-ws"/>
  </r>
  <r>
    <s v="CanOnTor"/>
    <x v="18"/>
    <d v="2021-05-27T00:00:00"/>
    <d v="2021-05-27T16:19:02"/>
    <n v="151"/>
    <x v="33"/>
    <d v="2021-05-27T00:00:00"/>
    <d v="2021-05-27T16:19:16"/>
    <n v="156"/>
    <s v=""/>
  </r>
  <r>
    <s v="CanOnTor"/>
    <x v="18"/>
    <d v="2021-05-27T00:00:00"/>
    <d v="2021-05-27T16:19:16"/>
    <n v="156"/>
    <x v="24"/>
    <d v="2021-05-26T00:00:00"/>
    <d v="2021-05-26T07:00:44"/>
    <n v="102"/>
    <s v="G175-ws"/>
  </r>
  <r>
    <s v="CanOnWat"/>
    <x v="19"/>
    <d v="2021-05-27T00:00:00"/>
    <d v="2021-05-27T16:19:24"/>
    <n v="149"/>
    <x v="34"/>
    <d v="2021-05-27T00:00:00"/>
    <d v="2021-05-27T16:20:23"/>
    <n v="151"/>
    <s v="S165-ws"/>
  </r>
  <r>
    <s v="CanOnTor"/>
    <x v="13"/>
    <d v="2021-05-27T00:00:00"/>
    <d v="2021-05-27T16:19:27"/>
    <n v="139"/>
    <x v="30"/>
    <d v="2021-05-27T00:00:00"/>
    <d v="2021-05-27T16:19:57"/>
    <n v="144"/>
    <s v="CanOnTor/oEmpJ"/>
  </r>
  <r>
    <s v="CanOnTor"/>
    <x v="13"/>
    <d v="2021-05-27T00:00:00"/>
    <d v="2021-05-27T16:19:57"/>
    <n v="144"/>
    <x v="30"/>
    <d v="2021-05-27T00:00:00"/>
    <d v="2021-05-27T16:20:11"/>
    <n v="156"/>
    <s v=""/>
  </r>
  <r>
    <s v="CanOnTor"/>
    <x v="13"/>
    <d v="2021-05-27T00:00:00"/>
    <d v="2021-05-27T16:20:11"/>
    <n v="156"/>
    <x v="24"/>
    <d v="2021-05-26T00:00:00"/>
    <d v="2021-05-26T06:55:52"/>
    <n v="112"/>
    <s v=",CanOnTor/oEmpJ"/>
  </r>
  <r>
    <s v="CanOnWat"/>
    <x v="19"/>
    <d v="2021-05-27T00:00:00"/>
    <d v="2021-05-27T16:20:23"/>
    <n v="151"/>
    <x v="34"/>
    <d v="2021-05-27T00:00:00"/>
    <d v="2021-05-27T16:20:37"/>
    <n v="156"/>
    <s v=""/>
  </r>
  <r>
    <s v="CanOnWat"/>
    <x v="19"/>
    <d v="2021-05-27T00:00:00"/>
    <d v="2021-05-27T16:20:37"/>
    <n v="156"/>
    <x v="24"/>
    <d v="2021-05-26T00:00:00"/>
    <d v="2021-05-26T07:01:34"/>
    <n v="102"/>
    <s v="S165-ws"/>
  </r>
  <r>
    <s v="CanOnTor"/>
    <x v="22"/>
    <d v="2021-05-27T00:00:00"/>
    <d v="2021-05-27T16:28:37"/>
    <n v="139"/>
    <x v="49"/>
    <d v="2021-05-27T00:00:00"/>
    <d v="2021-05-27T16:29:07"/>
    <n v="144"/>
    <s v="CanOnTor/hEmpP"/>
  </r>
  <r>
    <s v="CanOnWat"/>
    <x v="27"/>
    <d v="2021-05-27T00:00:00"/>
    <d v="2021-05-27T16:28:44"/>
    <n v="139"/>
    <x v="67"/>
    <d v="2021-05-27T00:00:00"/>
    <d v="2021-05-27T16:29:28"/>
    <n v="144"/>
    <s v="CanOnWat/gEmpI"/>
  </r>
  <r>
    <s v="CanOnTor"/>
    <x v="22"/>
    <d v="2021-05-27T00:00:00"/>
    <d v="2021-05-27T16:29:07"/>
    <n v="144"/>
    <x v="49"/>
    <d v="2021-05-27T00:00:00"/>
    <d v="2021-05-27T16:29:20"/>
    <n v="156"/>
    <s v=""/>
  </r>
  <r>
    <s v="CanOnTor"/>
    <x v="22"/>
    <d v="2021-05-27T00:00:00"/>
    <d v="2021-05-27T16:29:20"/>
    <n v="156"/>
    <x v="24"/>
    <d v="2021-05-26T00:00:00"/>
    <d v="2021-05-26T07:10:23"/>
    <n v="112"/>
    <s v=",CanOnTor/hEmpP"/>
  </r>
  <r>
    <s v="CanOnWat"/>
    <x v="27"/>
    <d v="2021-05-27T00:00:00"/>
    <d v="2021-05-27T16:29:28"/>
    <n v="144"/>
    <x v="67"/>
    <d v="2021-05-27T00:00:00"/>
    <d v="2021-05-27T16:29:41"/>
    <n v="156"/>
    <s v=""/>
  </r>
  <r>
    <s v="CanOnWat"/>
    <x v="27"/>
    <d v="2021-05-27T00:00:00"/>
    <d v="2021-05-27T16:29:41"/>
    <n v="156"/>
    <x v="24"/>
    <d v="2021-05-26T00:00:00"/>
    <d v="2021-05-26T07:27:16"/>
    <n v="112"/>
    <s v=",CanOnWat/gEmpI"/>
  </r>
  <r>
    <s v="CanOnWat"/>
    <x v="34"/>
    <d v="2021-05-27T00:00:00"/>
    <d v="2021-05-27T16:30:59"/>
    <n v="139"/>
    <x v="75"/>
    <d v="2021-05-27T00:00:00"/>
    <d v="2021-05-27T16:31:31"/>
    <n v="144"/>
    <s v="CanOnWat/qEmpD"/>
  </r>
  <r>
    <s v="CanOnWat"/>
    <x v="34"/>
    <d v="2021-05-27T00:00:00"/>
    <d v="2021-05-27T16:31:31"/>
    <n v="144"/>
    <x v="71"/>
    <d v="2021-05-27T00:00:00"/>
    <d v="2021-05-27T16:32:07"/>
    <n v="149"/>
    <s v="F144-ws"/>
  </r>
  <r>
    <s v="CanOnWat"/>
    <x v="34"/>
    <d v="2021-05-27T00:00:00"/>
    <d v="2021-05-27T16:32:07"/>
    <n v="149"/>
    <x v="72"/>
    <d v="2021-05-27T00:00:00"/>
    <d v="2021-05-27T16:32:47"/>
    <n v="151"/>
    <s v="F144-ws"/>
  </r>
  <r>
    <s v="CanOnWat"/>
    <x v="34"/>
    <d v="2021-05-27T00:00:00"/>
    <d v="2021-05-27T16:32:47"/>
    <n v="151"/>
    <x v="72"/>
    <d v="2021-05-27T00:00:00"/>
    <d v="2021-05-27T16:32:57"/>
    <n v="156"/>
    <s v=""/>
  </r>
  <r>
    <s v="CanOnWat"/>
    <x v="34"/>
    <d v="2021-05-27T00:00:00"/>
    <d v="2021-05-27T16:32:57"/>
    <n v="156"/>
    <x v="24"/>
    <d v="2021-05-26T00:00:00"/>
    <d v="2021-05-26T07:39:11"/>
    <e v="#N/A"/>
    <e v="#N/A"/>
  </r>
  <r>
    <s v="CanOnWat"/>
    <x v="25"/>
    <d v="2021-05-27T00:00:00"/>
    <d v="2021-05-27T16:37:39"/>
    <n v="139"/>
    <x v="59"/>
    <d v="2021-05-27T00:00:00"/>
    <d v="2021-05-27T16:38:09"/>
    <n v="144"/>
    <s v="CanOnWat/tEmpK"/>
  </r>
  <r>
    <s v="CanOnWat"/>
    <x v="25"/>
    <d v="2021-05-27T00:00:00"/>
    <d v="2021-05-27T16:38:09"/>
    <n v="144"/>
    <x v="59"/>
    <d v="2021-05-27T00:00:00"/>
    <d v="2021-05-27T16:38:23"/>
    <n v="156"/>
    <s v=""/>
  </r>
  <r>
    <s v="CanOnWat"/>
    <x v="25"/>
    <d v="2021-05-27T00:00:00"/>
    <d v="2021-05-27T16:38:23"/>
    <n v="156"/>
    <x v="24"/>
    <d v="2021-05-26T00:00:00"/>
    <d v="2021-05-26T07:21:39"/>
    <n v="112"/>
    <s v=",CanOnWat/tEmpK"/>
  </r>
  <r>
    <s v="CanOnWat"/>
    <x v="23"/>
    <d v="2021-05-27T00:00:00"/>
    <d v="2021-05-27T16:38:39"/>
    <n v="139"/>
    <x v="52"/>
    <d v="2021-05-27T00:00:00"/>
    <d v="2021-05-27T16:39:23"/>
    <n v="144"/>
    <s v="CanOnWat/hEmpP"/>
  </r>
  <r>
    <s v="CanOnTor"/>
    <x v="33"/>
    <d v="2021-05-27T00:00:00"/>
    <d v="2021-05-27T16:39:21"/>
    <n v="139"/>
    <x v="73"/>
    <d v="2021-05-27T00:00:00"/>
    <d v="2021-05-27T16:39:57"/>
    <n v="144"/>
    <s v="CanOnTor/nEmpM"/>
  </r>
  <r>
    <s v="CanOnWat"/>
    <x v="23"/>
    <d v="2021-05-27T00:00:00"/>
    <d v="2021-05-27T16:39:23"/>
    <n v="144"/>
    <x v="53"/>
    <d v="2021-05-27T00:00:00"/>
    <d v="2021-05-27T16:40:28"/>
    <n v="149"/>
    <s v="C100-ws"/>
  </r>
  <r>
    <s v="CanOnWat"/>
    <x v="31"/>
    <d v="2021-05-27T00:00:00"/>
    <d v="2021-05-27T16:39:30"/>
    <n v="139"/>
    <x v="68"/>
    <d v="2021-05-27T00:00:00"/>
    <d v="2021-05-27T16:41:17"/>
    <n v="144"/>
    <s v="CanOnWat/xEmpE"/>
  </r>
  <r>
    <s v="CanOnTor"/>
    <x v="33"/>
    <d v="2021-05-27T00:00:00"/>
    <d v="2021-05-27T16:39:57"/>
    <n v="144"/>
    <x v="74"/>
    <d v="2021-05-27T00:00:00"/>
    <d v="2021-05-27T16:40:27"/>
    <n v="149"/>
    <s v="G216-ws"/>
  </r>
  <r>
    <s v="CanOnTor"/>
    <x v="33"/>
    <d v="2021-05-27T00:00:00"/>
    <d v="2021-05-27T16:40:27"/>
    <n v="149"/>
    <x v="70"/>
    <d v="2021-05-27T00:00:00"/>
    <d v="2021-05-27T16:41:39"/>
    <n v="151"/>
    <s v="G216-ws"/>
  </r>
  <r>
    <s v="CanOnWat"/>
    <x v="23"/>
    <d v="2021-05-27T00:00:00"/>
    <d v="2021-05-27T16:40:28"/>
    <n v="149"/>
    <x v="50"/>
    <d v="2021-05-27T00:00:00"/>
    <d v="2021-05-27T16:41:18"/>
    <n v="151"/>
    <s v="C100-ws"/>
  </r>
  <r>
    <s v="CanOnWat"/>
    <x v="31"/>
    <d v="2021-05-27T00:00:00"/>
    <d v="2021-05-27T16:41:17"/>
    <n v="144"/>
    <x v="58"/>
    <d v="2021-05-27T00:00:00"/>
    <d v="2021-05-27T16:41:52"/>
    <n v="149"/>
    <s v="S180-ws"/>
  </r>
  <r>
    <s v="CanOnWat"/>
    <x v="23"/>
    <d v="2021-05-27T00:00:00"/>
    <d v="2021-05-27T16:41:18"/>
    <n v="151"/>
    <x v="50"/>
    <d v="2021-05-27T00:00:00"/>
    <d v="2021-05-27T16:41:29"/>
    <n v="156"/>
    <s v=""/>
  </r>
  <r>
    <s v="CanOnWat"/>
    <x v="23"/>
    <d v="2021-05-27T00:00:00"/>
    <d v="2021-05-27T16:41:29"/>
    <n v="156"/>
    <x v="24"/>
    <d v="2021-05-26T00:00:00"/>
    <d v="2021-05-26T07:17:39"/>
    <n v="102"/>
    <s v="C100-ws"/>
  </r>
  <r>
    <s v="CanOnTor"/>
    <x v="33"/>
    <d v="2021-05-27T00:00:00"/>
    <d v="2021-05-27T16:41:39"/>
    <n v="151"/>
    <x v="70"/>
    <d v="2021-05-27T00:00:00"/>
    <d v="2021-05-27T16:41:52"/>
    <n v="156"/>
    <s v=""/>
  </r>
  <r>
    <s v="CanOnWat"/>
    <x v="31"/>
    <d v="2021-05-27T00:00:00"/>
    <d v="2021-05-27T16:41:52"/>
    <n v="149"/>
    <x v="65"/>
    <d v="2021-05-27T00:00:00"/>
    <d v="2021-05-27T16:42:17"/>
    <n v="151"/>
    <s v="S180-ws"/>
  </r>
  <r>
    <s v="CanOnTor"/>
    <x v="33"/>
    <d v="2021-05-27T00:00:00"/>
    <d v="2021-05-27T16:41:52"/>
    <n v="156"/>
    <x v="24"/>
    <d v="2021-05-26T00:00:00"/>
    <d v="2021-05-26T07:37:35"/>
    <n v="102"/>
    <s v="G216-ws"/>
  </r>
  <r>
    <s v="CanOnWat"/>
    <x v="31"/>
    <d v="2021-05-27T00:00:00"/>
    <d v="2021-05-27T16:42:17"/>
    <n v="151"/>
    <x v="65"/>
    <d v="2021-05-27T00:00:00"/>
    <d v="2021-05-27T16:42:28"/>
    <n v="156"/>
    <s v=""/>
  </r>
  <r>
    <s v="CanOnWat"/>
    <x v="31"/>
    <d v="2021-05-27T00:00:00"/>
    <d v="2021-05-27T16:42:28"/>
    <n v="156"/>
    <x v="24"/>
    <d v="2021-05-26T00:00:00"/>
    <d v="2021-05-26T07:30:44"/>
    <n v="102"/>
    <s v="S180-ws"/>
  </r>
  <r>
    <s v="CanOnTor"/>
    <x v="35"/>
    <d v="2021-05-27T00:00:00"/>
    <d v="2021-05-27T16:44:56"/>
    <n v="139"/>
    <x v="82"/>
    <d v="2021-05-27T00:00:00"/>
    <d v="2021-05-27T16:45:37"/>
    <n v="144"/>
    <s v="CanOnTor/lEmpA"/>
  </r>
  <r>
    <s v="CanOnWat"/>
    <x v="30"/>
    <d v="2021-05-27T00:00:00"/>
    <d v="2021-05-27T16:45:07"/>
    <n v="139"/>
    <x v="71"/>
    <d v="2021-05-27T00:00:00"/>
    <d v="2021-05-27T16:45:45"/>
    <n v="144"/>
    <s v="CanOnWat/qEmpD"/>
  </r>
  <r>
    <s v="CanOnTor"/>
    <x v="35"/>
    <d v="2021-05-27T00:00:00"/>
    <d v="2021-05-27T16:45:37"/>
    <n v="144"/>
    <x v="82"/>
    <d v="2021-05-27T00:00:00"/>
    <d v="2021-05-27T16:45:50"/>
    <n v="156"/>
    <s v=""/>
  </r>
  <r>
    <s v="CanOnWat"/>
    <x v="30"/>
    <d v="2021-05-27T00:00:00"/>
    <d v="2021-05-27T16:45:45"/>
    <n v="144"/>
    <x v="71"/>
    <d v="2021-05-27T00:00:00"/>
    <d v="2021-05-27T16:45:59"/>
    <n v="156"/>
    <s v=""/>
  </r>
  <r>
    <s v="CanOnTor"/>
    <x v="35"/>
    <d v="2021-05-27T00:00:00"/>
    <d v="2021-05-27T16:45:50"/>
    <n v="156"/>
    <x v="24"/>
    <d v="2021-05-26T00:00:00"/>
    <d v="2021-05-26T07:42:06"/>
    <n v="112"/>
    <s v=",CanOnTor/lEmpA"/>
  </r>
  <r>
    <s v="CanOnWat"/>
    <x v="30"/>
    <d v="2021-05-27T00:00:00"/>
    <d v="2021-05-27T16:45:59"/>
    <n v="156"/>
    <x v="24"/>
    <d v="2021-05-26T00:00:00"/>
    <d v="2021-05-26T07:29:51"/>
    <n v="112"/>
    <s v=",CanOnWat/qEmpD"/>
  </r>
  <r>
    <s v="CanOnWat"/>
    <x v="46"/>
    <d v="2021-05-27T00:00:00"/>
    <d v="2021-05-27T16:50:29"/>
    <n v="139"/>
    <x v="101"/>
    <d v="2021-05-27T00:00:00"/>
    <d v="2021-05-27T16:52:20"/>
    <n v="144"/>
    <s v="CanOnWat/xEmpS"/>
  </r>
  <r>
    <s v="CanOnTor"/>
    <x v="47"/>
    <d v="2021-05-27T00:00:00"/>
    <d v="2021-05-27T16:50:44"/>
    <n v="139"/>
    <x v="105"/>
    <d v="2021-05-27T00:00:00"/>
    <d v="2021-05-27T16:51:17"/>
    <n v="144"/>
    <s v="CanOnTor/jEmpB"/>
  </r>
  <r>
    <s v="CanOnTor"/>
    <x v="47"/>
    <d v="2021-05-27T00:00:00"/>
    <d v="2021-05-27T16:51:17"/>
    <n v="144"/>
    <x v="104"/>
    <d v="2021-05-27T00:00:00"/>
    <d v="2021-05-27T16:52:22"/>
    <n v="149"/>
    <s v="Y226-ws"/>
  </r>
  <r>
    <s v="CanOnWat"/>
    <x v="41"/>
    <d v="2021-05-27T00:00:00"/>
    <d v="2021-05-27T16:51:52"/>
    <n v="139"/>
    <x v="92"/>
    <d v="2021-05-27T00:00:00"/>
    <d v="2021-05-27T16:52:24"/>
    <n v="144"/>
    <s v="CanOnWat/lEmpA"/>
  </r>
  <r>
    <s v="CanOnWat"/>
    <x v="46"/>
    <d v="2021-05-27T00:00:00"/>
    <d v="2021-05-27T16:52:20"/>
    <n v="144"/>
    <x v="103"/>
    <d v="2021-05-27T00:00:00"/>
    <d v="2021-05-27T16:53:35"/>
    <n v="149"/>
    <s v="Y167-ws"/>
  </r>
  <r>
    <s v="CanOnTor"/>
    <x v="47"/>
    <d v="2021-05-27T00:00:00"/>
    <d v="2021-05-27T16:52:22"/>
    <n v="149"/>
    <x v="95"/>
    <d v="2021-05-27T00:00:00"/>
    <d v="2021-05-27T16:52:52"/>
    <n v="151"/>
    <s v="Y226-ws"/>
  </r>
  <r>
    <s v="CanOnWat"/>
    <x v="41"/>
    <d v="2021-05-27T00:00:00"/>
    <d v="2021-05-27T16:52:24"/>
    <n v="144"/>
    <x v="93"/>
    <d v="2021-05-27T00:00:00"/>
    <d v="2021-05-27T16:53:01"/>
    <n v="149"/>
    <s v="Q249-ws"/>
  </r>
  <r>
    <s v="CanOnTor"/>
    <x v="47"/>
    <d v="2021-05-27T00:00:00"/>
    <d v="2021-05-27T16:52:52"/>
    <n v="151"/>
    <x v="95"/>
    <d v="2021-05-27T00:00:00"/>
    <d v="2021-05-27T16:53:04"/>
    <n v="156"/>
    <s v=""/>
  </r>
  <r>
    <s v="CanOnWat"/>
    <x v="41"/>
    <d v="2021-05-27T00:00:00"/>
    <d v="2021-05-27T16:53:01"/>
    <n v="149"/>
    <x v="85"/>
    <d v="2021-05-27T00:00:00"/>
    <d v="2021-05-27T16:53:37"/>
    <n v="151"/>
    <s v="Q249-ws"/>
  </r>
  <r>
    <s v="CanOnWat"/>
    <x v="38"/>
    <d v="2021-05-27T00:00:00"/>
    <d v="2021-05-27T16:53:02"/>
    <n v="139"/>
    <x v="107"/>
    <d v="2021-05-27T00:00:00"/>
    <d v="2021-05-27T16:53:40"/>
    <n v="144"/>
    <s v="CanOnWat/nEmpU"/>
  </r>
  <r>
    <s v="CanOnTor"/>
    <x v="47"/>
    <d v="2021-05-27T00:00:00"/>
    <d v="2021-05-27T16:53:04"/>
    <n v="156"/>
    <x v="24"/>
    <d v="2021-05-26T00:00:00"/>
    <d v="2021-05-26T07:56:12"/>
    <n v="102"/>
    <s v="Y226-ws"/>
  </r>
  <r>
    <s v="CanOnWat"/>
    <x v="29"/>
    <d v="2021-05-27T00:00:00"/>
    <d v="2021-05-27T16:53:29"/>
    <n v="139"/>
    <x v="69"/>
    <d v="2021-05-27T00:00:00"/>
    <d v="2021-05-27T16:54:11"/>
    <n v="144"/>
    <s v="CanOnWat/nEmpM"/>
  </r>
  <r>
    <s v="CanOnWat"/>
    <x v="46"/>
    <d v="2021-05-27T00:00:00"/>
    <d v="2021-05-27T16:53:35"/>
    <n v="149"/>
    <x v="94"/>
    <d v="2021-05-27T00:00:00"/>
    <d v="2021-05-27T16:54:00"/>
    <n v="151"/>
    <s v="Y167-ws"/>
  </r>
  <r>
    <s v="CanOnWat"/>
    <x v="41"/>
    <d v="2021-05-27T00:00:00"/>
    <d v="2021-05-27T16:53:37"/>
    <n v="151"/>
    <x v="85"/>
    <d v="2021-05-27T00:00:00"/>
    <d v="2021-05-27T16:53:51"/>
    <n v="156"/>
    <s v=""/>
  </r>
  <r>
    <s v="CanOnWat"/>
    <x v="38"/>
    <d v="2021-05-27T00:00:00"/>
    <d v="2021-05-27T16:53:40"/>
    <n v="144"/>
    <x v="107"/>
    <d v="2021-05-27T00:00:00"/>
    <d v="2021-05-27T16:53:52"/>
    <n v="156"/>
    <s v=""/>
  </r>
  <r>
    <s v="CanOnTor"/>
    <x v="48"/>
    <d v="2021-05-27T00:00:00"/>
    <d v="2021-05-27T16:53:40"/>
    <n v="139"/>
    <x v="109"/>
    <d v="2021-05-27T00:00:00"/>
    <d v="2021-05-27T16:55:31"/>
    <n v="144"/>
    <s v="CanOnTor/wEmpF"/>
  </r>
  <r>
    <s v="CanOnWat"/>
    <x v="41"/>
    <d v="2021-05-27T00:00:00"/>
    <d v="2021-05-27T16:53:51"/>
    <n v="156"/>
    <x v="24"/>
    <d v="2021-05-26T00:00:00"/>
    <d v="2021-05-26T07:53:15"/>
    <n v="102"/>
    <s v="Q249-ws"/>
  </r>
  <r>
    <s v="CanOnWat"/>
    <x v="38"/>
    <d v="2021-05-27T00:00:00"/>
    <d v="2021-05-27T16:53:52"/>
    <n v="156"/>
    <x v="24"/>
    <d v="2021-05-26T00:00:00"/>
    <d v="2021-05-26T07:48:36"/>
    <n v="112"/>
    <s v=",CanOnWat/nEmpU"/>
  </r>
  <r>
    <s v="CanOnWat"/>
    <x v="46"/>
    <d v="2021-05-27T00:00:00"/>
    <d v="2021-05-27T16:54:00"/>
    <n v="151"/>
    <x v="94"/>
    <d v="2021-05-27T00:00:00"/>
    <d v="2021-05-27T16:54:13"/>
    <n v="156"/>
    <s v=""/>
  </r>
  <r>
    <s v="CanOnWat"/>
    <x v="29"/>
    <d v="2021-05-27T00:00:00"/>
    <d v="2021-05-27T16:54:11"/>
    <n v="144"/>
    <x v="69"/>
    <d v="2021-05-27T00:00:00"/>
    <d v="2021-05-27T16:54:22"/>
    <n v="156"/>
    <s v=""/>
  </r>
  <r>
    <s v="CanOnWat"/>
    <x v="46"/>
    <d v="2021-05-27T00:00:00"/>
    <d v="2021-05-27T16:54:13"/>
    <n v="156"/>
    <x v="24"/>
    <d v="2021-05-26T00:00:00"/>
    <d v="2021-05-26T07:56:21"/>
    <n v="102"/>
    <s v="Y167-ws"/>
  </r>
  <r>
    <s v="CanOnTor"/>
    <x v="42"/>
    <d v="2021-05-27T00:00:00"/>
    <d v="2021-05-27T16:54:15"/>
    <n v="139"/>
    <x v="98"/>
    <d v="2021-05-27T00:00:00"/>
    <d v="2021-05-27T16:54:45"/>
    <n v="144"/>
    <s v="CanOnTor/oEmpO"/>
  </r>
  <r>
    <s v="CanOnWat"/>
    <x v="29"/>
    <d v="2021-05-27T00:00:00"/>
    <d v="2021-05-27T16:54:22"/>
    <n v="156"/>
    <x v="24"/>
    <d v="2021-05-26T00:00:00"/>
    <d v="2021-05-26T07:29:55"/>
    <n v="112"/>
    <s v=",CanOnWat/nEmpM"/>
  </r>
  <r>
    <s v="CanOnTor"/>
    <x v="39"/>
    <d v="2021-05-27T00:00:00"/>
    <d v="2021-05-27T16:54:25"/>
    <n v="139"/>
    <x v="99"/>
    <d v="2021-05-27T00:00:00"/>
    <d v="2021-05-27T16:56:10"/>
    <n v="144"/>
    <s v="CanOnTor/oEmpO"/>
  </r>
  <r>
    <s v="CanOnTor"/>
    <x v="42"/>
    <d v="2021-05-27T00:00:00"/>
    <d v="2021-05-27T16:54:45"/>
    <n v="144"/>
    <x v="99"/>
    <d v="2021-05-27T00:00:00"/>
    <d v="2021-05-27T16:55:47"/>
    <n v="149"/>
    <s v="G176-ws"/>
  </r>
  <r>
    <s v="CanOnTor"/>
    <x v="45"/>
    <d v="2021-05-27T00:00:00"/>
    <d v="2021-05-27T16:55:17"/>
    <n v="139"/>
    <x v="96"/>
    <d v="2021-05-27T00:00:00"/>
    <d v="2021-05-27T16:56:01"/>
    <n v="144"/>
    <s v="CanOnTor/nEmpU"/>
  </r>
  <r>
    <s v="CanOnTor"/>
    <x v="48"/>
    <d v="2021-05-27T00:00:00"/>
    <d v="2021-05-27T16:55:31"/>
    <n v="144"/>
    <x v="106"/>
    <d v="2021-05-27T00:00:00"/>
    <d v="2021-05-27T16:56:36"/>
    <n v="149"/>
    <s v="L109-ws"/>
  </r>
  <r>
    <s v="CanOnTor"/>
    <x v="42"/>
    <d v="2021-05-27T00:00:00"/>
    <d v="2021-05-27T16:55:47"/>
    <n v="149"/>
    <x v="88"/>
    <d v="2021-05-27T00:00:00"/>
    <d v="2021-05-27T16:57:05"/>
    <n v="151"/>
    <s v="G176-ws"/>
  </r>
  <r>
    <s v="CanOnTor"/>
    <x v="45"/>
    <d v="2021-05-27T00:00:00"/>
    <d v="2021-05-27T16:56:01"/>
    <n v="144"/>
    <x v="97"/>
    <d v="2021-05-27T00:00:00"/>
    <d v="2021-05-27T16:56:28"/>
    <n v="149"/>
    <s v="Y200-ws"/>
  </r>
  <r>
    <s v="CanOnTor"/>
    <x v="39"/>
    <d v="2021-05-27T00:00:00"/>
    <d v="2021-05-27T16:56:10"/>
    <n v="144"/>
    <x v="99"/>
    <d v="2021-05-27T00:00:00"/>
    <d v="2021-05-27T16:56:22"/>
    <n v="156"/>
    <s v=""/>
  </r>
  <r>
    <s v="CanOnTor"/>
    <x v="39"/>
    <d v="2021-05-27T00:00:00"/>
    <d v="2021-05-27T16:56:22"/>
    <n v="156"/>
    <x v="24"/>
    <d v="2021-05-26T00:00:00"/>
    <d v="2021-05-26T07:51:32"/>
    <n v="112"/>
    <s v=",CanOnTor/oEmpO"/>
  </r>
  <r>
    <s v="CanOnTor"/>
    <x v="45"/>
    <d v="2021-05-27T00:00:00"/>
    <d v="2021-05-27T16:56:28"/>
    <n v="149"/>
    <x v="91"/>
    <d v="2021-05-27T00:00:00"/>
    <d v="2021-05-27T16:57:34"/>
    <n v="151"/>
    <s v="Y200-ws"/>
  </r>
  <r>
    <s v="CanOnTor"/>
    <x v="48"/>
    <d v="2021-05-27T00:00:00"/>
    <d v="2021-05-27T16:56:36"/>
    <n v="149"/>
    <x v="108"/>
    <d v="2021-05-27T00:00:00"/>
    <d v="2021-05-27T16:57:36"/>
    <n v="151"/>
    <s v="L109-ws"/>
  </r>
  <r>
    <s v="CanOnTor"/>
    <x v="42"/>
    <d v="2021-05-27T00:00:00"/>
    <d v="2021-05-27T16:57:05"/>
    <n v="151"/>
    <x v="88"/>
    <d v="2021-05-27T00:00:00"/>
    <d v="2021-05-27T16:57:16"/>
    <n v="156"/>
    <s v=""/>
  </r>
  <r>
    <s v="CanOnTor"/>
    <x v="42"/>
    <d v="2021-05-27T00:00:00"/>
    <d v="2021-05-27T16:57:16"/>
    <n v="156"/>
    <x v="24"/>
    <d v="2021-05-26T00:00:00"/>
    <d v="2021-05-26T07:56:48"/>
    <n v="102"/>
    <s v="G176-ws"/>
  </r>
  <r>
    <s v="CanOnTor"/>
    <x v="45"/>
    <d v="2021-05-27T00:00:00"/>
    <d v="2021-05-27T16:57:34"/>
    <n v="151"/>
    <x v="91"/>
    <d v="2021-05-27T00:00:00"/>
    <d v="2021-05-27T16:57:44"/>
    <n v="156"/>
    <s v=""/>
  </r>
  <r>
    <s v="CanOnTor"/>
    <x v="48"/>
    <d v="2021-05-27T00:00:00"/>
    <d v="2021-05-27T16:57:36"/>
    <n v="151"/>
    <x v="108"/>
    <d v="2021-05-27T00:00:00"/>
    <d v="2021-05-27T16:57:49"/>
    <n v="156"/>
    <s v=""/>
  </r>
  <r>
    <s v="CanOnTor"/>
    <x v="45"/>
    <d v="2021-05-27T00:00:00"/>
    <d v="2021-05-27T16:57:44"/>
    <n v="156"/>
    <x v="24"/>
    <d v="2021-05-26T00:00:00"/>
    <d v="2021-05-26T07:55:51"/>
    <n v="102"/>
    <s v="Y200-ws"/>
  </r>
  <r>
    <s v="CanOnTor"/>
    <x v="48"/>
    <d v="2021-05-27T00:00:00"/>
    <d v="2021-05-27T16:57:49"/>
    <n v="156"/>
    <x v="24"/>
    <d v="2021-05-26T00:00:00"/>
    <d v="2021-05-26T08:06:08"/>
    <e v="#N/A"/>
    <e v="#N/A"/>
  </r>
  <r>
    <s v="CanOnTor"/>
    <x v="6"/>
    <d v="2021-05-27T00:00:00"/>
    <d v="2021-05-27T17:01:24"/>
    <n v="139"/>
    <x v="21"/>
    <d v="2021-05-27T00:00:00"/>
    <d v="2021-05-27T17:03:17"/>
    <n v="144"/>
    <s v="CanOnTor/cEmpZ"/>
  </r>
  <r>
    <s v="CanOnTor"/>
    <x v="43"/>
    <d v="2021-05-27T00:00:00"/>
    <d v="2021-05-27T17:02:41"/>
    <n v="139"/>
    <x v="100"/>
    <d v="2021-05-27T00:00:00"/>
    <d v="2021-05-27T17:03:23"/>
    <n v="144"/>
    <s v="CanOnTor/pEmpL"/>
  </r>
  <r>
    <s v="CanOnTor"/>
    <x v="6"/>
    <d v="2021-05-27T00:00:00"/>
    <d v="2021-05-27T17:03:17"/>
    <n v="144"/>
    <x v="21"/>
    <d v="2021-05-27T00:00:00"/>
    <d v="2021-05-27T17:03:29"/>
    <n v="156"/>
    <s v=""/>
  </r>
  <r>
    <s v="CanOnTor"/>
    <x v="43"/>
    <d v="2021-05-27T00:00:00"/>
    <d v="2021-05-27T17:03:23"/>
    <n v="144"/>
    <x v="102"/>
    <d v="2021-05-27T00:00:00"/>
    <d v="2021-05-27T17:04:33"/>
    <n v="149"/>
    <s v="A122-ws"/>
  </r>
  <r>
    <s v="CanOnWat"/>
    <x v="24"/>
    <d v="2021-05-27T00:00:00"/>
    <d v="2021-05-27T17:03:23"/>
    <n v="139"/>
    <x v="58"/>
    <d v="2021-05-27T00:00:00"/>
    <d v="2021-05-27T17:04:00"/>
    <n v="144"/>
    <s v="CanOnWat/xEmpE"/>
  </r>
  <r>
    <s v="CanOnTor"/>
    <x v="6"/>
    <d v="2021-05-27T00:00:00"/>
    <d v="2021-05-27T17:03:29"/>
    <n v="156"/>
    <x v="24"/>
    <d v="2021-05-26T00:00:00"/>
    <d v="2021-05-26T06:47:09"/>
    <n v="112"/>
    <s v=",CanOnTor/cEmpZ"/>
  </r>
  <r>
    <s v="CanOnWat"/>
    <x v="24"/>
    <d v="2021-05-27T00:00:00"/>
    <d v="2021-05-27T17:04:00"/>
    <n v="144"/>
    <x v="58"/>
    <d v="2021-05-27T00:00:00"/>
    <d v="2021-05-27T17:04:14"/>
    <n v="156"/>
    <s v=""/>
  </r>
  <r>
    <s v="CanOnWat"/>
    <x v="24"/>
    <d v="2021-05-27T00:00:00"/>
    <d v="2021-05-27T17:04:14"/>
    <n v="156"/>
    <x v="24"/>
    <d v="2021-05-26T00:00:00"/>
    <d v="2021-05-26T07:22:27"/>
    <n v="112"/>
    <s v=",CanOnWat/xEmpE"/>
  </r>
  <r>
    <s v="CanOnTor"/>
    <x v="43"/>
    <d v="2021-05-27T00:00:00"/>
    <d v="2021-05-27T17:04:33"/>
    <n v="149"/>
    <x v="89"/>
    <d v="2021-05-27T00:00:00"/>
    <d v="2021-05-27T17:05:10"/>
    <n v="151"/>
    <s v="A122-ws"/>
  </r>
  <r>
    <s v="CanOnTor"/>
    <x v="43"/>
    <d v="2021-05-27T00:00:00"/>
    <d v="2021-05-27T17:05:10"/>
    <n v="151"/>
    <x v="89"/>
    <d v="2021-05-27T00:00:00"/>
    <d v="2021-05-27T17:05:20"/>
    <n v="156"/>
    <s v=""/>
  </r>
  <r>
    <s v="CanOnTor"/>
    <x v="43"/>
    <d v="2021-05-27T00:00:00"/>
    <d v="2021-05-27T17:05:20"/>
    <n v="156"/>
    <x v="24"/>
    <d v="2021-05-26T00:00:00"/>
    <d v="2021-05-26T07:55:58"/>
    <n v="102"/>
    <s v="A122-ws"/>
  </r>
  <r>
    <s v="CanOnWat"/>
    <x v="4"/>
    <d v="2021-05-27T00:00:00"/>
    <d v="2021-05-27T17:06:44"/>
    <n v="139"/>
    <x v="11"/>
    <d v="2021-05-27T00:00:00"/>
    <d v="2021-05-27T17:07:28"/>
    <n v="144"/>
    <s v="CanOnWat/sEmpX"/>
  </r>
  <r>
    <s v="CanOnWat"/>
    <x v="4"/>
    <d v="2021-05-27T00:00:00"/>
    <d v="2021-05-27T17:07:28"/>
    <n v="144"/>
    <x v="11"/>
    <d v="2021-05-27T00:00:00"/>
    <d v="2021-05-27T17:07:40"/>
    <n v="156"/>
    <s v=""/>
  </r>
  <r>
    <s v="CanOnWat"/>
    <x v="4"/>
    <d v="2021-05-27T00:00:00"/>
    <d v="2021-05-27T17:07:40"/>
    <n v="156"/>
    <x v="24"/>
    <d v="2021-05-26T00:00:00"/>
    <d v="2021-05-26T06:34:24"/>
    <n v="112"/>
    <s v=",CanOnWat/sEmpX"/>
  </r>
  <r>
    <s v="CanOnTor"/>
    <x v="44"/>
    <d v="2021-05-27T00:00:00"/>
    <d v="2021-05-27T17:07:40"/>
    <n v="139"/>
    <x v="106"/>
    <d v="2021-05-27T00:00:00"/>
    <d v="2021-05-27T17:08:19"/>
    <n v="144"/>
    <s v="CanOnTor/wEmpF"/>
  </r>
  <r>
    <s v="CanOnTor"/>
    <x v="44"/>
    <d v="2021-05-27T00:00:00"/>
    <d v="2021-05-27T17:08:19"/>
    <n v="144"/>
    <x v="106"/>
    <d v="2021-05-27T00:00:00"/>
    <d v="2021-05-27T17:08:31"/>
    <n v="156"/>
    <s v=""/>
  </r>
  <r>
    <s v="CanOnTor"/>
    <x v="44"/>
    <d v="2021-05-27T00:00:00"/>
    <d v="2021-05-27T17:08:31"/>
    <n v="156"/>
    <x v="24"/>
    <d v="2021-05-26T00:00:00"/>
    <d v="2021-05-26T07:56:15"/>
    <n v="112"/>
    <s v=",CanOnTor/wEmpF"/>
  </r>
  <r>
    <s v="CanOnWat"/>
    <x v="16"/>
    <d v="2021-05-27T00:00:00"/>
    <d v="2021-05-27T17:10:08"/>
    <n v="139"/>
    <x v="31"/>
    <d v="2021-05-27T00:00:00"/>
    <d v="2021-05-27T17:10:38"/>
    <n v="144"/>
    <s v="CanOnWat/cEmpZ"/>
  </r>
  <r>
    <s v="CanOnWat"/>
    <x v="16"/>
    <d v="2021-05-27T00:00:00"/>
    <d v="2021-05-27T17:10:38"/>
    <n v="144"/>
    <x v="32"/>
    <d v="2021-05-27T00:00:00"/>
    <d v="2021-05-27T17:11:37"/>
    <n v="149"/>
    <s v="V133-ws"/>
  </r>
  <r>
    <s v="CanOnWat"/>
    <x v="16"/>
    <d v="2021-05-27T00:00:00"/>
    <d v="2021-05-27T17:11:37"/>
    <n v="149"/>
    <x v="27"/>
    <d v="2021-05-27T00:00:00"/>
    <d v="2021-05-27T17:12:21"/>
    <n v="151"/>
    <s v="V133-ws"/>
  </r>
  <r>
    <s v="CanOnTor"/>
    <x v="37"/>
    <d v="2021-05-27T00:00:00"/>
    <d v="2021-05-27T17:12:06"/>
    <n v="139"/>
    <x v="87"/>
    <d v="2021-05-27T00:00:00"/>
    <d v="2021-05-27T17:12:50"/>
    <n v="144"/>
    <s v="CanOnTor/xEmpS"/>
  </r>
  <r>
    <s v="CanOnWat"/>
    <x v="16"/>
    <d v="2021-05-27T00:00:00"/>
    <d v="2021-05-27T17:12:21"/>
    <n v="151"/>
    <x v="27"/>
    <d v="2021-05-27T00:00:00"/>
    <d v="2021-05-27T17:12:31"/>
    <n v="156"/>
    <s v=""/>
  </r>
  <r>
    <s v="CanOnWat"/>
    <x v="16"/>
    <d v="2021-05-27T00:00:00"/>
    <d v="2021-05-27T17:12:31"/>
    <n v="156"/>
    <x v="24"/>
    <d v="2021-05-26T00:00:00"/>
    <d v="2021-05-26T06:59:11"/>
    <n v="102"/>
    <s v="V133-ws"/>
  </r>
  <r>
    <s v="CanOnTor"/>
    <x v="37"/>
    <d v="2021-05-27T00:00:00"/>
    <d v="2021-05-27T17:12:50"/>
    <n v="144"/>
    <x v="87"/>
    <d v="2021-05-27T00:00:00"/>
    <d v="2021-05-27T17:13:02"/>
    <n v="156"/>
    <s v=""/>
  </r>
  <r>
    <s v="CanOnTor"/>
    <x v="37"/>
    <d v="2021-05-27T00:00:00"/>
    <d v="2021-05-27T17:13:02"/>
    <n v="156"/>
    <x v="24"/>
    <d v="2021-05-26T00:00:00"/>
    <d v="2021-05-26T07:48:16"/>
    <n v="112"/>
    <s v=",CanOnTor/xEmpS"/>
  </r>
  <r>
    <s v="CanOnWat"/>
    <x v="36"/>
    <d v="2021-05-27T00:00:00"/>
    <d v="2021-05-27T17:14:05"/>
    <n v="139"/>
    <x v="86"/>
    <d v="2021-05-27T00:00:00"/>
    <d v="2021-05-27T17:14:44"/>
    <n v="144"/>
    <s v="CanOnWat/pEmpL"/>
  </r>
  <r>
    <s v="CanOnWat"/>
    <x v="36"/>
    <d v="2021-05-27T00:00:00"/>
    <d v="2021-05-27T17:14:44"/>
    <n v="144"/>
    <x v="86"/>
    <d v="2021-05-27T00:00:00"/>
    <d v="2021-05-27T17:14:56"/>
    <n v="156"/>
    <s v=""/>
  </r>
  <r>
    <s v="CanOnWat"/>
    <x v="36"/>
    <d v="2021-05-27T00:00:00"/>
    <d v="2021-05-27T17:14:56"/>
    <n v="156"/>
    <x v="24"/>
    <d v="2021-05-26T00:00:00"/>
    <d v="2021-05-26T07:48:50"/>
    <n v="112"/>
    <s v=",CanOnWat/pEmpL"/>
  </r>
  <r>
    <s v="CanOnTor"/>
    <x v="40"/>
    <d v="2021-05-27T00:00:00"/>
    <d v="2021-05-27T17:16:36"/>
    <n v="139"/>
    <x v="104"/>
    <d v="2021-05-27T00:00:00"/>
    <d v="2021-05-27T17:17:06"/>
    <n v="144"/>
    <s v="CanOnTor/jEmpB"/>
  </r>
  <r>
    <s v="CanOnTor"/>
    <x v="40"/>
    <d v="2021-05-27T00:00:00"/>
    <d v="2021-05-27T17:17:06"/>
    <n v="144"/>
    <x v="104"/>
    <d v="2021-05-27T00:00:00"/>
    <d v="2021-05-27T17:17:17"/>
    <n v="156"/>
    <s v=""/>
  </r>
  <r>
    <s v="CanOnTor"/>
    <x v="40"/>
    <d v="2021-05-27T00:00:00"/>
    <d v="2021-05-27T17:17:17"/>
    <n v="156"/>
    <x v="24"/>
    <d v="2021-05-26T00:00:00"/>
    <d v="2021-05-26T07:51:57"/>
    <n v="112"/>
    <s v=",CanOnTor/jEmpB"/>
  </r>
  <r>
    <s v="CanOnTor"/>
    <x v="28"/>
    <d v="2021-05-27T00:00:00"/>
    <d v="2021-05-27T17:51:55"/>
    <n v="139"/>
    <x v="61"/>
    <d v="2021-05-27T00:00:00"/>
    <d v="2021-05-27T17:52:25"/>
    <n v="144"/>
    <s v="CanOnTor/tEmpK"/>
  </r>
  <r>
    <s v="CanOnTor"/>
    <x v="28"/>
    <d v="2021-05-27T00:00:00"/>
    <d v="2021-05-27T17:52:25"/>
    <n v="144"/>
    <x v="62"/>
    <d v="2021-05-27T00:00:00"/>
    <d v="2021-05-27T17:52:56"/>
    <n v="149"/>
    <s v="G150-ws"/>
  </r>
  <r>
    <s v="CanOnTor"/>
    <x v="28"/>
    <d v="2021-05-27T00:00:00"/>
    <d v="2021-05-27T17:52:56"/>
    <n v="149"/>
    <x v="57"/>
    <d v="2021-05-27T00:00:00"/>
    <d v="2021-05-27T17:53:51"/>
    <n v="151"/>
    <s v="G150-ws"/>
  </r>
  <r>
    <s v="CanOnTor"/>
    <x v="28"/>
    <d v="2021-05-27T00:00:00"/>
    <d v="2021-05-27T17:53:51"/>
    <n v="151"/>
    <x v="57"/>
    <d v="2021-05-27T00:00:00"/>
    <d v="2021-05-27T17:54:01"/>
    <n v="156"/>
    <s v=""/>
  </r>
  <r>
    <s v="CanOnTor"/>
    <x v="28"/>
    <d v="2021-05-27T00:00:00"/>
    <d v="2021-05-27T17:54:01"/>
    <n v="156"/>
    <x v="24"/>
    <d v="2021-05-26T00:00:00"/>
    <d v="2021-05-26T07:26:22"/>
    <n v="102"/>
    <s v="G150-ws"/>
  </r>
  <r>
    <s v="CanOnTor"/>
    <x v="32"/>
    <d v="2021-05-27T00:00:00"/>
    <d v="2021-05-27T17:57:30"/>
    <n v="139"/>
    <x v="77"/>
    <d v="2021-05-27T00:00:00"/>
    <d v="2021-05-27T17:59:19"/>
    <n v="144"/>
    <s v="CanOnTor/gEmpI"/>
  </r>
  <r>
    <s v="CanOnTor"/>
    <x v="32"/>
    <d v="2021-05-27T00:00:00"/>
    <d v="2021-05-27T17:59:19"/>
    <n v="144"/>
    <x v="78"/>
    <d v="2021-05-27T00:00:00"/>
    <d v="2021-05-27T17:59:55"/>
    <n v="149"/>
    <s v="J114-ws"/>
  </r>
  <r>
    <s v="CanOnTor"/>
    <x v="32"/>
    <d v="2021-05-27T00:00:00"/>
    <d v="2021-05-27T17:59:55"/>
    <n v="149"/>
    <x v="66"/>
    <d v="2021-05-27T00:00:00"/>
    <d v="2021-05-27T18:00:48"/>
    <n v="151"/>
    <s v="J114-ws"/>
  </r>
  <r>
    <s v="CanOnTor"/>
    <x v="32"/>
    <d v="2021-05-27T00:00:00"/>
    <d v="2021-05-27T18:00:48"/>
    <n v="151"/>
    <x v="66"/>
    <d v="2021-05-27T00:00:00"/>
    <d v="2021-05-27T18:01:01"/>
    <n v="156"/>
    <s v=""/>
  </r>
  <r>
    <s v="CanOnTor"/>
    <x v="32"/>
    <d v="2021-05-27T00:00:00"/>
    <d v="2021-05-27T18:01:01"/>
    <n v="156"/>
    <x v="24"/>
    <d v="2021-05-26T00:00:00"/>
    <d v="2021-05-26T07:33:16"/>
    <n v="102"/>
    <s v="J114-ws"/>
  </r>
  <r>
    <s v="CanOnTor"/>
    <x v="0"/>
    <d v="2021-05-26T00:00:00"/>
    <d v="2021-05-26T06:06:35"/>
    <n v="112"/>
    <x v="0"/>
    <d v="2021-05-26T00:00:00"/>
    <d v="2021-05-26T06:14:04"/>
    <n v="113"/>
    <s v="CanOnTor/oEmpT"/>
  </r>
  <r>
    <s v="CanOnWat"/>
    <x v="1"/>
    <d v="2021-05-26T00:00:00"/>
    <d v="2021-05-26T06:11:23"/>
    <n v="112"/>
    <x v="1"/>
    <d v="2021-05-26T00:00:00"/>
    <d v="2021-05-26T06:18:14"/>
    <n v="113"/>
    <s v="CanOnWat/vEmpQ"/>
  </r>
  <r>
    <s v="CanOnTor"/>
    <x v="0"/>
    <d v="2021-05-26T00:00:00"/>
    <d v="2021-05-26T06:14:04"/>
    <n v="113"/>
    <x v="2"/>
    <d v="2021-05-26T00:00:00"/>
    <d v="2021-05-26T06:14:10"/>
    <n v="123"/>
    <s v="CanOnTor/oEmpT"/>
  </r>
  <r>
    <s v="CanOnTor"/>
    <x v="0"/>
    <d v="2021-05-26T00:00:00"/>
    <d v="2021-05-26T06:14:10"/>
    <n v="123"/>
    <x v="2"/>
    <d v="2021-05-26T00:00:00"/>
    <d v="2021-05-26T15:00:49"/>
    <n v="139"/>
    <s v="CanOnTor/oEmpT"/>
  </r>
  <r>
    <s v="CanOnTor"/>
    <x v="2"/>
    <d v="2021-05-26T00:00:00"/>
    <d v="2021-05-26T06:14:33"/>
    <n v="102"/>
    <x v="3"/>
    <d v="2021-05-26T00:00:00"/>
    <d v="2021-05-26T06:15:43"/>
    <n v="106"/>
    <s v="Y238-ws"/>
  </r>
  <r>
    <s v="CanOnTor"/>
    <x v="2"/>
    <d v="2021-05-26T00:00:00"/>
    <d v="2021-05-26T06:15:43"/>
    <n v="106"/>
    <x v="3"/>
    <d v="2021-05-26T00:00:00"/>
    <d v="2021-05-26T06:15:52"/>
    <n v="112"/>
    <s v="Y238-ws"/>
  </r>
  <r>
    <s v="CanOnTor"/>
    <x v="2"/>
    <d v="2021-05-26T00:00:00"/>
    <d v="2021-05-26T06:15:52"/>
    <n v="112"/>
    <x v="3"/>
    <d v="2021-05-26T00:00:00"/>
    <d v="2021-05-26T06:17:36"/>
    <n v="113"/>
    <s v="CanOnTor/oEmpT,Y238-ws"/>
  </r>
  <r>
    <s v="CanOnTor"/>
    <x v="2"/>
    <d v="2021-05-26T00:00:00"/>
    <d v="2021-05-26T06:17:36"/>
    <n v="113"/>
    <x v="4"/>
    <d v="2021-05-26T00:00:00"/>
    <d v="2021-05-26T06:17:49"/>
    <n v="123"/>
    <s v="CanOnTor/oEmpT"/>
  </r>
  <r>
    <s v="CanOnTor"/>
    <x v="2"/>
    <d v="2021-05-26T00:00:00"/>
    <d v="2021-05-26T06:17:49"/>
    <n v="123"/>
    <x v="2"/>
    <d v="2021-05-26T00:00:00"/>
    <d v="2021-05-26T15:10:43"/>
    <n v="139"/>
    <s v="CanOnTor/oEmpT,Y238-ws"/>
  </r>
  <r>
    <s v="CanOnWat"/>
    <x v="1"/>
    <d v="2021-05-26T00:00:00"/>
    <d v="2021-05-26T06:18:14"/>
    <n v="113"/>
    <x v="5"/>
    <d v="2021-05-26T00:00:00"/>
    <d v="2021-05-26T06:18:16"/>
    <n v="123"/>
    <s v="CanOnWat/vEmpQ"/>
  </r>
  <r>
    <s v="CanOnWat"/>
    <x v="1"/>
    <d v="2021-05-26T00:00:00"/>
    <d v="2021-05-26T06:18:16"/>
    <n v="123"/>
    <x v="5"/>
    <d v="2021-05-26T00:00:00"/>
    <d v="2021-05-26T15:13:43"/>
    <n v="139"/>
    <s v="CanOnWat/vEmpQ"/>
  </r>
  <r>
    <s v="CanOnTor"/>
    <x v="3"/>
    <d v="2021-05-26T00:00:00"/>
    <d v="2021-05-26T06:19:54"/>
    <n v="102"/>
    <x v="6"/>
    <d v="2021-05-26T00:00:00"/>
    <d v="2021-05-26T06:21:09"/>
    <n v="106"/>
    <s v="J113-ws"/>
  </r>
  <r>
    <s v="CanOnTor"/>
    <x v="3"/>
    <d v="2021-05-26T00:00:00"/>
    <d v="2021-05-26T06:21:09"/>
    <n v="106"/>
    <x v="6"/>
    <d v="2021-05-26T00:00:00"/>
    <d v="2021-05-26T06:21:18"/>
    <n v="112"/>
    <s v="J113-ws"/>
  </r>
  <r>
    <s v="CanOnTor"/>
    <x v="3"/>
    <d v="2021-05-26T00:00:00"/>
    <d v="2021-05-26T06:21:18"/>
    <n v="112"/>
    <x v="6"/>
    <d v="2021-05-26T00:00:00"/>
    <d v="2021-05-26T06:22:17"/>
    <n v="113"/>
    <s v="CanOnTor/vEmpQ,J113-ws"/>
  </r>
  <r>
    <s v="CanOnTor"/>
    <x v="3"/>
    <d v="2021-05-26T00:00:00"/>
    <d v="2021-05-26T06:22:17"/>
    <n v="113"/>
    <x v="7"/>
    <d v="2021-05-26T00:00:00"/>
    <d v="2021-05-26T06:22:31"/>
    <n v="123"/>
    <s v="CanOnTor/vEmpQ"/>
  </r>
  <r>
    <s v="CanOnTor"/>
    <x v="3"/>
    <d v="2021-05-26T00:00:00"/>
    <d v="2021-05-26T06:22:31"/>
    <n v="123"/>
    <x v="8"/>
    <d v="2021-05-26T00:00:00"/>
    <d v="2021-05-26T15:27:52"/>
    <n v="139"/>
    <s v="CanOnTor/vEmpQ,J113-ws"/>
  </r>
  <r>
    <s v="CanOnWat"/>
    <x v="4"/>
    <d v="2021-05-26T00:00:00"/>
    <d v="2021-05-26T06:34:24"/>
    <n v="112"/>
    <x v="9"/>
    <d v="2021-05-26T00:00:00"/>
    <d v="2021-05-26T06:49:47"/>
    <n v="113"/>
    <s v="CanOnWat/sEmpX"/>
  </r>
  <r>
    <s v="CanOnTor"/>
    <x v="5"/>
    <d v="2021-05-26T00:00:00"/>
    <d v="2021-05-26T06:40:55"/>
    <n v="102"/>
    <x v="10"/>
    <d v="2021-05-26T00:00:00"/>
    <d v="2021-05-26T06:42:13"/>
    <n v="106"/>
    <s v="Y223-ws"/>
  </r>
  <r>
    <s v="CanOnTor"/>
    <x v="5"/>
    <d v="2021-05-26T00:00:00"/>
    <d v="2021-05-26T06:42:13"/>
    <n v="106"/>
    <x v="10"/>
    <d v="2021-05-26T00:00:00"/>
    <d v="2021-05-26T06:42:22"/>
    <n v="112"/>
    <s v="Y223-ws"/>
  </r>
  <r>
    <s v="CanOnTor"/>
    <x v="5"/>
    <d v="2021-05-26T00:00:00"/>
    <d v="2021-05-26T06:42:22"/>
    <n v="112"/>
    <x v="10"/>
    <d v="2021-05-26T00:00:00"/>
    <d v="2021-05-26T06:43:30"/>
    <n v="113"/>
    <s v="CanOnTor/sEmpX,Y223-ws"/>
  </r>
  <r>
    <s v="CanOnTor"/>
    <x v="5"/>
    <d v="2021-05-26T00:00:00"/>
    <d v="2021-05-26T06:43:30"/>
    <n v="113"/>
    <x v="12"/>
    <d v="2021-05-26T00:00:00"/>
    <d v="2021-05-26T06:43:39"/>
    <n v="123"/>
    <s v="CanOnTor/sEmpX"/>
  </r>
  <r>
    <s v="CanOnTor"/>
    <x v="5"/>
    <d v="2021-05-26T00:00:00"/>
    <d v="2021-05-26T06:43:39"/>
    <n v="123"/>
    <x v="13"/>
    <d v="2021-05-26T00:00:00"/>
    <d v="2021-05-26T15:35:47"/>
    <n v="139"/>
    <s v="CanOnTor/sEmpX,Y223-ws"/>
  </r>
  <r>
    <s v="CanOnTor"/>
    <x v="6"/>
    <d v="2021-05-26T00:00:00"/>
    <d v="2021-05-26T06:47:09"/>
    <n v="112"/>
    <x v="14"/>
    <d v="2021-05-26T00:00:00"/>
    <d v="2021-05-26T06:53:41"/>
    <n v="113"/>
    <s v="CanOnTor/cEmpZ"/>
  </r>
  <r>
    <s v="CanOnWat"/>
    <x v="4"/>
    <d v="2021-05-26T00:00:00"/>
    <d v="2021-05-26T06:49:47"/>
    <n v="113"/>
    <x v="11"/>
    <d v="2021-05-26T00:00:00"/>
    <d v="2021-05-26T06:49:49"/>
    <n v="123"/>
    <s v="CanOnWat/sEmpX"/>
  </r>
  <r>
    <s v="CanOnWat"/>
    <x v="4"/>
    <d v="2021-05-26T00:00:00"/>
    <d v="2021-05-26T06:49:49"/>
    <n v="123"/>
    <x v="11"/>
    <d v="2021-05-26T00:00:00"/>
    <d v="2021-05-26T15:45:44"/>
    <n v="139"/>
    <s v="CanOnWat/sEmpX"/>
  </r>
  <r>
    <s v="CanOnWat"/>
    <x v="8"/>
    <d v="2021-05-26T00:00:00"/>
    <d v="2021-05-26T06:50:31"/>
    <n v="112"/>
    <x v="16"/>
    <d v="2021-05-26T00:00:00"/>
    <d v="2021-05-26T06:57:25"/>
    <n v="113"/>
    <s v="CanOnWat/jEmpG"/>
  </r>
  <r>
    <s v="CanOnWat"/>
    <x v="10"/>
    <d v="2021-05-26T00:00:00"/>
    <d v="2021-05-26T06:50:50"/>
    <n v="112"/>
    <x v="18"/>
    <d v="2021-05-26T00:00:00"/>
    <d v="2021-05-26T06:58:04"/>
    <n v="113"/>
    <s v="CanOnWat/hEmpW"/>
  </r>
  <r>
    <s v="CanOnTor"/>
    <x v="7"/>
    <d v="2021-05-26T00:00:00"/>
    <d v="2021-05-26T06:50:51"/>
    <n v="112"/>
    <x v="15"/>
    <d v="2021-05-26T00:00:00"/>
    <d v="2021-05-26T06:58:39"/>
    <n v="113"/>
    <s v="CanOnTor/nEmpY"/>
  </r>
  <r>
    <s v="CanOnTor"/>
    <x v="9"/>
    <d v="2021-05-26T00:00:00"/>
    <d v="2021-05-26T06:51:51"/>
    <n v="112"/>
    <x v="17"/>
    <d v="2021-05-26T00:00:00"/>
    <d v="2021-05-26T06:58:53"/>
    <n v="113"/>
    <s v="CanOnTor/xEmpH"/>
  </r>
  <r>
    <s v="CanOnTor"/>
    <x v="11"/>
    <d v="2021-05-26T00:00:00"/>
    <d v="2021-05-26T06:52:22"/>
    <n v="112"/>
    <x v="19"/>
    <d v="2021-05-26T00:00:00"/>
    <d v="2021-05-26T06:59:51"/>
    <n v="113"/>
    <s v="CanOnTor/xEmpN"/>
  </r>
  <r>
    <s v="CanOnWat"/>
    <x v="12"/>
    <d v="2021-05-26T00:00:00"/>
    <d v="2021-05-26T06:53:11"/>
    <n v="112"/>
    <x v="20"/>
    <d v="2021-05-26T00:00:00"/>
    <d v="2021-05-26T07:00:05"/>
    <n v="113"/>
    <s v="CanOnWat/zEmpR"/>
  </r>
  <r>
    <s v="CanOnTor"/>
    <x v="6"/>
    <d v="2021-05-26T00:00:00"/>
    <d v="2021-05-26T06:53:41"/>
    <n v="113"/>
    <x v="21"/>
    <d v="2021-05-26T00:00:00"/>
    <d v="2021-05-26T06:53:46"/>
    <n v="123"/>
    <s v="CanOnTor/cEmpZ"/>
  </r>
  <r>
    <s v="CanOnTor"/>
    <x v="6"/>
    <d v="2021-05-26T00:00:00"/>
    <d v="2021-05-26T06:53:46"/>
    <n v="123"/>
    <x v="21"/>
    <d v="2021-05-26T00:00:00"/>
    <d v="2021-05-26T15:45:19"/>
    <n v="139"/>
    <s v="CanOnTor/cEmpZ"/>
  </r>
  <r>
    <s v="CanOnTor"/>
    <x v="14"/>
    <d v="2021-05-26T00:00:00"/>
    <d v="2021-05-26T06:55:00"/>
    <n v="112"/>
    <x v="14"/>
    <d v="2021-05-26T00:00:00"/>
    <d v="2021-05-26T07:01:38"/>
    <n v="113"/>
    <s v="CanOnTor/cEmpZ"/>
  </r>
  <r>
    <s v="CanOnTor"/>
    <x v="13"/>
    <d v="2021-05-26T00:00:00"/>
    <d v="2021-05-26T06:55:52"/>
    <n v="112"/>
    <x v="22"/>
    <d v="2021-05-26T00:00:00"/>
    <d v="2021-05-26T07:02:23"/>
    <n v="113"/>
    <s v="CanOnTor/oEmpJ"/>
  </r>
  <r>
    <s v="CanOnWat"/>
    <x v="8"/>
    <d v="2021-05-26T00:00:00"/>
    <d v="2021-05-26T06:57:25"/>
    <n v="113"/>
    <x v="43"/>
    <d v="2021-05-26T00:00:00"/>
    <d v="2021-05-26T06:57:31"/>
    <n v="123"/>
    <s v="CanOnWat/jEmpG"/>
  </r>
  <r>
    <s v="CanOnWat"/>
    <x v="8"/>
    <d v="2021-05-26T00:00:00"/>
    <d v="2021-05-26T06:57:31"/>
    <n v="123"/>
    <x v="43"/>
    <d v="2021-05-26T00:00:00"/>
    <d v="2021-05-26T06:57:44"/>
    <n v="156"/>
    <s v=""/>
  </r>
  <r>
    <s v="CanOnWat"/>
    <x v="8"/>
    <d v="2021-05-26T00:00:00"/>
    <d v="2021-05-26T06:57:44"/>
    <n v="156"/>
    <x v="24"/>
    <d v="2021-05-25T00:00:00"/>
    <e v="#N/A"/>
    <e v="#N/A"/>
    <e v="#N/A"/>
  </r>
  <r>
    <s v="CanOnWat"/>
    <x v="10"/>
    <d v="2021-05-26T00:00:00"/>
    <d v="2021-05-26T06:58:04"/>
    <n v="113"/>
    <x v="44"/>
    <d v="2021-05-26T00:00:00"/>
    <d v="2021-05-26T06:58:05"/>
    <n v="123"/>
    <s v="CanOnWat/hEmpW"/>
  </r>
  <r>
    <s v="CanOnWat"/>
    <x v="10"/>
    <d v="2021-05-26T00:00:00"/>
    <d v="2021-05-26T06:58:05"/>
    <n v="123"/>
    <x v="44"/>
    <d v="2021-05-26T00:00:00"/>
    <d v="2021-05-26T06:58:15"/>
    <n v="156"/>
    <s v=""/>
  </r>
  <r>
    <s v="CanOnWat"/>
    <x v="10"/>
    <d v="2021-05-26T00:00:00"/>
    <d v="2021-05-26T06:58:15"/>
    <n v="156"/>
    <x v="24"/>
    <d v="2021-05-25T00:00:00"/>
    <e v="#N/A"/>
    <e v="#N/A"/>
    <e v="#N/A"/>
  </r>
  <r>
    <s v="CanOnTor"/>
    <x v="15"/>
    <d v="2021-05-26T00:00:00"/>
    <d v="2021-05-26T06:58:21"/>
    <n v="102"/>
    <x v="26"/>
    <d v="2021-05-26T00:00:00"/>
    <d v="2021-05-26T07:01:30"/>
    <n v="106"/>
    <s v="C157-ws"/>
  </r>
  <r>
    <s v="CanOnTor"/>
    <x v="7"/>
    <d v="2021-05-26T00:00:00"/>
    <d v="2021-05-26T06:58:39"/>
    <n v="113"/>
    <x v="23"/>
    <d v="2021-05-26T00:00:00"/>
    <d v="2021-05-26T06:58:41"/>
    <n v="123"/>
    <s v="CanOnTor/nEmpY"/>
  </r>
  <r>
    <s v="CanOnTor"/>
    <x v="7"/>
    <d v="2021-05-26T00:00:00"/>
    <d v="2021-05-26T06:58:41"/>
    <n v="123"/>
    <x v="23"/>
    <d v="2021-05-26T00:00:00"/>
    <d v="2021-05-26T06:58:55"/>
    <n v="156"/>
    <s v=""/>
  </r>
  <r>
    <s v="CanOnTor"/>
    <x v="9"/>
    <d v="2021-05-26T00:00:00"/>
    <d v="2021-05-26T06:58:53"/>
    <n v="113"/>
    <x v="42"/>
    <d v="2021-05-26T00:00:00"/>
    <d v="2021-05-26T06:59:02"/>
    <n v="123"/>
    <s v="CanOnTor/xEmpH"/>
  </r>
  <r>
    <s v="CanOnTor"/>
    <x v="7"/>
    <d v="2021-05-26T00:00:00"/>
    <d v="2021-05-26T06:58:55"/>
    <n v="156"/>
    <x v="24"/>
    <d v="2021-05-25T00:00:00"/>
    <e v="#N/A"/>
    <e v="#N/A"/>
    <e v="#N/A"/>
  </r>
  <r>
    <s v="CanOnTor"/>
    <x v="9"/>
    <d v="2021-05-26T00:00:00"/>
    <d v="2021-05-26T06:59:02"/>
    <n v="123"/>
    <x v="42"/>
    <d v="2021-05-26T00:00:00"/>
    <d v="2021-05-26T15:54:55"/>
    <n v="139"/>
    <s v="CanOnTor/xEmpH"/>
  </r>
  <r>
    <s v="CanOnWat"/>
    <x v="16"/>
    <d v="2021-05-26T00:00:00"/>
    <d v="2021-05-26T06:59:11"/>
    <n v="102"/>
    <x v="27"/>
    <d v="2021-05-26T00:00:00"/>
    <d v="2021-05-26T06:59:56"/>
    <n v="106"/>
    <s v="V133-ws"/>
  </r>
  <r>
    <s v="CanOnWat"/>
    <x v="17"/>
    <d v="2021-05-26T00:00:00"/>
    <d v="2021-05-26T06:59:34"/>
    <n v="112"/>
    <x v="28"/>
    <d v="2021-05-26T00:00:00"/>
    <d v="2021-05-26T07:07:05"/>
    <n v="113"/>
    <s v="CanOnWat/uEmpC"/>
  </r>
  <r>
    <s v="CanOnTor"/>
    <x v="11"/>
    <d v="2021-05-26T00:00:00"/>
    <d v="2021-05-26T06:59:51"/>
    <n v="113"/>
    <x v="25"/>
    <d v="2021-05-26T00:00:00"/>
    <d v="2021-05-26T06:59:55"/>
    <n v="123"/>
    <s v="CanOnTor/xEmpN"/>
  </r>
  <r>
    <s v="CanOnTor"/>
    <x v="11"/>
    <d v="2021-05-26T00:00:00"/>
    <d v="2021-05-26T06:59:55"/>
    <n v="123"/>
    <x v="25"/>
    <d v="2021-05-26T00:00:00"/>
    <d v="2021-05-26T16:12:40"/>
    <n v="139"/>
    <s v="CanOnTor/xEmpN"/>
  </r>
  <r>
    <s v="CanOnWat"/>
    <x v="16"/>
    <d v="2021-05-26T00:00:00"/>
    <d v="2021-05-26T06:59:56"/>
    <n v="106"/>
    <x v="27"/>
    <d v="2021-05-26T00:00:00"/>
    <d v="2021-05-26T07:00:05"/>
    <n v="112"/>
    <s v="V133-ws"/>
  </r>
  <r>
    <s v="CanOnWat"/>
    <x v="12"/>
    <d v="2021-05-26T00:00:00"/>
    <d v="2021-05-26T07:00:05"/>
    <n v="113"/>
    <x v="29"/>
    <d v="2021-05-26T00:00:00"/>
    <d v="2021-05-26T07:00:06"/>
    <n v="135"/>
    <s v="CanOnWat/zEmpR"/>
  </r>
  <r>
    <s v="CanOnWat"/>
    <x v="16"/>
    <d v="2021-05-26T00:00:00"/>
    <d v="2021-05-26T07:00:05"/>
    <n v="112"/>
    <x v="27"/>
    <d v="2021-05-26T00:00:00"/>
    <d v="2021-05-26T07:02:06"/>
    <n v="113"/>
    <s v="CanOnWat/cEmpZ,V133-ws"/>
  </r>
  <r>
    <s v="CanOnWat"/>
    <x v="12"/>
    <d v="2021-05-26T00:00:00"/>
    <d v="2021-05-26T07:00:06"/>
    <n v="135"/>
    <x v="29"/>
    <d v="2021-05-26T00:00:00"/>
    <d v="2021-05-26T07:02:00"/>
    <n v="113"/>
    <s v="CanOnWat/zEmpR"/>
  </r>
  <r>
    <s v="CanOnTor"/>
    <x v="18"/>
    <d v="2021-05-26T00:00:00"/>
    <d v="2021-05-26T07:00:44"/>
    <n v="102"/>
    <x v="33"/>
    <d v="2021-05-26T00:00:00"/>
    <d v="2021-05-26T07:02:04"/>
    <n v="106"/>
    <s v="G175-ws"/>
  </r>
  <r>
    <s v="CanOnTor"/>
    <x v="15"/>
    <d v="2021-05-26T00:00:00"/>
    <d v="2021-05-26T07:01:30"/>
    <n v="106"/>
    <x v="26"/>
    <d v="2021-05-26T00:00:00"/>
    <d v="2021-05-26T07:01:39"/>
    <n v="112"/>
    <s v="C157-ws"/>
  </r>
  <r>
    <s v="CanOnWat"/>
    <x v="19"/>
    <d v="2021-05-26T00:00:00"/>
    <d v="2021-05-26T07:01:34"/>
    <n v="102"/>
    <x v="34"/>
    <d v="2021-05-26T00:00:00"/>
    <d v="2021-05-26T07:02:55"/>
    <n v="106"/>
    <s v="S165-ws"/>
  </r>
  <r>
    <s v="CanOnTor"/>
    <x v="14"/>
    <d v="2021-05-26T00:00:00"/>
    <d v="2021-05-26T07:01:38"/>
    <n v="113"/>
    <x v="21"/>
    <d v="2021-05-26T00:00:00"/>
    <d v="2021-05-26T07:01:44"/>
    <n v="123"/>
    <s v="CanOnTor/cEmpZ"/>
  </r>
  <r>
    <s v="CanOnTor"/>
    <x v="15"/>
    <d v="2021-05-26T00:00:00"/>
    <d v="2021-05-26T07:01:39"/>
    <n v="112"/>
    <x v="26"/>
    <d v="2021-05-26T00:00:00"/>
    <d v="2021-05-26T07:02:25"/>
    <n v="113"/>
    <s v="CanOnTor/xEmpN,C157-ws"/>
  </r>
  <r>
    <s v="CanOnTor"/>
    <x v="14"/>
    <d v="2021-05-26T00:00:00"/>
    <d v="2021-05-26T07:01:44"/>
    <n v="123"/>
    <x v="21"/>
    <d v="2021-05-26T00:00:00"/>
    <d v="2021-05-26T16:19:15"/>
    <n v="139"/>
    <s v="CanOnTor/cEmpZ"/>
  </r>
  <r>
    <s v="CanOnWat"/>
    <x v="12"/>
    <d v="2021-05-26T00:00:00"/>
    <d v="2021-05-26T07:02:00"/>
    <n v="113"/>
    <x v="29"/>
    <d v="2021-05-26T00:00:00"/>
    <d v="2021-05-26T07:02:03"/>
    <n v="123"/>
    <s v="CanOnWat/zEmpR"/>
  </r>
  <r>
    <s v="CanOnWat"/>
    <x v="12"/>
    <d v="2021-05-26T00:00:00"/>
    <d v="2021-05-26T07:02:03"/>
    <n v="123"/>
    <x v="29"/>
    <d v="2021-05-26T00:00:00"/>
    <d v="2021-05-26T15:53:43"/>
    <n v="139"/>
    <s v="CanOnWat/zEmpR"/>
  </r>
  <r>
    <s v="CanOnTor"/>
    <x v="18"/>
    <d v="2021-05-26T00:00:00"/>
    <d v="2021-05-26T07:02:04"/>
    <n v="106"/>
    <x v="33"/>
    <d v="2021-05-26T00:00:00"/>
    <d v="2021-05-26T07:02:13"/>
    <n v="112"/>
    <s v="G175-ws"/>
  </r>
  <r>
    <s v="CanOnWat"/>
    <x v="16"/>
    <d v="2021-05-26T00:00:00"/>
    <d v="2021-05-26T07:02:06"/>
    <n v="113"/>
    <x v="31"/>
    <d v="2021-05-26T00:00:00"/>
    <d v="2021-05-26T07:02:11"/>
    <n v="135"/>
    <s v="CanOnWat/cEmpZ"/>
  </r>
  <r>
    <s v="CanOnWat"/>
    <x v="16"/>
    <d v="2021-05-26T00:00:00"/>
    <d v="2021-05-26T07:02:11"/>
    <n v="135"/>
    <x v="32"/>
    <d v="2021-05-26T00:00:00"/>
    <d v="2021-05-26T07:05:27"/>
    <n v="113"/>
    <s v="CanOnWat/cEmpZ,V133-ws"/>
  </r>
  <r>
    <s v="CanOnTor"/>
    <x v="18"/>
    <d v="2021-05-26T00:00:00"/>
    <d v="2021-05-26T07:02:13"/>
    <n v="112"/>
    <x v="33"/>
    <d v="2021-05-26T00:00:00"/>
    <d v="2021-05-26T07:02:44"/>
    <n v="113"/>
    <s v="CanOnTor/zEmpR,G175-ws"/>
  </r>
  <r>
    <s v="CanOnTor"/>
    <x v="13"/>
    <d v="2021-05-26T00:00:00"/>
    <d v="2021-05-26T07:02:23"/>
    <n v="113"/>
    <x v="30"/>
    <d v="2021-05-26T00:00:00"/>
    <d v="2021-05-26T07:02:32"/>
    <n v="135"/>
    <s v="CanOnTor/oEmpJ"/>
  </r>
  <r>
    <s v="CanOnTor"/>
    <x v="15"/>
    <d v="2021-05-26T00:00:00"/>
    <d v="2021-05-26T07:02:25"/>
    <n v="113"/>
    <x v="36"/>
    <d v="2021-05-26T00:00:00"/>
    <d v="2021-05-26T07:02:31"/>
    <n v="123"/>
    <s v="CanOnTor/xEmpN"/>
  </r>
  <r>
    <s v="CanOnTor"/>
    <x v="15"/>
    <d v="2021-05-26T00:00:00"/>
    <d v="2021-05-26T07:02:31"/>
    <n v="123"/>
    <x v="25"/>
    <d v="2021-05-26T00:00:00"/>
    <d v="2021-05-26T15:58:19"/>
    <n v="139"/>
    <s v="CanOnTor/xEmpN,C157-ws"/>
  </r>
  <r>
    <s v="CanOnTor"/>
    <x v="13"/>
    <d v="2021-05-26T00:00:00"/>
    <d v="2021-05-26T07:02:32"/>
    <n v="135"/>
    <x v="30"/>
    <d v="2021-05-26T00:00:00"/>
    <d v="2021-05-26T07:04:48"/>
    <n v="113"/>
    <s v="CanOnTor/oEmpJ"/>
  </r>
  <r>
    <s v="CanOnTor"/>
    <x v="18"/>
    <d v="2021-05-26T00:00:00"/>
    <d v="2021-05-26T07:02:44"/>
    <n v="113"/>
    <x v="39"/>
    <d v="2021-05-26T00:00:00"/>
    <d v="2021-05-26T07:02:50"/>
    <n v="123"/>
    <s v="CanOnTor/zEmpR"/>
  </r>
  <r>
    <s v="CanOnTor"/>
    <x v="18"/>
    <d v="2021-05-26T00:00:00"/>
    <d v="2021-05-26T07:02:50"/>
    <n v="123"/>
    <x v="40"/>
    <d v="2021-05-26T00:00:00"/>
    <d v="2021-05-26T16:02:01"/>
    <n v="139"/>
    <s v="CanOnTor/zEmpR,G175-ws"/>
  </r>
  <r>
    <s v="CanOnWat"/>
    <x v="19"/>
    <d v="2021-05-26T00:00:00"/>
    <d v="2021-05-26T07:02:55"/>
    <n v="106"/>
    <x v="34"/>
    <d v="2021-05-26T00:00:00"/>
    <d v="2021-05-26T07:03:04"/>
    <n v="112"/>
    <s v="S165-ws"/>
  </r>
  <r>
    <s v="CanOnWat"/>
    <x v="19"/>
    <d v="2021-05-26T00:00:00"/>
    <d v="2021-05-26T07:03:04"/>
    <n v="112"/>
    <x v="34"/>
    <d v="2021-05-26T00:00:00"/>
    <d v="2021-05-26T07:03:13"/>
    <n v="113"/>
    <s v="CanOnWat/xEmpH,S165-ws"/>
  </r>
  <r>
    <s v="CanOnWat"/>
    <x v="19"/>
    <d v="2021-05-26T00:00:00"/>
    <d v="2021-05-26T07:03:13"/>
    <n v="113"/>
    <x v="37"/>
    <d v="2021-05-26T00:00:00"/>
    <d v="2021-05-26T07:03:17"/>
    <n v="123"/>
    <s v="CanOnWat/xEmpH"/>
  </r>
  <r>
    <s v="CanOnWat"/>
    <x v="19"/>
    <d v="2021-05-26T00:00:00"/>
    <d v="2021-05-26T07:03:17"/>
    <n v="123"/>
    <x v="38"/>
    <d v="2021-05-26T00:00:00"/>
    <d v="2021-05-26T16:08:59"/>
    <n v="139"/>
    <s v="CanOnWat/xEmpH,S165-ws"/>
  </r>
  <r>
    <s v="CanOnTor"/>
    <x v="20"/>
    <d v="2021-05-26T00:00:00"/>
    <d v="2021-05-26T07:04:23"/>
    <n v="102"/>
    <x v="35"/>
    <d v="2021-05-26T00:00:00"/>
    <d v="2021-05-26T07:05:28"/>
    <n v="106"/>
    <s v="Y144-ws"/>
  </r>
  <r>
    <s v="CanOnTor"/>
    <x v="13"/>
    <d v="2021-05-26T00:00:00"/>
    <d v="2021-05-26T07:04:48"/>
    <n v="113"/>
    <x v="30"/>
    <d v="2021-05-26T00:00:00"/>
    <d v="2021-05-26T07:04:57"/>
    <n v="123"/>
    <s v="CanOnTor/oEmpJ"/>
  </r>
  <r>
    <s v="CanOnTor"/>
    <x v="13"/>
    <d v="2021-05-26T00:00:00"/>
    <d v="2021-05-26T07:04:57"/>
    <n v="123"/>
    <x v="30"/>
    <d v="2021-05-26T00:00:00"/>
    <d v="2021-05-26T16:12:32"/>
    <n v="139"/>
    <s v="CanOnTor/oEmpJ"/>
  </r>
  <r>
    <s v="CanOnWat"/>
    <x v="16"/>
    <d v="2021-05-26T00:00:00"/>
    <d v="2021-05-26T07:05:27"/>
    <n v="113"/>
    <x v="31"/>
    <d v="2021-05-26T00:00:00"/>
    <d v="2021-05-26T07:05:35"/>
    <n v="123"/>
    <s v="CanOnWat/cEmpZ"/>
  </r>
  <r>
    <s v="CanOnTor"/>
    <x v="20"/>
    <d v="2021-05-26T00:00:00"/>
    <d v="2021-05-26T07:05:28"/>
    <n v="106"/>
    <x v="35"/>
    <d v="2021-05-26T00:00:00"/>
    <d v="2021-05-26T07:05:37"/>
    <n v="112"/>
    <s v="Y144-ws"/>
  </r>
  <r>
    <s v="CanOnWat"/>
    <x v="16"/>
    <d v="2021-05-26T00:00:00"/>
    <d v="2021-05-26T07:05:35"/>
    <n v="123"/>
    <x v="32"/>
    <d v="2021-05-26T00:00:00"/>
    <d v="2021-05-26T16:19:19"/>
    <n v="139"/>
    <s v="CanOnWat/cEmpZ,V133-ws"/>
  </r>
  <r>
    <s v="CanOnTor"/>
    <x v="20"/>
    <d v="2021-05-26T00:00:00"/>
    <d v="2021-05-26T07:05:37"/>
    <n v="112"/>
    <x v="35"/>
    <d v="2021-05-26T00:00:00"/>
    <d v="2021-05-26T07:07:03"/>
    <n v="113"/>
    <s v="CanOnTor/oEmpJ,Y144-ws"/>
  </r>
  <r>
    <s v="CanOnTor"/>
    <x v="20"/>
    <d v="2021-05-26T00:00:00"/>
    <d v="2021-05-26T07:07:03"/>
    <n v="113"/>
    <x v="41"/>
    <d v="2021-05-26T00:00:00"/>
    <d v="2021-05-26T07:07:09"/>
    <n v="135"/>
    <s v="CanOnTor/oEmpJ"/>
  </r>
  <r>
    <s v="CanOnWat"/>
    <x v="17"/>
    <d v="2021-05-26T00:00:00"/>
    <d v="2021-05-26T07:07:05"/>
    <n v="113"/>
    <x v="45"/>
    <d v="2021-05-26T00:00:00"/>
    <d v="2021-05-26T07:07:10"/>
    <n v="123"/>
    <s v="CanOnWat/uEmpC"/>
  </r>
  <r>
    <s v="CanOnTor"/>
    <x v="20"/>
    <d v="2021-05-26T00:00:00"/>
    <d v="2021-05-26T07:07:09"/>
    <n v="135"/>
    <x v="30"/>
    <d v="2021-05-26T00:00:00"/>
    <d v="2021-05-26T07:09:27"/>
    <n v="113"/>
    <s v="CanOnTor/oEmpJ,Y144-ws"/>
  </r>
  <r>
    <s v="CanOnWat"/>
    <x v="17"/>
    <d v="2021-05-26T00:00:00"/>
    <d v="2021-05-26T07:07:10"/>
    <n v="123"/>
    <x v="45"/>
    <d v="2021-05-26T00:00:00"/>
    <d v="2021-05-26T15:59:08"/>
    <n v="139"/>
    <s v="CanOnWat/uEmpC"/>
  </r>
  <r>
    <s v="CanOnTor"/>
    <x v="20"/>
    <d v="2021-05-26T00:00:00"/>
    <d v="2021-05-26T07:09:27"/>
    <n v="113"/>
    <x v="41"/>
    <d v="2021-05-26T00:00:00"/>
    <d v="2021-05-26T07:09:40"/>
    <n v="123"/>
    <s v="CanOnTor/oEmpJ"/>
  </r>
  <r>
    <s v="CanOnTor"/>
    <x v="20"/>
    <d v="2021-05-26T00:00:00"/>
    <d v="2021-05-26T07:09:40"/>
    <n v="123"/>
    <x v="30"/>
    <d v="2021-05-26T00:00:00"/>
    <d v="2021-05-26T15:55:25"/>
    <n v="139"/>
    <s v="CanOnTor/oEmpJ,Y144-ws"/>
  </r>
  <r>
    <s v="CanOnWat"/>
    <x v="21"/>
    <d v="2021-05-26T00:00:00"/>
    <d v="2021-05-26T07:09:55"/>
    <n v="102"/>
    <x v="46"/>
    <d v="2021-05-26T00:00:00"/>
    <d v="2021-05-26T07:10:55"/>
    <n v="106"/>
    <s v="Y166-ws"/>
  </r>
  <r>
    <s v="CanOnTor"/>
    <x v="22"/>
    <d v="2021-05-26T00:00:00"/>
    <d v="2021-05-26T07:10:23"/>
    <n v="112"/>
    <x v="47"/>
    <d v="2021-05-26T00:00:00"/>
    <d v="2021-05-26T07:18:00"/>
    <n v="113"/>
    <s v="CanOnTor/hEmpP"/>
  </r>
  <r>
    <s v="CanOnWat"/>
    <x v="21"/>
    <d v="2021-05-26T00:00:00"/>
    <d v="2021-05-26T07:10:55"/>
    <n v="106"/>
    <x v="46"/>
    <d v="2021-05-26T00:00:00"/>
    <d v="2021-05-26T07:11:04"/>
    <n v="112"/>
    <s v="Y166-ws"/>
  </r>
  <r>
    <s v="CanOnWat"/>
    <x v="21"/>
    <d v="2021-05-26T00:00:00"/>
    <d v="2021-05-26T07:11:04"/>
    <n v="112"/>
    <x v="46"/>
    <d v="2021-05-26T00:00:00"/>
    <d v="2021-05-26T07:11:12"/>
    <n v="113"/>
    <s v="CanOnWat/uEmpC,Y166-ws"/>
  </r>
  <r>
    <s v="CanOnWat"/>
    <x v="21"/>
    <d v="2021-05-26T00:00:00"/>
    <d v="2021-05-26T07:11:12"/>
    <n v="113"/>
    <x v="48"/>
    <d v="2021-05-26T00:00:00"/>
    <d v="2021-05-26T07:11:16"/>
    <n v="135"/>
    <s v="CanOnWat/uEmpC"/>
  </r>
  <r>
    <s v="CanOnWat"/>
    <x v="21"/>
    <d v="2021-05-26T00:00:00"/>
    <d v="2021-05-26T07:11:16"/>
    <n v="135"/>
    <x v="45"/>
    <d v="2021-05-26T00:00:00"/>
    <d v="2021-05-26T07:14:50"/>
    <n v="113"/>
    <s v="CanOnWat/uEmpC,Y166-ws"/>
  </r>
  <r>
    <s v="CanOnWat"/>
    <x v="21"/>
    <d v="2021-05-26T00:00:00"/>
    <d v="2021-05-26T07:14:50"/>
    <n v="113"/>
    <x v="48"/>
    <d v="2021-05-26T00:00:00"/>
    <d v="2021-05-26T07:15:03"/>
    <n v="123"/>
    <s v="CanOnWat/uEmpC"/>
  </r>
  <r>
    <s v="CanOnWat"/>
    <x v="21"/>
    <d v="2021-05-26T00:00:00"/>
    <d v="2021-05-26T07:15:03"/>
    <n v="123"/>
    <x v="45"/>
    <d v="2021-05-26T00:00:00"/>
    <e v="#N/A"/>
    <e v="#N/A"/>
    <e v="#N/A"/>
  </r>
  <r>
    <s v="CanOnWat"/>
    <x v="23"/>
    <d v="2021-05-26T00:00:00"/>
    <d v="2021-05-26T07:17:39"/>
    <n v="102"/>
    <x v="50"/>
    <d v="2021-05-26T00:00:00"/>
    <d v="2021-05-26T07:18:37"/>
    <n v="106"/>
    <s v="C100-ws"/>
  </r>
  <r>
    <s v="CanOnTor"/>
    <x v="22"/>
    <d v="2021-05-26T00:00:00"/>
    <d v="2021-05-26T07:18:00"/>
    <n v="113"/>
    <x v="49"/>
    <d v="2021-05-26T00:00:00"/>
    <d v="2021-05-26T07:18:03"/>
    <n v="123"/>
    <s v="CanOnTor/hEmpP"/>
  </r>
  <r>
    <s v="CanOnTor"/>
    <x v="22"/>
    <d v="2021-05-26T00:00:00"/>
    <d v="2021-05-26T07:18:03"/>
    <n v="123"/>
    <x v="49"/>
    <d v="2021-05-26T00:00:00"/>
    <d v="2021-05-26T16:06:20"/>
    <n v="139"/>
    <s v="CanOnTor/hEmpP"/>
  </r>
  <r>
    <s v="CanOnWat"/>
    <x v="23"/>
    <d v="2021-05-26T00:00:00"/>
    <d v="2021-05-26T07:18:37"/>
    <n v="106"/>
    <x v="50"/>
    <d v="2021-05-26T00:00:00"/>
    <d v="2021-05-26T07:18:46"/>
    <n v="112"/>
    <s v="C100-ws"/>
  </r>
  <r>
    <s v="CanOnWat"/>
    <x v="23"/>
    <d v="2021-05-26T00:00:00"/>
    <d v="2021-05-26T07:18:46"/>
    <n v="112"/>
    <x v="50"/>
    <d v="2021-05-26T00:00:00"/>
    <d v="2021-05-26T07:19:38"/>
    <n v="113"/>
    <s v="CanOnWat/hEmpP,C100-ws"/>
  </r>
  <r>
    <s v="CanOnWat"/>
    <x v="23"/>
    <d v="2021-05-26T00:00:00"/>
    <d v="2021-05-26T07:19:38"/>
    <n v="113"/>
    <x v="52"/>
    <d v="2021-05-26T00:00:00"/>
    <d v="2021-05-26T07:19:46"/>
    <n v="123"/>
    <s v="CanOnWat/hEmpP"/>
  </r>
  <r>
    <s v="CanOnWat"/>
    <x v="23"/>
    <d v="2021-05-26T00:00:00"/>
    <d v="2021-05-26T07:19:46"/>
    <n v="123"/>
    <x v="53"/>
    <d v="2021-05-26T00:00:00"/>
    <d v="2021-05-26T16:35:48"/>
    <n v="139"/>
    <s v="CanOnWat/hEmpP,C100-ws"/>
  </r>
  <r>
    <s v="CanOnWat"/>
    <x v="25"/>
    <d v="2021-05-26T00:00:00"/>
    <d v="2021-05-26T07:21:39"/>
    <n v="112"/>
    <x v="54"/>
    <d v="2021-05-26T00:00:00"/>
    <d v="2021-05-26T07:28:38"/>
    <n v="113"/>
    <s v="CanOnWat/tEmpK"/>
  </r>
  <r>
    <s v="CanOnWat"/>
    <x v="24"/>
    <d v="2021-05-26T00:00:00"/>
    <d v="2021-05-26T07:22:27"/>
    <n v="112"/>
    <x v="51"/>
    <d v="2021-05-26T00:00:00"/>
    <d v="2021-05-26T07:36:28"/>
    <n v="113"/>
    <s v="CanOnWat/xEmpE"/>
  </r>
  <r>
    <s v="CanOnTor"/>
    <x v="26"/>
    <d v="2021-05-26T00:00:00"/>
    <d v="2021-05-26T07:24:53"/>
    <n v="112"/>
    <x v="55"/>
    <d v="2021-05-26T00:00:00"/>
    <d v="2021-05-26T07:31:44"/>
    <n v="113"/>
    <s v="CanOnTor/fEmpV"/>
  </r>
  <r>
    <s v="CanOnTor"/>
    <x v="28"/>
    <d v="2021-05-26T00:00:00"/>
    <d v="2021-05-26T07:26:22"/>
    <n v="102"/>
    <x v="57"/>
    <d v="2021-05-26T00:00:00"/>
    <d v="2021-05-26T07:27:43"/>
    <n v="106"/>
    <s v="G150-ws"/>
  </r>
  <r>
    <s v="CanOnWat"/>
    <x v="27"/>
    <d v="2021-05-26T00:00:00"/>
    <d v="2021-05-26T07:27:16"/>
    <n v="112"/>
    <x v="56"/>
    <d v="2021-05-26T00:00:00"/>
    <d v="2021-05-26T07:34:40"/>
    <n v="113"/>
    <s v="CanOnWat/gEmpI"/>
  </r>
  <r>
    <s v="CanOnTor"/>
    <x v="28"/>
    <d v="2021-05-26T00:00:00"/>
    <d v="2021-05-26T07:27:43"/>
    <n v="106"/>
    <x v="57"/>
    <d v="2021-05-26T00:00:00"/>
    <d v="2021-05-26T07:27:52"/>
    <n v="112"/>
    <s v="G150-ws"/>
  </r>
  <r>
    <s v="CanOnTor"/>
    <x v="28"/>
    <d v="2021-05-26T00:00:00"/>
    <d v="2021-05-26T07:27:52"/>
    <n v="112"/>
    <x v="57"/>
    <d v="2021-05-26T00:00:00"/>
    <d v="2021-05-26T07:29:17"/>
    <n v="113"/>
    <s v="CanOnTor/tEmpK,G150-ws"/>
  </r>
  <r>
    <s v="CanOnWat"/>
    <x v="25"/>
    <d v="2021-05-26T00:00:00"/>
    <d v="2021-05-26T07:28:38"/>
    <n v="113"/>
    <x v="59"/>
    <d v="2021-05-26T00:00:00"/>
    <d v="2021-05-26T07:28:41"/>
    <n v="123"/>
    <s v="CanOnWat/tEmpK"/>
  </r>
  <r>
    <s v="CanOnWat"/>
    <x v="25"/>
    <d v="2021-05-26T00:00:00"/>
    <d v="2021-05-26T07:28:41"/>
    <n v="123"/>
    <x v="59"/>
    <d v="2021-05-26T00:00:00"/>
    <d v="2021-05-26T16:16:25"/>
    <n v="139"/>
    <s v="CanOnWat/tEmpK"/>
  </r>
  <r>
    <s v="CanOnTor"/>
    <x v="28"/>
    <d v="2021-05-26T00:00:00"/>
    <d v="2021-05-26T07:29:17"/>
    <n v="113"/>
    <x v="61"/>
    <d v="2021-05-26T00:00:00"/>
    <d v="2021-05-26T07:29:27"/>
    <n v="123"/>
    <s v="CanOnTor/tEmpK"/>
  </r>
  <r>
    <s v="CanOnTor"/>
    <x v="28"/>
    <d v="2021-05-26T00:00:00"/>
    <d v="2021-05-26T07:29:27"/>
    <n v="123"/>
    <x v="62"/>
    <d v="2021-05-26T00:00:00"/>
    <d v="2021-05-26T16:34:48"/>
    <n v="139"/>
    <s v="CanOnTor/tEmpK,G150-ws"/>
  </r>
  <r>
    <s v="CanOnWat"/>
    <x v="30"/>
    <d v="2021-05-26T00:00:00"/>
    <d v="2021-05-26T07:29:51"/>
    <n v="112"/>
    <x v="63"/>
    <d v="2021-05-26T00:00:00"/>
    <d v="2021-05-26T07:36:19"/>
    <n v="113"/>
    <s v="CanOnWat/qEmpD"/>
  </r>
  <r>
    <s v="CanOnWat"/>
    <x v="29"/>
    <d v="2021-05-26T00:00:00"/>
    <d v="2021-05-26T07:29:55"/>
    <n v="112"/>
    <x v="60"/>
    <d v="2021-05-26T00:00:00"/>
    <d v="2021-05-26T07:36:56"/>
    <n v="113"/>
    <s v="CanOnWat/nEmpM"/>
  </r>
  <r>
    <s v="CanOnWat"/>
    <x v="31"/>
    <d v="2021-05-26T00:00:00"/>
    <d v="2021-05-26T07:30:44"/>
    <n v="102"/>
    <x v="65"/>
    <d v="2021-05-26T00:00:00"/>
    <d v="2021-05-26T07:31:51"/>
    <n v="106"/>
    <s v="S180-ws"/>
  </r>
  <r>
    <s v="CanOnTor"/>
    <x v="26"/>
    <d v="2021-05-26T00:00:00"/>
    <d v="2021-05-26T07:31:44"/>
    <n v="113"/>
    <x v="64"/>
    <d v="2021-05-26T00:00:00"/>
    <d v="2021-05-26T07:31:46"/>
    <n v="123"/>
    <s v="CanOnTor/fEmpV"/>
  </r>
  <r>
    <s v="CanOnTor"/>
    <x v="26"/>
    <d v="2021-05-26T00:00:00"/>
    <d v="2021-05-26T07:31:46"/>
    <n v="123"/>
    <x v="64"/>
    <d v="2021-05-26T00:00:00"/>
    <d v="2021-05-26T07:31:56"/>
    <n v="156"/>
    <s v=""/>
  </r>
  <r>
    <s v="CanOnWat"/>
    <x v="31"/>
    <d v="2021-05-26T00:00:00"/>
    <d v="2021-05-26T07:31:51"/>
    <n v="106"/>
    <x v="65"/>
    <d v="2021-05-26T00:00:00"/>
    <d v="2021-05-26T07:32:00"/>
    <n v="112"/>
    <s v="S180-ws"/>
  </r>
  <r>
    <s v="CanOnTor"/>
    <x v="26"/>
    <d v="2021-05-26T00:00:00"/>
    <d v="2021-05-26T07:31:56"/>
    <n v="156"/>
    <x v="24"/>
    <d v="2021-05-25T00:00:00"/>
    <e v="#N/A"/>
    <e v="#N/A"/>
    <e v="#N/A"/>
  </r>
  <r>
    <s v="CanOnWat"/>
    <x v="31"/>
    <d v="2021-05-26T00:00:00"/>
    <d v="2021-05-26T07:32:00"/>
    <n v="112"/>
    <x v="65"/>
    <d v="2021-05-26T00:00:00"/>
    <d v="2021-05-26T07:33:11"/>
    <n v="113"/>
    <s v="CanOnWat/xEmpE,S180-ws"/>
  </r>
  <r>
    <s v="CanOnWat"/>
    <x v="31"/>
    <d v="2021-05-26T00:00:00"/>
    <d v="2021-05-26T07:33:11"/>
    <n v="113"/>
    <x v="68"/>
    <d v="2021-05-26T00:00:00"/>
    <d v="2021-05-26T07:33:25"/>
    <n v="123"/>
    <s v="CanOnWat/xEmpE"/>
  </r>
  <r>
    <s v="CanOnTor"/>
    <x v="32"/>
    <d v="2021-05-26T00:00:00"/>
    <d v="2021-05-26T07:33:16"/>
    <n v="102"/>
    <x v="66"/>
    <d v="2021-05-26T00:00:00"/>
    <d v="2021-05-26T07:36:24"/>
    <n v="106"/>
    <s v="J114-ws"/>
  </r>
  <r>
    <s v="CanOnWat"/>
    <x v="31"/>
    <d v="2021-05-26T00:00:00"/>
    <d v="2021-05-26T07:33:25"/>
    <n v="123"/>
    <x v="58"/>
    <d v="2021-05-26T00:00:00"/>
    <d v="2021-05-26T16:23:53"/>
    <n v="139"/>
    <s v="CanOnWat/xEmpE,S180-ws"/>
  </r>
  <r>
    <s v="CanOnWat"/>
    <x v="27"/>
    <d v="2021-05-26T00:00:00"/>
    <d v="2021-05-26T07:34:40"/>
    <n v="113"/>
    <x v="67"/>
    <d v="2021-05-26T00:00:00"/>
    <d v="2021-05-26T07:34:50"/>
    <n v="123"/>
    <s v="CanOnWat/gEmpI"/>
  </r>
  <r>
    <s v="CanOnWat"/>
    <x v="27"/>
    <d v="2021-05-26T00:00:00"/>
    <d v="2021-05-26T07:34:50"/>
    <n v="123"/>
    <x v="67"/>
    <d v="2021-05-26T00:00:00"/>
    <d v="2021-05-26T17:34:07"/>
    <e v="#N/A"/>
    <e v="#N/A"/>
  </r>
  <r>
    <s v="CanOnWat"/>
    <x v="30"/>
    <d v="2021-05-26T00:00:00"/>
    <d v="2021-05-26T07:36:19"/>
    <n v="113"/>
    <x v="71"/>
    <d v="2021-05-26T00:00:00"/>
    <d v="2021-05-26T07:36:24"/>
    <n v="123"/>
    <s v="CanOnWat/qEmpD"/>
  </r>
  <r>
    <s v="CanOnWat"/>
    <x v="30"/>
    <d v="2021-05-26T00:00:00"/>
    <d v="2021-05-26T07:36:24"/>
    <n v="123"/>
    <x v="71"/>
    <d v="2021-05-26T00:00:00"/>
    <d v="2021-05-26T16:31:05"/>
    <n v="139"/>
    <s v="CanOnWat/qEmpD"/>
  </r>
  <r>
    <s v="CanOnTor"/>
    <x v="32"/>
    <d v="2021-05-26T00:00:00"/>
    <d v="2021-05-26T07:36:24"/>
    <n v="106"/>
    <x v="66"/>
    <d v="2021-05-26T00:00:00"/>
    <d v="2021-05-26T07:36:33"/>
    <n v="112"/>
    <s v="J114-ws"/>
  </r>
  <r>
    <s v="CanOnWat"/>
    <x v="24"/>
    <d v="2021-05-26T00:00:00"/>
    <d v="2021-05-26T07:36:28"/>
    <n v="113"/>
    <x v="58"/>
    <d v="2021-05-26T00:00:00"/>
    <d v="2021-05-26T07:36:40"/>
    <n v="123"/>
    <s v="CanOnWat/xEmpE"/>
  </r>
  <r>
    <s v="CanOnTor"/>
    <x v="32"/>
    <d v="2021-05-26T00:00:00"/>
    <d v="2021-05-26T07:36:33"/>
    <n v="112"/>
    <x v="66"/>
    <d v="2021-05-26T00:00:00"/>
    <d v="2021-05-26T07:37:33"/>
    <n v="113"/>
    <s v="CanOnTor/gEmpI,J114-ws"/>
  </r>
  <r>
    <s v="CanOnWat"/>
    <x v="24"/>
    <d v="2021-05-26T00:00:00"/>
    <d v="2021-05-26T07:36:40"/>
    <n v="123"/>
    <x v="58"/>
    <d v="2021-05-26T00:00:00"/>
    <d v="2021-05-26T16:43:22"/>
    <n v="139"/>
    <s v="CanOnWat/xEmpE"/>
  </r>
  <r>
    <s v="CanOnWat"/>
    <x v="29"/>
    <d v="2021-05-26T00:00:00"/>
    <d v="2021-05-26T07:36:56"/>
    <n v="113"/>
    <x v="69"/>
    <d v="2021-05-26T00:00:00"/>
    <d v="2021-05-26T07:37:04"/>
    <n v="123"/>
    <s v="CanOnWat/nEmpM"/>
  </r>
  <r>
    <s v="CanOnWat"/>
    <x v="29"/>
    <d v="2021-05-26T00:00:00"/>
    <d v="2021-05-26T07:37:04"/>
    <n v="123"/>
    <x v="69"/>
    <d v="2021-05-26T00:00:00"/>
    <d v="2021-05-26T16:54:35"/>
    <n v="139"/>
    <s v="CanOnWat/nEmpM"/>
  </r>
  <r>
    <s v="CanOnTor"/>
    <x v="32"/>
    <d v="2021-05-26T00:00:00"/>
    <d v="2021-05-26T07:37:33"/>
    <n v="113"/>
    <x v="77"/>
    <d v="2021-05-26T00:00:00"/>
    <d v="2021-05-26T07:37:44"/>
    <n v="123"/>
    <s v="CanOnTor/gEmpI"/>
  </r>
  <r>
    <s v="CanOnTor"/>
    <x v="33"/>
    <d v="2021-05-26T00:00:00"/>
    <d v="2021-05-26T07:37:35"/>
    <n v="102"/>
    <x v="70"/>
    <d v="2021-05-26T00:00:00"/>
    <d v="2021-05-26T07:38:50"/>
    <n v="106"/>
    <s v="G216-ws"/>
  </r>
  <r>
    <s v="CanOnTor"/>
    <x v="32"/>
    <d v="2021-05-26T00:00:00"/>
    <d v="2021-05-26T07:37:44"/>
    <n v="123"/>
    <x v="78"/>
    <d v="2021-05-26T00:00:00"/>
    <d v="2021-05-26T16:23:00"/>
    <n v="139"/>
    <s v="CanOnTor/gEmpI,J114-ws"/>
  </r>
  <r>
    <s v="CanOnTor"/>
    <x v="33"/>
    <d v="2021-05-26T00:00:00"/>
    <d v="2021-05-26T07:38:50"/>
    <n v="106"/>
    <x v="70"/>
    <d v="2021-05-26T00:00:00"/>
    <d v="2021-05-26T07:38:59"/>
    <n v="112"/>
    <s v="G216-ws"/>
  </r>
  <r>
    <s v="CanOnTor"/>
    <x v="33"/>
    <d v="2021-05-26T00:00:00"/>
    <d v="2021-05-26T07:38:59"/>
    <n v="112"/>
    <x v="70"/>
    <d v="2021-05-26T00:00:00"/>
    <d v="2021-05-26T07:39:36"/>
    <n v="113"/>
    <s v="CanOnTor/nEmpM,G216-ws"/>
  </r>
  <r>
    <s v="CanOnWat"/>
    <x v="34"/>
    <d v="2021-05-26T00:00:00"/>
    <d v="2021-05-26T07:39:11"/>
    <n v="102"/>
    <x v="72"/>
    <d v="2021-05-26T00:00:00"/>
    <d v="2021-05-26T07:40:32"/>
    <n v="106"/>
    <s v="F144-ws"/>
  </r>
  <r>
    <s v="CanOnTor"/>
    <x v="33"/>
    <d v="2021-05-26T00:00:00"/>
    <d v="2021-05-26T07:39:36"/>
    <n v="113"/>
    <x v="73"/>
    <d v="2021-05-26T00:00:00"/>
    <d v="2021-05-26T07:39:45"/>
    <n v="123"/>
    <s v="CanOnTor/nEmpM"/>
  </r>
  <r>
    <s v="CanOnTor"/>
    <x v="33"/>
    <d v="2021-05-26T00:00:00"/>
    <d v="2021-05-26T07:39:45"/>
    <n v="123"/>
    <x v="74"/>
    <d v="2021-05-26T00:00:00"/>
    <d v="2021-05-26T16:34:24"/>
    <n v="139"/>
    <s v="CanOnTor/nEmpM,G216-ws"/>
  </r>
  <r>
    <s v="CanOnWat"/>
    <x v="34"/>
    <d v="2021-05-26T00:00:00"/>
    <d v="2021-05-26T07:40:32"/>
    <n v="106"/>
    <x v="72"/>
    <d v="2021-05-26T00:00:00"/>
    <d v="2021-05-26T07:40:41"/>
    <n v="112"/>
    <s v="F144-ws"/>
  </r>
  <r>
    <s v="CanOnWat"/>
    <x v="34"/>
    <d v="2021-05-26T00:00:00"/>
    <d v="2021-05-26T07:40:41"/>
    <n v="112"/>
    <x v="72"/>
    <d v="2021-05-26T00:00:00"/>
    <d v="2021-05-26T07:40:57"/>
    <n v="113"/>
    <s v="CanOnWat/qEmpD,F144-ws"/>
  </r>
  <r>
    <s v="CanOnWat"/>
    <x v="34"/>
    <d v="2021-05-26T00:00:00"/>
    <d v="2021-05-26T07:40:57"/>
    <n v="113"/>
    <x v="75"/>
    <d v="2021-05-26T00:00:00"/>
    <d v="2021-05-26T07:40:59"/>
    <n v="123"/>
    <s v="CanOnWat/qEmpD"/>
  </r>
  <r>
    <s v="CanOnWat"/>
    <x v="34"/>
    <d v="2021-05-26T00:00:00"/>
    <d v="2021-05-26T07:40:59"/>
    <n v="123"/>
    <x v="71"/>
    <d v="2021-05-26T00:00:00"/>
    <d v="2021-05-26T17:52:17"/>
    <n v="139"/>
    <s v="CanOnWat/qEmpD,F144-ws"/>
  </r>
  <r>
    <s v="CanOnTor"/>
    <x v="35"/>
    <d v="2021-05-26T00:00:00"/>
    <d v="2021-05-26T07:42:06"/>
    <n v="112"/>
    <x v="76"/>
    <d v="2021-05-26T00:00:00"/>
    <d v="2021-05-26T07:57:07"/>
    <n v="113"/>
    <s v="CanOnTor/lEmpA"/>
  </r>
  <r>
    <s v="CanOnTor"/>
    <x v="37"/>
    <d v="2021-05-26T00:00:00"/>
    <d v="2021-05-26T07:48:16"/>
    <n v="112"/>
    <x v="80"/>
    <d v="2021-05-26T00:00:00"/>
    <d v="2021-05-26T08:03:26"/>
    <n v="113"/>
    <s v="CanOnTor/xEmpS"/>
  </r>
  <r>
    <s v="CanOnWat"/>
    <x v="38"/>
    <d v="2021-05-26T00:00:00"/>
    <d v="2021-05-26T07:48:36"/>
    <n v="112"/>
    <x v="81"/>
    <d v="2021-05-26T00:00:00"/>
    <d v="2021-05-26T07:55:03"/>
    <n v="113"/>
    <s v="CanOnWat/nEmpU"/>
  </r>
  <r>
    <s v="CanOnWat"/>
    <x v="36"/>
    <d v="2021-05-26T00:00:00"/>
    <d v="2021-05-26T07:48:50"/>
    <n v="112"/>
    <x v="79"/>
    <d v="2021-05-26T00:00:00"/>
    <d v="2021-05-26T08:03:47"/>
    <n v="113"/>
    <s v="CanOnWat/pEmpL"/>
  </r>
  <r>
    <s v="CanOnTor"/>
    <x v="39"/>
    <d v="2021-05-26T00:00:00"/>
    <d v="2021-05-26T07:51:32"/>
    <n v="112"/>
    <x v="83"/>
    <d v="2021-05-26T00:00:00"/>
    <d v="2021-05-26T07:58:34"/>
    <n v="113"/>
    <s v="CanOnTor/oEmpO"/>
  </r>
  <r>
    <s v="CanOnTor"/>
    <x v="40"/>
    <d v="2021-05-26T00:00:00"/>
    <d v="2021-05-26T07:51:57"/>
    <n v="112"/>
    <x v="84"/>
    <d v="2021-05-26T00:00:00"/>
    <d v="2021-05-26T08:05:50"/>
    <n v="113"/>
    <s v="CanOnTor/jEmpB"/>
  </r>
  <r>
    <s v="CanOnWat"/>
    <x v="41"/>
    <d v="2021-05-26T00:00:00"/>
    <d v="2021-05-26T07:53:15"/>
    <n v="102"/>
    <x v="85"/>
    <d v="2021-05-26T00:00:00"/>
    <d v="2021-05-26T07:56:01"/>
    <n v="106"/>
    <s v="Q249-ws"/>
  </r>
  <r>
    <s v="CanOnWat"/>
    <x v="38"/>
    <d v="2021-05-26T00:00:00"/>
    <d v="2021-05-26T07:55:03"/>
    <n v="113"/>
    <x v="107"/>
    <d v="2021-05-26T00:00:00"/>
    <d v="2021-05-26T07:55:03"/>
    <n v="123"/>
    <s v="CanOnWat/nEmpU"/>
  </r>
  <r>
    <s v="CanOnWat"/>
    <x v="38"/>
    <d v="2021-05-26T00:00:00"/>
    <d v="2021-05-26T07:55:03"/>
    <n v="123"/>
    <x v="107"/>
    <d v="2021-05-26T00:00:00"/>
    <d v="2021-05-26T17:13:08"/>
    <n v="139"/>
    <s v="CanOnWat/nEmpU"/>
  </r>
  <r>
    <s v="CanOnTor"/>
    <x v="45"/>
    <d v="2021-05-26T00:00:00"/>
    <d v="2021-05-26T07:55:51"/>
    <n v="102"/>
    <x v="91"/>
    <d v="2021-05-26T00:00:00"/>
    <d v="2021-05-26T07:56:35"/>
    <n v="106"/>
    <s v="Y200-ws"/>
  </r>
  <r>
    <s v="CanOnTor"/>
    <x v="43"/>
    <d v="2021-05-26T00:00:00"/>
    <d v="2021-05-26T07:55:58"/>
    <n v="102"/>
    <x v="89"/>
    <d v="2021-05-26T00:00:00"/>
    <d v="2021-05-26T07:57:12"/>
    <n v="106"/>
    <s v="A122-ws"/>
  </r>
  <r>
    <s v="CanOnWat"/>
    <x v="41"/>
    <d v="2021-05-26T00:00:00"/>
    <d v="2021-05-26T07:56:01"/>
    <n v="106"/>
    <x v="85"/>
    <d v="2021-05-26T00:00:00"/>
    <d v="2021-05-26T07:56:10"/>
    <n v="112"/>
    <s v="Q249-ws"/>
  </r>
  <r>
    <s v="CanOnWat"/>
    <x v="41"/>
    <d v="2021-05-26T00:00:00"/>
    <d v="2021-05-26T07:56:10"/>
    <n v="112"/>
    <x v="85"/>
    <d v="2021-05-26T00:00:00"/>
    <d v="2021-05-26T07:58:08"/>
    <n v="113"/>
    <s v="CanOnWat/lEmpA,Q249-ws"/>
  </r>
  <r>
    <s v="CanOnTor"/>
    <x v="47"/>
    <d v="2021-05-26T00:00:00"/>
    <d v="2021-05-26T07:56:12"/>
    <n v="102"/>
    <x v="95"/>
    <d v="2021-05-26T00:00:00"/>
    <d v="2021-05-26T07:57:11"/>
    <n v="106"/>
    <s v="Y226-ws"/>
  </r>
  <r>
    <s v="CanOnTor"/>
    <x v="44"/>
    <d v="2021-05-26T00:00:00"/>
    <d v="2021-05-26T07:56:15"/>
    <n v="112"/>
    <x v="90"/>
    <d v="2021-05-26T00:00:00"/>
    <d v="2021-05-26T08:03:00"/>
    <n v="113"/>
    <s v="CanOnTor/wEmpF"/>
  </r>
  <r>
    <s v="CanOnWat"/>
    <x v="46"/>
    <d v="2021-05-26T00:00:00"/>
    <d v="2021-05-26T07:56:21"/>
    <n v="102"/>
    <x v="94"/>
    <d v="2021-05-26T00:00:00"/>
    <d v="2021-05-26T07:57:06"/>
    <n v="106"/>
    <s v="Y167-ws"/>
  </r>
  <r>
    <s v="CanOnTor"/>
    <x v="45"/>
    <d v="2021-05-26T00:00:00"/>
    <d v="2021-05-26T07:56:35"/>
    <n v="106"/>
    <x v="91"/>
    <d v="2021-05-26T00:00:00"/>
    <d v="2021-05-26T07:56:44"/>
    <n v="112"/>
    <s v="Y200-ws"/>
  </r>
  <r>
    <s v="CanOnTor"/>
    <x v="45"/>
    <d v="2021-05-26T00:00:00"/>
    <d v="2021-05-26T07:56:44"/>
    <n v="112"/>
    <x v="91"/>
    <d v="2021-05-26T00:00:00"/>
    <d v="2021-05-26T07:58:11"/>
    <n v="113"/>
    <s v="CanOnTor/nEmpU,Y200-ws"/>
  </r>
  <r>
    <s v="CanOnTor"/>
    <x v="42"/>
    <d v="2021-05-26T00:00:00"/>
    <d v="2021-05-26T07:56:48"/>
    <n v="102"/>
    <x v="88"/>
    <d v="2021-05-26T00:00:00"/>
    <d v="2021-05-26T07:57:33"/>
    <n v="106"/>
    <s v="G176-ws"/>
  </r>
  <r>
    <s v="CanOnWat"/>
    <x v="46"/>
    <d v="2021-05-26T00:00:00"/>
    <d v="2021-05-26T07:57:06"/>
    <n v="106"/>
    <x v="94"/>
    <d v="2021-05-26T00:00:00"/>
    <d v="2021-05-26T07:57:15"/>
    <n v="112"/>
    <s v="Y167-ws"/>
  </r>
  <r>
    <s v="CanOnTor"/>
    <x v="35"/>
    <d v="2021-05-26T00:00:00"/>
    <d v="2021-05-26T07:57:07"/>
    <n v="113"/>
    <x v="82"/>
    <d v="2021-05-26T00:00:00"/>
    <d v="2021-05-26T07:57:14"/>
    <n v="123"/>
    <s v="CanOnTor/lEmpA"/>
  </r>
  <r>
    <s v="CanOnTor"/>
    <x v="47"/>
    <d v="2021-05-26T00:00:00"/>
    <d v="2021-05-26T07:57:11"/>
    <n v="106"/>
    <x v="95"/>
    <d v="2021-05-26T00:00:00"/>
    <d v="2021-05-26T07:57:20"/>
    <n v="112"/>
    <s v="Y226-ws"/>
  </r>
  <r>
    <s v="CanOnTor"/>
    <x v="43"/>
    <d v="2021-05-26T00:00:00"/>
    <d v="2021-05-26T07:57:12"/>
    <n v="106"/>
    <x v="89"/>
    <d v="2021-05-26T00:00:00"/>
    <d v="2021-05-26T07:57:21"/>
    <n v="112"/>
    <s v="A122-ws"/>
  </r>
  <r>
    <s v="CanOnTor"/>
    <x v="35"/>
    <d v="2021-05-26T00:00:00"/>
    <d v="2021-05-26T07:57:14"/>
    <n v="123"/>
    <x v="82"/>
    <d v="2021-05-26T00:00:00"/>
    <d v="2021-05-26T17:09:38"/>
    <n v="139"/>
    <s v="CanOnTor/lEmpA"/>
  </r>
  <r>
    <s v="CanOnWat"/>
    <x v="46"/>
    <d v="2021-05-26T00:00:00"/>
    <d v="2021-05-26T07:57:15"/>
    <n v="112"/>
    <x v="94"/>
    <d v="2021-05-26T00:00:00"/>
    <d v="2021-05-26T07:57:47"/>
    <n v="123"/>
    <s v="CanOnWat/xEmpS"/>
  </r>
  <r>
    <s v="CanOnTor"/>
    <x v="47"/>
    <d v="2021-05-26T00:00:00"/>
    <d v="2021-05-26T07:57:20"/>
    <n v="112"/>
    <x v="95"/>
    <d v="2021-05-26T00:00:00"/>
    <d v="2021-05-26T07:58:11"/>
    <n v="113"/>
    <s v="CanOnTor/jEmpB,Y226-ws"/>
  </r>
  <r>
    <s v="CanOnTor"/>
    <x v="43"/>
    <d v="2021-05-26T00:00:00"/>
    <d v="2021-05-26T07:57:21"/>
    <n v="112"/>
    <x v="89"/>
    <d v="2021-05-26T00:00:00"/>
    <d v="2021-05-26T07:58:42"/>
    <n v="113"/>
    <s v="CanOnTor/pEmpL,A122-ws"/>
  </r>
  <r>
    <s v="CanOnTor"/>
    <x v="42"/>
    <d v="2021-05-26T00:00:00"/>
    <d v="2021-05-26T07:57:33"/>
    <n v="106"/>
    <x v="88"/>
    <d v="2021-05-26T00:00:00"/>
    <d v="2021-05-26T07:57:42"/>
    <n v="112"/>
    <s v="G176-ws"/>
  </r>
  <r>
    <s v="CanOnTor"/>
    <x v="42"/>
    <d v="2021-05-26T00:00:00"/>
    <d v="2021-05-26T07:57:42"/>
    <n v="112"/>
    <x v="88"/>
    <d v="2021-05-26T00:00:00"/>
    <d v="2021-05-26T07:58:13"/>
    <n v="113"/>
    <s v="CanOnTor/oEmpO,G176-ws"/>
  </r>
  <r>
    <s v="CanOnWat"/>
    <x v="46"/>
    <d v="2021-05-26T00:00:00"/>
    <d v="2021-05-26T07:57:47"/>
    <n v="123"/>
    <x v="103"/>
    <d v="2021-05-26T00:00:00"/>
    <d v="2021-05-26T07:57:47"/>
    <n v="113"/>
    <s v="CanOnWat/xEmpS,Y167-ws"/>
  </r>
  <r>
    <s v="CanOnWat"/>
    <x v="46"/>
    <d v="2021-05-26T00:00:00"/>
    <d v="2021-05-26T07:57:47"/>
    <n v="113"/>
    <x v="101"/>
    <d v="2021-05-26T00:00:00"/>
    <d v="2021-05-26T17:13:02"/>
    <n v="139"/>
    <s v="CanOnWat/xEmpS,Y167-ws"/>
  </r>
  <r>
    <s v="CanOnWat"/>
    <x v="41"/>
    <d v="2021-05-26T00:00:00"/>
    <d v="2021-05-26T07:58:08"/>
    <n v="113"/>
    <x v="92"/>
    <d v="2021-05-26T00:00:00"/>
    <d v="2021-05-26T07:58:11"/>
    <n v="123"/>
    <s v="CanOnWat/lEmpA"/>
  </r>
  <r>
    <s v="CanOnTor"/>
    <x v="45"/>
    <d v="2021-05-26T00:00:00"/>
    <d v="2021-05-26T07:58:11"/>
    <n v="113"/>
    <x v="96"/>
    <d v="2021-05-26T00:00:00"/>
    <d v="2021-05-26T07:58:22"/>
    <n v="123"/>
    <s v="CanOnTor/nEmpU"/>
  </r>
  <r>
    <s v="CanOnTor"/>
    <x v="47"/>
    <d v="2021-05-26T00:00:00"/>
    <d v="2021-05-26T07:58:11"/>
    <n v="113"/>
    <x v="105"/>
    <d v="2021-05-26T00:00:00"/>
    <d v="2021-05-26T07:58:15"/>
    <n v="123"/>
    <s v="CanOnTor/jEmpB"/>
  </r>
  <r>
    <s v="CanOnWat"/>
    <x v="41"/>
    <d v="2021-05-26T00:00:00"/>
    <d v="2021-05-26T07:58:11"/>
    <n v="123"/>
    <x v="93"/>
    <d v="2021-05-26T00:00:00"/>
    <d v="2021-05-26T16:59:59"/>
    <n v="139"/>
    <s v="CanOnWat/lEmpA,Q249-ws"/>
  </r>
  <r>
    <s v="CanOnTor"/>
    <x v="42"/>
    <d v="2021-05-26T00:00:00"/>
    <d v="2021-05-26T07:58:13"/>
    <n v="113"/>
    <x v="98"/>
    <d v="2021-05-26T00:00:00"/>
    <d v="2021-05-26T07:58:27"/>
    <n v="123"/>
    <s v="CanOnTor/oEmpO"/>
  </r>
  <r>
    <s v="CanOnTor"/>
    <x v="47"/>
    <d v="2021-05-26T00:00:00"/>
    <d v="2021-05-26T07:58:15"/>
    <n v="123"/>
    <x v="104"/>
    <d v="2021-05-26T00:00:00"/>
    <d v="2021-05-26T16:59:57"/>
    <n v="139"/>
    <s v="CanOnTor/jEmpB,Y226-ws"/>
  </r>
  <r>
    <s v="CanOnTor"/>
    <x v="45"/>
    <d v="2021-05-26T00:00:00"/>
    <d v="2021-05-26T07:58:22"/>
    <n v="123"/>
    <x v="97"/>
    <d v="2021-05-26T00:00:00"/>
    <d v="2021-05-26T16:50:52"/>
    <n v="139"/>
    <s v="CanOnTor/nEmpU,Y200-ws"/>
  </r>
  <r>
    <s v="CanOnTor"/>
    <x v="42"/>
    <d v="2021-05-26T00:00:00"/>
    <d v="2021-05-26T07:58:27"/>
    <n v="123"/>
    <x v="99"/>
    <d v="2021-05-26T00:00:00"/>
    <d v="2021-05-26T17:08:29"/>
    <n v="139"/>
    <s v="CanOnTor/oEmpO,G176-ws"/>
  </r>
  <r>
    <s v="CanOnTor"/>
    <x v="39"/>
    <d v="2021-05-26T00:00:00"/>
    <d v="2021-05-26T07:58:34"/>
    <n v="113"/>
    <x v="99"/>
    <d v="2021-05-26T00:00:00"/>
    <d v="2021-05-26T07:58:39"/>
    <n v="123"/>
    <s v="CanOnTor/oEmpO"/>
  </r>
  <r>
    <s v="CanOnTor"/>
    <x v="39"/>
    <d v="2021-05-26T00:00:00"/>
    <d v="2021-05-26T07:58:39"/>
    <n v="123"/>
    <x v="99"/>
    <d v="2021-05-26T00:00:00"/>
    <d v="2021-05-26T16:46:12"/>
    <n v="139"/>
    <s v="CanOnTor/oEmpO"/>
  </r>
  <r>
    <s v="CanOnTor"/>
    <x v="43"/>
    <d v="2021-05-26T00:00:00"/>
    <d v="2021-05-26T07:58:42"/>
    <n v="113"/>
    <x v="100"/>
    <d v="2021-05-26T00:00:00"/>
    <d v="2021-05-26T07:58:51"/>
    <n v="123"/>
    <s v="CanOnTor/pEmpL"/>
  </r>
  <r>
    <s v="CanOnTor"/>
    <x v="43"/>
    <d v="2021-05-26T00:00:00"/>
    <d v="2021-05-26T07:58:51"/>
    <n v="123"/>
    <x v="102"/>
    <d v="2021-05-26T00:00:00"/>
    <d v="2021-05-26T17:12:31"/>
    <n v="139"/>
    <s v="CanOnTor/pEmpL,A122-ws"/>
  </r>
  <r>
    <s v="CanOnTor"/>
    <x v="44"/>
    <d v="2021-05-26T00:00:00"/>
    <d v="2021-05-26T08:03:00"/>
    <n v="113"/>
    <x v="106"/>
    <d v="2021-05-26T00:00:00"/>
    <d v="2021-05-26T08:03:03"/>
    <n v="123"/>
    <s v="CanOnTor/wEmpF"/>
  </r>
  <r>
    <s v="CanOnTor"/>
    <x v="44"/>
    <d v="2021-05-26T00:00:00"/>
    <d v="2021-05-26T08:03:03"/>
    <n v="123"/>
    <x v="106"/>
    <d v="2021-05-26T00:00:00"/>
    <d v="2021-05-26T17:12:31"/>
    <n v="139"/>
    <s v="CanOnTor/wEmpF"/>
  </r>
  <r>
    <s v="CanOnTor"/>
    <x v="37"/>
    <d v="2021-05-26T00:00:00"/>
    <d v="2021-05-26T08:03:26"/>
    <n v="113"/>
    <x v="87"/>
    <d v="2021-05-26T00:00:00"/>
    <d v="2021-05-26T08:03:32"/>
    <n v="123"/>
    <s v="CanOnTor/xEmpS"/>
  </r>
  <r>
    <s v="CanOnTor"/>
    <x v="37"/>
    <d v="2021-05-26T00:00:00"/>
    <d v="2021-05-26T08:03:32"/>
    <n v="123"/>
    <x v="87"/>
    <d v="2021-05-26T00:00:00"/>
    <d v="2021-05-26T16:51:19"/>
    <n v="139"/>
    <s v="CanOnTor/xEmpS"/>
  </r>
  <r>
    <s v="CanOnWat"/>
    <x v="36"/>
    <d v="2021-05-26T00:00:00"/>
    <d v="2021-05-26T08:03:47"/>
    <n v="113"/>
    <x v="86"/>
    <d v="2021-05-26T00:00:00"/>
    <d v="2021-05-26T08:03:50"/>
    <n v="123"/>
    <s v="CanOnWat/pEmpL"/>
  </r>
  <r>
    <s v="CanOnWat"/>
    <x v="36"/>
    <d v="2021-05-26T00:00:00"/>
    <d v="2021-05-26T08:03:50"/>
    <n v="123"/>
    <x v="86"/>
    <d v="2021-05-26T00:00:00"/>
    <d v="2021-05-26T18:35:08"/>
    <n v="139"/>
    <s v="CanOnWat/pEmpL"/>
  </r>
  <r>
    <s v="CanOnTor"/>
    <x v="40"/>
    <d v="2021-05-26T00:00:00"/>
    <d v="2021-05-26T08:05:50"/>
    <n v="113"/>
    <x v="104"/>
    <d v="2021-05-26T00:00:00"/>
    <d v="2021-05-26T08:05:54"/>
    <n v="123"/>
    <s v="CanOnTor/jEmpB"/>
  </r>
  <r>
    <s v="CanOnTor"/>
    <x v="40"/>
    <d v="2021-05-26T00:00:00"/>
    <d v="2021-05-26T08:05:54"/>
    <n v="123"/>
    <x v="104"/>
    <d v="2021-05-26T00:00:00"/>
    <d v="2021-05-26T17:04:20"/>
    <n v="139"/>
    <s v="CanOnTor/jEmpB"/>
  </r>
  <r>
    <s v="CanOnTor"/>
    <x v="48"/>
    <d v="2021-05-26T00:00:00"/>
    <d v="2021-05-26T08:06:08"/>
    <n v="102"/>
    <x v="108"/>
    <d v="2021-05-26T00:00:00"/>
    <d v="2021-05-26T08:06:54"/>
    <n v="106"/>
    <s v="L109-ws"/>
  </r>
  <r>
    <s v="CanOnTor"/>
    <x v="48"/>
    <d v="2021-05-26T00:00:00"/>
    <d v="2021-05-26T08:06:54"/>
    <n v="106"/>
    <x v="108"/>
    <d v="2021-05-26T00:00:00"/>
    <d v="2021-05-26T08:07:03"/>
    <n v="112"/>
    <s v="L109-ws"/>
  </r>
  <r>
    <s v="CanOnTor"/>
    <x v="48"/>
    <d v="2021-05-26T00:00:00"/>
    <d v="2021-05-26T08:07:03"/>
    <n v="112"/>
    <x v="108"/>
    <d v="2021-05-26T00:00:00"/>
    <d v="2021-05-26T08:07:40"/>
    <n v="113"/>
    <s v="CanOnTor/wEmpF,L109-ws"/>
  </r>
  <r>
    <s v="CanOnTor"/>
    <x v="48"/>
    <d v="2021-05-26T00:00:00"/>
    <d v="2021-05-26T08:07:40"/>
    <n v="113"/>
    <x v="109"/>
    <d v="2021-05-26T00:00:00"/>
    <d v="2021-05-26T08:07:46"/>
    <n v="123"/>
    <s v="CanOnTor/wEmpF"/>
  </r>
  <r>
    <s v="CanOnTor"/>
    <x v="48"/>
    <d v="2021-05-26T00:00:00"/>
    <d v="2021-05-26T08:07:46"/>
    <n v="123"/>
    <x v="106"/>
    <d v="2021-05-26T00:00:00"/>
    <d v="2021-05-26T17:12:28"/>
    <n v="139"/>
    <s v="CanOnTor/wEmpF,L109-ws"/>
  </r>
  <r>
    <s v="CanOnTor"/>
    <x v="0"/>
    <d v="2021-05-26T00:00:00"/>
    <d v="2021-05-26T15:00:49"/>
    <n v="139"/>
    <x v="2"/>
    <d v="2021-05-26T00:00:00"/>
    <d v="2021-05-26T15:02:38"/>
    <n v="144"/>
    <s v="CanOnTor/oEmpT"/>
  </r>
  <r>
    <s v="CanOnTor"/>
    <x v="0"/>
    <d v="2021-05-26T00:00:00"/>
    <d v="2021-05-26T15:02:38"/>
    <n v="144"/>
    <x v="2"/>
    <d v="2021-05-26T00:00:00"/>
    <d v="2021-05-26T15:02:52"/>
    <n v="156"/>
    <s v=""/>
  </r>
  <r>
    <s v="CanOnTor"/>
    <x v="0"/>
    <d v="2021-05-26T00:00:00"/>
    <d v="2021-05-26T15:02:52"/>
    <n v="156"/>
    <x v="24"/>
    <d v="2021-05-25T00:00:00"/>
    <d v="2021-05-25T06:07:25"/>
    <n v="112"/>
    <s v=",CanOnTor/oEmpT"/>
  </r>
  <r>
    <s v="CanOnTor"/>
    <x v="2"/>
    <d v="2021-05-26T00:00:00"/>
    <d v="2021-05-26T15:10:43"/>
    <n v="139"/>
    <x v="4"/>
    <d v="2021-05-26T00:00:00"/>
    <d v="2021-05-26T15:11:23"/>
    <n v="144"/>
    <s v="CanOnTor/oEmpT"/>
  </r>
  <r>
    <s v="CanOnTor"/>
    <x v="2"/>
    <d v="2021-05-26T00:00:00"/>
    <d v="2021-05-26T15:11:23"/>
    <n v="144"/>
    <x v="2"/>
    <d v="2021-05-26T00:00:00"/>
    <d v="2021-05-26T15:12:05"/>
    <n v="149"/>
    <s v="Y238-ws"/>
  </r>
  <r>
    <s v="CanOnTor"/>
    <x v="2"/>
    <d v="2021-05-26T00:00:00"/>
    <d v="2021-05-26T15:12:05"/>
    <n v="149"/>
    <x v="3"/>
    <d v="2021-05-26T00:00:00"/>
    <d v="2021-05-26T15:13:18"/>
    <n v="151"/>
    <s v="Y238-ws"/>
  </r>
  <r>
    <s v="CanOnTor"/>
    <x v="2"/>
    <d v="2021-05-26T00:00:00"/>
    <d v="2021-05-26T15:13:18"/>
    <n v="151"/>
    <x v="3"/>
    <d v="2021-05-26T00:00:00"/>
    <d v="2021-05-26T15:13:28"/>
    <n v="156"/>
    <s v=""/>
  </r>
  <r>
    <s v="CanOnTor"/>
    <x v="2"/>
    <d v="2021-05-26T00:00:00"/>
    <d v="2021-05-26T15:13:28"/>
    <n v="156"/>
    <x v="24"/>
    <d v="2021-05-25T00:00:00"/>
    <d v="2021-05-25T06:14:59"/>
    <n v="102"/>
    <s v="Y238-ws"/>
  </r>
  <r>
    <s v="CanOnWat"/>
    <x v="1"/>
    <d v="2021-05-26T00:00:00"/>
    <d v="2021-05-26T15:13:43"/>
    <n v="139"/>
    <x v="5"/>
    <d v="2021-05-26T00:00:00"/>
    <d v="2021-05-26T15:14:24"/>
    <n v="144"/>
    <s v="CanOnWat/vEmpQ"/>
  </r>
  <r>
    <s v="CanOnWat"/>
    <x v="1"/>
    <d v="2021-05-26T00:00:00"/>
    <d v="2021-05-26T15:14:24"/>
    <n v="144"/>
    <x v="5"/>
    <d v="2021-05-26T00:00:00"/>
    <d v="2021-05-26T15:14:37"/>
    <n v="156"/>
    <s v=""/>
  </r>
  <r>
    <s v="CanOnWat"/>
    <x v="1"/>
    <d v="2021-05-26T00:00:00"/>
    <d v="2021-05-26T15:14:37"/>
    <n v="156"/>
    <x v="24"/>
    <d v="2021-05-25T00:00:00"/>
    <d v="2021-05-25T06:10:18"/>
    <n v="112"/>
    <s v=",CanOnWat/vEmpQ"/>
  </r>
  <r>
    <s v="CanOnTor"/>
    <x v="3"/>
    <d v="2021-05-26T00:00:00"/>
    <d v="2021-05-26T15:27:52"/>
    <n v="139"/>
    <x v="7"/>
    <d v="2021-05-26T00:00:00"/>
    <d v="2021-05-26T15:28:29"/>
    <n v="144"/>
    <s v="CanOnTor/vEmpQ"/>
  </r>
  <r>
    <s v="CanOnTor"/>
    <x v="3"/>
    <d v="2021-05-26T00:00:00"/>
    <d v="2021-05-26T15:28:29"/>
    <n v="144"/>
    <x v="8"/>
    <d v="2021-05-26T00:00:00"/>
    <d v="2021-05-26T15:29:40"/>
    <n v="149"/>
    <s v="J113-ws"/>
  </r>
  <r>
    <s v="CanOnTor"/>
    <x v="3"/>
    <d v="2021-05-26T00:00:00"/>
    <d v="2021-05-26T15:29:40"/>
    <n v="149"/>
    <x v="6"/>
    <d v="2021-05-26T00:00:00"/>
    <d v="2021-05-26T15:30:56"/>
    <n v="151"/>
    <s v="J113-ws"/>
  </r>
  <r>
    <s v="CanOnTor"/>
    <x v="3"/>
    <d v="2021-05-26T00:00:00"/>
    <d v="2021-05-26T15:30:56"/>
    <n v="151"/>
    <x v="6"/>
    <d v="2021-05-26T00:00:00"/>
    <d v="2021-05-26T15:31:10"/>
    <n v="156"/>
    <s v=""/>
  </r>
  <r>
    <s v="CanOnTor"/>
    <x v="3"/>
    <d v="2021-05-26T00:00:00"/>
    <d v="2021-05-26T15:31:10"/>
    <n v="156"/>
    <x v="24"/>
    <d v="2021-05-25T00:00:00"/>
    <d v="2021-05-25T06:19:21"/>
    <n v="102"/>
    <s v="J113-ws"/>
  </r>
  <r>
    <s v="CanOnTor"/>
    <x v="5"/>
    <d v="2021-05-26T00:00:00"/>
    <d v="2021-05-26T15:35:47"/>
    <n v="139"/>
    <x v="12"/>
    <d v="2021-05-26T00:00:00"/>
    <d v="2021-05-26T15:36:30"/>
    <n v="144"/>
    <s v="CanOnTor/sEmpX"/>
  </r>
  <r>
    <s v="CanOnTor"/>
    <x v="5"/>
    <d v="2021-05-26T00:00:00"/>
    <d v="2021-05-26T15:36:30"/>
    <n v="144"/>
    <x v="13"/>
    <d v="2021-05-26T00:00:00"/>
    <d v="2021-05-26T15:37:44"/>
    <n v="149"/>
    <s v="Y223-ws"/>
  </r>
  <r>
    <s v="CanOnTor"/>
    <x v="5"/>
    <d v="2021-05-26T00:00:00"/>
    <d v="2021-05-26T15:37:44"/>
    <n v="149"/>
    <x v="10"/>
    <d v="2021-05-26T00:00:00"/>
    <d v="2021-05-26T15:38:50"/>
    <n v="151"/>
    <s v="Y223-ws"/>
  </r>
  <r>
    <s v="CanOnTor"/>
    <x v="5"/>
    <d v="2021-05-26T00:00:00"/>
    <d v="2021-05-26T15:38:50"/>
    <n v="151"/>
    <x v="10"/>
    <d v="2021-05-26T00:00:00"/>
    <d v="2021-05-26T15:39:03"/>
    <n v="156"/>
    <s v=""/>
  </r>
  <r>
    <s v="CanOnTor"/>
    <x v="5"/>
    <d v="2021-05-26T00:00:00"/>
    <d v="2021-05-26T15:39:03"/>
    <n v="156"/>
    <x v="24"/>
    <d v="2021-05-25T00:00:00"/>
    <d v="2021-05-25T06:40:07"/>
    <n v="102"/>
    <s v="Y223-ws"/>
  </r>
  <r>
    <s v="CanOnTor"/>
    <x v="6"/>
    <d v="2021-05-26T00:00:00"/>
    <d v="2021-05-26T15:45:19"/>
    <n v="139"/>
    <x v="21"/>
    <d v="2021-05-26T00:00:00"/>
    <d v="2021-05-26T15:47:08"/>
    <n v="144"/>
    <s v="CanOnTor/cEmpZ"/>
  </r>
  <r>
    <s v="CanOnWat"/>
    <x v="4"/>
    <d v="2021-05-26T00:00:00"/>
    <d v="2021-05-26T15:45:44"/>
    <n v="139"/>
    <x v="11"/>
    <d v="2021-05-26T00:00:00"/>
    <d v="2021-05-26T15:46:27"/>
    <n v="144"/>
    <s v="CanOnWat/sEmpX"/>
  </r>
  <r>
    <s v="CanOnWat"/>
    <x v="4"/>
    <d v="2021-05-26T00:00:00"/>
    <d v="2021-05-26T15:46:27"/>
    <n v="144"/>
    <x v="11"/>
    <d v="2021-05-26T00:00:00"/>
    <d v="2021-05-26T15:46:41"/>
    <n v="156"/>
    <s v=""/>
  </r>
  <r>
    <s v="CanOnWat"/>
    <x v="4"/>
    <d v="2021-05-26T00:00:00"/>
    <d v="2021-05-26T15:46:41"/>
    <n v="156"/>
    <x v="24"/>
    <d v="2021-05-25T00:00:00"/>
    <d v="2021-05-25T06:35:37"/>
    <n v="112"/>
    <s v=",CanOnWat/sEmpX"/>
  </r>
  <r>
    <s v="CanOnTor"/>
    <x v="6"/>
    <d v="2021-05-26T00:00:00"/>
    <d v="2021-05-26T15:47:08"/>
    <n v="144"/>
    <x v="21"/>
    <d v="2021-05-26T00:00:00"/>
    <d v="2021-05-26T15:47:18"/>
    <n v="156"/>
    <s v=""/>
  </r>
  <r>
    <s v="CanOnTor"/>
    <x v="6"/>
    <d v="2021-05-26T00:00:00"/>
    <d v="2021-05-26T15:47:18"/>
    <n v="156"/>
    <x v="24"/>
    <d v="2021-05-25T00:00:00"/>
    <d v="2021-05-25T06:47:33"/>
    <n v="112"/>
    <s v=",CanOnTor/cEmpZ"/>
  </r>
  <r>
    <s v="CanOnWat"/>
    <x v="12"/>
    <d v="2021-05-26T00:00:00"/>
    <d v="2021-05-26T15:53:43"/>
    <n v="139"/>
    <x v="29"/>
    <d v="2021-05-26T00:00:00"/>
    <d v="2021-05-26T15:54:23"/>
    <n v="144"/>
    <s v="CanOnWat/zEmpR"/>
  </r>
  <r>
    <s v="CanOnWat"/>
    <x v="12"/>
    <d v="2021-05-26T00:00:00"/>
    <d v="2021-05-26T15:54:23"/>
    <n v="144"/>
    <x v="29"/>
    <d v="2021-05-26T00:00:00"/>
    <d v="2021-05-26T15:54:36"/>
    <n v="156"/>
    <s v=""/>
  </r>
  <r>
    <s v="CanOnWat"/>
    <x v="12"/>
    <d v="2021-05-26T00:00:00"/>
    <d v="2021-05-26T15:54:36"/>
    <n v="156"/>
    <x v="24"/>
    <d v="2021-05-25T00:00:00"/>
    <d v="2021-05-25T06:53:35"/>
    <n v="112"/>
    <s v=",CanOnWat/zEmpR"/>
  </r>
  <r>
    <s v="CanOnTor"/>
    <x v="9"/>
    <d v="2021-05-26T00:00:00"/>
    <d v="2021-05-26T15:54:55"/>
    <n v="139"/>
    <x v="42"/>
    <d v="2021-05-26T00:00:00"/>
    <d v="2021-05-26T15:55:33"/>
    <n v="144"/>
    <s v="CanOnTor/xEmpH"/>
  </r>
  <r>
    <s v="CanOnTor"/>
    <x v="20"/>
    <d v="2021-05-26T00:00:00"/>
    <d v="2021-05-26T15:55:25"/>
    <n v="139"/>
    <x v="41"/>
    <d v="2021-05-26T00:00:00"/>
    <d v="2021-05-26T15:57:19"/>
    <n v="144"/>
    <s v="CanOnTor/oEmpJ"/>
  </r>
  <r>
    <s v="CanOnTor"/>
    <x v="9"/>
    <d v="2021-05-26T00:00:00"/>
    <d v="2021-05-26T15:55:33"/>
    <n v="144"/>
    <x v="42"/>
    <d v="2021-05-26T00:00:00"/>
    <d v="2021-05-26T15:55:47"/>
    <n v="156"/>
    <s v=""/>
  </r>
  <r>
    <s v="CanOnTor"/>
    <x v="9"/>
    <d v="2021-05-26T00:00:00"/>
    <d v="2021-05-26T15:55:47"/>
    <n v="156"/>
    <x v="24"/>
    <d v="2021-05-25T00:00:00"/>
    <d v="2021-05-25T06:51:57"/>
    <n v="112"/>
    <s v=",CanOnTor/xEmpH"/>
  </r>
  <r>
    <s v="CanOnTor"/>
    <x v="20"/>
    <d v="2021-05-26T00:00:00"/>
    <d v="2021-05-26T15:57:19"/>
    <n v="144"/>
    <x v="30"/>
    <d v="2021-05-26T00:00:00"/>
    <d v="2021-05-26T15:58:17"/>
    <n v="149"/>
    <s v="Y144-ws"/>
  </r>
  <r>
    <s v="CanOnTor"/>
    <x v="20"/>
    <d v="2021-05-26T00:00:00"/>
    <d v="2021-05-26T15:58:17"/>
    <n v="149"/>
    <x v="35"/>
    <d v="2021-05-26T00:00:00"/>
    <d v="2021-05-26T15:59:21"/>
    <n v="151"/>
    <s v="Y144-ws"/>
  </r>
  <r>
    <s v="CanOnTor"/>
    <x v="15"/>
    <d v="2021-05-26T00:00:00"/>
    <d v="2021-05-26T15:58:19"/>
    <n v="139"/>
    <x v="36"/>
    <d v="2021-05-26T00:00:00"/>
    <d v="2021-05-26T15:58:49"/>
    <n v="144"/>
    <s v="CanOnTor/xEmpN"/>
  </r>
  <r>
    <s v="CanOnTor"/>
    <x v="15"/>
    <d v="2021-05-26T00:00:00"/>
    <d v="2021-05-26T15:58:49"/>
    <n v="144"/>
    <x v="25"/>
    <d v="2021-05-26T00:00:00"/>
    <d v="2021-05-26T16:00:07"/>
    <n v="149"/>
    <s v="C157-ws"/>
  </r>
  <r>
    <s v="CanOnWat"/>
    <x v="17"/>
    <d v="2021-05-26T00:00:00"/>
    <d v="2021-05-26T15:59:08"/>
    <n v="139"/>
    <x v="45"/>
    <d v="2021-05-26T00:00:00"/>
    <d v="2021-05-26T16:00:59"/>
    <n v="144"/>
    <s v="CanOnWat/uEmpC"/>
  </r>
  <r>
    <s v="CanOnTor"/>
    <x v="20"/>
    <d v="2021-05-26T00:00:00"/>
    <d v="2021-05-26T15:59:21"/>
    <n v="151"/>
    <x v="35"/>
    <d v="2021-05-26T00:00:00"/>
    <d v="2021-05-26T15:59:32"/>
    <n v="156"/>
    <s v=""/>
  </r>
  <r>
    <s v="CanOnTor"/>
    <x v="20"/>
    <d v="2021-05-26T00:00:00"/>
    <d v="2021-05-26T15:59:32"/>
    <n v="156"/>
    <x v="24"/>
    <d v="2021-05-25T00:00:00"/>
    <d v="2021-05-25T07:03:32"/>
    <n v="102"/>
    <s v="Y144-ws"/>
  </r>
  <r>
    <s v="CanOnTor"/>
    <x v="15"/>
    <d v="2021-05-26T00:00:00"/>
    <d v="2021-05-26T16:00:07"/>
    <n v="149"/>
    <x v="26"/>
    <d v="2021-05-26T00:00:00"/>
    <d v="2021-05-26T16:00:38"/>
    <n v="151"/>
    <s v="C157-ws"/>
  </r>
  <r>
    <s v="CanOnTor"/>
    <x v="15"/>
    <d v="2021-05-26T00:00:00"/>
    <d v="2021-05-26T16:00:38"/>
    <n v="151"/>
    <x v="26"/>
    <d v="2021-05-26T00:00:00"/>
    <d v="2021-05-26T16:00:49"/>
    <n v="156"/>
    <s v=""/>
  </r>
  <r>
    <s v="CanOnTor"/>
    <x v="15"/>
    <d v="2021-05-26T00:00:00"/>
    <d v="2021-05-26T16:00:49"/>
    <n v="156"/>
    <x v="24"/>
    <d v="2021-05-25T00:00:00"/>
    <d v="2021-05-25T06:58:18"/>
    <n v="102"/>
    <s v="C157-ws"/>
  </r>
  <r>
    <s v="CanOnWat"/>
    <x v="17"/>
    <d v="2021-05-26T00:00:00"/>
    <d v="2021-05-26T16:00:59"/>
    <n v="144"/>
    <x v="45"/>
    <d v="2021-05-26T00:00:00"/>
    <d v="2021-05-26T16:01:13"/>
    <n v="156"/>
    <s v=""/>
  </r>
  <r>
    <s v="CanOnWat"/>
    <x v="17"/>
    <d v="2021-05-26T00:00:00"/>
    <d v="2021-05-26T16:01:13"/>
    <n v="156"/>
    <x v="24"/>
    <d v="2021-05-25T00:00:00"/>
    <d v="2021-05-25T07:01:21"/>
    <n v="112"/>
    <s v=",CanOnWat/uEmpC"/>
  </r>
  <r>
    <s v="CanOnTor"/>
    <x v="18"/>
    <d v="2021-05-26T00:00:00"/>
    <d v="2021-05-26T16:02:01"/>
    <n v="139"/>
    <x v="39"/>
    <d v="2021-05-26T00:00:00"/>
    <d v="2021-05-26T16:02:39"/>
    <n v="144"/>
    <s v="CanOnTor/zEmpR"/>
  </r>
  <r>
    <s v="CanOnTor"/>
    <x v="18"/>
    <d v="2021-05-26T00:00:00"/>
    <d v="2021-05-26T16:02:39"/>
    <n v="144"/>
    <x v="40"/>
    <d v="2021-05-26T00:00:00"/>
    <d v="2021-05-26T16:03:11"/>
    <n v="149"/>
    <s v="G175-ws"/>
  </r>
  <r>
    <s v="CanOnTor"/>
    <x v="18"/>
    <d v="2021-05-26T00:00:00"/>
    <d v="2021-05-26T16:03:11"/>
    <n v="149"/>
    <x v="33"/>
    <d v="2021-05-26T00:00:00"/>
    <d v="2021-05-26T16:04:01"/>
    <n v="151"/>
    <s v="G175-ws"/>
  </r>
  <r>
    <s v="CanOnTor"/>
    <x v="18"/>
    <d v="2021-05-26T00:00:00"/>
    <d v="2021-05-26T16:04:01"/>
    <n v="151"/>
    <x v="33"/>
    <d v="2021-05-26T00:00:00"/>
    <d v="2021-05-26T16:04:15"/>
    <n v="156"/>
    <s v=""/>
  </r>
  <r>
    <s v="CanOnTor"/>
    <x v="18"/>
    <d v="2021-05-26T00:00:00"/>
    <d v="2021-05-26T16:04:15"/>
    <n v="156"/>
    <x v="24"/>
    <d v="2021-05-25T00:00:00"/>
    <d v="2021-05-25T07:02:02"/>
    <n v="102"/>
    <s v="G175-ws"/>
  </r>
  <r>
    <s v="CanOnTor"/>
    <x v="22"/>
    <d v="2021-05-26T00:00:00"/>
    <d v="2021-05-26T16:06:20"/>
    <n v="139"/>
    <x v="49"/>
    <d v="2021-05-26T00:00:00"/>
    <d v="2021-05-26T16:08:07"/>
    <n v="144"/>
    <s v="CanOnTor/hEmpP"/>
  </r>
  <r>
    <s v="CanOnTor"/>
    <x v="22"/>
    <d v="2021-05-26T00:00:00"/>
    <d v="2021-05-26T16:08:07"/>
    <n v="144"/>
    <x v="49"/>
    <d v="2021-05-26T00:00:00"/>
    <d v="2021-05-26T16:08:20"/>
    <n v="156"/>
    <s v=""/>
  </r>
  <r>
    <s v="CanOnTor"/>
    <x v="22"/>
    <d v="2021-05-26T00:00:00"/>
    <d v="2021-05-26T16:08:20"/>
    <n v="156"/>
    <x v="24"/>
    <d v="2021-05-25T00:00:00"/>
    <d v="2021-05-25T07:08:53"/>
    <n v="112"/>
    <s v=",CanOnTor/hEmpP"/>
  </r>
  <r>
    <s v="CanOnWat"/>
    <x v="19"/>
    <d v="2021-05-26T00:00:00"/>
    <d v="2021-05-26T16:08:59"/>
    <n v="139"/>
    <x v="37"/>
    <d v="2021-05-26T00:00:00"/>
    <d v="2021-05-26T16:09:36"/>
    <n v="144"/>
    <s v="CanOnWat/xEmpH"/>
  </r>
  <r>
    <s v="CanOnWat"/>
    <x v="19"/>
    <d v="2021-05-26T00:00:00"/>
    <d v="2021-05-26T16:09:36"/>
    <n v="144"/>
    <x v="38"/>
    <d v="2021-05-26T00:00:00"/>
    <d v="2021-05-26T16:10:03"/>
    <n v="149"/>
    <s v="S165-ws"/>
  </r>
  <r>
    <s v="CanOnWat"/>
    <x v="19"/>
    <d v="2021-05-26T00:00:00"/>
    <d v="2021-05-26T16:10:03"/>
    <n v="149"/>
    <x v="34"/>
    <d v="2021-05-26T00:00:00"/>
    <d v="2021-05-26T16:10:27"/>
    <n v="151"/>
    <s v="S165-ws"/>
  </r>
  <r>
    <s v="CanOnWat"/>
    <x v="19"/>
    <d v="2021-05-26T00:00:00"/>
    <d v="2021-05-26T16:10:27"/>
    <n v="151"/>
    <x v="34"/>
    <d v="2021-05-26T00:00:00"/>
    <d v="2021-05-26T16:10:37"/>
    <n v="156"/>
    <s v=""/>
  </r>
  <r>
    <s v="CanOnWat"/>
    <x v="19"/>
    <d v="2021-05-26T00:00:00"/>
    <d v="2021-05-26T16:10:37"/>
    <n v="156"/>
    <x v="24"/>
    <d v="2021-05-25T00:00:00"/>
    <d v="2021-05-25T07:03:02"/>
    <n v="102"/>
    <s v="S165-ws"/>
  </r>
  <r>
    <s v="CanOnTor"/>
    <x v="13"/>
    <d v="2021-05-26T00:00:00"/>
    <d v="2021-05-26T16:12:32"/>
    <n v="139"/>
    <x v="30"/>
    <d v="2021-05-26T00:00:00"/>
    <d v="2021-05-26T16:13:03"/>
    <n v="144"/>
    <s v="CanOnTor/oEmpJ"/>
  </r>
  <r>
    <s v="CanOnTor"/>
    <x v="11"/>
    <d v="2021-05-26T00:00:00"/>
    <d v="2021-05-26T16:12:40"/>
    <n v="139"/>
    <x v="25"/>
    <d v="2021-05-26T00:00:00"/>
    <d v="2021-05-26T16:14:33"/>
    <n v="144"/>
    <s v="CanOnTor/xEmpN"/>
  </r>
  <r>
    <s v="CanOnTor"/>
    <x v="13"/>
    <d v="2021-05-26T00:00:00"/>
    <d v="2021-05-26T16:13:03"/>
    <n v="144"/>
    <x v="30"/>
    <d v="2021-05-26T00:00:00"/>
    <d v="2021-05-26T16:13:17"/>
    <n v="156"/>
    <s v=""/>
  </r>
  <r>
    <s v="CanOnTor"/>
    <x v="13"/>
    <d v="2021-05-26T00:00:00"/>
    <d v="2021-05-26T16:13:17"/>
    <n v="156"/>
    <x v="24"/>
    <d v="2021-05-25T00:00:00"/>
    <d v="2021-05-25T06:54:39"/>
    <n v="112"/>
    <s v=",CanOnTor/oEmpJ"/>
  </r>
  <r>
    <s v="CanOnTor"/>
    <x v="11"/>
    <d v="2021-05-26T00:00:00"/>
    <d v="2021-05-26T16:14:33"/>
    <n v="144"/>
    <x v="25"/>
    <d v="2021-05-26T00:00:00"/>
    <d v="2021-05-26T16:14:46"/>
    <n v="156"/>
    <s v=""/>
  </r>
  <r>
    <s v="CanOnTor"/>
    <x v="11"/>
    <d v="2021-05-26T00:00:00"/>
    <d v="2021-05-26T16:14:46"/>
    <n v="156"/>
    <x v="24"/>
    <d v="2021-05-25T00:00:00"/>
    <d v="2021-05-25T06:51:48"/>
    <n v="112"/>
    <s v=",CanOnTor/xEmpN"/>
  </r>
  <r>
    <s v="CanOnWat"/>
    <x v="25"/>
    <d v="2021-05-26T00:00:00"/>
    <d v="2021-05-26T16:16:25"/>
    <n v="139"/>
    <x v="59"/>
    <d v="2021-05-26T00:00:00"/>
    <d v="2021-05-26T16:17:03"/>
    <n v="144"/>
    <s v="CanOnWat/tEmpK"/>
  </r>
  <r>
    <s v="CanOnWat"/>
    <x v="25"/>
    <d v="2021-05-26T00:00:00"/>
    <d v="2021-05-26T16:17:03"/>
    <n v="144"/>
    <x v="59"/>
    <d v="2021-05-26T00:00:00"/>
    <d v="2021-05-26T16:17:14"/>
    <n v="156"/>
    <s v=""/>
  </r>
  <r>
    <s v="CanOnWat"/>
    <x v="25"/>
    <d v="2021-05-26T00:00:00"/>
    <d v="2021-05-26T16:17:14"/>
    <n v="156"/>
    <x v="24"/>
    <d v="2021-05-25T00:00:00"/>
    <d v="2021-05-25T07:22:03"/>
    <n v="112"/>
    <s v=",CanOnWat/tEmpK"/>
  </r>
  <r>
    <s v="CanOnTor"/>
    <x v="14"/>
    <d v="2021-05-26T00:00:00"/>
    <d v="2021-05-26T16:19:15"/>
    <n v="139"/>
    <x v="21"/>
    <d v="2021-05-26T00:00:00"/>
    <d v="2021-05-26T16:19:56"/>
    <n v="144"/>
    <s v="CanOnTor/cEmpZ"/>
  </r>
  <r>
    <s v="CanOnWat"/>
    <x v="16"/>
    <d v="2021-05-26T00:00:00"/>
    <d v="2021-05-26T16:19:19"/>
    <n v="139"/>
    <x v="31"/>
    <d v="2021-05-26T00:00:00"/>
    <d v="2021-05-26T16:20:01"/>
    <n v="144"/>
    <s v="CanOnWat/cEmpZ"/>
  </r>
  <r>
    <s v="CanOnTor"/>
    <x v="14"/>
    <d v="2021-05-26T00:00:00"/>
    <d v="2021-05-26T16:19:56"/>
    <n v="144"/>
    <x v="21"/>
    <d v="2021-05-26T00:00:00"/>
    <d v="2021-05-26T16:20:06"/>
    <n v="156"/>
    <s v=""/>
  </r>
  <r>
    <s v="CanOnWat"/>
    <x v="16"/>
    <d v="2021-05-26T00:00:00"/>
    <d v="2021-05-26T16:20:01"/>
    <n v="144"/>
    <x v="32"/>
    <d v="2021-05-26T00:00:00"/>
    <d v="2021-05-26T16:20:42"/>
    <n v="149"/>
    <s v="V133-ws"/>
  </r>
  <r>
    <s v="CanOnTor"/>
    <x v="14"/>
    <d v="2021-05-26T00:00:00"/>
    <d v="2021-05-26T16:20:06"/>
    <n v="156"/>
    <x v="24"/>
    <d v="2021-05-25T00:00:00"/>
    <d v="2021-05-25T06:55:28"/>
    <n v="112"/>
    <s v=",CanOnTor/cEmpZ"/>
  </r>
  <r>
    <s v="CanOnWat"/>
    <x v="16"/>
    <d v="2021-05-26T00:00:00"/>
    <d v="2021-05-26T16:20:42"/>
    <n v="149"/>
    <x v="27"/>
    <d v="2021-05-26T00:00:00"/>
    <d v="2021-05-26T16:21:07"/>
    <n v="151"/>
    <s v="V133-ws"/>
  </r>
  <r>
    <s v="CanOnWat"/>
    <x v="16"/>
    <d v="2021-05-26T00:00:00"/>
    <d v="2021-05-26T16:21:07"/>
    <n v="151"/>
    <x v="27"/>
    <d v="2021-05-26T00:00:00"/>
    <d v="2021-05-26T16:21:21"/>
    <n v="156"/>
    <s v=""/>
  </r>
  <r>
    <s v="CanOnWat"/>
    <x v="16"/>
    <d v="2021-05-26T00:00:00"/>
    <d v="2021-05-26T16:21:21"/>
    <n v="156"/>
    <x v="24"/>
    <d v="2021-05-25T00:00:00"/>
    <d v="2021-05-25T06:58:50"/>
    <n v="102"/>
    <s v="V133-ws"/>
  </r>
  <r>
    <s v="CanOnTor"/>
    <x v="32"/>
    <d v="2021-05-26T00:00:00"/>
    <d v="2021-05-26T16:23:00"/>
    <n v="139"/>
    <x v="77"/>
    <d v="2021-05-26T00:00:00"/>
    <d v="2021-05-26T16:23:43"/>
    <n v="144"/>
    <s v="CanOnTor/gEmpI"/>
  </r>
  <r>
    <s v="CanOnTor"/>
    <x v="32"/>
    <d v="2021-05-26T00:00:00"/>
    <d v="2021-05-26T16:23:43"/>
    <n v="144"/>
    <x v="78"/>
    <d v="2021-05-26T00:00:00"/>
    <d v="2021-05-26T16:24:43"/>
    <n v="149"/>
    <s v="J114-ws"/>
  </r>
  <r>
    <s v="CanOnWat"/>
    <x v="31"/>
    <d v="2021-05-26T00:00:00"/>
    <d v="2021-05-26T16:23:53"/>
    <n v="139"/>
    <x v="68"/>
    <d v="2021-05-26T00:00:00"/>
    <d v="2021-05-26T16:24:30"/>
    <n v="144"/>
    <s v="CanOnWat/xEmpE"/>
  </r>
  <r>
    <s v="CanOnWat"/>
    <x v="31"/>
    <d v="2021-05-26T00:00:00"/>
    <d v="2021-05-26T16:24:30"/>
    <n v="144"/>
    <x v="58"/>
    <d v="2021-05-26T00:00:00"/>
    <d v="2021-05-26T16:24:50"/>
    <n v="149"/>
    <s v="S180-ws"/>
  </r>
  <r>
    <s v="CanOnTor"/>
    <x v="32"/>
    <d v="2021-05-26T00:00:00"/>
    <d v="2021-05-26T16:24:43"/>
    <n v="149"/>
    <x v="66"/>
    <d v="2021-05-26T00:00:00"/>
    <d v="2021-05-26T16:25:20"/>
    <n v="151"/>
    <s v="J114-ws"/>
  </r>
  <r>
    <s v="CanOnWat"/>
    <x v="31"/>
    <d v="2021-05-26T00:00:00"/>
    <d v="2021-05-26T16:24:50"/>
    <n v="149"/>
    <x v="65"/>
    <d v="2021-05-26T00:00:00"/>
    <d v="2021-05-26T16:25:11"/>
    <n v="151"/>
    <s v="S180-ws"/>
  </r>
  <r>
    <s v="CanOnWat"/>
    <x v="31"/>
    <d v="2021-05-26T00:00:00"/>
    <d v="2021-05-26T16:25:11"/>
    <n v="151"/>
    <x v="65"/>
    <d v="2021-05-26T00:00:00"/>
    <d v="2021-05-26T16:25:24"/>
    <n v="156"/>
    <s v=""/>
  </r>
  <r>
    <s v="CanOnTor"/>
    <x v="32"/>
    <d v="2021-05-26T00:00:00"/>
    <d v="2021-05-26T16:25:20"/>
    <n v="151"/>
    <x v="66"/>
    <d v="2021-05-26T00:00:00"/>
    <d v="2021-05-26T16:25:33"/>
    <n v="156"/>
    <s v=""/>
  </r>
  <r>
    <s v="CanOnWat"/>
    <x v="31"/>
    <d v="2021-05-26T00:00:00"/>
    <d v="2021-05-26T16:25:24"/>
    <n v="156"/>
    <x v="24"/>
    <d v="2021-05-25T00:00:00"/>
    <d v="2021-05-25T07:31:03"/>
    <n v="102"/>
    <s v="S180-ws"/>
  </r>
  <r>
    <s v="CanOnTor"/>
    <x v="32"/>
    <d v="2021-05-26T00:00:00"/>
    <d v="2021-05-26T16:25:33"/>
    <n v="156"/>
    <x v="24"/>
    <d v="2021-05-25T00:00:00"/>
    <d v="2021-05-25T07:34:21"/>
    <n v="102"/>
    <s v="J114-ws"/>
  </r>
  <r>
    <s v="CanOnWat"/>
    <x v="30"/>
    <d v="2021-05-26T00:00:00"/>
    <d v="2021-05-26T16:31:05"/>
    <n v="139"/>
    <x v="71"/>
    <d v="2021-05-26T00:00:00"/>
    <d v="2021-05-26T16:31:35"/>
    <n v="144"/>
    <s v="CanOnWat/qEmpD"/>
  </r>
  <r>
    <s v="CanOnWat"/>
    <x v="30"/>
    <d v="2021-05-26T00:00:00"/>
    <d v="2021-05-26T16:31:35"/>
    <n v="144"/>
    <x v="71"/>
    <d v="2021-05-26T00:00:00"/>
    <d v="2021-05-26T16:31:46"/>
    <n v="156"/>
    <s v=""/>
  </r>
  <r>
    <s v="CanOnWat"/>
    <x v="30"/>
    <d v="2021-05-26T00:00:00"/>
    <d v="2021-05-26T16:31:46"/>
    <n v="156"/>
    <x v="24"/>
    <d v="2021-05-25T00:00:00"/>
    <d v="2021-05-25T07:28:40"/>
    <n v="112"/>
    <s v=",CanOnWat/qEmpD"/>
  </r>
  <r>
    <s v="CanOnTor"/>
    <x v="33"/>
    <d v="2021-05-26T00:00:00"/>
    <d v="2021-05-26T16:34:24"/>
    <n v="139"/>
    <x v="73"/>
    <d v="2021-05-26T00:00:00"/>
    <d v="2021-05-26T16:36:24"/>
    <n v="144"/>
    <s v="CanOnTor/nEmpM"/>
  </r>
  <r>
    <s v="CanOnTor"/>
    <x v="28"/>
    <d v="2021-05-26T00:00:00"/>
    <d v="2021-05-26T16:34:48"/>
    <n v="139"/>
    <x v="61"/>
    <d v="2021-05-26T00:00:00"/>
    <d v="2021-05-26T16:35:23"/>
    <n v="144"/>
    <s v="CanOnTor/tEmpK"/>
  </r>
  <r>
    <s v="CanOnTor"/>
    <x v="28"/>
    <d v="2021-05-26T00:00:00"/>
    <d v="2021-05-26T16:35:23"/>
    <n v="144"/>
    <x v="62"/>
    <d v="2021-05-26T00:00:00"/>
    <d v="2021-05-26T16:36:23"/>
    <n v="149"/>
    <s v="G150-ws"/>
  </r>
  <r>
    <s v="CanOnWat"/>
    <x v="23"/>
    <d v="2021-05-26T00:00:00"/>
    <d v="2021-05-26T16:35:48"/>
    <n v="139"/>
    <x v="52"/>
    <d v="2021-05-26T00:00:00"/>
    <d v="2021-05-26T16:37:38"/>
    <n v="144"/>
    <s v="CanOnWat/hEmpP"/>
  </r>
  <r>
    <s v="CanOnTor"/>
    <x v="28"/>
    <d v="2021-05-26T00:00:00"/>
    <d v="2021-05-26T16:36:23"/>
    <n v="149"/>
    <x v="57"/>
    <d v="2021-05-26T00:00:00"/>
    <d v="2021-05-26T16:37:24"/>
    <n v="151"/>
    <s v="G150-ws"/>
  </r>
  <r>
    <s v="CanOnTor"/>
    <x v="33"/>
    <d v="2021-05-26T00:00:00"/>
    <d v="2021-05-26T16:36:24"/>
    <n v="144"/>
    <x v="74"/>
    <d v="2021-05-26T00:00:00"/>
    <d v="2021-05-26T16:36:47"/>
    <n v="149"/>
    <s v="G216-ws"/>
  </r>
  <r>
    <s v="CanOnTor"/>
    <x v="33"/>
    <d v="2021-05-26T00:00:00"/>
    <d v="2021-05-26T16:36:47"/>
    <n v="149"/>
    <x v="70"/>
    <d v="2021-05-26T00:00:00"/>
    <d v="2021-05-26T16:38:05"/>
    <n v="151"/>
    <s v="G216-ws"/>
  </r>
  <r>
    <s v="CanOnTor"/>
    <x v="28"/>
    <d v="2021-05-26T00:00:00"/>
    <d v="2021-05-26T16:37:24"/>
    <n v="151"/>
    <x v="57"/>
    <d v="2021-05-26T00:00:00"/>
    <d v="2021-05-26T16:37:38"/>
    <n v="156"/>
    <s v=""/>
  </r>
  <r>
    <s v="CanOnWat"/>
    <x v="23"/>
    <d v="2021-05-26T00:00:00"/>
    <d v="2021-05-26T16:37:38"/>
    <n v="144"/>
    <x v="53"/>
    <d v="2021-05-26T00:00:00"/>
    <d v="2021-05-26T16:38:27"/>
    <n v="149"/>
    <s v="C100-ws"/>
  </r>
  <r>
    <s v="CanOnTor"/>
    <x v="28"/>
    <d v="2021-05-26T00:00:00"/>
    <d v="2021-05-26T16:37:38"/>
    <n v="156"/>
    <x v="24"/>
    <d v="2021-05-25T00:00:00"/>
    <d v="2021-05-25T07:27:17"/>
    <n v="102"/>
    <s v="G150-ws"/>
  </r>
  <r>
    <s v="CanOnTor"/>
    <x v="33"/>
    <d v="2021-05-26T00:00:00"/>
    <d v="2021-05-26T16:38:05"/>
    <n v="151"/>
    <x v="70"/>
    <d v="2021-05-26T00:00:00"/>
    <d v="2021-05-26T16:38:15"/>
    <n v="156"/>
    <s v=""/>
  </r>
  <r>
    <s v="CanOnTor"/>
    <x v="33"/>
    <d v="2021-05-26T00:00:00"/>
    <d v="2021-05-26T16:38:15"/>
    <n v="156"/>
    <x v="24"/>
    <d v="2021-05-25T00:00:00"/>
    <d v="2021-05-25T07:36:28"/>
    <n v="102"/>
    <s v="G216-ws"/>
  </r>
  <r>
    <s v="CanOnWat"/>
    <x v="23"/>
    <d v="2021-05-26T00:00:00"/>
    <d v="2021-05-26T16:38:27"/>
    <n v="149"/>
    <x v="50"/>
    <d v="2021-05-26T00:00:00"/>
    <d v="2021-05-26T16:39:16"/>
    <n v="151"/>
    <s v="C100-ws"/>
  </r>
  <r>
    <s v="CanOnWat"/>
    <x v="23"/>
    <d v="2021-05-26T00:00:00"/>
    <d v="2021-05-26T16:39:16"/>
    <n v="151"/>
    <x v="50"/>
    <d v="2021-05-26T00:00:00"/>
    <d v="2021-05-26T16:39:29"/>
    <n v="156"/>
    <s v=""/>
  </r>
  <r>
    <s v="CanOnWat"/>
    <x v="23"/>
    <d v="2021-05-26T00:00:00"/>
    <d v="2021-05-26T16:39:29"/>
    <n v="156"/>
    <x v="24"/>
    <d v="2021-05-25T00:00:00"/>
    <d v="2021-05-25T07:18:20"/>
    <n v="102"/>
    <s v="C100-ws"/>
  </r>
  <r>
    <s v="CanOnWat"/>
    <x v="24"/>
    <d v="2021-05-26T00:00:00"/>
    <d v="2021-05-26T16:43:22"/>
    <n v="139"/>
    <x v="58"/>
    <d v="2021-05-26T00:00:00"/>
    <d v="2021-05-26T16:43:54"/>
    <n v="144"/>
    <s v="CanOnWat/xEmpE"/>
  </r>
  <r>
    <s v="CanOnWat"/>
    <x v="24"/>
    <d v="2021-05-26T00:00:00"/>
    <d v="2021-05-26T16:43:54"/>
    <n v="144"/>
    <x v="58"/>
    <d v="2021-05-26T00:00:00"/>
    <d v="2021-05-26T16:44:07"/>
    <n v="156"/>
    <s v=""/>
  </r>
  <r>
    <s v="CanOnWat"/>
    <x v="24"/>
    <d v="2021-05-26T00:00:00"/>
    <d v="2021-05-26T16:44:07"/>
    <n v="156"/>
    <x v="24"/>
    <d v="2021-05-25T00:00:00"/>
    <d v="2021-05-25T07:22:24"/>
    <n v="112"/>
    <s v=",CanOnWat/xEmpE"/>
  </r>
  <r>
    <s v="CanOnTor"/>
    <x v="39"/>
    <d v="2021-05-26T00:00:00"/>
    <d v="2021-05-26T16:46:12"/>
    <n v="139"/>
    <x v="99"/>
    <d v="2021-05-26T00:00:00"/>
    <d v="2021-05-26T16:46:54"/>
    <n v="144"/>
    <s v="CanOnTor/oEmpO"/>
  </r>
  <r>
    <s v="CanOnTor"/>
    <x v="39"/>
    <d v="2021-05-26T00:00:00"/>
    <d v="2021-05-26T16:46:54"/>
    <n v="144"/>
    <x v="99"/>
    <d v="2021-05-26T00:00:00"/>
    <d v="2021-05-26T16:47:07"/>
    <n v="156"/>
    <s v=""/>
  </r>
  <r>
    <s v="CanOnTor"/>
    <x v="39"/>
    <d v="2021-05-26T00:00:00"/>
    <d v="2021-05-26T16:47:07"/>
    <n v="156"/>
    <x v="24"/>
    <d v="2021-05-25T00:00:00"/>
    <d v="2021-05-25T07:51:29"/>
    <n v="112"/>
    <s v=",CanOnTor/oEmpO"/>
  </r>
  <r>
    <s v="CanOnTor"/>
    <x v="45"/>
    <d v="2021-05-26T00:00:00"/>
    <d v="2021-05-26T16:50:52"/>
    <n v="139"/>
    <x v="96"/>
    <d v="2021-05-26T00:00:00"/>
    <d v="2021-05-26T16:51:35"/>
    <n v="144"/>
    <s v="CanOnTor/nEmpU"/>
  </r>
  <r>
    <s v="CanOnTor"/>
    <x v="37"/>
    <d v="2021-05-26T00:00:00"/>
    <d v="2021-05-26T16:51:19"/>
    <n v="139"/>
    <x v="87"/>
    <d v="2021-05-26T00:00:00"/>
    <d v="2021-05-26T16:53:11"/>
    <n v="144"/>
    <s v="CanOnTor/xEmpS"/>
  </r>
  <r>
    <s v="CanOnTor"/>
    <x v="45"/>
    <d v="2021-05-26T00:00:00"/>
    <d v="2021-05-26T16:51:35"/>
    <n v="144"/>
    <x v="97"/>
    <d v="2021-05-26T00:00:00"/>
    <d v="2021-05-26T16:52:06"/>
    <n v="149"/>
    <s v="Y200-ws"/>
  </r>
  <r>
    <s v="CanOnTor"/>
    <x v="45"/>
    <d v="2021-05-26T00:00:00"/>
    <d v="2021-05-26T16:52:06"/>
    <n v="149"/>
    <x v="91"/>
    <d v="2021-05-26T00:00:00"/>
    <d v="2021-05-26T16:53:03"/>
    <n v="151"/>
    <s v="Y200-ws"/>
  </r>
  <r>
    <s v="CanOnTor"/>
    <x v="45"/>
    <d v="2021-05-26T00:00:00"/>
    <d v="2021-05-26T16:53:03"/>
    <n v="151"/>
    <x v="91"/>
    <d v="2021-05-26T00:00:00"/>
    <d v="2021-05-26T16:53:16"/>
    <n v="156"/>
    <s v=""/>
  </r>
  <r>
    <s v="CanOnTor"/>
    <x v="37"/>
    <d v="2021-05-26T00:00:00"/>
    <d v="2021-05-26T16:53:11"/>
    <n v="144"/>
    <x v="87"/>
    <d v="2021-05-26T00:00:00"/>
    <d v="2021-05-26T16:53:22"/>
    <n v="156"/>
    <s v=""/>
  </r>
  <r>
    <s v="CanOnTor"/>
    <x v="45"/>
    <d v="2021-05-26T00:00:00"/>
    <d v="2021-05-26T16:53:16"/>
    <n v="156"/>
    <x v="24"/>
    <d v="2021-05-25T00:00:00"/>
    <d v="2021-05-25T07:55:44"/>
    <n v="102"/>
    <s v="Y200-ws"/>
  </r>
  <r>
    <s v="CanOnTor"/>
    <x v="37"/>
    <d v="2021-05-26T00:00:00"/>
    <d v="2021-05-26T16:53:22"/>
    <n v="156"/>
    <x v="24"/>
    <d v="2021-05-25T00:00:00"/>
    <d v="2021-05-25T07:48:57"/>
    <n v="112"/>
    <s v=",CanOnTor/xEmpS"/>
  </r>
  <r>
    <s v="CanOnWat"/>
    <x v="29"/>
    <d v="2021-05-26T00:00:00"/>
    <d v="2021-05-26T16:54:35"/>
    <n v="139"/>
    <x v="69"/>
    <d v="2021-05-26T00:00:00"/>
    <d v="2021-05-26T16:55:16"/>
    <n v="144"/>
    <s v="CanOnWat/nEmpM"/>
  </r>
  <r>
    <s v="CanOnWat"/>
    <x v="29"/>
    <d v="2021-05-26T00:00:00"/>
    <d v="2021-05-26T16:55:16"/>
    <n v="144"/>
    <x v="69"/>
    <d v="2021-05-26T00:00:00"/>
    <d v="2021-05-26T16:55:30"/>
    <n v="156"/>
    <s v=""/>
  </r>
  <r>
    <s v="CanOnWat"/>
    <x v="29"/>
    <d v="2021-05-26T00:00:00"/>
    <d v="2021-05-26T16:55:30"/>
    <n v="156"/>
    <x v="24"/>
    <d v="2021-05-25T00:00:00"/>
    <d v="2021-05-25T07:29:08"/>
    <n v="112"/>
    <s v=",CanOnWat/nEmpM"/>
  </r>
  <r>
    <s v="CanOnTor"/>
    <x v="47"/>
    <d v="2021-05-26T00:00:00"/>
    <d v="2021-05-26T16:59:57"/>
    <n v="139"/>
    <x v="105"/>
    <d v="2021-05-26T00:00:00"/>
    <d v="2021-05-26T17:00:34"/>
    <n v="144"/>
    <s v="CanOnTor/jEmpB"/>
  </r>
  <r>
    <s v="CanOnWat"/>
    <x v="41"/>
    <d v="2021-05-26T00:00:00"/>
    <d v="2021-05-26T16:59:59"/>
    <n v="139"/>
    <x v="92"/>
    <d v="2021-05-26T00:00:00"/>
    <d v="2021-05-26T17:00:33"/>
    <n v="144"/>
    <s v="CanOnWat/lEmpA"/>
  </r>
  <r>
    <s v="CanOnWat"/>
    <x v="41"/>
    <d v="2021-05-26T00:00:00"/>
    <d v="2021-05-26T17:00:33"/>
    <n v="144"/>
    <x v="93"/>
    <d v="2021-05-26T00:00:00"/>
    <d v="2021-05-26T17:00:58"/>
    <n v="149"/>
    <s v="Q249-ws"/>
  </r>
  <r>
    <s v="CanOnTor"/>
    <x v="47"/>
    <d v="2021-05-26T00:00:00"/>
    <d v="2021-05-26T17:00:34"/>
    <n v="144"/>
    <x v="104"/>
    <d v="2021-05-26T00:00:00"/>
    <d v="2021-05-26T17:01:24"/>
    <n v="149"/>
    <s v="Y226-ws"/>
  </r>
  <r>
    <s v="CanOnWat"/>
    <x v="41"/>
    <d v="2021-05-26T00:00:00"/>
    <d v="2021-05-26T17:00:58"/>
    <n v="149"/>
    <x v="85"/>
    <d v="2021-05-26T00:00:00"/>
    <d v="2021-05-26T17:01:41"/>
    <n v="151"/>
    <s v="Q249-ws"/>
  </r>
  <r>
    <s v="CanOnTor"/>
    <x v="47"/>
    <d v="2021-05-26T00:00:00"/>
    <d v="2021-05-26T17:01:24"/>
    <n v="149"/>
    <x v="95"/>
    <d v="2021-05-26T00:00:00"/>
    <d v="2021-05-26T17:02:13"/>
    <n v="151"/>
    <s v="Y226-ws"/>
  </r>
  <r>
    <s v="CanOnWat"/>
    <x v="41"/>
    <d v="2021-05-26T00:00:00"/>
    <d v="2021-05-26T17:01:41"/>
    <n v="151"/>
    <x v="85"/>
    <d v="2021-05-26T00:00:00"/>
    <d v="2021-05-26T17:01:53"/>
    <n v="156"/>
    <s v=""/>
  </r>
  <r>
    <s v="CanOnWat"/>
    <x v="41"/>
    <d v="2021-05-26T00:00:00"/>
    <d v="2021-05-26T17:01:53"/>
    <n v="156"/>
    <x v="24"/>
    <d v="2021-05-25T00:00:00"/>
    <d v="2021-05-25T07:51:55"/>
    <n v="102"/>
    <s v="Q249-ws"/>
  </r>
  <r>
    <s v="CanOnTor"/>
    <x v="47"/>
    <d v="2021-05-26T00:00:00"/>
    <d v="2021-05-26T17:02:13"/>
    <n v="151"/>
    <x v="95"/>
    <d v="2021-05-26T00:00:00"/>
    <d v="2021-05-26T17:02:23"/>
    <n v="156"/>
    <s v=""/>
  </r>
  <r>
    <s v="CanOnTor"/>
    <x v="47"/>
    <d v="2021-05-26T00:00:00"/>
    <d v="2021-05-26T17:02:23"/>
    <n v="156"/>
    <x v="24"/>
    <d v="2021-05-25T00:00:00"/>
    <d v="2021-05-25T07:56:15"/>
    <n v="102"/>
    <s v="Y226-ws"/>
  </r>
  <r>
    <s v="CanOnTor"/>
    <x v="40"/>
    <d v="2021-05-26T00:00:00"/>
    <d v="2021-05-26T17:04:20"/>
    <n v="139"/>
    <x v="104"/>
    <d v="2021-05-26T00:00:00"/>
    <d v="2021-05-26T17:04:50"/>
    <n v="144"/>
    <s v="CanOnTor/jEmpB"/>
  </r>
  <r>
    <s v="CanOnTor"/>
    <x v="40"/>
    <d v="2021-05-26T00:00:00"/>
    <d v="2021-05-26T17:04:50"/>
    <n v="144"/>
    <x v="104"/>
    <d v="2021-05-26T00:00:00"/>
    <d v="2021-05-26T17:05:03"/>
    <n v="156"/>
    <s v=""/>
  </r>
  <r>
    <s v="CanOnTor"/>
    <x v="40"/>
    <d v="2021-05-26T00:00:00"/>
    <d v="2021-05-26T17:05:03"/>
    <n v="156"/>
    <x v="24"/>
    <d v="2021-05-25T00:00:00"/>
    <d v="2021-05-25T07:52:26"/>
    <n v="112"/>
    <s v=",CanOnTor/jEmpB"/>
  </r>
  <r>
    <s v="CanOnTor"/>
    <x v="42"/>
    <d v="2021-05-26T00:00:00"/>
    <d v="2021-05-26T17:08:29"/>
    <n v="139"/>
    <x v="98"/>
    <d v="2021-05-26T00:00:00"/>
    <d v="2021-05-26T17:09:07"/>
    <n v="144"/>
    <s v="CanOnTor/oEmpO"/>
  </r>
  <r>
    <s v="CanOnTor"/>
    <x v="42"/>
    <d v="2021-05-26T00:00:00"/>
    <d v="2021-05-26T17:09:07"/>
    <n v="144"/>
    <x v="99"/>
    <d v="2021-05-26T00:00:00"/>
    <d v="2021-05-26T17:09:37"/>
    <n v="149"/>
    <s v="G176-ws"/>
  </r>
  <r>
    <s v="CanOnTor"/>
    <x v="42"/>
    <d v="2021-05-26T00:00:00"/>
    <d v="2021-05-26T17:09:37"/>
    <n v="149"/>
    <x v="88"/>
    <d v="2021-05-26T00:00:00"/>
    <d v="2021-05-26T17:10:34"/>
    <n v="151"/>
    <s v="G176-ws"/>
  </r>
  <r>
    <s v="CanOnTor"/>
    <x v="35"/>
    <d v="2021-05-26T00:00:00"/>
    <d v="2021-05-26T17:09:38"/>
    <n v="139"/>
    <x v="82"/>
    <d v="2021-05-26T00:00:00"/>
    <d v="2021-05-26T17:10:09"/>
    <n v="144"/>
    <s v="CanOnTor/lEmpA"/>
  </r>
  <r>
    <s v="CanOnTor"/>
    <x v="35"/>
    <d v="2021-05-26T00:00:00"/>
    <d v="2021-05-26T17:10:09"/>
    <n v="144"/>
    <x v="82"/>
    <d v="2021-05-26T00:00:00"/>
    <d v="2021-05-26T17:10:23"/>
    <n v="156"/>
    <s v=""/>
  </r>
  <r>
    <s v="CanOnTor"/>
    <x v="35"/>
    <d v="2021-05-26T00:00:00"/>
    <d v="2021-05-26T17:10:23"/>
    <n v="156"/>
    <x v="24"/>
    <d v="2021-05-25T00:00:00"/>
    <d v="2021-05-25T07:43:21"/>
    <n v="112"/>
    <s v=",CanOnTor/lEmpA"/>
  </r>
  <r>
    <s v="CanOnTor"/>
    <x v="42"/>
    <d v="2021-05-26T00:00:00"/>
    <d v="2021-05-26T17:10:34"/>
    <n v="151"/>
    <x v="88"/>
    <d v="2021-05-26T00:00:00"/>
    <d v="2021-05-26T17:10:48"/>
    <n v="156"/>
    <s v=""/>
  </r>
  <r>
    <s v="CanOnTor"/>
    <x v="42"/>
    <d v="2021-05-26T00:00:00"/>
    <d v="2021-05-26T17:10:48"/>
    <n v="156"/>
    <x v="24"/>
    <d v="2021-05-25T00:00:00"/>
    <d v="2021-05-25T07:55:28"/>
    <n v="102"/>
    <s v="G176-ws"/>
  </r>
  <r>
    <s v="CanOnTor"/>
    <x v="48"/>
    <d v="2021-05-26T00:00:00"/>
    <d v="2021-05-26T17:12:28"/>
    <n v="139"/>
    <x v="109"/>
    <d v="2021-05-26T00:00:00"/>
    <d v="2021-05-26T17:13:11"/>
    <n v="144"/>
    <s v="CanOnTor/wEmpF"/>
  </r>
  <r>
    <s v="CanOnTor"/>
    <x v="43"/>
    <d v="2021-05-26T00:00:00"/>
    <d v="2021-05-26T17:12:31"/>
    <n v="139"/>
    <x v="100"/>
    <d v="2021-05-26T00:00:00"/>
    <d v="2021-05-26T17:14:22"/>
    <n v="144"/>
    <s v="CanOnTor/pEmpL"/>
  </r>
  <r>
    <s v="CanOnTor"/>
    <x v="44"/>
    <d v="2021-05-26T00:00:00"/>
    <d v="2021-05-26T17:12:31"/>
    <n v="139"/>
    <x v="106"/>
    <d v="2021-05-26T00:00:00"/>
    <d v="2021-05-26T17:14:27"/>
    <n v="144"/>
    <s v="CanOnTor/wEmpF"/>
  </r>
  <r>
    <s v="CanOnWat"/>
    <x v="46"/>
    <d v="2021-05-26T00:00:00"/>
    <d v="2021-05-26T17:13:02"/>
    <n v="139"/>
    <x v="101"/>
    <d v="2021-05-26T00:00:00"/>
    <d v="2021-05-26T17:13:33"/>
    <n v="144"/>
    <s v="CanOnWat/xEmpS"/>
  </r>
  <r>
    <s v="CanOnWat"/>
    <x v="38"/>
    <d v="2021-05-26T00:00:00"/>
    <d v="2021-05-26T17:13:08"/>
    <n v="139"/>
    <x v="107"/>
    <d v="2021-05-26T00:00:00"/>
    <d v="2021-05-26T17:15:09"/>
    <n v="144"/>
    <s v="CanOnWat/nEmpU"/>
  </r>
  <r>
    <s v="CanOnTor"/>
    <x v="48"/>
    <d v="2021-05-26T00:00:00"/>
    <d v="2021-05-26T17:13:11"/>
    <n v="144"/>
    <x v="106"/>
    <d v="2021-05-26T00:00:00"/>
    <d v="2021-05-26T17:13:49"/>
    <n v="149"/>
    <s v="L109-ws"/>
  </r>
  <r>
    <s v="CanOnWat"/>
    <x v="46"/>
    <d v="2021-05-26T00:00:00"/>
    <d v="2021-05-26T17:13:33"/>
    <n v="144"/>
    <x v="103"/>
    <d v="2021-05-26T00:00:00"/>
    <d v="2021-05-26T17:14:01"/>
    <n v="149"/>
    <s v="Y167-ws"/>
  </r>
  <r>
    <s v="CanOnTor"/>
    <x v="48"/>
    <d v="2021-05-26T00:00:00"/>
    <d v="2021-05-26T17:13:49"/>
    <n v="149"/>
    <x v="108"/>
    <d v="2021-05-26T00:00:00"/>
    <d v="2021-05-26T17:14:45"/>
    <n v="151"/>
    <s v="L109-ws"/>
  </r>
  <r>
    <s v="CanOnWat"/>
    <x v="46"/>
    <d v="2021-05-26T00:00:00"/>
    <d v="2021-05-26T17:14:01"/>
    <n v="149"/>
    <x v="94"/>
    <d v="2021-05-26T00:00:00"/>
    <d v="2021-05-26T17:14:24"/>
    <n v="151"/>
    <s v="Y167-ws"/>
  </r>
  <r>
    <s v="CanOnTor"/>
    <x v="43"/>
    <d v="2021-05-26T00:00:00"/>
    <d v="2021-05-26T17:14:22"/>
    <n v="144"/>
    <x v="102"/>
    <d v="2021-05-26T00:00:00"/>
    <d v="2021-05-26T17:15:18"/>
    <n v="149"/>
    <s v="A122-ws"/>
  </r>
  <r>
    <s v="CanOnWat"/>
    <x v="46"/>
    <d v="2021-05-26T00:00:00"/>
    <d v="2021-05-26T17:14:24"/>
    <n v="151"/>
    <x v="94"/>
    <d v="2021-05-26T00:00:00"/>
    <d v="2021-05-26T17:14:35"/>
    <n v="156"/>
    <s v=""/>
  </r>
  <r>
    <s v="CanOnTor"/>
    <x v="44"/>
    <d v="2021-05-26T00:00:00"/>
    <d v="2021-05-26T17:14:27"/>
    <n v="144"/>
    <x v="106"/>
    <d v="2021-05-26T00:00:00"/>
    <d v="2021-05-26T17:14:41"/>
    <n v="156"/>
    <s v=""/>
  </r>
  <r>
    <s v="CanOnWat"/>
    <x v="46"/>
    <d v="2021-05-26T00:00:00"/>
    <d v="2021-05-26T17:14:35"/>
    <n v="156"/>
    <x v="24"/>
    <d v="2021-05-25T00:00:00"/>
    <d v="2021-05-25T07:57:06"/>
    <n v="102"/>
    <s v="Y167-ws"/>
  </r>
  <r>
    <s v="CanOnTor"/>
    <x v="44"/>
    <d v="2021-05-26T00:00:00"/>
    <d v="2021-05-26T17:14:41"/>
    <n v="156"/>
    <x v="24"/>
    <d v="2021-05-25T00:00:00"/>
    <d v="2021-05-25T07:56:50"/>
    <n v="112"/>
    <s v=",CanOnTor/wEmpF"/>
  </r>
  <r>
    <s v="CanOnTor"/>
    <x v="48"/>
    <d v="2021-05-26T00:00:00"/>
    <d v="2021-05-26T17:14:45"/>
    <n v="151"/>
    <x v="108"/>
    <d v="2021-05-26T00:00:00"/>
    <d v="2021-05-26T17:14:58"/>
    <n v="156"/>
    <s v=""/>
  </r>
  <r>
    <s v="CanOnTor"/>
    <x v="48"/>
    <d v="2021-05-26T00:00:00"/>
    <d v="2021-05-26T17:14:58"/>
    <n v="156"/>
    <x v="24"/>
    <d v="2021-05-25T00:00:00"/>
    <d v="2021-05-25T08:04:31"/>
    <n v="102"/>
    <s v="L109-ws"/>
  </r>
  <r>
    <s v="CanOnWat"/>
    <x v="38"/>
    <d v="2021-05-26T00:00:00"/>
    <d v="2021-05-26T17:15:09"/>
    <n v="144"/>
    <x v="107"/>
    <d v="2021-05-26T00:00:00"/>
    <d v="2021-05-26T17:15:22"/>
    <n v="156"/>
    <s v=""/>
  </r>
  <r>
    <s v="CanOnTor"/>
    <x v="43"/>
    <d v="2021-05-26T00:00:00"/>
    <d v="2021-05-26T17:15:18"/>
    <n v="149"/>
    <x v="89"/>
    <d v="2021-05-26T00:00:00"/>
    <d v="2021-05-26T17:16:30"/>
    <n v="151"/>
    <s v="A122-ws"/>
  </r>
  <r>
    <s v="CanOnWat"/>
    <x v="38"/>
    <d v="2021-05-26T00:00:00"/>
    <d v="2021-05-26T17:15:22"/>
    <n v="156"/>
    <x v="24"/>
    <d v="2021-05-25T00:00:00"/>
    <d v="2021-05-25T07:49:02"/>
    <n v="112"/>
    <s v=",CanOnWat/nEmpU"/>
  </r>
  <r>
    <s v="CanOnTor"/>
    <x v="43"/>
    <d v="2021-05-26T00:00:00"/>
    <d v="2021-05-26T17:16:30"/>
    <n v="151"/>
    <x v="89"/>
    <d v="2021-05-26T00:00:00"/>
    <d v="2021-05-26T17:16:41"/>
    <n v="156"/>
    <s v=""/>
  </r>
  <r>
    <s v="CanOnTor"/>
    <x v="43"/>
    <d v="2021-05-26T00:00:00"/>
    <d v="2021-05-26T17:16:41"/>
    <n v="156"/>
    <x v="24"/>
    <d v="2021-05-25T00:00:00"/>
    <d v="2021-05-25T07:55:13"/>
    <n v="102"/>
    <s v="A122-ws"/>
  </r>
  <r>
    <s v="CanOnWat"/>
    <x v="21"/>
    <d v="2021-05-26T00:00:00"/>
    <d v="2021-05-26T17:33:40"/>
    <n v="139"/>
    <x v="48"/>
    <d v="2021-05-26T00:00:00"/>
    <d v="2021-05-26T17:34:19"/>
    <n v="144"/>
    <s v="CanOnWat/uEmpC"/>
  </r>
  <r>
    <s v="CanOnWat"/>
    <x v="27"/>
    <d v="2021-05-26T00:00:00"/>
    <d v="2021-05-26T17:34:07"/>
    <n v="139"/>
    <x v="67"/>
    <d v="2021-05-26T00:00:00"/>
    <d v="2021-05-26T17:36:04"/>
    <n v="144"/>
    <s v="CanOnWat/gEmpI"/>
  </r>
  <r>
    <s v="CanOnWat"/>
    <x v="21"/>
    <d v="2021-05-26T00:00:00"/>
    <d v="2021-05-26T17:34:19"/>
    <n v="144"/>
    <x v="45"/>
    <d v="2021-05-26T00:00:00"/>
    <d v="2021-05-26T17:35:25"/>
    <n v="149"/>
    <s v="Y166-ws"/>
  </r>
  <r>
    <s v="CanOnWat"/>
    <x v="21"/>
    <d v="2021-05-26T00:00:00"/>
    <d v="2021-05-26T17:35:25"/>
    <n v="149"/>
    <x v="46"/>
    <d v="2021-05-26T00:00:00"/>
    <d v="2021-05-26T17:36:30"/>
    <n v="151"/>
    <s v="Y166-ws"/>
  </r>
  <r>
    <s v="CanOnWat"/>
    <x v="27"/>
    <d v="2021-05-26T00:00:00"/>
    <d v="2021-05-26T17:36:04"/>
    <n v="144"/>
    <x v="67"/>
    <d v="2021-05-26T00:00:00"/>
    <d v="2021-05-26T17:36:15"/>
    <n v="156"/>
    <s v=""/>
  </r>
  <r>
    <s v="CanOnWat"/>
    <x v="27"/>
    <d v="2021-05-26T00:00:00"/>
    <d v="2021-05-26T17:36:15"/>
    <n v="156"/>
    <x v="24"/>
    <d v="2021-05-25T00:00:00"/>
    <d v="2021-05-25T07:28:15"/>
    <n v="112"/>
    <s v=",CanOnWat/gEmpI"/>
  </r>
  <r>
    <s v="CanOnWat"/>
    <x v="21"/>
    <d v="2021-05-26T00:00:00"/>
    <d v="2021-05-26T17:36:30"/>
    <n v="151"/>
    <x v="46"/>
    <d v="2021-05-26T00:00:00"/>
    <d v="2021-05-26T17:36:42"/>
    <n v="156"/>
    <s v=""/>
  </r>
  <r>
    <s v="CanOnWat"/>
    <x v="21"/>
    <d v="2021-05-26T00:00:00"/>
    <d v="2021-05-26T17:36:42"/>
    <n v="156"/>
    <x v="24"/>
    <d v="2021-05-25T00:00:00"/>
    <d v="2021-05-25T07:10:39"/>
    <n v="102"/>
    <s v="Y166-ws"/>
  </r>
  <r>
    <s v="CanOnWat"/>
    <x v="34"/>
    <d v="2021-05-26T00:00:00"/>
    <d v="2021-05-26T17:52:17"/>
    <n v="139"/>
    <x v="75"/>
    <d v="2021-05-26T00:00:00"/>
    <d v="2021-05-26T17:52:48"/>
    <n v="144"/>
    <s v="CanOnWat/qEmpD"/>
  </r>
  <r>
    <s v="CanOnWat"/>
    <x v="34"/>
    <d v="2021-05-26T00:00:00"/>
    <d v="2021-05-26T17:52:48"/>
    <n v="144"/>
    <x v="71"/>
    <d v="2021-05-26T00:00:00"/>
    <d v="2021-05-26T17:53:21"/>
    <n v="149"/>
    <s v="F144-ws"/>
  </r>
  <r>
    <s v="CanOnWat"/>
    <x v="34"/>
    <d v="2021-05-26T00:00:00"/>
    <d v="2021-05-26T17:53:21"/>
    <n v="149"/>
    <x v="72"/>
    <d v="2021-05-26T00:00:00"/>
    <d v="2021-05-26T17:54:21"/>
    <n v="151"/>
    <s v="F144-ws"/>
  </r>
  <r>
    <s v="CanOnWat"/>
    <x v="34"/>
    <d v="2021-05-26T00:00:00"/>
    <d v="2021-05-26T17:54:21"/>
    <n v="151"/>
    <x v="72"/>
    <d v="2021-05-26T00:00:00"/>
    <d v="2021-05-26T17:54:32"/>
    <n v="156"/>
    <s v=""/>
  </r>
  <r>
    <s v="CanOnWat"/>
    <x v="34"/>
    <d v="2021-05-26T00:00:00"/>
    <d v="2021-05-26T17:54:32"/>
    <n v="156"/>
    <x v="24"/>
    <d v="2021-05-25T00:00:00"/>
    <d v="2021-05-25T07:38:08"/>
    <n v="102"/>
    <s v="F144-ws"/>
  </r>
  <r>
    <s v="CanOnWat"/>
    <x v="36"/>
    <d v="2021-05-26T00:00:00"/>
    <d v="2021-05-26T18:35:08"/>
    <n v="139"/>
    <x v="86"/>
    <d v="2021-05-26T00:00:00"/>
    <d v="2021-05-26T18:35:46"/>
    <n v="144"/>
    <s v="CanOnWat/pEmpL"/>
  </r>
  <r>
    <s v="CanOnWat"/>
    <x v="36"/>
    <d v="2021-05-26T00:00:00"/>
    <d v="2021-05-26T18:35:46"/>
    <n v="144"/>
    <x v="86"/>
    <d v="2021-05-26T00:00:00"/>
    <d v="2021-05-26T18:35:59"/>
    <n v="156"/>
    <s v=""/>
  </r>
  <r>
    <s v="CanOnWat"/>
    <x v="36"/>
    <d v="2021-05-26T00:00:00"/>
    <d v="2021-05-26T18:35:59"/>
    <n v="156"/>
    <x v="24"/>
    <d v="2021-05-25T00:00:00"/>
    <d v="2021-05-25T07:48:30"/>
    <n v="112"/>
    <s v=",CanOnWat/pEmpL"/>
  </r>
  <r>
    <s v="CanOnTor"/>
    <x v="0"/>
    <d v="2021-05-25T00:00:00"/>
    <d v="2021-05-25T06:07:25"/>
    <n v="112"/>
    <x v="0"/>
    <d v="2021-05-25T00:00:00"/>
    <d v="2021-05-25T06:13:39"/>
    <n v="113"/>
    <s v="CanOnTor/oEmpT"/>
  </r>
  <r>
    <s v="CanOnWat"/>
    <x v="1"/>
    <d v="2021-05-25T00:00:00"/>
    <d v="2021-05-25T06:10:18"/>
    <n v="112"/>
    <x v="1"/>
    <d v="2021-05-25T00:00:00"/>
    <d v="2021-05-25T06:17:44"/>
    <n v="113"/>
    <s v="CanOnWat/vEmpQ"/>
  </r>
  <r>
    <s v="CanOnTor"/>
    <x v="0"/>
    <d v="2021-05-25T00:00:00"/>
    <d v="2021-05-25T06:13:39"/>
    <n v="113"/>
    <x v="2"/>
    <d v="2021-05-25T00:00:00"/>
    <d v="2021-05-25T06:13:49"/>
    <n v="135"/>
    <s v="CanOnTor/oEmpT"/>
  </r>
  <r>
    <s v="CanOnTor"/>
    <x v="0"/>
    <d v="2021-05-25T00:00:00"/>
    <d v="2021-05-25T06:13:49"/>
    <n v="135"/>
    <x v="2"/>
    <d v="2021-05-25T00:00:00"/>
    <d v="2021-05-25T06:15:51"/>
    <n v="113"/>
    <s v="CanOnTor/oEmpT"/>
  </r>
  <r>
    <s v="CanOnTor"/>
    <x v="2"/>
    <d v="2021-05-25T00:00:00"/>
    <d v="2021-05-25T06:14:59"/>
    <n v="102"/>
    <x v="3"/>
    <d v="2021-05-25T00:00:00"/>
    <d v="2021-05-25T06:15:58"/>
    <n v="106"/>
    <s v="Y238-ws"/>
  </r>
  <r>
    <s v="CanOnTor"/>
    <x v="0"/>
    <d v="2021-05-25T00:00:00"/>
    <d v="2021-05-25T06:15:51"/>
    <n v="113"/>
    <x v="2"/>
    <d v="2021-05-25T00:00:00"/>
    <d v="2021-05-25T06:16:02"/>
    <n v="123"/>
    <s v="CanOnTor/oEmpT"/>
  </r>
  <r>
    <s v="CanOnTor"/>
    <x v="2"/>
    <d v="2021-05-25T00:00:00"/>
    <d v="2021-05-25T06:15:58"/>
    <n v="106"/>
    <x v="3"/>
    <d v="2021-05-25T00:00:00"/>
    <d v="2021-05-25T06:16:07"/>
    <n v="112"/>
    <s v="Y238-ws"/>
  </r>
  <r>
    <s v="CanOnTor"/>
    <x v="0"/>
    <d v="2021-05-25T00:00:00"/>
    <d v="2021-05-25T06:16:02"/>
    <n v="123"/>
    <x v="2"/>
    <d v="2021-05-25T00:00:00"/>
    <d v="2021-05-25T15:33:24"/>
    <n v="139"/>
    <s v="CanOnTor/oEmpT"/>
  </r>
  <r>
    <s v="CanOnTor"/>
    <x v="2"/>
    <d v="2021-05-25T00:00:00"/>
    <d v="2021-05-25T06:16:07"/>
    <n v="112"/>
    <x v="3"/>
    <d v="2021-05-25T00:00:00"/>
    <d v="2021-05-25T06:17:39"/>
    <n v="113"/>
    <s v="CanOnTor/oEmpT,Y238-ws"/>
  </r>
  <r>
    <s v="CanOnTor"/>
    <x v="2"/>
    <d v="2021-05-25T00:00:00"/>
    <d v="2021-05-25T06:17:39"/>
    <n v="113"/>
    <x v="4"/>
    <d v="2021-05-25T00:00:00"/>
    <d v="2021-05-25T06:17:48"/>
    <n v="123"/>
    <s v="CanOnTor/oEmpT"/>
  </r>
  <r>
    <s v="CanOnWat"/>
    <x v="1"/>
    <d v="2021-05-25T00:00:00"/>
    <d v="2021-05-25T06:17:44"/>
    <n v="113"/>
    <x v="5"/>
    <d v="2021-05-25T00:00:00"/>
    <d v="2021-05-25T06:17:54"/>
    <n v="123"/>
    <s v="CanOnWat/vEmpQ"/>
  </r>
  <r>
    <s v="CanOnTor"/>
    <x v="2"/>
    <d v="2021-05-25T00:00:00"/>
    <d v="2021-05-25T06:17:48"/>
    <n v="123"/>
    <x v="2"/>
    <d v="2021-05-25T00:00:00"/>
    <d v="2021-05-25T15:35:16"/>
    <n v="139"/>
    <s v="CanOnTor/oEmpT,Y238-ws"/>
  </r>
  <r>
    <s v="CanOnWat"/>
    <x v="1"/>
    <d v="2021-05-25T00:00:00"/>
    <d v="2021-05-25T06:17:54"/>
    <n v="123"/>
    <x v="5"/>
    <d v="2021-05-25T00:00:00"/>
    <d v="2021-05-25T15:20:32"/>
    <n v="139"/>
    <s v="CanOnWat/vEmpQ"/>
  </r>
  <r>
    <s v="CanOnTor"/>
    <x v="3"/>
    <d v="2021-05-25T00:00:00"/>
    <d v="2021-05-25T06:19:21"/>
    <n v="102"/>
    <x v="6"/>
    <d v="2021-05-25T00:00:00"/>
    <d v="2021-05-25T06:20:21"/>
    <n v="106"/>
    <s v="J113-ws"/>
  </r>
  <r>
    <s v="CanOnTor"/>
    <x v="3"/>
    <d v="2021-05-25T00:00:00"/>
    <d v="2021-05-25T06:20:21"/>
    <n v="106"/>
    <x v="6"/>
    <d v="2021-05-25T00:00:00"/>
    <d v="2021-05-25T06:20:30"/>
    <n v="112"/>
    <s v="J113-ws"/>
  </r>
  <r>
    <s v="CanOnTor"/>
    <x v="3"/>
    <d v="2021-05-25T00:00:00"/>
    <d v="2021-05-25T06:20:30"/>
    <n v="112"/>
    <x v="6"/>
    <d v="2021-05-25T00:00:00"/>
    <d v="2021-05-25T06:21:25"/>
    <n v="113"/>
    <s v="CanOnTor/vEmpQ,J113-ws"/>
  </r>
  <r>
    <s v="CanOnTor"/>
    <x v="3"/>
    <d v="2021-05-25T00:00:00"/>
    <d v="2021-05-25T06:21:25"/>
    <n v="113"/>
    <x v="7"/>
    <d v="2021-05-25T00:00:00"/>
    <d v="2021-05-25T06:21:29"/>
    <n v="123"/>
    <s v="CanOnTor/vEmpQ"/>
  </r>
  <r>
    <s v="CanOnTor"/>
    <x v="3"/>
    <d v="2021-05-25T00:00:00"/>
    <d v="2021-05-25T06:21:29"/>
    <n v="123"/>
    <x v="8"/>
    <d v="2021-05-25T00:00:00"/>
    <d v="2021-05-25T15:34:01"/>
    <n v="139"/>
    <s v="CanOnTor/vEmpQ,J113-ws"/>
  </r>
  <r>
    <s v="CanOnWat"/>
    <x v="4"/>
    <d v="2021-05-25T00:00:00"/>
    <d v="2021-05-25T06:35:37"/>
    <n v="112"/>
    <x v="9"/>
    <d v="2021-05-25T00:00:00"/>
    <d v="2021-05-25T06:42:16"/>
    <n v="113"/>
    <s v="CanOnWat/sEmpX"/>
  </r>
  <r>
    <s v="CanOnTor"/>
    <x v="5"/>
    <d v="2021-05-25T00:00:00"/>
    <d v="2021-05-25T06:40:07"/>
    <n v="102"/>
    <x v="10"/>
    <d v="2021-05-25T00:00:00"/>
    <d v="2021-05-25T06:41:01"/>
    <n v="106"/>
    <s v="Y223-ws"/>
  </r>
  <r>
    <s v="CanOnTor"/>
    <x v="5"/>
    <d v="2021-05-25T00:00:00"/>
    <d v="2021-05-25T06:41:01"/>
    <n v="106"/>
    <x v="10"/>
    <d v="2021-05-25T00:00:00"/>
    <d v="2021-05-25T06:41:10"/>
    <n v="112"/>
    <s v="Y223-ws"/>
  </r>
  <r>
    <s v="CanOnTor"/>
    <x v="5"/>
    <d v="2021-05-25T00:00:00"/>
    <d v="2021-05-25T06:41:10"/>
    <n v="112"/>
    <x v="10"/>
    <d v="2021-05-25T00:00:00"/>
    <d v="2021-05-25T06:41:28"/>
    <n v="113"/>
    <s v="CanOnTor/sEmpX,Y223-ws"/>
  </r>
  <r>
    <s v="CanOnTor"/>
    <x v="5"/>
    <d v="2021-05-25T00:00:00"/>
    <d v="2021-05-25T06:41:28"/>
    <n v="113"/>
    <x v="12"/>
    <d v="2021-05-25T00:00:00"/>
    <d v="2021-05-25T06:41:31"/>
    <n v="123"/>
    <s v="CanOnTor/sEmpX"/>
  </r>
  <r>
    <s v="CanOnTor"/>
    <x v="5"/>
    <d v="2021-05-25T00:00:00"/>
    <d v="2021-05-25T06:41:31"/>
    <n v="123"/>
    <x v="13"/>
    <d v="2021-05-25T00:00:00"/>
    <d v="2021-05-25T15:56:06"/>
    <n v="139"/>
    <s v="CanOnTor/sEmpX,Y223-ws"/>
  </r>
  <r>
    <s v="CanOnWat"/>
    <x v="4"/>
    <d v="2021-05-25T00:00:00"/>
    <d v="2021-05-25T06:42:16"/>
    <n v="113"/>
    <x v="11"/>
    <d v="2021-05-25T00:00:00"/>
    <d v="2021-05-25T06:42:18"/>
    <n v="123"/>
    <s v="CanOnWat/sEmpX"/>
  </r>
  <r>
    <s v="CanOnWat"/>
    <x v="4"/>
    <d v="2021-05-25T00:00:00"/>
    <d v="2021-05-25T06:42:18"/>
    <n v="123"/>
    <x v="11"/>
    <d v="2021-05-25T00:00:00"/>
    <d v="2021-05-25T15:38:21"/>
    <n v="139"/>
    <s v="CanOnWat/sEmpX"/>
  </r>
  <r>
    <s v="CanOnTor"/>
    <x v="6"/>
    <d v="2021-05-25T00:00:00"/>
    <d v="2021-05-25T06:47:33"/>
    <n v="112"/>
    <x v="14"/>
    <d v="2021-05-25T00:00:00"/>
    <d v="2021-05-25T07:03:00"/>
    <n v="113"/>
    <s v="CanOnTor/cEmpZ"/>
  </r>
  <r>
    <s v="CanOnWat"/>
    <x v="8"/>
    <d v="2021-05-25T00:00:00"/>
    <d v="2021-05-25T06:49:35"/>
    <n v="112"/>
    <x v="16"/>
    <d v="2021-05-25T00:00:00"/>
    <d v="2021-05-25T07:04:14"/>
    <n v="113"/>
    <s v="CanOnWat/jEmpG"/>
  </r>
  <r>
    <s v="CanOnTor"/>
    <x v="7"/>
    <d v="2021-05-25T00:00:00"/>
    <d v="2021-05-25T06:50:18"/>
    <n v="112"/>
    <x v="15"/>
    <d v="2021-05-25T00:00:00"/>
    <d v="2021-05-25T06:57:10"/>
    <n v="113"/>
    <s v="CanOnTor/nEmpY"/>
  </r>
  <r>
    <s v="CanOnTor"/>
    <x v="11"/>
    <d v="2021-05-25T00:00:00"/>
    <d v="2021-05-25T06:51:48"/>
    <n v="112"/>
    <x v="19"/>
    <d v="2021-05-25T00:00:00"/>
    <d v="2021-05-25T06:57:49"/>
    <n v="113"/>
    <s v="CanOnTor/xEmpN"/>
  </r>
  <r>
    <s v="CanOnTor"/>
    <x v="9"/>
    <d v="2021-05-25T00:00:00"/>
    <d v="2021-05-25T06:51:57"/>
    <n v="112"/>
    <x v="17"/>
    <d v="2021-05-25T00:00:00"/>
    <d v="2021-05-25T06:59:41"/>
    <n v="113"/>
    <s v="CanOnTor/xEmpH"/>
  </r>
  <r>
    <s v="CanOnWat"/>
    <x v="10"/>
    <d v="2021-05-25T00:00:00"/>
    <d v="2021-05-25T06:52:03"/>
    <n v="112"/>
    <x v="18"/>
    <d v="2021-05-25T00:00:00"/>
    <d v="2021-05-25T06:59:24"/>
    <n v="113"/>
    <s v="CanOnWat/hEmpW"/>
  </r>
  <r>
    <s v="CanOnWat"/>
    <x v="12"/>
    <d v="2021-05-25T00:00:00"/>
    <d v="2021-05-25T06:53:35"/>
    <n v="112"/>
    <x v="20"/>
    <d v="2021-05-25T00:00:00"/>
    <d v="2021-05-25T07:01:24"/>
    <n v="113"/>
    <s v="CanOnWat/zEmpR"/>
  </r>
  <r>
    <s v="CanOnTor"/>
    <x v="13"/>
    <d v="2021-05-25T00:00:00"/>
    <d v="2021-05-25T06:54:39"/>
    <n v="112"/>
    <x v="22"/>
    <d v="2021-05-25T00:00:00"/>
    <d v="2021-05-25T07:01:40"/>
    <n v="113"/>
    <s v="CanOnTor/oEmpJ"/>
  </r>
  <r>
    <s v="CanOnTor"/>
    <x v="14"/>
    <d v="2021-05-25T00:00:00"/>
    <d v="2021-05-25T06:55:28"/>
    <n v="112"/>
    <x v="14"/>
    <d v="2021-05-25T00:00:00"/>
    <d v="2021-05-25T07:03:07"/>
    <n v="113"/>
    <s v="CanOnTor/cEmpZ"/>
  </r>
  <r>
    <s v="CanOnTor"/>
    <x v="7"/>
    <d v="2021-05-25T00:00:00"/>
    <d v="2021-05-25T06:57:10"/>
    <n v="113"/>
    <x v="23"/>
    <d v="2021-05-25T00:00:00"/>
    <d v="2021-05-25T06:57:20"/>
    <n v="123"/>
    <s v="CanOnTor/nEmpY"/>
  </r>
  <r>
    <s v="CanOnTor"/>
    <x v="7"/>
    <d v="2021-05-25T00:00:00"/>
    <d v="2021-05-25T06:57:20"/>
    <n v="123"/>
    <x v="23"/>
    <d v="2021-05-25T00:00:00"/>
    <d v="2021-05-25T06:57:32"/>
    <n v="156"/>
    <s v=""/>
  </r>
  <r>
    <s v="CanOnTor"/>
    <x v="7"/>
    <d v="2021-05-25T00:00:00"/>
    <d v="2021-05-25T06:57:32"/>
    <n v="156"/>
    <x v="24"/>
    <d v="2021-05-24T00:00:00"/>
    <e v="#N/A"/>
    <e v="#N/A"/>
    <e v="#N/A"/>
  </r>
  <r>
    <s v="CanOnTor"/>
    <x v="11"/>
    <d v="2021-05-25T00:00:00"/>
    <d v="2021-05-25T06:57:49"/>
    <n v="113"/>
    <x v="25"/>
    <d v="2021-05-25T00:00:00"/>
    <d v="2021-05-25T06:58:02"/>
    <n v="123"/>
    <s v="CanOnTor/xEmpN"/>
  </r>
  <r>
    <s v="CanOnTor"/>
    <x v="11"/>
    <d v="2021-05-25T00:00:00"/>
    <d v="2021-05-25T06:58:02"/>
    <n v="123"/>
    <x v="25"/>
    <d v="2021-05-25T00:00:00"/>
    <d v="2021-05-25T16:08:38"/>
    <n v="139"/>
    <s v="CanOnTor/xEmpN"/>
  </r>
  <r>
    <s v="CanOnTor"/>
    <x v="15"/>
    <d v="2021-05-25T00:00:00"/>
    <d v="2021-05-25T06:58:18"/>
    <n v="102"/>
    <x v="26"/>
    <d v="2021-05-25T00:00:00"/>
    <d v="2021-05-25T07:01:02"/>
    <n v="106"/>
    <s v="C157-ws"/>
  </r>
  <r>
    <s v="CanOnWat"/>
    <x v="16"/>
    <d v="2021-05-25T00:00:00"/>
    <d v="2021-05-25T06:58:50"/>
    <n v="102"/>
    <x v="27"/>
    <d v="2021-05-25T00:00:00"/>
    <d v="2021-05-25T06:59:49"/>
    <n v="106"/>
    <s v="V133-ws"/>
  </r>
  <r>
    <s v="CanOnWat"/>
    <x v="10"/>
    <d v="2021-05-25T00:00:00"/>
    <d v="2021-05-25T06:59:24"/>
    <n v="113"/>
    <x v="44"/>
    <d v="2021-05-25T00:00:00"/>
    <d v="2021-05-25T06:59:36"/>
    <n v="123"/>
    <s v="CanOnWat/hEmpW"/>
  </r>
  <r>
    <s v="CanOnWat"/>
    <x v="10"/>
    <d v="2021-05-25T00:00:00"/>
    <d v="2021-05-25T06:59:36"/>
    <n v="123"/>
    <x v="44"/>
    <d v="2021-05-25T00:00:00"/>
    <d v="2021-05-25T06:59:49"/>
    <n v="156"/>
    <s v=""/>
  </r>
  <r>
    <s v="CanOnTor"/>
    <x v="9"/>
    <d v="2021-05-25T00:00:00"/>
    <d v="2021-05-25T06:59:41"/>
    <n v="113"/>
    <x v="42"/>
    <d v="2021-05-25T00:00:00"/>
    <d v="2021-05-25T06:59:54"/>
    <n v="123"/>
    <s v="CanOnTor/xEmpH"/>
  </r>
  <r>
    <s v="CanOnWat"/>
    <x v="16"/>
    <d v="2021-05-25T00:00:00"/>
    <d v="2021-05-25T06:59:49"/>
    <n v="106"/>
    <x v="27"/>
    <d v="2021-05-25T00:00:00"/>
    <d v="2021-05-25T06:59:58"/>
    <n v="112"/>
    <s v="V133-ws"/>
  </r>
  <r>
    <s v="CanOnWat"/>
    <x v="10"/>
    <d v="2021-05-25T00:00:00"/>
    <d v="2021-05-25T06:59:49"/>
    <n v="156"/>
    <x v="24"/>
    <d v="2021-05-24T00:00:00"/>
    <e v="#N/A"/>
    <e v="#N/A"/>
    <e v="#N/A"/>
  </r>
  <r>
    <s v="CanOnTor"/>
    <x v="9"/>
    <d v="2021-05-25T00:00:00"/>
    <d v="2021-05-25T06:59:54"/>
    <n v="123"/>
    <x v="42"/>
    <d v="2021-05-25T00:00:00"/>
    <d v="2021-05-25T15:53:13"/>
    <n v="139"/>
    <s v="CanOnTor/xEmpH"/>
  </r>
  <r>
    <s v="CanOnWat"/>
    <x v="16"/>
    <d v="2021-05-25T00:00:00"/>
    <d v="2021-05-25T06:59:58"/>
    <n v="112"/>
    <x v="27"/>
    <d v="2021-05-25T00:00:00"/>
    <d v="2021-05-25T07:01:46"/>
    <n v="113"/>
    <s v="CanOnWat/cEmpZ,V133-ws"/>
  </r>
  <r>
    <s v="CanOnTor"/>
    <x v="15"/>
    <d v="2021-05-25T00:00:00"/>
    <d v="2021-05-25T07:01:02"/>
    <n v="106"/>
    <x v="26"/>
    <d v="2021-05-25T00:00:00"/>
    <d v="2021-05-25T07:01:11"/>
    <n v="112"/>
    <s v="C157-ws"/>
  </r>
  <r>
    <s v="CanOnTor"/>
    <x v="15"/>
    <d v="2021-05-25T00:00:00"/>
    <d v="2021-05-25T07:01:11"/>
    <n v="112"/>
    <x v="26"/>
    <d v="2021-05-25T00:00:00"/>
    <d v="2021-05-25T07:02:15"/>
    <n v="113"/>
    <s v="CanOnTor/xEmpN,C157-ws"/>
  </r>
  <r>
    <s v="CanOnWat"/>
    <x v="17"/>
    <d v="2021-05-25T00:00:00"/>
    <d v="2021-05-25T07:01:21"/>
    <n v="112"/>
    <x v="28"/>
    <d v="2021-05-25T00:00:00"/>
    <d v="2021-05-25T07:16:56"/>
    <n v="113"/>
    <s v="CanOnWat/uEmpC"/>
  </r>
  <r>
    <s v="CanOnWat"/>
    <x v="12"/>
    <d v="2021-05-25T00:00:00"/>
    <d v="2021-05-25T07:01:24"/>
    <n v="113"/>
    <x v="29"/>
    <d v="2021-05-25T00:00:00"/>
    <d v="2021-05-25T07:01:27"/>
    <n v="123"/>
    <s v="CanOnWat/zEmpR"/>
  </r>
  <r>
    <s v="CanOnWat"/>
    <x v="12"/>
    <d v="2021-05-25T00:00:00"/>
    <d v="2021-05-25T07:01:27"/>
    <n v="123"/>
    <x v="29"/>
    <d v="2021-05-25T00:00:00"/>
    <d v="2021-05-25T15:48:10"/>
    <n v="139"/>
    <s v="CanOnWat/zEmpR"/>
  </r>
  <r>
    <s v="CanOnTor"/>
    <x v="13"/>
    <d v="2021-05-25T00:00:00"/>
    <d v="2021-05-25T07:01:40"/>
    <n v="113"/>
    <x v="30"/>
    <d v="2021-05-25T00:00:00"/>
    <d v="2021-05-25T07:01:48"/>
    <n v="123"/>
    <s v="CanOnTor/oEmpJ"/>
  </r>
  <r>
    <s v="CanOnWat"/>
    <x v="16"/>
    <d v="2021-05-25T00:00:00"/>
    <d v="2021-05-25T07:01:46"/>
    <n v="113"/>
    <x v="31"/>
    <d v="2021-05-25T00:00:00"/>
    <d v="2021-05-25T07:01:57"/>
    <n v="123"/>
    <s v="CanOnWat/cEmpZ"/>
  </r>
  <r>
    <s v="CanOnTor"/>
    <x v="13"/>
    <d v="2021-05-25T00:00:00"/>
    <d v="2021-05-25T07:01:48"/>
    <n v="123"/>
    <x v="30"/>
    <d v="2021-05-25T00:00:00"/>
    <d v="2021-05-25T15:56:07"/>
    <n v="139"/>
    <s v="CanOnTor/oEmpJ"/>
  </r>
  <r>
    <s v="CanOnWat"/>
    <x v="16"/>
    <d v="2021-05-25T00:00:00"/>
    <d v="2021-05-25T07:01:57"/>
    <n v="123"/>
    <x v="32"/>
    <d v="2021-05-25T00:00:00"/>
    <d v="2021-05-25T16:09:49"/>
    <n v="139"/>
    <s v="CanOnWat/cEmpZ,V133-ws"/>
  </r>
  <r>
    <s v="CanOnTor"/>
    <x v="18"/>
    <d v="2021-05-25T00:00:00"/>
    <d v="2021-05-25T07:02:02"/>
    <n v="102"/>
    <x v="33"/>
    <d v="2021-05-25T00:00:00"/>
    <d v="2021-05-25T07:02:49"/>
    <n v="106"/>
    <s v="G175-ws"/>
  </r>
  <r>
    <s v="CanOnTor"/>
    <x v="15"/>
    <d v="2021-05-25T00:00:00"/>
    <d v="2021-05-25T07:02:15"/>
    <n v="113"/>
    <x v="36"/>
    <d v="2021-05-25T00:00:00"/>
    <d v="2021-05-25T07:02:24"/>
    <n v="123"/>
    <s v="CanOnTor/xEmpN"/>
  </r>
  <r>
    <s v="CanOnTor"/>
    <x v="15"/>
    <d v="2021-05-25T00:00:00"/>
    <d v="2021-05-25T07:02:24"/>
    <n v="123"/>
    <x v="25"/>
    <d v="2021-05-25T00:00:00"/>
    <d v="2021-05-25T15:48:30"/>
    <n v="139"/>
    <s v="CanOnTor/xEmpN,C157-ws"/>
  </r>
  <r>
    <s v="CanOnTor"/>
    <x v="18"/>
    <d v="2021-05-25T00:00:00"/>
    <d v="2021-05-25T07:02:49"/>
    <n v="106"/>
    <x v="33"/>
    <d v="2021-05-25T00:00:00"/>
    <d v="2021-05-25T07:02:58"/>
    <n v="112"/>
    <s v="G175-ws"/>
  </r>
  <r>
    <s v="CanOnTor"/>
    <x v="18"/>
    <d v="2021-05-25T00:00:00"/>
    <d v="2021-05-25T07:02:58"/>
    <n v="112"/>
    <x v="33"/>
    <d v="2021-05-25T00:00:00"/>
    <d v="2021-05-25T07:03:46"/>
    <n v="113"/>
    <s v="CanOnTor/zEmpR,G175-ws"/>
  </r>
  <r>
    <s v="CanOnTor"/>
    <x v="6"/>
    <d v="2021-05-25T00:00:00"/>
    <d v="2021-05-25T07:03:00"/>
    <n v="113"/>
    <x v="21"/>
    <d v="2021-05-25T00:00:00"/>
    <d v="2021-05-25T07:03:08"/>
    <n v="123"/>
    <s v="CanOnTor/cEmpZ"/>
  </r>
  <r>
    <s v="CanOnWat"/>
    <x v="19"/>
    <d v="2021-05-25T00:00:00"/>
    <d v="2021-05-25T07:03:02"/>
    <n v="102"/>
    <x v="34"/>
    <d v="2021-05-25T00:00:00"/>
    <d v="2021-05-25T07:04:17"/>
    <n v="106"/>
    <s v="S165-ws"/>
  </r>
  <r>
    <s v="CanOnTor"/>
    <x v="14"/>
    <d v="2021-05-25T00:00:00"/>
    <d v="2021-05-25T07:03:07"/>
    <n v="113"/>
    <x v="21"/>
    <d v="2021-05-25T00:00:00"/>
    <d v="2021-05-25T07:03:16"/>
    <n v="123"/>
    <s v="CanOnTor/cEmpZ"/>
  </r>
  <r>
    <s v="CanOnTor"/>
    <x v="6"/>
    <d v="2021-05-25T00:00:00"/>
    <d v="2021-05-25T07:03:08"/>
    <n v="123"/>
    <x v="21"/>
    <d v="2021-05-25T00:00:00"/>
    <d v="2021-05-25T16:17:08"/>
    <n v="139"/>
    <s v="CanOnTor/cEmpZ"/>
  </r>
  <r>
    <s v="CanOnTor"/>
    <x v="14"/>
    <d v="2021-05-25T00:00:00"/>
    <d v="2021-05-25T07:03:16"/>
    <n v="123"/>
    <x v="21"/>
    <d v="2021-05-25T00:00:00"/>
    <d v="2021-05-25T15:52:49"/>
    <n v="139"/>
    <s v="CanOnTor/cEmpZ"/>
  </r>
  <r>
    <s v="CanOnTor"/>
    <x v="20"/>
    <d v="2021-05-25T00:00:00"/>
    <d v="2021-05-25T07:03:32"/>
    <n v="102"/>
    <x v="35"/>
    <d v="2021-05-25T00:00:00"/>
    <d v="2021-05-25T07:04:30"/>
    <n v="106"/>
    <s v="Y144-ws"/>
  </r>
  <r>
    <s v="CanOnTor"/>
    <x v="18"/>
    <d v="2021-05-25T00:00:00"/>
    <d v="2021-05-25T07:03:46"/>
    <n v="113"/>
    <x v="39"/>
    <d v="2021-05-25T00:00:00"/>
    <d v="2021-05-25T07:03:49"/>
    <n v="123"/>
    <s v="CanOnTor/zEmpR"/>
  </r>
  <r>
    <s v="CanOnTor"/>
    <x v="18"/>
    <d v="2021-05-25T00:00:00"/>
    <d v="2021-05-25T07:03:49"/>
    <n v="123"/>
    <x v="40"/>
    <d v="2021-05-25T00:00:00"/>
    <d v="2021-05-25T16:18:44"/>
    <n v="139"/>
    <s v="CanOnTor/zEmpR,G175-ws"/>
  </r>
  <r>
    <s v="CanOnWat"/>
    <x v="8"/>
    <d v="2021-05-25T00:00:00"/>
    <d v="2021-05-25T07:04:14"/>
    <n v="113"/>
    <x v="43"/>
    <d v="2021-05-25T00:00:00"/>
    <d v="2021-05-25T07:04:22"/>
    <n v="123"/>
    <s v="CanOnWat/jEmpG"/>
  </r>
  <r>
    <s v="CanOnWat"/>
    <x v="19"/>
    <d v="2021-05-25T00:00:00"/>
    <d v="2021-05-25T07:04:17"/>
    <n v="106"/>
    <x v="34"/>
    <d v="2021-05-25T00:00:00"/>
    <d v="2021-05-25T07:04:26"/>
    <n v="112"/>
    <s v="S165-ws"/>
  </r>
  <r>
    <s v="CanOnWat"/>
    <x v="8"/>
    <d v="2021-05-25T00:00:00"/>
    <d v="2021-05-25T07:04:22"/>
    <n v="123"/>
    <x v="43"/>
    <d v="2021-05-25T00:00:00"/>
    <d v="2021-05-25T07:04:36"/>
    <n v="156"/>
    <s v=""/>
  </r>
  <r>
    <s v="CanOnWat"/>
    <x v="19"/>
    <d v="2021-05-25T00:00:00"/>
    <d v="2021-05-25T07:04:26"/>
    <n v="112"/>
    <x v="34"/>
    <d v="2021-05-25T00:00:00"/>
    <d v="2021-05-25T07:06:23"/>
    <n v="113"/>
    <s v="CanOnWat/xEmpH,S165-ws"/>
  </r>
  <r>
    <s v="CanOnTor"/>
    <x v="20"/>
    <d v="2021-05-25T00:00:00"/>
    <d v="2021-05-25T07:04:30"/>
    <n v="106"/>
    <x v="35"/>
    <d v="2021-05-25T00:00:00"/>
    <d v="2021-05-25T07:04:39"/>
    <n v="112"/>
    <s v="Y144-ws"/>
  </r>
  <r>
    <s v="CanOnWat"/>
    <x v="8"/>
    <d v="2021-05-25T00:00:00"/>
    <d v="2021-05-25T07:04:36"/>
    <n v="156"/>
    <x v="24"/>
    <d v="2021-05-24T00:00:00"/>
    <e v="#N/A"/>
    <e v="#N/A"/>
    <e v="#N/A"/>
  </r>
  <r>
    <s v="CanOnTor"/>
    <x v="20"/>
    <d v="2021-05-25T00:00:00"/>
    <d v="2021-05-25T07:04:39"/>
    <n v="112"/>
    <x v="35"/>
    <d v="2021-05-25T00:00:00"/>
    <d v="2021-05-25T07:05:10"/>
    <n v="113"/>
    <s v="CanOnTor/oEmpJ,Y144-ws"/>
  </r>
  <r>
    <s v="CanOnTor"/>
    <x v="20"/>
    <d v="2021-05-25T00:00:00"/>
    <d v="2021-05-25T07:05:10"/>
    <n v="113"/>
    <x v="41"/>
    <d v="2021-05-25T00:00:00"/>
    <d v="2021-05-25T07:05:11"/>
    <n v="123"/>
    <s v="CanOnTor/oEmpJ"/>
  </r>
  <r>
    <s v="CanOnTor"/>
    <x v="20"/>
    <d v="2021-05-25T00:00:00"/>
    <d v="2021-05-25T07:05:11"/>
    <n v="123"/>
    <x v="30"/>
    <d v="2021-05-25T00:00:00"/>
    <d v="2021-05-25T15:51:03"/>
    <n v="139"/>
    <s v="CanOnTor/oEmpJ,Y144-ws"/>
  </r>
  <r>
    <s v="CanOnWat"/>
    <x v="19"/>
    <d v="2021-05-25T00:00:00"/>
    <d v="2021-05-25T07:06:23"/>
    <n v="113"/>
    <x v="37"/>
    <d v="2021-05-25T00:00:00"/>
    <d v="2021-05-25T07:06:30"/>
    <n v="123"/>
    <s v="CanOnWat/xEmpH"/>
  </r>
  <r>
    <s v="CanOnWat"/>
    <x v="19"/>
    <d v="2021-05-25T00:00:00"/>
    <d v="2021-05-25T07:06:30"/>
    <n v="123"/>
    <x v="38"/>
    <d v="2021-05-25T00:00:00"/>
    <d v="2021-05-25T16:48:48"/>
    <n v="139"/>
    <s v="CanOnWat/xEmpH,S165-ws"/>
  </r>
  <r>
    <s v="CanOnTor"/>
    <x v="22"/>
    <d v="2021-05-25T00:00:00"/>
    <d v="2021-05-25T07:08:53"/>
    <n v="112"/>
    <x v="47"/>
    <d v="2021-05-25T00:00:00"/>
    <d v="2021-05-25T07:15:41"/>
    <n v="113"/>
    <s v="CanOnTor/hEmpP"/>
  </r>
  <r>
    <s v="CanOnWat"/>
    <x v="21"/>
    <d v="2021-05-25T00:00:00"/>
    <d v="2021-05-25T07:10:39"/>
    <n v="102"/>
    <x v="46"/>
    <d v="2021-05-25T00:00:00"/>
    <d v="2021-05-25T07:11:40"/>
    <n v="106"/>
    <s v="Y166-ws"/>
  </r>
  <r>
    <s v="CanOnWat"/>
    <x v="21"/>
    <d v="2021-05-25T00:00:00"/>
    <d v="2021-05-25T07:11:40"/>
    <n v="106"/>
    <x v="46"/>
    <d v="2021-05-25T00:00:00"/>
    <d v="2021-05-25T07:11:49"/>
    <n v="112"/>
    <s v="Y166-ws"/>
  </r>
  <r>
    <s v="CanOnWat"/>
    <x v="21"/>
    <d v="2021-05-25T00:00:00"/>
    <d v="2021-05-25T07:11:49"/>
    <n v="112"/>
    <x v="46"/>
    <d v="2021-05-25T00:00:00"/>
    <d v="2021-05-25T07:12:57"/>
    <n v="113"/>
    <s v="CanOnWat/uEmpC,Y166-ws"/>
  </r>
  <r>
    <s v="CanOnWat"/>
    <x v="21"/>
    <d v="2021-05-25T00:00:00"/>
    <d v="2021-05-25T07:12:57"/>
    <n v="113"/>
    <x v="48"/>
    <d v="2021-05-25T00:00:00"/>
    <d v="2021-05-25T07:13:00"/>
    <n v="123"/>
    <s v="CanOnWat/uEmpC"/>
  </r>
  <r>
    <s v="CanOnWat"/>
    <x v="21"/>
    <d v="2021-05-25T00:00:00"/>
    <d v="2021-05-25T07:13:00"/>
    <n v="123"/>
    <x v="45"/>
    <d v="2021-05-25T00:00:00"/>
    <d v="2021-05-25T16:09:17"/>
    <n v="139"/>
    <s v="CanOnWat/uEmpC,Y166-ws"/>
  </r>
  <r>
    <s v="CanOnTor"/>
    <x v="22"/>
    <d v="2021-05-25T00:00:00"/>
    <d v="2021-05-25T07:15:41"/>
    <n v="113"/>
    <x v="49"/>
    <d v="2021-05-25T00:00:00"/>
    <d v="2021-05-25T07:15:50"/>
    <n v="123"/>
    <s v="CanOnTor/hEmpP"/>
  </r>
  <r>
    <s v="CanOnTor"/>
    <x v="22"/>
    <d v="2021-05-25T00:00:00"/>
    <d v="2021-05-25T07:15:50"/>
    <n v="123"/>
    <x v="49"/>
    <d v="2021-05-25T00:00:00"/>
    <d v="2021-05-25T16:20:31"/>
    <n v="139"/>
    <s v="CanOnTor/hEmpP"/>
  </r>
  <r>
    <s v="CanOnWat"/>
    <x v="17"/>
    <d v="2021-05-25T00:00:00"/>
    <d v="2021-05-25T07:16:56"/>
    <n v="113"/>
    <x v="45"/>
    <d v="2021-05-25T00:00:00"/>
    <d v="2021-05-25T07:17:00"/>
    <n v="123"/>
    <s v="CanOnWat/uEmpC"/>
  </r>
  <r>
    <s v="CanOnWat"/>
    <x v="17"/>
    <d v="2021-05-25T00:00:00"/>
    <d v="2021-05-25T07:17:00"/>
    <n v="123"/>
    <x v="45"/>
    <d v="2021-05-25T00:00:00"/>
    <d v="2021-05-25T16:10:33"/>
    <n v="139"/>
    <s v="CanOnWat/uEmpC"/>
  </r>
  <r>
    <s v="CanOnWat"/>
    <x v="23"/>
    <d v="2021-05-25T00:00:00"/>
    <d v="2021-05-25T07:18:20"/>
    <n v="102"/>
    <x v="50"/>
    <d v="2021-05-25T00:00:00"/>
    <d v="2021-05-25T07:19:17"/>
    <n v="106"/>
    <s v="C100-ws"/>
  </r>
  <r>
    <s v="CanOnWat"/>
    <x v="23"/>
    <d v="2021-05-25T00:00:00"/>
    <d v="2021-05-25T07:19:17"/>
    <n v="106"/>
    <x v="50"/>
    <d v="2021-05-25T00:00:00"/>
    <d v="2021-05-25T07:19:26"/>
    <n v="112"/>
    <s v="C100-ws"/>
  </r>
  <r>
    <s v="CanOnWat"/>
    <x v="23"/>
    <d v="2021-05-25T00:00:00"/>
    <d v="2021-05-25T07:19:26"/>
    <n v="112"/>
    <x v="50"/>
    <d v="2021-05-25T00:00:00"/>
    <d v="2021-05-25T07:20:29"/>
    <n v="113"/>
    <s v="CanOnWat/hEmpP,C100-ws"/>
  </r>
  <r>
    <s v="CanOnWat"/>
    <x v="23"/>
    <d v="2021-05-25T00:00:00"/>
    <d v="2021-05-25T07:20:29"/>
    <n v="113"/>
    <x v="52"/>
    <d v="2021-05-25T00:00:00"/>
    <d v="2021-05-25T07:20:41"/>
    <n v="123"/>
    <s v="CanOnWat/hEmpP"/>
  </r>
  <r>
    <s v="CanOnWat"/>
    <x v="23"/>
    <d v="2021-05-25T00:00:00"/>
    <d v="2021-05-25T07:20:41"/>
    <n v="123"/>
    <x v="53"/>
    <d v="2021-05-25T00:00:00"/>
    <d v="2021-05-25T16:16:06"/>
    <n v="139"/>
    <s v="CanOnWat/hEmpP,C100-ws"/>
  </r>
  <r>
    <s v="CanOnWat"/>
    <x v="25"/>
    <d v="2021-05-25T00:00:00"/>
    <d v="2021-05-25T07:22:03"/>
    <n v="112"/>
    <x v="54"/>
    <d v="2021-05-25T00:00:00"/>
    <d v="2021-05-25T07:28:27"/>
    <n v="113"/>
    <s v="CanOnWat/tEmpK"/>
  </r>
  <r>
    <s v="CanOnWat"/>
    <x v="24"/>
    <d v="2021-05-25T00:00:00"/>
    <d v="2021-05-25T07:22:24"/>
    <n v="112"/>
    <x v="51"/>
    <d v="2021-05-25T00:00:00"/>
    <d v="2021-05-25T07:29:01"/>
    <n v="113"/>
    <s v="CanOnWat/xEmpE"/>
  </r>
  <r>
    <s v="CanOnTor"/>
    <x v="26"/>
    <d v="2021-05-25T00:00:00"/>
    <d v="2021-05-25T07:25:33"/>
    <n v="112"/>
    <x v="55"/>
    <d v="2021-05-25T00:00:00"/>
    <d v="2021-05-25T07:32:51"/>
    <n v="113"/>
    <s v="CanOnTor/fEmpV"/>
  </r>
  <r>
    <s v="CanOnTor"/>
    <x v="28"/>
    <d v="2021-05-25T00:00:00"/>
    <d v="2021-05-25T07:27:17"/>
    <n v="102"/>
    <x v="57"/>
    <d v="2021-05-25T00:00:00"/>
    <d v="2021-05-25T07:28:07"/>
    <n v="106"/>
    <s v="G150-ws"/>
  </r>
  <r>
    <s v="CanOnTor"/>
    <x v="28"/>
    <d v="2021-05-25T00:00:00"/>
    <d v="2021-05-25T07:28:07"/>
    <n v="106"/>
    <x v="57"/>
    <d v="2021-05-25T00:00:00"/>
    <d v="2021-05-25T07:28:16"/>
    <n v="112"/>
    <s v="G150-ws"/>
  </r>
  <r>
    <s v="CanOnWat"/>
    <x v="27"/>
    <d v="2021-05-25T00:00:00"/>
    <d v="2021-05-25T07:28:15"/>
    <n v="112"/>
    <x v="56"/>
    <d v="2021-05-25T00:00:00"/>
    <d v="2021-05-25T07:42:35"/>
    <n v="113"/>
    <s v="CanOnWat/gEmpI"/>
  </r>
  <r>
    <s v="CanOnTor"/>
    <x v="28"/>
    <d v="2021-05-25T00:00:00"/>
    <d v="2021-05-25T07:28:16"/>
    <n v="112"/>
    <x v="57"/>
    <d v="2021-05-25T00:00:00"/>
    <d v="2021-05-25T07:28:52"/>
    <n v="113"/>
    <s v="CanOnTor/tEmpK,G150-ws"/>
  </r>
  <r>
    <s v="CanOnWat"/>
    <x v="25"/>
    <d v="2021-05-25T00:00:00"/>
    <d v="2021-05-25T07:28:27"/>
    <n v="113"/>
    <x v="59"/>
    <d v="2021-05-25T00:00:00"/>
    <d v="2021-05-25T07:28:33"/>
    <n v="123"/>
    <s v="CanOnWat/tEmpK"/>
  </r>
  <r>
    <s v="CanOnWat"/>
    <x v="25"/>
    <d v="2021-05-25T00:00:00"/>
    <d v="2021-05-25T07:28:33"/>
    <n v="123"/>
    <x v="59"/>
    <d v="2021-05-25T00:00:00"/>
    <d v="2021-05-25T16:24:58"/>
    <n v="139"/>
    <s v="CanOnWat/tEmpK"/>
  </r>
  <r>
    <s v="CanOnWat"/>
    <x v="30"/>
    <d v="2021-05-25T00:00:00"/>
    <d v="2021-05-25T07:28:40"/>
    <n v="112"/>
    <x v="63"/>
    <d v="2021-05-25T00:00:00"/>
    <d v="2021-05-25T07:35:08"/>
    <n v="113"/>
    <s v="CanOnWat/qEmpD"/>
  </r>
  <r>
    <s v="CanOnTor"/>
    <x v="28"/>
    <d v="2021-05-25T00:00:00"/>
    <d v="2021-05-25T07:28:52"/>
    <n v="113"/>
    <x v="61"/>
    <d v="2021-05-25T00:00:00"/>
    <d v="2021-05-25T07:28:56"/>
    <n v="123"/>
    <s v="CanOnTor/tEmpK"/>
  </r>
  <r>
    <s v="CanOnTor"/>
    <x v="28"/>
    <d v="2021-05-25T00:00:00"/>
    <d v="2021-05-25T07:28:56"/>
    <n v="123"/>
    <x v="62"/>
    <d v="2021-05-25T00:00:00"/>
    <d v="2021-05-25T16:49:19"/>
    <n v="139"/>
    <s v="CanOnTor/tEmpK,G150-ws"/>
  </r>
  <r>
    <s v="CanOnWat"/>
    <x v="24"/>
    <d v="2021-05-25T00:00:00"/>
    <d v="2021-05-25T07:29:01"/>
    <n v="113"/>
    <x v="58"/>
    <d v="2021-05-25T00:00:00"/>
    <d v="2021-05-25T07:29:06"/>
    <n v="135"/>
    <s v="CanOnWat/xEmpE"/>
  </r>
  <r>
    <s v="CanOnWat"/>
    <x v="24"/>
    <d v="2021-05-25T00:00:00"/>
    <d v="2021-05-25T07:29:06"/>
    <n v="135"/>
    <x v="58"/>
    <d v="2021-05-25T00:00:00"/>
    <d v="2021-05-25T07:32:19"/>
    <n v="113"/>
    <s v="CanOnWat/xEmpE"/>
  </r>
  <r>
    <s v="CanOnWat"/>
    <x v="29"/>
    <d v="2021-05-25T00:00:00"/>
    <d v="2021-05-25T07:29:08"/>
    <n v="112"/>
    <x v="60"/>
    <d v="2021-05-25T00:00:00"/>
    <d v="2021-05-25T07:36:28"/>
    <n v="113"/>
    <s v="CanOnWat/nEmpM"/>
  </r>
  <r>
    <s v="CanOnWat"/>
    <x v="31"/>
    <d v="2021-05-25T00:00:00"/>
    <d v="2021-05-25T07:31:03"/>
    <n v="102"/>
    <x v="65"/>
    <d v="2021-05-25T00:00:00"/>
    <d v="2021-05-25T07:32:19"/>
    <n v="106"/>
    <s v="S180-ws"/>
  </r>
  <r>
    <s v="CanOnWat"/>
    <x v="24"/>
    <d v="2021-05-25T00:00:00"/>
    <d v="2021-05-25T07:32:19"/>
    <n v="113"/>
    <x v="58"/>
    <d v="2021-05-25T00:00:00"/>
    <d v="2021-05-25T07:32:26"/>
    <n v="123"/>
    <s v="CanOnWat/xEmpE"/>
  </r>
  <r>
    <s v="CanOnWat"/>
    <x v="31"/>
    <d v="2021-05-25T00:00:00"/>
    <d v="2021-05-25T07:32:19"/>
    <n v="106"/>
    <x v="65"/>
    <d v="2021-05-25T00:00:00"/>
    <d v="2021-05-25T07:32:28"/>
    <n v="112"/>
    <s v="S180-ws"/>
  </r>
  <r>
    <s v="CanOnWat"/>
    <x v="24"/>
    <d v="2021-05-25T00:00:00"/>
    <d v="2021-05-25T07:32:26"/>
    <n v="123"/>
    <x v="58"/>
    <d v="2021-05-25T00:00:00"/>
    <d v="2021-05-25T16:43:56"/>
    <n v="139"/>
    <s v="CanOnWat/xEmpE"/>
  </r>
  <r>
    <s v="CanOnWat"/>
    <x v="31"/>
    <d v="2021-05-25T00:00:00"/>
    <d v="2021-05-25T07:32:28"/>
    <n v="112"/>
    <x v="65"/>
    <d v="2021-05-25T00:00:00"/>
    <d v="2021-05-25T07:34:02"/>
    <n v="123"/>
    <s v="CanOnWat/xEmpE"/>
  </r>
  <r>
    <s v="CanOnTor"/>
    <x v="26"/>
    <d v="2021-05-25T00:00:00"/>
    <d v="2021-05-25T07:32:51"/>
    <n v="113"/>
    <x v="64"/>
    <d v="2021-05-25T00:00:00"/>
    <d v="2021-05-25T07:32:58"/>
    <n v="123"/>
    <s v="CanOnTor/fEmpV"/>
  </r>
  <r>
    <s v="CanOnTor"/>
    <x v="26"/>
    <d v="2021-05-25T00:00:00"/>
    <d v="2021-05-25T07:32:58"/>
    <n v="123"/>
    <x v="64"/>
    <d v="2021-05-25T00:00:00"/>
    <d v="2021-05-25T07:33:10"/>
    <n v="156"/>
    <s v=""/>
  </r>
  <r>
    <s v="CanOnTor"/>
    <x v="26"/>
    <d v="2021-05-25T00:00:00"/>
    <d v="2021-05-25T07:33:10"/>
    <n v="156"/>
    <x v="24"/>
    <d v="2021-05-24T00:00:00"/>
    <e v="#N/A"/>
    <e v="#N/A"/>
    <e v="#N/A"/>
  </r>
  <r>
    <s v="CanOnWat"/>
    <x v="31"/>
    <d v="2021-05-25T00:00:00"/>
    <d v="2021-05-25T07:34:02"/>
    <n v="123"/>
    <x v="58"/>
    <d v="2021-05-25T00:00:00"/>
    <d v="2021-05-25T07:34:02"/>
    <n v="113"/>
    <s v="CanOnWat/xEmpE,S180-ws"/>
  </r>
  <r>
    <s v="CanOnWat"/>
    <x v="31"/>
    <d v="2021-05-25T00:00:00"/>
    <d v="2021-05-25T07:34:02"/>
    <n v="113"/>
    <x v="68"/>
    <d v="2021-05-25T00:00:00"/>
    <d v="2021-05-25T16:33:42"/>
    <n v="139"/>
    <s v="CanOnWat/xEmpE,S180-ws"/>
  </r>
  <r>
    <s v="CanOnTor"/>
    <x v="32"/>
    <d v="2021-05-25T00:00:00"/>
    <d v="2021-05-25T07:34:21"/>
    <n v="102"/>
    <x v="66"/>
    <d v="2021-05-25T00:00:00"/>
    <d v="2021-05-25T07:37:03"/>
    <n v="106"/>
    <s v="J114-ws"/>
  </r>
  <r>
    <s v="CanOnWat"/>
    <x v="30"/>
    <d v="2021-05-25T00:00:00"/>
    <d v="2021-05-25T07:35:08"/>
    <n v="113"/>
    <x v="71"/>
    <d v="2021-05-25T00:00:00"/>
    <d v="2021-05-25T07:35:12"/>
    <n v="123"/>
    <s v="CanOnWat/qEmpD"/>
  </r>
  <r>
    <s v="CanOnWat"/>
    <x v="30"/>
    <d v="2021-05-25T00:00:00"/>
    <d v="2021-05-25T07:35:12"/>
    <n v="123"/>
    <x v="71"/>
    <d v="2021-05-25T00:00:00"/>
    <d v="2021-05-25T16:47:57"/>
    <n v="139"/>
    <s v="CanOnWat/qEmpD"/>
  </r>
  <r>
    <s v="CanOnWat"/>
    <x v="29"/>
    <d v="2021-05-25T00:00:00"/>
    <d v="2021-05-25T07:36:28"/>
    <n v="113"/>
    <x v="69"/>
    <d v="2021-05-25T00:00:00"/>
    <d v="2021-05-25T07:36:30"/>
    <n v="123"/>
    <s v="CanOnWat/nEmpM"/>
  </r>
  <r>
    <s v="CanOnTor"/>
    <x v="33"/>
    <d v="2021-05-25T00:00:00"/>
    <d v="2021-05-25T07:36:28"/>
    <n v="102"/>
    <x v="70"/>
    <d v="2021-05-25T00:00:00"/>
    <d v="2021-05-25T07:37:15"/>
    <n v="106"/>
    <s v="G216-ws"/>
  </r>
  <r>
    <s v="CanOnWat"/>
    <x v="29"/>
    <d v="2021-05-25T00:00:00"/>
    <d v="2021-05-25T07:36:30"/>
    <n v="123"/>
    <x v="69"/>
    <d v="2021-05-25T00:00:00"/>
    <d v="2021-05-25T16:30:08"/>
    <n v="139"/>
    <s v="CanOnWat/nEmpM"/>
  </r>
  <r>
    <s v="CanOnTor"/>
    <x v="32"/>
    <d v="2021-05-25T00:00:00"/>
    <d v="2021-05-25T07:37:03"/>
    <n v="106"/>
    <x v="66"/>
    <d v="2021-05-25T00:00:00"/>
    <d v="2021-05-25T07:37:12"/>
    <n v="112"/>
    <s v="J114-ws"/>
  </r>
  <r>
    <s v="CanOnTor"/>
    <x v="32"/>
    <d v="2021-05-25T00:00:00"/>
    <d v="2021-05-25T07:37:12"/>
    <n v="112"/>
    <x v="66"/>
    <d v="2021-05-25T00:00:00"/>
    <d v="2021-05-25T07:37:31"/>
    <n v="113"/>
    <s v="CanOnTor/gEmpI,J114-ws"/>
  </r>
  <r>
    <s v="CanOnTor"/>
    <x v="33"/>
    <d v="2021-05-25T00:00:00"/>
    <d v="2021-05-25T07:37:15"/>
    <n v="106"/>
    <x v="70"/>
    <d v="2021-05-25T00:00:00"/>
    <d v="2021-05-25T07:37:24"/>
    <n v="112"/>
    <s v="G216-ws"/>
  </r>
  <r>
    <s v="CanOnTor"/>
    <x v="33"/>
    <d v="2021-05-25T00:00:00"/>
    <d v="2021-05-25T07:37:24"/>
    <n v="112"/>
    <x v="70"/>
    <d v="2021-05-25T00:00:00"/>
    <d v="2021-05-25T07:38:02"/>
    <n v="113"/>
    <s v="CanOnTor/nEmpM,G216-ws"/>
  </r>
  <r>
    <s v="CanOnTor"/>
    <x v="32"/>
    <d v="2021-05-25T00:00:00"/>
    <d v="2021-05-25T07:37:31"/>
    <n v="113"/>
    <x v="77"/>
    <d v="2021-05-25T00:00:00"/>
    <d v="2021-05-25T07:37:32"/>
    <n v="123"/>
    <s v="CanOnTor/gEmpI"/>
  </r>
  <r>
    <s v="CanOnTor"/>
    <x v="32"/>
    <d v="2021-05-25T00:00:00"/>
    <d v="2021-05-25T07:37:32"/>
    <n v="123"/>
    <x v="78"/>
    <d v="2021-05-25T00:00:00"/>
    <d v="2021-05-25T16:39:10"/>
    <n v="139"/>
    <s v="CanOnTor/gEmpI,J114-ws"/>
  </r>
  <r>
    <s v="CanOnTor"/>
    <x v="33"/>
    <d v="2021-05-25T00:00:00"/>
    <d v="2021-05-25T07:38:02"/>
    <n v="113"/>
    <x v="73"/>
    <d v="2021-05-25T00:00:00"/>
    <d v="2021-05-25T07:38:16"/>
    <n v="123"/>
    <s v="CanOnTor/nEmpM"/>
  </r>
  <r>
    <s v="CanOnWat"/>
    <x v="34"/>
    <d v="2021-05-25T00:00:00"/>
    <d v="2021-05-25T07:38:08"/>
    <n v="102"/>
    <x v="72"/>
    <d v="2021-05-25T00:00:00"/>
    <d v="2021-05-25T07:39:07"/>
    <n v="106"/>
    <s v="F144-ws"/>
  </r>
  <r>
    <s v="CanOnTor"/>
    <x v="33"/>
    <d v="2021-05-25T00:00:00"/>
    <d v="2021-05-25T07:38:16"/>
    <n v="123"/>
    <x v="74"/>
    <d v="2021-05-25T00:00:00"/>
    <d v="2021-05-25T16:28:09"/>
    <n v="139"/>
    <s v="CanOnTor/nEmpM,G216-ws"/>
  </r>
  <r>
    <s v="CanOnWat"/>
    <x v="34"/>
    <d v="2021-05-25T00:00:00"/>
    <d v="2021-05-25T07:39:07"/>
    <n v="106"/>
    <x v="72"/>
    <d v="2021-05-25T00:00:00"/>
    <d v="2021-05-25T07:39:16"/>
    <n v="112"/>
    <s v="F144-ws"/>
  </r>
  <r>
    <s v="CanOnWat"/>
    <x v="34"/>
    <d v="2021-05-25T00:00:00"/>
    <d v="2021-05-25T07:39:16"/>
    <n v="112"/>
    <x v="72"/>
    <d v="2021-05-25T00:00:00"/>
    <d v="2021-05-25T07:40:23"/>
    <n v="113"/>
    <s v="CanOnWat/qEmpD,F144-ws"/>
  </r>
  <r>
    <s v="CanOnWat"/>
    <x v="34"/>
    <d v="2021-05-25T00:00:00"/>
    <d v="2021-05-25T07:40:23"/>
    <n v="113"/>
    <x v="75"/>
    <d v="2021-05-25T00:00:00"/>
    <d v="2021-05-25T07:40:28"/>
    <n v="123"/>
    <s v="CanOnWat/qEmpD"/>
  </r>
  <r>
    <s v="CanOnWat"/>
    <x v="34"/>
    <d v="2021-05-25T00:00:00"/>
    <d v="2021-05-25T07:40:28"/>
    <n v="123"/>
    <x v="71"/>
    <d v="2021-05-25T00:00:00"/>
    <d v="2021-05-25T16:29:39"/>
    <n v="139"/>
    <s v="CanOnWat/qEmpD,F144-ws"/>
  </r>
  <r>
    <s v="CanOnWat"/>
    <x v="27"/>
    <d v="2021-05-25T00:00:00"/>
    <d v="2021-05-25T07:42:35"/>
    <n v="113"/>
    <x v="67"/>
    <d v="2021-05-25T00:00:00"/>
    <d v="2021-05-25T07:42:40"/>
    <n v="123"/>
    <s v="CanOnWat/gEmpI"/>
  </r>
  <r>
    <s v="CanOnWat"/>
    <x v="27"/>
    <d v="2021-05-25T00:00:00"/>
    <d v="2021-05-25T07:42:40"/>
    <n v="123"/>
    <x v="67"/>
    <d v="2021-05-25T00:00:00"/>
    <d v="2021-05-25T16:57:26"/>
    <n v="139"/>
    <s v="CanOnWat/gEmpI"/>
  </r>
  <r>
    <s v="CanOnTor"/>
    <x v="35"/>
    <d v="2021-05-25T00:00:00"/>
    <d v="2021-05-25T07:43:21"/>
    <n v="112"/>
    <x v="76"/>
    <d v="2021-05-25T00:00:00"/>
    <d v="2021-05-25T07:58:36"/>
    <n v="113"/>
    <s v="CanOnTor/lEmpA"/>
  </r>
  <r>
    <s v="CanOnWat"/>
    <x v="36"/>
    <d v="2021-05-25T00:00:00"/>
    <d v="2021-05-25T07:48:30"/>
    <n v="112"/>
    <x v="79"/>
    <d v="2021-05-25T00:00:00"/>
    <d v="2021-05-25T07:55:21"/>
    <n v="113"/>
    <s v="CanOnWat/pEmpL"/>
  </r>
  <r>
    <s v="CanOnTor"/>
    <x v="37"/>
    <d v="2021-05-25T00:00:00"/>
    <d v="2021-05-25T07:48:57"/>
    <n v="112"/>
    <x v="80"/>
    <d v="2021-05-25T00:00:00"/>
    <d v="2021-05-25T08:04:33"/>
    <n v="113"/>
    <s v="CanOnTor/xEmpS"/>
  </r>
  <r>
    <s v="CanOnWat"/>
    <x v="38"/>
    <d v="2021-05-25T00:00:00"/>
    <d v="2021-05-25T07:49:02"/>
    <n v="112"/>
    <x v="81"/>
    <d v="2021-05-25T00:00:00"/>
    <d v="2021-05-25T07:55:26"/>
    <n v="113"/>
    <s v="CanOnWat/nEmpU"/>
  </r>
  <r>
    <s v="CanOnTor"/>
    <x v="39"/>
    <d v="2021-05-25T00:00:00"/>
    <d v="2021-05-25T07:51:29"/>
    <n v="112"/>
    <x v="83"/>
    <d v="2021-05-25T00:00:00"/>
    <d v="2021-05-25T07:58:33"/>
    <n v="113"/>
    <s v="CanOnTor/oEmpO"/>
  </r>
  <r>
    <s v="CanOnWat"/>
    <x v="41"/>
    <d v="2021-05-25T00:00:00"/>
    <d v="2021-05-25T07:51:55"/>
    <n v="102"/>
    <x v="85"/>
    <d v="2021-05-25T00:00:00"/>
    <d v="2021-05-25T07:55:07"/>
    <n v="106"/>
    <s v="Q249-ws"/>
  </r>
  <r>
    <s v="CanOnTor"/>
    <x v="40"/>
    <d v="2021-05-25T00:00:00"/>
    <d v="2021-05-25T07:52:26"/>
    <n v="112"/>
    <x v="84"/>
    <d v="2021-05-25T00:00:00"/>
    <d v="2021-05-25T07:58:52"/>
    <n v="113"/>
    <s v="CanOnTor/jEmpB"/>
  </r>
  <r>
    <s v="CanOnWat"/>
    <x v="41"/>
    <d v="2021-05-25T00:00:00"/>
    <d v="2021-05-25T07:55:07"/>
    <n v="106"/>
    <x v="85"/>
    <d v="2021-05-25T00:00:00"/>
    <d v="2021-05-25T07:55:16"/>
    <n v="112"/>
    <s v="Q249-ws"/>
  </r>
  <r>
    <s v="CanOnTor"/>
    <x v="43"/>
    <d v="2021-05-25T00:00:00"/>
    <d v="2021-05-25T07:55:13"/>
    <n v="102"/>
    <x v="89"/>
    <d v="2021-05-25T00:00:00"/>
    <d v="2021-05-25T07:56:05"/>
    <n v="106"/>
    <s v="A122-ws"/>
  </r>
  <r>
    <s v="CanOnWat"/>
    <x v="41"/>
    <d v="2021-05-25T00:00:00"/>
    <d v="2021-05-25T07:55:16"/>
    <n v="112"/>
    <x v="85"/>
    <d v="2021-05-25T00:00:00"/>
    <d v="2021-05-25T07:55:49"/>
    <n v="113"/>
    <s v="CanOnWat/lEmpA,Q249-ws"/>
  </r>
  <r>
    <s v="CanOnWat"/>
    <x v="36"/>
    <d v="2021-05-25T00:00:00"/>
    <d v="2021-05-25T07:55:21"/>
    <n v="113"/>
    <x v="86"/>
    <d v="2021-05-25T00:00:00"/>
    <d v="2021-05-25T07:55:31"/>
    <n v="123"/>
    <s v="CanOnWat/pEmpL"/>
  </r>
  <r>
    <s v="CanOnWat"/>
    <x v="38"/>
    <d v="2021-05-25T00:00:00"/>
    <d v="2021-05-25T07:55:26"/>
    <n v="113"/>
    <x v="107"/>
    <d v="2021-05-25T00:00:00"/>
    <d v="2021-05-25T07:55:33"/>
    <n v="123"/>
    <s v="CanOnWat/nEmpU"/>
  </r>
  <r>
    <s v="CanOnTor"/>
    <x v="42"/>
    <d v="2021-05-25T00:00:00"/>
    <d v="2021-05-25T07:55:28"/>
    <n v="102"/>
    <x v="88"/>
    <d v="2021-05-25T00:00:00"/>
    <d v="2021-05-25T07:56:13"/>
    <n v="106"/>
    <s v="G176-ws"/>
  </r>
  <r>
    <s v="CanOnWat"/>
    <x v="36"/>
    <d v="2021-05-25T00:00:00"/>
    <d v="2021-05-25T07:55:31"/>
    <n v="123"/>
    <x v="86"/>
    <d v="2021-05-25T00:00:00"/>
    <d v="2021-05-25T16:45:48"/>
    <n v="139"/>
    <s v="CanOnWat/pEmpL"/>
  </r>
  <r>
    <s v="CanOnWat"/>
    <x v="38"/>
    <d v="2021-05-25T00:00:00"/>
    <d v="2021-05-25T07:55:33"/>
    <n v="123"/>
    <x v="107"/>
    <d v="2021-05-25T00:00:00"/>
    <d v="2021-05-25T17:03:12"/>
    <n v="139"/>
    <s v="CanOnWat/nEmpU"/>
  </r>
  <r>
    <s v="CanOnTor"/>
    <x v="45"/>
    <d v="2021-05-25T00:00:00"/>
    <d v="2021-05-25T07:55:44"/>
    <n v="102"/>
    <x v="91"/>
    <d v="2021-05-25T00:00:00"/>
    <d v="2021-05-25T07:56:41"/>
    <n v="106"/>
    <s v="Y200-ws"/>
  </r>
  <r>
    <s v="CanOnWat"/>
    <x v="41"/>
    <d v="2021-05-25T00:00:00"/>
    <d v="2021-05-25T07:55:49"/>
    <n v="113"/>
    <x v="92"/>
    <d v="2021-05-25T00:00:00"/>
    <d v="2021-05-25T07:55:51"/>
    <n v="123"/>
    <s v="CanOnWat/lEmpA"/>
  </r>
  <r>
    <s v="CanOnWat"/>
    <x v="41"/>
    <d v="2021-05-25T00:00:00"/>
    <d v="2021-05-25T07:55:51"/>
    <n v="123"/>
    <x v="93"/>
    <d v="2021-05-25T00:00:00"/>
    <d v="2021-05-25T16:50:30"/>
    <n v="139"/>
    <s v="CanOnWat/lEmpA,Q249-ws"/>
  </r>
  <r>
    <s v="CanOnTor"/>
    <x v="43"/>
    <d v="2021-05-25T00:00:00"/>
    <d v="2021-05-25T07:56:05"/>
    <n v="106"/>
    <x v="89"/>
    <d v="2021-05-25T00:00:00"/>
    <d v="2021-05-25T07:56:14"/>
    <n v="112"/>
    <s v="A122-ws"/>
  </r>
  <r>
    <s v="CanOnTor"/>
    <x v="42"/>
    <d v="2021-05-25T00:00:00"/>
    <d v="2021-05-25T07:56:13"/>
    <n v="106"/>
    <x v="88"/>
    <d v="2021-05-25T00:00:00"/>
    <d v="2021-05-25T07:56:22"/>
    <n v="112"/>
    <s v="G176-ws"/>
  </r>
  <r>
    <s v="CanOnTor"/>
    <x v="43"/>
    <d v="2021-05-25T00:00:00"/>
    <d v="2021-05-25T07:56:14"/>
    <n v="112"/>
    <x v="89"/>
    <d v="2021-05-25T00:00:00"/>
    <d v="2021-05-25T07:57:49"/>
    <n v="113"/>
    <s v="CanOnTor/pEmpL,A122-ws"/>
  </r>
  <r>
    <s v="CanOnTor"/>
    <x v="47"/>
    <d v="2021-05-25T00:00:00"/>
    <d v="2021-05-25T07:56:15"/>
    <n v="102"/>
    <x v="95"/>
    <d v="2021-05-25T00:00:00"/>
    <d v="2021-05-25T07:57:25"/>
    <n v="106"/>
    <s v="Y226-ws"/>
  </r>
  <r>
    <s v="CanOnTor"/>
    <x v="42"/>
    <d v="2021-05-25T00:00:00"/>
    <d v="2021-05-25T07:56:22"/>
    <n v="112"/>
    <x v="88"/>
    <d v="2021-05-25T00:00:00"/>
    <d v="2021-05-25T07:57:03"/>
    <n v="113"/>
    <s v="CanOnTor/oEmpO,G176-ws"/>
  </r>
  <r>
    <s v="CanOnTor"/>
    <x v="45"/>
    <d v="2021-05-25T00:00:00"/>
    <d v="2021-05-25T07:56:41"/>
    <n v="106"/>
    <x v="91"/>
    <d v="2021-05-25T00:00:00"/>
    <d v="2021-05-25T07:56:50"/>
    <n v="112"/>
    <s v="Y200-ws"/>
  </r>
  <r>
    <s v="CanOnTor"/>
    <x v="45"/>
    <d v="2021-05-25T00:00:00"/>
    <d v="2021-05-25T07:56:50"/>
    <n v="112"/>
    <x v="91"/>
    <d v="2021-05-25T00:00:00"/>
    <d v="2021-05-25T07:58:28"/>
    <n v="113"/>
    <s v="CanOnTor/nEmpU,Y200-ws"/>
  </r>
  <r>
    <s v="CanOnTor"/>
    <x v="44"/>
    <d v="2021-05-25T00:00:00"/>
    <d v="2021-05-25T07:56:50"/>
    <n v="112"/>
    <x v="90"/>
    <d v="2021-05-25T00:00:00"/>
    <d v="2021-05-25T08:03:40"/>
    <n v="113"/>
    <s v="CanOnTor/wEmpF"/>
  </r>
  <r>
    <s v="CanOnTor"/>
    <x v="42"/>
    <d v="2021-05-25T00:00:00"/>
    <d v="2021-05-25T07:57:03"/>
    <n v="113"/>
    <x v="98"/>
    <d v="2021-05-25T00:00:00"/>
    <d v="2021-05-25T07:57:05"/>
    <n v="123"/>
    <s v="CanOnTor/oEmpO"/>
  </r>
  <r>
    <s v="CanOnTor"/>
    <x v="42"/>
    <d v="2021-05-25T00:00:00"/>
    <d v="2021-05-25T07:57:05"/>
    <n v="123"/>
    <x v="99"/>
    <d v="2021-05-25T00:00:00"/>
    <d v="2021-05-25T17:17:54"/>
    <n v="139"/>
    <s v="CanOnTor/oEmpO,G176-ws"/>
  </r>
  <r>
    <s v="CanOnWat"/>
    <x v="46"/>
    <d v="2021-05-25T00:00:00"/>
    <d v="2021-05-25T07:57:06"/>
    <n v="102"/>
    <x v="94"/>
    <d v="2021-05-25T00:00:00"/>
    <d v="2021-05-25T07:57:52"/>
    <n v="106"/>
    <s v="Y167-ws"/>
  </r>
  <r>
    <s v="CanOnTor"/>
    <x v="47"/>
    <d v="2021-05-25T00:00:00"/>
    <d v="2021-05-25T07:57:25"/>
    <n v="106"/>
    <x v="95"/>
    <d v="2021-05-25T00:00:00"/>
    <d v="2021-05-25T07:57:34"/>
    <n v="112"/>
    <s v="Y226-ws"/>
  </r>
  <r>
    <s v="CanOnTor"/>
    <x v="47"/>
    <d v="2021-05-25T00:00:00"/>
    <d v="2021-05-25T07:57:34"/>
    <n v="112"/>
    <x v="95"/>
    <d v="2021-05-25T00:00:00"/>
    <d v="2021-05-25T07:59:21"/>
    <n v="113"/>
    <s v="CanOnTor/jEmpB,Y226-ws"/>
  </r>
  <r>
    <s v="CanOnTor"/>
    <x v="43"/>
    <d v="2021-05-25T00:00:00"/>
    <d v="2021-05-25T07:57:49"/>
    <n v="113"/>
    <x v="100"/>
    <d v="2021-05-25T00:00:00"/>
    <d v="2021-05-25T07:57:50"/>
    <n v="123"/>
    <s v="CanOnTor/pEmpL"/>
  </r>
  <r>
    <s v="CanOnTor"/>
    <x v="43"/>
    <d v="2021-05-25T00:00:00"/>
    <d v="2021-05-25T07:57:50"/>
    <n v="123"/>
    <x v="102"/>
    <d v="2021-05-25T00:00:00"/>
    <d v="2021-05-25T17:01:02"/>
    <n v="139"/>
    <s v="CanOnTor/pEmpL,A122-ws"/>
  </r>
  <r>
    <s v="CanOnWat"/>
    <x v="46"/>
    <d v="2021-05-25T00:00:00"/>
    <d v="2021-05-25T07:57:52"/>
    <n v="106"/>
    <x v="94"/>
    <d v="2021-05-25T00:00:00"/>
    <d v="2021-05-25T07:58:01"/>
    <n v="112"/>
    <s v="Y167-ws"/>
  </r>
  <r>
    <s v="CanOnWat"/>
    <x v="46"/>
    <d v="2021-05-25T00:00:00"/>
    <d v="2021-05-25T07:58:01"/>
    <n v="112"/>
    <x v="94"/>
    <d v="2021-05-25T00:00:00"/>
    <d v="2021-05-25T07:59:21"/>
    <n v="113"/>
    <s v="CanOnWat/xEmpS,Y167-ws"/>
  </r>
  <r>
    <s v="CanOnTor"/>
    <x v="45"/>
    <d v="2021-05-25T00:00:00"/>
    <d v="2021-05-25T07:58:28"/>
    <n v="113"/>
    <x v="96"/>
    <d v="2021-05-25T00:00:00"/>
    <d v="2021-05-25T07:58:28"/>
    <n v="123"/>
    <s v="CanOnTor/nEmpU"/>
  </r>
  <r>
    <s v="CanOnTor"/>
    <x v="45"/>
    <d v="2021-05-25T00:00:00"/>
    <d v="2021-05-25T07:58:28"/>
    <n v="123"/>
    <x v="97"/>
    <d v="2021-05-25T00:00:00"/>
    <d v="2021-05-25T16:51:05"/>
    <n v="139"/>
    <s v="CanOnTor/nEmpU,Y200-ws"/>
  </r>
  <r>
    <s v="CanOnTor"/>
    <x v="39"/>
    <d v="2021-05-25T00:00:00"/>
    <d v="2021-05-25T07:58:33"/>
    <n v="113"/>
    <x v="99"/>
    <d v="2021-05-25T00:00:00"/>
    <d v="2021-05-25T07:58:41"/>
    <n v="123"/>
    <s v="CanOnTor/oEmpO"/>
  </r>
  <r>
    <s v="CanOnTor"/>
    <x v="35"/>
    <d v="2021-05-25T00:00:00"/>
    <d v="2021-05-25T07:58:36"/>
    <n v="113"/>
    <x v="82"/>
    <d v="2021-05-25T00:00:00"/>
    <d v="2021-05-25T07:58:49"/>
    <n v="123"/>
    <s v="CanOnTor/lEmpA"/>
  </r>
  <r>
    <s v="CanOnTor"/>
    <x v="39"/>
    <d v="2021-05-25T00:00:00"/>
    <d v="2021-05-25T07:58:41"/>
    <n v="123"/>
    <x v="99"/>
    <d v="2021-05-25T00:00:00"/>
    <d v="2021-05-25T16:59:37"/>
    <n v="139"/>
    <s v="CanOnTor/oEmpO"/>
  </r>
  <r>
    <s v="CanOnTor"/>
    <x v="35"/>
    <d v="2021-05-25T00:00:00"/>
    <d v="2021-05-25T07:58:49"/>
    <n v="123"/>
    <x v="82"/>
    <d v="2021-05-25T00:00:00"/>
    <d v="2021-05-25T16:45:29"/>
    <n v="139"/>
    <s v="CanOnTor/lEmpA"/>
  </r>
  <r>
    <s v="CanOnTor"/>
    <x v="40"/>
    <d v="2021-05-25T00:00:00"/>
    <d v="2021-05-25T07:58:52"/>
    <n v="113"/>
    <x v="104"/>
    <d v="2021-05-25T00:00:00"/>
    <d v="2021-05-25T07:59:06"/>
    <n v="123"/>
    <s v="CanOnTor/jEmpB"/>
  </r>
  <r>
    <s v="CanOnTor"/>
    <x v="40"/>
    <d v="2021-05-25T00:00:00"/>
    <d v="2021-05-25T07:59:06"/>
    <n v="123"/>
    <x v="104"/>
    <d v="2021-05-25T00:00:00"/>
    <d v="2021-05-25T17:18:34"/>
    <n v="139"/>
    <s v="CanOnTor/jEmpB"/>
  </r>
  <r>
    <s v="CanOnWat"/>
    <x v="46"/>
    <d v="2021-05-25T00:00:00"/>
    <d v="2021-05-25T07:59:21"/>
    <n v="113"/>
    <x v="101"/>
    <d v="2021-05-25T00:00:00"/>
    <d v="2021-05-25T07:59:22"/>
    <n v="123"/>
    <s v="CanOnWat/xEmpS"/>
  </r>
  <r>
    <s v="CanOnTor"/>
    <x v="47"/>
    <d v="2021-05-25T00:00:00"/>
    <d v="2021-05-25T07:59:21"/>
    <n v="113"/>
    <x v="105"/>
    <d v="2021-05-25T00:00:00"/>
    <d v="2021-05-25T07:59:28"/>
    <n v="123"/>
    <s v="CanOnTor/jEmpB"/>
  </r>
  <r>
    <s v="CanOnWat"/>
    <x v="46"/>
    <d v="2021-05-25T00:00:00"/>
    <d v="2021-05-25T07:59:22"/>
    <n v="123"/>
    <x v="103"/>
    <d v="2021-05-25T00:00:00"/>
    <d v="2021-05-25T16:48:47"/>
    <n v="139"/>
    <s v="CanOnWat/xEmpS,Y167-ws"/>
  </r>
  <r>
    <s v="CanOnTor"/>
    <x v="47"/>
    <d v="2021-05-25T00:00:00"/>
    <d v="2021-05-25T07:59:28"/>
    <n v="123"/>
    <x v="104"/>
    <d v="2021-05-25T00:00:00"/>
    <d v="2021-05-25T16:55:20"/>
    <n v="139"/>
    <s v="CanOnTor/jEmpB,Y226-ws"/>
  </r>
  <r>
    <s v="CanOnTor"/>
    <x v="44"/>
    <d v="2021-05-25T00:00:00"/>
    <d v="2021-05-25T08:03:40"/>
    <n v="113"/>
    <x v="106"/>
    <d v="2021-05-25T00:00:00"/>
    <d v="2021-05-25T08:03:53"/>
    <n v="123"/>
    <s v="CanOnTor/wEmpF"/>
  </r>
  <r>
    <s v="CanOnTor"/>
    <x v="44"/>
    <d v="2021-05-25T00:00:00"/>
    <d v="2021-05-25T08:03:53"/>
    <n v="123"/>
    <x v="106"/>
    <d v="2021-05-25T00:00:00"/>
    <d v="2021-05-25T17:08:49"/>
    <n v="139"/>
    <s v="CanOnTor/wEmpF"/>
  </r>
  <r>
    <s v="CanOnTor"/>
    <x v="48"/>
    <d v="2021-05-25T00:00:00"/>
    <d v="2021-05-25T08:04:31"/>
    <n v="102"/>
    <x v="108"/>
    <d v="2021-05-25T00:00:00"/>
    <d v="2021-05-25T08:05:20"/>
    <n v="106"/>
    <s v="L109-ws"/>
  </r>
  <r>
    <s v="CanOnTor"/>
    <x v="37"/>
    <d v="2021-05-25T00:00:00"/>
    <d v="2021-05-25T08:04:33"/>
    <n v="113"/>
    <x v="87"/>
    <d v="2021-05-25T00:00:00"/>
    <d v="2021-05-25T08:04:44"/>
    <n v="123"/>
    <s v="CanOnTor/xEmpS"/>
  </r>
  <r>
    <s v="CanOnTor"/>
    <x v="37"/>
    <d v="2021-05-25T00:00:00"/>
    <d v="2021-05-25T08:04:44"/>
    <n v="123"/>
    <x v="87"/>
    <d v="2021-05-25T00:00:00"/>
    <d v="2021-05-25T16:51:39"/>
    <n v="139"/>
    <s v="CanOnTor/xEmpS"/>
  </r>
  <r>
    <s v="CanOnTor"/>
    <x v="48"/>
    <d v="2021-05-25T00:00:00"/>
    <d v="2021-05-25T08:05:20"/>
    <n v="106"/>
    <x v="108"/>
    <d v="2021-05-25T00:00:00"/>
    <d v="2021-05-25T08:05:29"/>
    <n v="112"/>
    <s v="L109-ws"/>
  </r>
  <r>
    <s v="CanOnTor"/>
    <x v="48"/>
    <d v="2021-05-25T00:00:00"/>
    <d v="2021-05-25T08:05:29"/>
    <n v="112"/>
    <x v="108"/>
    <d v="2021-05-25T00:00:00"/>
    <d v="2021-05-25T08:06:17"/>
    <n v="123"/>
    <s v="CanOnTor/wEmpF"/>
  </r>
  <r>
    <s v="CanOnTor"/>
    <x v="48"/>
    <d v="2021-05-25T00:00:00"/>
    <d v="2021-05-25T08:06:17"/>
    <n v="123"/>
    <x v="106"/>
    <d v="2021-05-25T00:00:00"/>
    <d v="2021-05-25T08:06:17"/>
    <n v="113"/>
    <s v="CanOnTor/wEmpF,L109-ws"/>
  </r>
  <r>
    <s v="CanOnTor"/>
    <x v="48"/>
    <d v="2021-05-25T00:00:00"/>
    <d v="2021-05-25T08:06:17"/>
    <n v="113"/>
    <x v="109"/>
    <d v="2021-05-25T00:00:00"/>
    <d v="2021-05-25T17:05:12"/>
    <n v="139"/>
    <s v="CanOnTor/wEmpF,L109-ws"/>
  </r>
  <r>
    <s v="CanOnWat"/>
    <x v="1"/>
    <d v="2021-05-25T00:00:00"/>
    <d v="2021-05-25T15:20:32"/>
    <n v="139"/>
    <x v="5"/>
    <d v="2021-05-25T00:00:00"/>
    <d v="2021-05-25T15:21:09"/>
    <n v="144"/>
    <s v="CanOnWat/vEmpQ"/>
  </r>
  <r>
    <s v="CanOnWat"/>
    <x v="1"/>
    <d v="2021-05-25T00:00:00"/>
    <d v="2021-05-25T15:21:09"/>
    <n v="144"/>
    <x v="5"/>
    <d v="2021-05-25T00:00:00"/>
    <d v="2021-05-25T15:21:19"/>
    <n v="156"/>
    <s v=""/>
  </r>
  <r>
    <s v="CanOnWat"/>
    <x v="1"/>
    <d v="2021-05-25T00:00:00"/>
    <d v="2021-05-25T15:21:19"/>
    <n v="156"/>
    <x v="24"/>
    <d v="2021-05-24T00:00:00"/>
    <d v="2021-05-24T06:11:24"/>
    <n v="112"/>
    <s v=",CanOnWat/vEmpQ"/>
  </r>
  <r>
    <s v="CanOnTor"/>
    <x v="0"/>
    <d v="2021-05-25T00:00:00"/>
    <d v="2021-05-25T15:33:24"/>
    <n v="139"/>
    <x v="2"/>
    <d v="2021-05-25T00:00:00"/>
    <d v="2021-05-25T15:34:00"/>
    <n v="144"/>
    <s v="CanOnTor/oEmpT"/>
  </r>
  <r>
    <s v="CanOnTor"/>
    <x v="0"/>
    <d v="2021-05-25T00:00:00"/>
    <d v="2021-05-25T15:34:00"/>
    <n v="144"/>
    <x v="2"/>
    <d v="2021-05-25T00:00:00"/>
    <d v="2021-05-25T15:34:10"/>
    <n v="156"/>
    <s v=""/>
  </r>
  <r>
    <s v="CanOnTor"/>
    <x v="3"/>
    <d v="2021-05-25T00:00:00"/>
    <d v="2021-05-25T15:34:01"/>
    <n v="139"/>
    <x v="7"/>
    <d v="2021-05-25T00:00:00"/>
    <d v="2021-05-25T15:34:34"/>
    <n v="144"/>
    <s v="CanOnTor/vEmpQ"/>
  </r>
  <r>
    <s v="CanOnTor"/>
    <x v="0"/>
    <d v="2021-05-25T00:00:00"/>
    <d v="2021-05-25T15:34:10"/>
    <n v="156"/>
    <x v="24"/>
    <d v="2021-05-24T00:00:00"/>
    <d v="2021-05-24T06:06:39"/>
    <n v="112"/>
    <s v=",CanOnTor/oEmpT"/>
  </r>
  <r>
    <s v="CanOnTor"/>
    <x v="3"/>
    <d v="2021-05-25T00:00:00"/>
    <d v="2021-05-25T15:34:34"/>
    <n v="144"/>
    <x v="8"/>
    <d v="2021-05-25T00:00:00"/>
    <d v="2021-05-25T15:35:28"/>
    <n v="149"/>
    <s v="J113-ws"/>
  </r>
  <r>
    <s v="CanOnTor"/>
    <x v="2"/>
    <d v="2021-05-25T00:00:00"/>
    <d v="2021-05-25T15:35:16"/>
    <n v="139"/>
    <x v="4"/>
    <d v="2021-05-25T00:00:00"/>
    <d v="2021-05-25T15:35:50"/>
    <n v="144"/>
    <s v="CanOnTor/oEmpT"/>
  </r>
  <r>
    <s v="CanOnTor"/>
    <x v="3"/>
    <d v="2021-05-25T00:00:00"/>
    <d v="2021-05-25T15:35:28"/>
    <n v="149"/>
    <x v="6"/>
    <d v="2021-05-25T00:00:00"/>
    <d v="2021-05-25T15:36:22"/>
    <n v="151"/>
    <s v="J113-ws"/>
  </r>
  <r>
    <s v="CanOnTor"/>
    <x v="2"/>
    <d v="2021-05-25T00:00:00"/>
    <d v="2021-05-25T15:35:50"/>
    <n v="144"/>
    <x v="2"/>
    <d v="2021-05-25T00:00:00"/>
    <d v="2021-05-25T15:37:01"/>
    <n v="149"/>
    <s v="Y238-ws"/>
  </r>
  <r>
    <s v="CanOnTor"/>
    <x v="3"/>
    <d v="2021-05-25T00:00:00"/>
    <d v="2021-05-25T15:36:22"/>
    <n v="151"/>
    <x v="6"/>
    <d v="2021-05-25T00:00:00"/>
    <d v="2021-05-25T15:36:34"/>
    <n v="156"/>
    <s v=""/>
  </r>
  <r>
    <s v="CanOnTor"/>
    <x v="3"/>
    <d v="2021-05-25T00:00:00"/>
    <d v="2021-05-25T15:36:34"/>
    <n v="156"/>
    <x v="24"/>
    <d v="2021-05-24T00:00:00"/>
    <d v="2021-05-24T06:18:56"/>
    <n v="102"/>
    <s v="J113-ws"/>
  </r>
  <r>
    <s v="CanOnTor"/>
    <x v="2"/>
    <d v="2021-05-25T00:00:00"/>
    <d v="2021-05-25T15:37:01"/>
    <n v="149"/>
    <x v="3"/>
    <d v="2021-05-25T00:00:00"/>
    <d v="2021-05-25T15:37:22"/>
    <n v="151"/>
    <s v="Y238-ws"/>
  </r>
  <r>
    <s v="CanOnTor"/>
    <x v="2"/>
    <d v="2021-05-25T00:00:00"/>
    <d v="2021-05-25T15:37:22"/>
    <n v="151"/>
    <x v="3"/>
    <d v="2021-05-25T00:00:00"/>
    <d v="2021-05-25T15:37:36"/>
    <n v="156"/>
    <s v=""/>
  </r>
  <r>
    <s v="CanOnTor"/>
    <x v="2"/>
    <d v="2021-05-25T00:00:00"/>
    <d v="2021-05-25T15:37:36"/>
    <n v="156"/>
    <x v="24"/>
    <d v="2021-05-24T00:00:00"/>
    <d v="2021-05-24T06:13:12"/>
    <n v="102"/>
    <s v="Y238-ws"/>
  </r>
  <r>
    <s v="CanOnWat"/>
    <x v="4"/>
    <d v="2021-05-25T00:00:00"/>
    <d v="2021-05-25T15:38:21"/>
    <n v="139"/>
    <x v="11"/>
    <d v="2021-05-25T00:00:00"/>
    <d v="2021-05-25T15:38:52"/>
    <n v="144"/>
    <s v="CanOnWat/sEmpX"/>
  </r>
  <r>
    <s v="CanOnWat"/>
    <x v="4"/>
    <d v="2021-05-25T00:00:00"/>
    <d v="2021-05-25T15:38:52"/>
    <n v="144"/>
    <x v="11"/>
    <d v="2021-05-25T00:00:00"/>
    <d v="2021-05-25T15:39:04"/>
    <n v="156"/>
    <s v=""/>
  </r>
  <r>
    <s v="CanOnWat"/>
    <x v="4"/>
    <d v="2021-05-25T00:00:00"/>
    <d v="2021-05-25T15:39:04"/>
    <n v="156"/>
    <x v="24"/>
    <d v="2021-05-24T00:00:00"/>
    <d v="2021-05-24T06:34:18"/>
    <n v="112"/>
    <s v=",CanOnWat/sEmpX"/>
  </r>
  <r>
    <s v="CanOnWat"/>
    <x v="12"/>
    <d v="2021-05-25T00:00:00"/>
    <d v="2021-05-25T15:48:10"/>
    <n v="139"/>
    <x v="29"/>
    <d v="2021-05-25T00:00:00"/>
    <d v="2021-05-25T15:50:06"/>
    <n v="144"/>
    <s v="CanOnWat/zEmpR"/>
  </r>
  <r>
    <s v="CanOnTor"/>
    <x v="15"/>
    <d v="2021-05-25T00:00:00"/>
    <d v="2021-05-25T15:48:30"/>
    <n v="139"/>
    <x v="36"/>
    <d v="2021-05-25T00:00:00"/>
    <d v="2021-05-25T15:49:00"/>
    <n v="144"/>
    <s v="CanOnTor/xEmpN"/>
  </r>
  <r>
    <s v="CanOnTor"/>
    <x v="15"/>
    <d v="2021-05-25T00:00:00"/>
    <d v="2021-05-25T15:49:00"/>
    <n v="144"/>
    <x v="25"/>
    <d v="2021-05-25T00:00:00"/>
    <d v="2021-05-25T15:50:01"/>
    <n v="149"/>
    <s v="C157-ws"/>
  </r>
  <r>
    <s v="CanOnTor"/>
    <x v="15"/>
    <d v="2021-05-25T00:00:00"/>
    <d v="2021-05-25T15:50:01"/>
    <n v="149"/>
    <x v="26"/>
    <d v="2021-05-25T00:00:00"/>
    <d v="2021-05-25T15:51:16"/>
    <n v="151"/>
    <s v="C157-ws"/>
  </r>
  <r>
    <s v="CanOnWat"/>
    <x v="12"/>
    <d v="2021-05-25T00:00:00"/>
    <d v="2021-05-25T15:50:06"/>
    <n v="144"/>
    <x v="29"/>
    <d v="2021-05-25T00:00:00"/>
    <d v="2021-05-25T15:50:18"/>
    <n v="156"/>
    <s v=""/>
  </r>
  <r>
    <s v="CanOnWat"/>
    <x v="12"/>
    <d v="2021-05-25T00:00:00"/>
    <d v="2021-05-25T15:50:18"/>
    <n v="156"/>
    <x v="24"/>
    <d v="2021-05-24T00:00:00"/>
    <d v="2021-05-24T06:52:00"/>
    <n v="112"/>
    <s v=",CanOnWat/zEmpR"/>
  </r>
  <r>
    <s v="CanOnTor"/>
    <x v="20"/>
    <d v="2021-05-25T00:00:00"/>
    <d v="2021-05-25T15:51:03"/>
    <n v="139"/>
    <x v="41"/>
    <d v="2021-05-25T00:00:00"/>
    <d v="2021-05-25T15:51:45"/>
    <n v="144"/>
    <s v="CanOnTor/oEmpJ"/>
  </r>
  <r>
    <s v="CanOnTor"/>
    <x v="15"/>
    <d v="2021-05-25T00:00:00"/>
    <d v="2021-05-25T15:51:16"/>
    <n v="151"/>
    <x v="26"/>
    <d v="2021-05-25T00:00:00"/>
    <d v="2021-05-25T15:51:28"/>
    <n v="156"/>
    <s v=""/>
  </r>
  <r>
    <s v="CanOnTor"/>
    <x v="15"/>
    <d v="2021-05-25T00:00:00"/>
    <d v="2021-05-25T15:51:28"/>
    <n v="156"/>
    <x v="24"/>
    <d v="2021-05-24T00:00:00"/>
    <d v="2021-05-24T06:59:43"/>
    <n v="102"/>
    <s v="C157-ws"/>
  </r>
  <r>
    <s v="CanOnTor"/>
    <x v="20"/>
    <d v="2021-05-25T00:00:00"/>
    <d v="2021-05-25T15:51:45"/>
    <n v="144"/>
    <x v="30"/>
    <d v="2021-05-25T00:00:00"/>
    <d v="2021-05-25T15:52:11"/>
    <n v="149"/>
    <s v="Y144-ws"/>
  </r>
  <r>
    <s v="CanOnTor"/>
    <x v="20"/>
    <d v="2021-05-25T00:00:00"/>
    <d v="2021-05-25T15:52:11"/>
    <n v="149"/>
    <x v="35"/>
    <d v="2021-05-25T00:00:00"/>
    <d v="2021-05-25T15:53:28"/>
    <n v="151"/>
    <s v="Y144-ws"/>
  </r>
  <r>
    <s v="CanOnTor"/>
    <x v="14"/>
    <d v="2021-05-25T00:00:00"/>
    <d v="2021-05-25T15:52:49"/>
    <n v="139"/>
    <x v="21"/>
    <d v="2021-05-25T00:00:00"/>
    <d v="2021-05-25T15:53:24"/>
    <n v="144"/>
    <s v="CanOnTor/cEmpZ"/>
  </r>
  <r>
    <s v="CanOnTor"/>
    <x v="9"/>
    <d v="2021-05-25T00:00:00"/>
    <d v="2021-05-25T15:53:13"/>
    <n v="139"/>
    <x v="42"/>
    <d v="2021-05-25T00:00:00"/>
    <d v="2021-05-25T15:53:45"/>
    <n v="144"/>
    <s v="CanOnTor/xEmpH"/>
  </r>
  <r>
    <s v="CanOnTor"/>
    <x v="14"/>
    <d v="2021-05-25T00:00:00"/>
    <d v="2021-05-25T15:53:24"/>
    <n v="144"/>
    <x v="21"/>
    <d v="2021-05-25T00:00:00"/>
    <d v="2021-05-25T15:53:35"/>
    <n v="156"/>
    <s v=""/>
  </r>
  <r>
    <s v="CanOnTor"/>
    <x v="20"/>
    <d v="2021-05-25T00:00:00"/>
    <d v="2021-05-25T15:53:28"/>
    <n v="151"/>
    <x v="35"/>
    <d v="2021-05-25T00:00:00"/>
    <d v="2021-05-25T15:53:41"/>
    <n v="156"/>
    <s v=""/>
  </r>
  <r>
    <s v="CanOnTor"/>
    <x v="14"/>
    <d v="2021-05-25T00:00:00"/>
    <d v="2021-05-25T15:53:35"/>
    <n v="156"/>
    <x v="24"/>
    <d v="2021-05-24T00:00:00"/>
    <d v="2021-05-24T06:54:23"/>
    <n v="112"/>
    <s v=",CanOnTor/cEmpZ"/>
  </r>
  <r>
    <s v="CanOnTor"/>
    <x v="20"/>
    <d v="2021-05-25T00:00:00"/>
    <d v="2021-05-25T15:53:41"/>
    <n v="156"/>
    <x v="24"/>
    <d v="2021-05-24T00:00:00"/>
    <d v="2021-05-24T07:03:17"/>
    <n v="102"/>
    <s v="Y144-ws"/>
  </r>
  <r>
    <s v="CanOnTor"/>
    <x v="9"/>
    <d v="2021-05-25T00:00:00"/>
    <d v="2021-05-25T15:53:45"/>
    <n v="144"/>
    <x v="42"/>
    <d v="2021-05-25T00:00:00"/>
    <d v="2021-05-25T15:53:55"/>
    <n v="156"/>
    <s v=""/>
  </r>
  <r>
    <s v="CanOnTor"/>
    <x v="9"/>
    <d v="2021-05-25T00:00:00"/>
    <d v="2021-05-25T15:53:55"/>
    <n v="156"/>
    <x v="24"/>
    <d v="2021-05-24T00:00:00"/>
    <d v="2021-05-24T06:51:18"/>
    <n v="112"/>
    <s v=",CanOnTor/xEmpH"/>
  </r>
  <r>
    <s v="CanOnTor"/>
    <x v="5"/>
    <d v="2021-05-25T00:00:00"/>
    <d v="2021-05-25T15:56:06"/>
    <n v="139"/>
    <x v="12"/>
    <d v="2021-05-25T00:00:00"/>
    <d v="2021-05-25T15:56:39"/>
    <n v="144"/>
    <s v="CanOnTor/sEmpX"/>
  </r>
  <r>
    <s v="CanOnTor"/>
    <x v="13"/>
    <d v="2021-05-25T00:00:00"/>
    <d v="2021-05-25T15:56:07"/>
    <n v="139"/>
    <x v="30"/>
    <d v="2021-05-25T00:00:00"/>
    <d v="2021-05-25T15:57:59"/>
    <n v="144"/>
    <s v="CanOnTor/oEmpJ"/>
  </r>
  <r>
    <s v="CanOnTor"/>
    <x v="5"/>
    <d v="2021-05-25T00:00:00"/>
    <d v="2021-05-25T15:56:39"/>
    <n v="144"/>
    <x v="13"/>
    <d v="2021-05-25T00:00:00"/>
    <d v="2021-05-25T15:57:21"/>
    <n v="149"/>
    <s v="Y223-ws"/>
  </r>
  <r>
    <s v="CanOnTor"/>
    <x v="5"/>
    <d v="2021-05-25T00:00:00"/>
    <d v="2021-05-25T15:57:21"/>
    <n v="149"/>
    <x v="10"/>
    <d v="2021-05-25T00:00:00"/>
    <d v="2021-05-25T15:57:41"/>
    <n v="151"/>
    <s v="Y223-ws"/>
  </r>
  <r>
    <s v="CanOnTor"/>
    <x v="5"/>
    <d v="2021-05-25T00:00:00"/>
    <d v="2021-05-25T15:57:41"/>
    <n v="151"/>
    <x v="10"/>
    <d v="2021-05-25T00:00:00"/>
    <d v="2021-05-25T15:57:52"/>
    <n v="156"/>
    <s v=""/>
  </r>
  <r>
    <s v="CanOnTor"/>
    <x v="5"/>
    <d v="2021-05-25T00:00:00"/>
    <d v="2021-05-25T15:57:52"/>
    <n v="156"/>
    <x v="24"/>
    <d v="2021-05-24T00:00:00"/>
    <d v="2021-05-24T06:41:06"/>
    <n v="102"/>
    <s v="Y223-ws"/>
  </r>
  <r>
    <s v="CanOnTor"/>
    <x v="13"/>
    <d v="2021-05-25T00:00:00"/>
    <d v="2021-05-25T15:57:59"/>
    <n v="144"/>
    <x v="30"/>
    <d v="2021-05-25T00:00:00"/>
    <d v="2021-05-25T15:58:09"/>
    <n v="156"/>
    <s v=""/>
  </r>
  <r>
    <s v="CanOnTor"/>
    <x v="13"/>
    <d v="2021-05-25T00:00:00"/>
    <d v="2021-05-25T15:58:09"/>
    <n v="156"/>
    <x v="24"/>
    <d v="2021-05-24T00:00:00"/>
    <d v="2021-05-24T06:55:29"/>
    <n v="112"/>
    <s v=",CanOnTor/oEmpJ"/>
  </r>
  <r>
    <s v="CanOnTor"/>
    <x v="11"/>
    <d v="2021-05-25T00:00:00"/>
    <d v="2021-05-25T16:08:38"/>
    <n v="139"/>
    <x v="25"/>
    <d v="2021-05-25T00:00:00"/>
    <d v="2021-05-25T16:09:11"/>
    <n v="144"/>
    <s v="CanOnTor/xEmpN"/>
  </r>
  <r>
    <s v="CanOnTor"/>
    <x v="11"/>
    <d v="2021-05-25T00:00:00"/>
    <d v="2021-05-25T16:09:11"/>
    <n v="144"/>
    <x v="25"/>
    <d v="2021-05-25T00:00:00"/>
    <d v="2021-05-25T16:09:22"/>
    <n v="156"/>
    <s v=""/>
  </r>
  <r>
    <s v="CanOnWat"/>
    <x v="21"/>
    <d v="2021-05-25T00:00:00"/>
    <d v="2021-05-25T16:09:17"/>
    <n v="139"/>
    <x v="48"/>
    <d v="2021-05-25T00:00:00"/>
    <d v="2021-05-25T16:11:11"/>
    <n v="144"/>
    <s v="CanOnWat/uEmpC"/>
  </r>
  <r>
    <s v="CanOnTor"/>
    <x v="11"/>
    <d v="2021-05-25T00:00:00"/>
    <d v="2021-05-25T16:09:22"/>
    <n v="156"/>
    <x v="24"/>
    <d v="2021-05-24T00:00:00"/>
    <d v="2021-05-24T06:52:32"/>
    <n v="112"/>
    <s v=",CanOnTor/xEmpN"/>
  </r>
  <r>
    <s v="CanOnWat"/>
    <x v="16"/>
    <d v="2021-05-25T00:00:00"/>
    <d v="2021-05-25T16:09:49"/>
    <n v="139"/>
    <x v="31"/>
    <d v="2021-05-25T00:00:00"/>
    <d v="2021-05-25T16:10:20"/>
    <n v="144"/>
    <s v="CanOnWat/cEmpZ"/>
  </r>
  <r>
    <s v="CanOnWat"/>
    <x v="16"/>
    <d v="2021-05-25T00:00:00"/>
    <d v="2021-05-25T16:10:20"/>
    <n v="144"/>
    <x v="32"/>
    <d v="2021-05-25T00:00:00"/>
    <d v="2021-05-25T16:11:07"/>
    <n v="149"/>
    <s v="V133-ws"/>
  </r>
  <r>
    <s v="CanOnWat"/>
    <x v="17"/>
    <d v="2021-05-25T00:00:00"/>
    <d v="2021-05-25T16:10:33"/>
    <n v="139"/>
    <x v="45"/>
    <d v="2021-05-25T00:00:00"/>
    <d v="2021-05-25T16:12:20"/>
    <n v="144"/>
    <s v="CanOnWat/uEmpC"/>
  </r>
  <r>
    <s v="CanOnWat"/>
    <x v="16"/>
    <d v="2021-05-25T00:00:00"/>
    <d v="2021-05-25T16:11:07"/>
    <n v="149"/>
    <x v="27"/>
    <d v="2021-05-25T00:00:00"/>
    <d v="2021-05-25T16:12:18"/>
    <n v="151"/>
    <s v="V133-ws"/>
  </r>
  <r>
    <s v="CanOnWat"/>
    <x v="21"/>
    <d v="2021-05-25T00:00:00"/>
    <d v="2021-05-25T16:11:11"/>
    <n v="144"/>
    <x v="45"/>
    <d v="2021-05-25T00:00:00"/>
    <d v="2021-05-25T16:11:46"/>
    <n v="149"/>
    <s v="Y166-ws"/>
  </r>
  <r>
    <s v="CanOnWat"/>
    <x v="21"/>
    <d v="2021-05-25T00:00:00"/>
    <d v="2021-05-25T16:11:46"/>
    <n v="149"/>
    <x v="46"/>
    <d v="2021-05-25T00:00:00"/>
    <d v="2021-05-25T16:13:03"/>
    <n v="151"/>
    <s v="Y166-ws"/>
  </r>
  <r>
    <s v="CanOnWat"/>
    <x v="16"/>
    <d v="2021-05-25T00:00:00"/>
    <d v="2021-05-25T16:12:18"/>
    <n v="151"/>
    <x v="27"/>
    <d v="2021-05-25T00:00:00"/>
    <d v="2021-05-25T16:12:29"/>
    <n v="156"/>
    <s v=""/>
  </r>
  <r>
    <s v="CanOnWat"/>
    <x v="17"/>
    <d v="2021-05-25T00:00:00"/>
    <d v="2021-05-25T16:12:20"/>
    <n v="144"/>
    <x v="45"/>
    <d v="2021-05-25T00:00:00"/>
    <d v="2021-05-25T16:12:33"/>
    <n v="156"/>
    <s v=""/>
  </r>
  <r>
    <s v="CanOnWat"/>
    <x v="16"/>
    <d v="2021-05-25T00:00:00"/>
    <d v="2021-05-25T16:12:29"/>
    <n v="156"/>
    <x v="24"/>
    <d v="2021-05-24T00:00:00"/>
    <d v="2021-05-24T06:59:56"/>
    <n v="102"/>
    <s v="V133-ws"/>
  </r>
  <r>
    <s v="CanOnWat"/>
    <x v="17"/>
    <d v="2021-05-25T00:00:00"/>
    <d v="2021-05-25T16:12:33"/>
    <n v="156"/>
    <x v="24"/>
    <d v="2021-05-24T00:00:00"/>
    <d v="2021-05-24T07:01:08"/>
    <n v="112"/>
    <s v=",CanOnWat/uEmpC"/>
  </r>
  <r>
    <s v="CanOnWat"/>
    <x v="21"/>
    <d v="2021-05-25T00:00:00"/>
    <d v="2021-05-25T16:13:03"/>
    <n v="151"/>
    <x v="46"/>
    <d v="2021-05-25T00:00:00"/>
    <d v="2021-05-25T16:13:16"/>
    <n v="156"/>
    <s v=""/>
  </r>
  <r>
    <s v="CanOnWat"/>
    <x v="21"/>
    <d v="2021-05-25T00:00:00"/>
    <d v="2021-05-25T16:13:16"/>
    <n v="156"/>
    <x v="24"/>
    <d v="2021-05-24T00:00:00"/>
    <d v="2021-05-24T07:11:38"/>
    <n v="102"/>
    <s v="Y166-ws"/>
  </r>
  <r>
    <s v="CanOnWat"/>
    <x v="23"/>
    <d v="2021-05-25T00:00:00"/>
    <d v="2021-05-25T16:16:06"/>
    <n v="139"/>
    <x v="52"/>
    <d v="2021-05-25T00:00:00"/>
    <d v="2021-05-25T16:18:02"/>
    <n v="144"/>
    <s v="CanOnWat/hEmpP"/>
  </r>
  <r>
    <s v="CanOnTor"/>
    <x v="6"/>
    <d v="2021-05-25T00:00:00"/>
    <d v="2021-05-25T16:17:08"/>
    <n v="139"/>
    <x v="21"/>
    <d v="2021-05-25T00:00:00"/>
    <d v="2021-05-25T16:17:38"/>
    <n v="144"/>
    <s v="CanOnTor/cEmpZ"/>
  </r>
  <r>
    <s v="CanOnTor"/>
    <x v="6"/>
    <d v="2021-05-25T00:00:00"/>
    <d v="2021-05-25T16:17:38"/>
    <n v="144"/>
    <x v="21"/>
    <d v="2021-05-25T00:00:00"/>
    <d v="2021-05-25T16:17:51"/>
    <n v="156"/>
    <s v=""/>
  </r>
  <r>
    <s v="CanOnTor"/>
    <x v="6"/>
    <d v="2021-05-25T00:00:00"/>
    <d v="2021-05-25T16:17:51"/>
    <n v="156"/>
    <x v="24"/>
    <d v="2021-05-24T00:00:00"/>
    <d v="2021-05-24T06:46:48"/>
    <n v="112"/>
    <s v=",CanOnTor/cEmpZ"/>
  </r>
  <r>
    <s v="CanOnWat"/>
    <x v="23"/>
    <d v="2021-05-25T00:00:00"/>
    <d v="2021-05-25T16:18:02"/>
    <n v="144"/>
    <x v="53"/>
    <d v="2021-05-25T00:00:00"/>
    <d v="2021-05-25T16:19:19"/>
    <n v="149"/>
    <s v="C100-ws"/>
  </r>
  <r>
    <s v="CanOnTor"/>
    <x v="18"/>
    <d v="2021-05-25T00:00:00"/>
    <d v="2021-05-25T16:18:44"/>
    <n v="139"/>
    <x v="39"/>
    <d v="2021-05-25T00:00:00"/>
    <d v="2021-05-25T16:20:34"/>
    <n v="144"/>
    <s v="CanOnTor/zEmpR"/>
  </r>
  <r>
    <s v="CanOnWat"/>
    <x v="23"/>
    <d v="2021-05-25T00:00:00"/>
    <d v="2021-05-25T16:19:19"/>
    <n v="149"/>
    <x v="50"/>
    <d v="2021-05-25T00:00:00"/>
    <d v="2021-05-25T16:20:22"/>
    <n v="151"/>
    <s v="C100-ws"/>
  </r>
  <r>
    <s v="CanOnWat"/>
    <x v="23"/>
    <d v="2021-05-25T00:00:00"/>
    <d v="2021-05-25T16:20:22"/>
    <n v="151"/>
    <x v="50"/>
    <d v="2021-05-25T00:00:00"/>
    <d v="2021-05-25T16:20:32"/>
    <n v="156"/>
    <s v=""/>
  </r>
  <r>
    <s v="CanOnTor"/>
    <x v="22"/>
    <d v="2021-05-25T00:00:00"/>
    <d v="2021-05-25T16:20:31"/>
    <n v="139"/>
    <x v="49"/>
    <d v="2021-05-25T00:00:00"/>
    <d v="2021-05-25T16:21:08"/>
    <n v="144"/>
    <s v="CanOnTor/hEmpP"/>
  </r>
  <r>
    <s v="CanOnWat"/>
    <x v="23"/>
    <d v="2021-05-25T00:00:00"/>
    <d v="2021-05-25T16:20:32"/>
    <n v="156"/>
    <x v="24"/>
    <d v="2021-05-24T00:00:00"/>
    <d v="2021-05-24T07:18:29"/>
    <n v="102"/>
    <s v="C100-ws"/>
  </r>
  <r>
    <s v="CanOnTor"/>
    <x v="18"/>
    <d v="2021-05-25T00:00:00"/>
    <d v="2021-05-25T16:20:34"/>
    <n v="144"/>
    <x v="40"/>
    <d v="2021-05-25T00:00:00"/>
    <d v="2021-05-25T16:21:11"/>
    <n v="149"/>
    <s v="G175-ws"/>
  </r>
  <r>
    <s v="CanOnTor"/>
    <x v="22"/>
    <d v="2021-05-25T00:00:00"/>
    <d v="2021-05-25T16:21:08"/>
    <n v="144"/>
    <x v="49"/>
    <d v="2021-05-25T00:00:00"/>
    <d v="2021-05-25T16:21:19"/>
    <n v="156"/>
    <s v=""/>
  </r>
  <r>
    <s v="CanOnTor"/>
    <x v="18"/>
    <d v="2021-05-25T00:00:00"/>
    <d v="2021-05-25T16:21:11"/>
    <n v="149"/>
    <x v="33"/>
    <d v="2021-05-25T00:00:00"/>
    <d v="2021-05-25T16:21:35"/>
    <n v="151"/>
    <s v="G175-ws"/>
  </r>
  <r>
    <s v="CanOnTor"/>
    <x v="22"/>
    <d v="2021-05-25T00:00:00"/>
    <d v="2021-05-25T16:21:19"/>
    <n v="156"/>
    <x v="24"/>
    <d v="2021-05-24T00:00:00"/>
    <d v="2021-05-24T07:10:06"/>
    <n v="112"/>
    <s v=",CanOnTor/hEmpP"/>
  </r>
  <r>
    <s v="CanOnTor"/>
    <x v="18"/>
    <d v="2021-05-25T00:00:00"/>
    <d v="2021-05-25T16:21:35"/>
    <n v="151"/>
    <x v="33"/>
    <d v="2021-05-25T00:00:00"/>
    <d v="2021-05-25T16:21:49"/>
    <n v="156"/>
    <s v=""/>
  </r>
  <r>
    <s v="CanOnTor"/>
    <x v="18"/>
    <d v="2021-05-25T00:00:00"/>
    <d v="2021-05-25T16:21:49"/>
    <n v="156"/>
    <x v="24"/>
    <d v="2021-05-24T00:00:00"/>
    <d v="2021-05-24T07:01:26"/>
    <n v="102"/>
    <s v="G175-ws"/>
  </r>
  <r>
    <s v="CanOnWat"/>
    <x v="25"/>
    <d v="2021-05-25T00:00:00"/>
    <d v="2021-05-25T16:24:58"/>
    <n v="139"/>
    <x v="59"/>
    <d v="2021-05-25T00:00:00"/>
    <d v="2021-05-25T16:25:33"/>
    <n v="144"/>
    <s v="CanOnWat/tEmpK"/>
  </r>
  <r>
    <s v="CanOnWat"/>
    <x v="25"/>
    <d v="2021-05-25T00:00:00"/>
    <d v="2021-05-25T16:25:33"/>
    <n v="144"/>
    <x v="59"/>
    <d v="2021-05-25T00:00:00"/>
    <d v="2021-05-25T16:25:45"/>
    <n v="156"/>
    <s v=""/>
  </r>
  <r>
    <s v="CanOnWat"/>
    <x v="25"/>
    <d v="2021-05-25T00:00:00"/>
    <d v="2021-05-25T16:25:45"/>
    <n v="156"/>
    <x v="24"/>
    <d v="2021-05-24T00:00:00"/>
    <d v="2021-05-24T07:21:59"/>
    <n v="112"/>
    <s v=",CanOnWat/tEmpK"/>
  </r>
  <r>
    <s v="CanOnTor"/>
    <x v="33"/>
    <d v="2021-05-25T00:00:00"/>
    <d v="2021-05-25T16:28:09"/>
    <n v="139"/>
    <x v="73"/>
    <d v="2021-05-25T00:00:00"/>
    <d v="2021-05-25T16:29:58"/>
    <n v="144"/>
    <s v="CanOnTor/nEmpM"/>
  </r>
  <r>
    <s v="CanOnWat"/>
    <x v="34"/>
    <d v="2021-05-25T00:00:00"/>
    <d v="2021-05-25T16:29:39"/>
    <n v="139"/>
    <x v="75"/>
    <d v="2021-05-25T00:00:00"/>
    <d v="2021-05-25T16:30:09"/>
    <n v="144"/>
    <s v="CanOnWat/qEmpD"/>
  </r>
  <r>
    <s v="CanOnTor"/>
    <x v="33"/>
    <d v="2021-05-25T00:00:00"/>
    <d v="2021-05-25T16:29:58"/>
    <n v="144"/>
    <x v="74"/>
    <d v="2021-05-25T00:00:00"/>
    <d v="2021-05-25T16:30:44"/>
    <n v="149"/>
    <s v="G216-ws"/>
  </r>
  <r>
    <s v="CanOnWat"/>
    <x v="29"/>
    <d v="2021-05-25T00:00:00"/>
    <d v="2021-05-25T16:30:08"/>
    <n v="139"/>
    <x v="69"/>
    <d v="2021-05-25T00:00:00"/>
    <d v="2021-05-25T16:30:48"/>
    <n v="144"/>
    <s v="CanOnWat/nEmpM"/>
  </r>
  <r>
    <s v="CanOnWat"/>
    <x v="34"/>
    <d v="2021-05-25T00:00:00"/>
    <d v="2021-05-25T16:30:09"/>
    <n v="144"/>
    <x v="71"/>
    <d v="2021-05-25T00:00:00"/>
    <d v="2021-05-25T16:30:49"/>
    <n v="149"/>
    <s v="F144-ws"/>
  </r>
  <r>
    <s v="CanOnTor"/>
    <x v="33"/>
    <d v="2021-05-25T00:00:00"/>
    <d v="2021-05-25T16:30:44"/>
    <n v="149"/>
    <x v="70"/>
    <d v="2021-05-25T00:00:00"/>
    <d v="2021-05-25T16:31:42"/>
    <n v="151"/>
    <s v="G216-ws"/>
  </r>
  <r>
    <s v="CanOnWat"/>
    <x v="29"/>
    <d v="2021-05-25T00:00:00"/>
    <d v="2021-05-25T16:30:48"/>
    <n v="144"/>
    <x v="69"/>
    <d v="2021-05-25T00:00:00"/>
    <d v="2021-05-25T16:31:00"/>
    <n v="156"/>
    <s v=""/>
  </r>
  <r>
    <s v="CanOnWat"/>
    <x v="34"/>
    <d v="2021-05-25T00:00:00"/>
    <d v="2021-05-25T16:30:49"/>
    <n v="149"/>
    <x v="72"/>
    <d v="2021-05-25T00:00:00"/>
    <d v="2021-05-25T16:31:25"/>
    <n v="151"/>
    <s v="F144-ws"/>
  </r>
  <r>
    <s v="CanOnWat"/>
    <x v="29"/>
    <d v="2021-05-25T00:00:00"/>
    <d v="2021-05-25T16:31:00"/>
    <n v="156"/>
    <x v="24"/>
    <d v="2021-05-24T00:00:00"/>
    <d v="2021-05-24T07:28:16"/>
    <n v="112"/>
    <s v=",CanOnWat/nEmpM"/>
  </r>
  <r>
    <s v="CanOnWat"/>
    <x v="34"/>
    <d v="2021-05-25T00:00:00"/>
    <d v="2021-05-25T16:31:25"/>
    <n v="151"/>
    <x v="72"/>
    <d v="2021-05-25T00:00:00"/>
    <d v="2021-05-25T16:31:38"/>
    <n v="156"/>
    <s v=""/>
  </r>
  <r>
    <s v="CanOnWat"/>
    <x v="34"/>
    <d v="2021-05-25T00:00:00"/>
    <d v="2021-05-25T16:31:38"/>
    <n v="156"/>
    <x v="24"/>
    <d v="2021-05-24T00:00:00"/>
    <d v="2021-05-24T07:38:50"/>
    <n v="102"/>
    <s v="F144-ws"/>
  </r>
  <r>
    <s v="CanOnTor"/>
    <x v="33"/>
    <d v="2021-05-25T00:00:00"/>
    <d v="2021-05-25T16:31:42"/>
    <n v="151"/>
    <x v="70"/>
    <d v="2021-05-25T00:00:00"/>
    <d v="2021-05-25T16:31:56"/>
    <n v="156"/>
    <s v=""/>
  </r>
  <r>
    <s v="CanOnTor"/>
    <x v="33"/>
    <d v="2021-05-25T00:00:00"/>
    <d v="2021-05-25T16:31:56"/>
    <n v="156"/>
    <x v="24"/>
    <d v="2021-05-24T00:00:00"/>
    <d v="2021-05-24T07:36:47"/>
    <n v="102"/>
    <s v="G216-ws"/>
  </r>
  <r>
    <s v="CanOnWat"/>
    <x v="31"/>
    <d v="2021-05-25T00:00:00"/>
    <d v="2021-05-25T16:33:42"/>
    <n v="139"/>
    <x v="68"/>
    <d v="2021-05-25T00:00:00"/>
    <d v="2021-05-25T16:34:20"/>
    <n v="144"/>
    <s v="CanOnWat/xEmpE"/>
  </r>
  <r>
    <s v="CanOnWat"/>
    <x v="31"/>
    <d v="2021-05-25T00:00:00"/>
    <d v="2021-05-25T16:34:20"/>
    <n v="144"/>
    <x v="58"/>
    <d v="2021-05-25T00:00:00"/>
    <d v="2021-05-25T16:35:16"/>
    <n v="149"/>
    <s v="S180-ws"/>
  </r>
  <r>
    <s v="CanOnWat"/>
    <x v="31"/>
    <d v="2021-05-25T00:00:00"/>
    <d v="2021-05-25T16:35:16"/>
    <n v="149"/>
    <x v="65"/>
    <d v="2021-05-25T00:00:00"/>
    <d v="2021-05-25T16:36:01"/>
    <n v="151"/>
    <s v="S180-ws"/>
  </r>
  <r>
    <s v="CanOnWat"/>
    <x v="31"/>
    <d v="2021-05-25T00:00:00"/>
    <d v="2021-05-25T16:36:01"/>
    <n v="151"/>
    <x v="65"/>
    <d v="2021-05-25T00:00:00"/>
    <d v="2021-05-25T16:36:11"/>
    <n v="156"/>
    <s v=""/>
  </r>
  <r>
    <s v="CanOnWat"/>
    <x v="31"/>
    <d v="2021-05-25T00:00:00"/>
    <d v="2021-05-25T16:36:11"/>
    <n v="156"/>
    <x v="24"/>
    <d v="2021-05-24T00:00:00"/>
    <d v="2021-05-24T07:31:26"/>
    <n v="102"/>
    <s v="S180-ws"/>
  </r>
  <r>
    <s v="CanOnTor"/>
    <x v="32"/>
    <d v="2021-05-25T00:00:00"/>
    <d v="2021-05-25T16:39:10"/>
    <n v="139"/>
    <x v="77"/>
    <d v="2021-05-25T00:00:00"/>
    <d v="2021-05-25T16:39:50"/>
    <n v="144"/>
    <s v="CanOnTor/gEmpI"/>
  </r>
  <r>
    <s v="CanOnTor"/>
    <x v="32"/>
    <d v="2021-05-25T00:00:00"/>
    <d v="2021-05-25T16:39:50"/>
    <n v="144"/>
    <x v="78"/>
    <d v="2021-05-25T00:00:00"/>
    <d v="2021-05-25T16:41:03"/>
    <n v="149"/>
    <s v="J114-ws"/>
  </r>
  <r>
    <s v="CanOnTor"/>
    <x v="32"/>
    <d v="2021-05-25T00:00:00"/>
    <d v="2021-05-25T16:41:03"/>
    <n v="149"/>
    <x v="66"/>
    <d v="2021-05-25T00:00:00"/>
    <d v="2021-05-25T16:41:34"/>
    <n v="151"/>
    <s v="J114-ws"/>
  </r>
  <r>
    <s v="CanOnTor"/>
    <x v="32"/>
    <d v="2021-05-25T00:00:00"/>
    <d v="2021-05-25T16:41:34"/>
    <n v="151"/>
    <x v="66"/>
    <d v="2021-05-25T00:00:00"/>
    <d v="2021-05-25T16:41:46"/>
    <n v="156"/>
    <s v=""/>
  </r>
  <r>
    <s v="CanOnTor"/>
    <x v="32"/>
    <d v="2021-05-25T00:00:00"/>
    <d v="2021-05-25T16:41:46"/>
    <n v="156"/>
    <x v="24"/>
    <d v="2021-05-24T00:00:00"/>
    <d v="2021-05-24T07:34:30"/>
    <n v="102"/>
    <s v="J114-ws"/>
  </r>
  <r>
    <s v="CanOnWat"/>
    <x v="24"/>
    <d v="2021-05-25T00:00:00"/>
    <d v="2021-05-25T16:43:56"/>
    <n v="139"/>
    <x v="58"/>
    <d v="2021-05-25T00:00:00"/>
    <d v="2021-05-25T16:44:29"/>
    <n v="144"/>
    <s v="CanOnWat/xEmpE"/>
  </r>
  <r>
    <s v="CanOnWat"/>
    <x v="24"/>
    <d v="2021-05-25T00:00:00"/>
    <d v="2021-05-25T16:44:29"/>
    <n v="144"/>
    <x v="58"/>
    <d v="2021-05-25T00:00:00"/>
    <d v="2021-05-25T16:44:41"/>
    <n v="156"/>
    <s v=""/>
  </r>
  <r>
    <s v="CanOnWat"/>
    <x v="24"/>
    <d v="2021-05-25T00:00:00"/>
    <d v="2021-05-25T16:44:41"/>
    <n v="156"/>
    <x v="24"/>
    <d v="2021-05-24T00:00:00"/>
    <d v="2021-05-24T07:22:08"/>
    <n v="112"/>
    <s v=",CanOnWat/xEmpE"/>
  </r>
  <r>
    <s v="CanOnTor"/>
    <x v="35"/>
    <d v="2021-05-25T00:00:00"/>
    <d v="2021-05-25T16:45:29"/>
    <n v="139"/>
    <x v="82"/>
    <d v="2021-05-25T00:00:00"/>
    <d v="2021-05-25T16:47:23"/>
    <n v="144"/>
    <s v="CanOnTor/lEmpA"/>
  </r>
  <r>
    <s v="CanOnWat"/>
    <x v="36"/>
    <d v="2021-05-25T00:00:00"/>
    <d v="2021-05-25T16:45:48"/>
    <n v="139"/>
    <x v="86"/>
    <d v="2021-05-25T00:00:00"/>
    <d v="2021-05-25T16:47:34"/>
    <n v="144"/>
    <s v="CanOnWat/pEmpL"/>
  </r>
  <r>
    <s v="CanOnTor"/>
    <x v="35"/>
    <d v="2021-05-25T00:00:00"/>
    <d v="2021-05-25T16:47:23"/>
    <n v="144"/>
    <x v="82"/>
    <d v="2021-05-25T00:00:00"/>
    <d v="2021-05-25T16:47:34"/>
    <n v="156"/>
    <s v=""/>
  </r>
  <r>
    <s v="CanOnWat"/>
    <x v="36"/>
    <d v="2021-05-25T00:00:00"/>
    <d v="2021-05-25T16:47:34"/>
    <n v="144"/>
    <x v="86"/>
    <d v="2021-05-25T00:00:00"/>
    <d v="2021-05-25T16:47:45"/>
    <n v="156"/>
    <s v=""/>
  </r>
  <r>
    <s v="CanOnTor"/>
    <x v="35"/>
    <d v="2021-05-25T00:00:00"/>
    <d v="2021-05-25T16:47:34"/>
    <n v="156"/>
    <x v="24"/>
    <d v="2021-05-24T00:00:00"/>
    <d v="2021-05-24T07:41:51"/>
    <n v="112"/>
    <s v=",CanOnTor/lEmpA"/>
  </r>
  <r>
    <s v="CanOnWat"/>
    <x v="36"/>
    <d v="2021-05-25T00:00:00"/>
    <d v="2021-05-25T16:47:45"/>
    <n v="156"/>
    <x v="24"/>
    <d v="2021-05-24T00:00:00"/>
    <d v="2021-05-24T07:48:00"/>
    <n v="112"/>
    <s v=",CanOnWat/pEmpL"/>
  </r>
  <r>
    <s v="CanOnWat"/>
    <x v="30"/>
    <d v="2021-05-25T00:00:00"/>
    <d v="2021-05-25T16:47:57"/>
    <n v="139"/>
    <x v="71"/>
    <d v="2021-05-25T00:00:00"/>
    <d v="2021-05-25T16:49:37"/>
    <n v="144"/>
    <s v="CanOnWat/qEmpD"/>
  </r>
  <r>
    <s v="CanOnWat"/>
    <x v="46"/>
    <d v="2021-05-25T00:00:00"/>
    <d v="2021-05-25T16:48:47"/>
    <n v="139"/>
    <x v="101"/>
    <d v="2021-05-25T00:00:00"/>
    <d v="2021-05-25T16:49:30"/>
    <n v="144"/>
    <s v="CanOnWat/xEmpS"/>
  </r>
  <r>
    <s v="CanOnWat"/>
    <x v="19"/>
    <d v="2021-05-25T00:00:00"/>
    <d v="2021-05-25T16:48:48"/>
    <n v="139"/>
    <x v="37"/>
    <d v="2021-05-25T00:00:00"/>
    <d v="2021-05-25T16:49:29"/>
    <n v="144"/>
    <s v="CanOnWat/xEmpH"/>
  </r>
  <r>
    <s v="CanOnTor"/>
    <x v="28"/>
    <d v="2021-05-25T00:00:00"/>
    <d v="2021-05-25T16:49:19"/>
    <n v="139"/>
    <x v="61"/>
    <d v="2021-05-25T00:00:00"/>
    <d v="2021-05-25T16:50:00"/>
    <n v="144"/>
    <s v="CanOnTor/tEmpK"/>
  </r>
  <r>
    <s v="CanOnWat"/>
    <x v="19"/>
    <d v="2021-05-25T00:00:00"/>
    <d v="2021-05-25T16:49:29"/>
    <n v="144"/>
    <x v="38"/>
    <d v="2021-05-25T00:00:00"/>
    <d v="2021-05-25T16:50:25"/>
    <n v="149"/>
    <s v="S165-ws"/>
  </r>
  <r>
    <s v="CanOnWat"/>
    <x v="46"/>
    <d v="2021-05-25T00:00:00"/>
    <d v="2021-05-25T16:49:30"/>
    <n v="144"/>
    <x v="103"/>
    <d v="2021-05-25T00:00:00"/>
    <d v="2021-05-25T16:50:47"/>
    <n v="149"/>
    <s v="Y167-ws"/>
  </r>
  <r>
    <s v="CanOnWat"/>
    <x v="30"/>
    <d v="2021-05-25T00:00:00"/>
    <d v="2021-05-25T16:49:37"/>
    <n v="144"/>
    <x v="71"/>
    <d v="2021-05-25T00:00:00"/>
    <d v="2021-05-25T16:49:51"/>
    <n v="156"/>
    <s v=""/>
  </r>
  <r>
    <s v="CanOnWat"/>
    <x v="30"/>
    <d v="2021-05-25T00:00:00"/>
    <d v="2021-05-25T16:49:51"/>
    <n v="156"/>
    <x v="24"/>
    <d v="2021-05-24T00:00:00"/>
    <d v="2021-05-24T07:30:13"/>
    <n v="112"/>
    <s v=",CanOnWat/qEmpD"/>
  </r>
  <r>
    <s v="CanOnTor"/>
    <x v="28"/>
    <d v="2021-05-25T00:00:00"/>
    <d v="2021-05-25T16:50:00"/>
    <n v="144"/>
    <x v="62"/>
    <d v="2021-05-25T00:00:00"/>
    <d v="2021-05-25T16:50:48"/>
    <n v="149"/>
    <s v="G150-ws"/>
  </r>
  <r>
    <s v="CanOnWat"/>
    <x v="19"/>
    <d v="2021-05-25T00:00:00"/>
    <d v="2021-05-25T16:50:25"/>
    <n v="149"/>
    <x v="34"/>
    <d v="2021-05-25T00:00:00"/>
    <d v="2021-05-25T16:50:56"/>
    <n v="151"/>
    <s v="S165-ws"/>
  </r>
  <r>
    <s v="CanOnWat"/>
    <x v="41"/>
    <d v="2021-05-25T00:00:00"/>
    <d v="2021-05-25T16:50:30"/>
    <n v="139"/>
    <x v="92"/>
    <d v="2021-05-25T00:00:00"/>
    <d v="2021-05-25T16:51:10"/>
    <n v="144"/>
    <s v="CanOnWat/lEmpA"/>
  </r>
  <r>
    <s v="CanOnWat"/>
    <x v="46"/>
    <d v="2021-05-25T00:00:00"/>
    <d v="2021-05-25T16:50:47"/>
    <n v="149"/>
    <x v="94"/>
    <d v="2021-05-25T00:00:00"/>
    <d v="2021-05-25T16:51:46"/>
    <n v="151"/>
    <s v="Y167-ws"/>
  </r>
  <r>
    <s v="CanOnTor"/>
    <x v="28"/>
    <d v="2021-05-25T00:00:00"/>
    <d v="2021-05-25T16:50:48"/>
    <n v="149"/>
    <x v="57"/>
    <d v="2021-05-25T00:00:00"/>
    <d v="2021-05-25T16:51:13"/>
    <n v="151"/>
    <s v="G150-ws"/>
  </r>
  <r>
    <s v="CanOnWat"/>
    <x v="19"/>
    <d v="2021-05-25T00:00:00"/>
    <d v="2021-05-25T16:50:56"/>
    <n v="151"/>
    <x v="34"/>
    <d v="2021-05-25T00:00:00"/>
    <d v="2021-05-25T16:51:07"/>
    <n v="156"/>
    <s v=""/>
  </r>
  <r>
    <s v="CanOnTor"/>
    <x v="45"/>
    <d v="2021-05-25T00:00:00"/>
    <d v="2021-05-25T16:51:05"/>
    <n v="139"/>
    <x v="96"/>
    <d v="2021-05-25T00:00:00"/>
    <d v="2021-05-25T16:51:36"/>
    <n v="144"/>
    <s v="CanOnTor/nEmpU"/>
  </r>
  <r>
    <s v="CanOnWat"/>
    <x v="19"/>
    <d v="2021-05-25T00:00:00"/>
    <d v="2021-05-25T16:51:07"/>
    <n v="156"/>
    <x v="24"/>
    <d v="2021-05-24T00:00:00"/>
    <d v="2021-05-24T07:02:53"/>
    <n v="102"/>
    <s v="S165-ws"/>
  </r>
  <r>
    <s v="CanOnWat"/>
    <x v="41"/>
    <d v="2021-05-25T00:00:00"/>
    <d v="2021-05-25T16:51:10"/>
    <n v="144"/>
    <x v="93"/>
    <d v="2021-05-25T00:00:00"/>
    <d v="2021-05-25T16:51:47"/>
    <n v="149"/>
    <s v="Q249-ws"/>
  </r>
  <r>
    <s v="CanOnTor"/>
    <x v="28"/>
    <d v="2021-05-25T00:00:00"/>
    <d v="2021-05-25T16:51:13"/>
    <n v="151"/>
    <x v="57"/>
    <d v="2021-05-25T00:00:00"/>
    <d v="2021-05-25T16:51:26"/>
    <n v="156"/>
    <s v=""/>
  </r>
  <r>
    <s v="CanOnTor"/>
    <x v="28"/>
    <d v="2021-05-25T00:00:00"/>
    <d v="2021-05-25T16:51:26"/>
    <n v="156"/>
    <x v="24"/>
    <d v="2021-05-24T00:00:00"/>
    <d v="2021-05-24T07:26:36"/>
    <n v="102"/>
    <s v="G150-ws"/>
  </r>
  <r>
    <s v="CanOnTor"/>
    <x v="45"/>
    <d v="2021-05-25T00:00:00"/>
    <d v="2021-05-25T16:51:36"/>
    <n v="144"/>
    <x v="97"/>
    <d v="2021-05-25T00:00:00"/>
    <d v="2021-05-25T16:52:27"/>
    <n v="149"/>
    <s v="Y200-ws"/>
  </r>
  <r>
    <s v="CanOnTor"/>
    <x v="37"/>
    <d v="2021-05-25T00:00:00"/>
    <d v="2021-05-25T16:51:39"/>
    <n v="139"/>
    <x v="87"/>
    <d v="2021-05-25T00:00:00"/>
    <d v="2021-05-25T16:52:12"/>
    <n v="144"/>
    <s v="CanOnTor/xEmpS"/>
  </r>
  <r>
    <s v="CanOnWat"/>
    <x v="46"/>
    <d v="2021-05-25T00:00:00"/>
    <d v="2021-05-25T16:51:46"/>
    <n v="151"/>
    <x v="94"/>
    <d v="2021-05-25T00:00:00"/>
    <d v="2021-05-25T16:51:58"/>
    <n v="156"/>
    <s v=""/>
  </r>
  <r>
    <s v="CanOnWat"/>
    <x v="41"/>
    <d v="2021-05-25T00:00:00"/>
    <d v="2021-05-25T16:51:47"/>
    <n v="149"/>
    <x v="85"/>
    <d v="2021-05-25T00:00:00"/>
    <d v="2021-05-25T16:52:56"/>
    <n v="151"/>
    <s v="Q249-ws"/>
  </r>
  <r>
    <s v="CanOnWat"/>
    <x v="46"/>
    <d v="2021-05-25T00:00:00"/>
    <d v="2021-05-25T16:51:58"/>
    <n v="156"/>
    <x v="24"/>
    <d v="2021-05-24T00:00:00"/>
    <d v="2021-05-24T07:56:40"/>
    <n v="102"/>
    <s v="Y167-ws"/>
  </r>
  <r>
    <s v="CanOnTor"/>
    <x v="37"/>
    <d v="2021-05-25T00:00:00"/>
    <d v="2021-05-25T16:52:12"/>
    <n v="144"/>
    <x v="87"/>
    <d v="2021-05-25T00:00:00"/>
    <d v="2021-05-25T16:52:26"/>
    <n v="156"/>
    <s v=""/>
  </r>
  <r>
    <s v="CanOnTor"/>
    <x v="37"/>
    <d v="2021-05-25T00:00:00"/>
    <d v="2021-05-25T16:52:26"/>
    <n v="156"/>
    <x v="24"/>
    <d v="2021-05-24T00:00:00"/>
    <d v="2021-05-24T07:48:21"/>
    <n v="112"/>
    <s v=",CanOnTor/xEmpS"/>
  </r>
  <r>
    <s v="CanOnTor"/>
    <x v="45"/>
    <d v="2021-05-25T00:00:00"/>
    <d v="2021-05-25T16:52:27"/>
    <n v="149"/>
    <x v="91"/>
    <d v="2021-05-25T00:00:00"/>
    <d v="2021-05-25T16:53:23"/>
    <n v="151"/>
    <s v="Y200-ws"/>
  </r>
  <r>
    <s v="CanOnWat"/>
    <x v="41"/>
    <d v="2021-05-25T00:00:00"/>
    <d v="2021-05-25T16:52:56"/>
    <n v="151"/>
    <x v="85"/>
    <d v="2021-05-25T00:00:00"/>
    <d v="2021-05-25T16:53:10"/>
    <n v="156"/>
    <s v=""/>
  </r>
  <r>
    <s v="CanOnWat"/>
    <x v="41"/>
    <d v="2021-05-25T00:00:00"/>
    <d v="2021-05-25T16:53:10"/>
    <n v="156"/>
    <x v="24"/>
    <d v="2021-05-24T00:00:00"/>
    <d v="2021-05-24T07:52:51"/>
    <n v="102"/>
    <s v="Q249-ws"/>
  </r>
  <r>
    <s v="CanOnTor"/>
    <x v="45"/>
    <d v="2021-05-25T00:00:00"/>
    <d v="2021-05-25T16:53:23"/>
    <n v="151"/>
    <x v="91"/>
    <d v="2021-05-25T00:00:00"/>
    <d v="2021-05-25T16:53:36"/>
    <n v="156"/>
    <s v=""/>
  </r>
  <r>
    <s v="CanOnTor"/>
    <x v="45"/>
    <d v="2021-05-25T00:00:00"/>
    <d v="2021-05-25T16:53:36"/>
    <n v="156"/>
    <x v="24"/>
    <d v="2021-05-24T00:00:00"/>
    <d v="2021-05-24T07:56:22"/>
    <n v="102"/>
    <s v="Y200-ws"/>
  </r>
  <r>
    <s v="CanOnTor"/>
    <x v="47"/>
    <d v="2021-05-25T00:00:00"/>
    <d v="2021-05-25T16:55:20"/>
    <n v="139"/>
    <x v="105"/>
    <d v="2021-05-25T00:00:00"/>
    <d v="2021-05-25T16:55:58"/>
    <n v="144"/>
    <s v="CanOnTor/jEmpB"/>
  </r>
  <r>
    <s v="CanOnTor"/>
    <x v="47"/>
    <d v="2021-05-25T00:00:00"/>
    <d v="2021-05-25T16:55:58"/>
    <n v="144"/>
    <x v="104"/>
    <d v="2021-05-25T00:00:00"/>
    <d v="2021-05-25T16:56:45"/>
    <n v="149"/>
    <s v="Y226-ws"/>
  </r>
  <r>
    <s v="CanOnTor"/>
    <x v="47"/>
    <d v="2021-05-25T00:00:00"/>
    <d v="2021-05-25T16:56:45"/>
    <n v="149"/>
    <x v="95"/>
    <d v="2021-05-25T00:00:00"/>
    <d v="2021-05-25T16:57:06"/>
    <n v="151"/>
    <s v="Y226-ws"/>
  </r>
  <r>
    <s v="CanOnTor"/>
    <x v="47"/>
    <d v="2021-05-25T00:00:00"/>
    <d v="2021-05-25T16:57:06"/>
    <n v="151"/>
    <x v="95"/>
    <d v="2021-05-25T00:00:00"/>
    <d v="2021-05-25T16:57:20"/>
    <n v="156"/>
    <s v=""/>
  </r>
  <r>
    <s v="CanOnTor"/>
    <x v="47"/>
    <d v="2021-05-25T00:00:00"/>
    <d v="2021-05-25T16:57:20"/>
    <n v="156"/>
    <x v="24"/>
    <d v="2021-05-24T00:00:00"/>
    <d v="2021-05-24T07:57:33"/>
    <n v="102"/>
    <s v="Y226-ws"/>
  </r>
  <r>
    <s v="CanOnWat"/>
    <x v="27"/>
    <d v="2021-05-25T00:00:00"/>
    <d v="2021-05-25T16:57:26"/>
    <n v="139"/>
    <x v="67"/>
    <d v="2021-05-25T00:00:00"/>
    <d v="2021-05-25T16:59:18"/>
    <n v="144"/>
    <s v="CanOnWat/gEmpI"/>
  </r>
  <r>
    <s v="CanOnWat"/>
    <x v="27"/>
    <d v="2021-05-25T00:00:00"/>
    <d v="2021-05-25T16:59:18"/>
    <n v="144"/>
    <x v="67"/>
    <d v="2021-05-25T00:00:00"/>
    <d v="2021-05-25T16:59:30"/>
    <n v="156"/>
    <s v=""/>
  </r>
  <r>
    <s v="CanOnWat"/>
    <x v="27"/>
    <d v="2021-05-25T00:00:00"/>
    <d v="2021-05-25T16:59:30"/>
    <n v="156"/>
    <x v="24"/>
    <d v="2021-05-24T00:00:00"/>
    <d v="2021-05-24T07:27:06"/>
    <n v="112"/>
    <s v=",CanOnWat/gEmpI"/>
  </r>
  <r>
    <s v="CanOnTor"/>
    <x v="39"/>
    <d v="2021-05-25T00:00:00"/>
    <d v="2021-05-25T16:59:37"/>
    <n v="139"/>
    <x v="99"/>
    <d v="2021-05-25T00:00:00"/>
    <d v="2021-05-25T17:00:16"/>
    <n v="144"/>
    <s v="CanOnTor/oEmpO"/>
  </r>
  <r>
    <s v="CanOnTor"/>
    <x v="39"/>
    <d v="2021-05-25T00:00:00"/>
    <d v="2021-05-25T17:00:16"/>
    <n v="144"/>
    <x v="99"/>
    <d v="2021-05-25T00:00:00"/>
    <d v="2021-05-25T17:00:26"/>
    <n v="156"/>
    <s v=""/>
  </r>
  <r>
    <s v="CanOnTor"/>
    <x v="39"/>
    <d v="2021-05-25T00:00:00"/>
    <d v="2021-05-25T17:00:26"/>
    <n v="156"/>
    <x v="24"/>
    <d v="2021-05-24T00:00:00"/>
    <d v="2021-05-24T07:52:04"/>
    <n v="112"/>
    <s v=",CanOnTor/oEmpO"/>
  </r>
  <r>
    <s v="CanOnTor"/>
    <x v="43"/>
    <d v="2021-05-25T00:00:00"/>
    <d v="2021-05-25T17:01:02"/>
    <n v="139"/>
    <x v="100"/>
    <d v="2021-05-25T00:00:00"/>
    <d v="2021-05-25T17:02:49"/>
    <n v="144"/>
    <s v="CanOnTor/pEmpL"/>
  </r>
  <r>
    <s v="CanOnTor"/>
    <x v="43"/>
    <d v="2021-05-25T00:00:00"/>
    <d v="2021-05-25T17:02:49"/>
    <n v="144"/>
    <x v="102"/>
    <d v="2021-05-25T00:00:00"/>
    <d v="2021-05-25T17:03:53"/>
    <n v="149"/>
    <s v="A122-ws"/>
  </r>
  <r>
    <s v="CanOnWat"/>
    <x v="38"/>
    <d v="2021-05-25T00:00:00"/>
    <d v="2021-05-25T17:03:12"/>
    <n v="139"/>
    <x v="107"/>
    <d v="2021-05-25T00:00:00"/>
    <d v="2021-05-25T17:05:09"/>
    <n v="144"/>
    <s v="CanOnWat/nEmpU"/>
  </r>
  <r>
    <s v="CanOnTor"/>
    <x v="43"/>
    <d v="2021-05-25T00:00:00"/>
    <d v="2021-05-25T17:03:53"/>
    <n v="149"/>
    <x v="89"/>
    <d v="2021-05-25T00:00:00"/>
    <d v="2021-05-25T17:04:28"/>
    <n v="151"/>
    <s v="A122-ws"/>
  </r>
  <r>
    <s v="CanOnTor"/>
    <x v="43"/>
    <d v="2021-05-25T00:00:00"/>
    <d v="2021-05-25T17:04:28"/>
    <n v="151"/>
    <x v="89"/>
    <d v="2021-05-25T00:00:00"/>
    <d v="2021-05-25T17:04:38"/>
    <n v="156"/>
    <s v=""/>
  </r>
  <r>
    <s v="CanOnTor"/>
    <x v="43"/>
    <d v="2021-05-25T00:00:00"/>
    <d v="2021-05-25T17:04:38"/>
    <n v="156"/>
    <x v="24"/>
    <d v="2021-05-24T00:00:00"/>
    <d v="2021-05-24T07:55:31"/>
    <n v="102"/>
    <s v="A122-ws"/>
  </r>
  <r>
    <s v="CanOnWat"/>
    <x v="38"/>
    <d v="2021-05-25T00:00:00"/>
    <d v="2021-05-25T17:05:09"/>
    <n v="144"/>
    <x v="107"/>
    <d v="2021-05-25T00:00:00"/>
    <d v="2021-05-25T17:05:23"/>
    <n v="156"/>
    <s v=""/>
  </r>
  <r>
    <s v="CanOnTor"/>
    <x v="48"/>
    <d v="2021-05-25T00:00:00"/>
    <d v="2021-05-25T17:05:12"/>
    <n v="139"/>
    <x v="109"/>
    <d v="2021-05-25T00:00:00"/>
    <d v="2021-05-25T17:05:43"/>
    <n v="144"/>
    <s v="CanOnTor/wEmpF"/>
  </r>
  <r>
    <s v="CanOnWat"/>
    <x v="38"/>
    <d v="2021-05-25T00:00:00"/>
    <d v="2021-05-25T17:05:23"/>
    <n v="156"/>
    <x v="24"/>
    <d v="2021-05-24T00:00:00"/>
    <d v="2021-05-24T07:48:57"/>
    <n v="112"/>
    <s v=",CanOnWat/nEmpU"/>
  </r>
  <r>
    <s v="CanOnTor"/>
    <x v="48"/>
    <d v="2021-05-25T00:00:00"/>
    <d v="2021-05-25T17:05:43"/>
    <n v="144"/>
    <x v="106"/>
    <d v="2021-05-25T00:00:00"/>
    <d v="2021-05-25T17:06:44"/>
    <n v="149"/>
    <s v="L109-ws"/>
  </r>
  <r>
    <s v="CanOnTor"/>
    <x v="48"/>
    <d v="2021-05-25T00:00:00"/>
    <d v="2021-05-25T17:06:44"/>
    <n v="149"/>
    <x v="108"/>
    <d v="2021-05-25T00:00:00"/>
    <d v="2021-05-25T17:07:35"/>
    <n v="151"/>
    <s v="L109-ws"/>
  </r>
  <r>
    <s v="CanOnTor"/>
    <x v="48"/>
    <d v="2021-05-25T00:00:00"/>
    <d v="2021-05-25T17:07:35"/>
    <n v="151"/>
    <x v="108"/>
    <d v="2021-05-25T00:00:00"/>
    <d v="2021-05-25T17:07:49"/>
    <n v="156"/>
    <s v=""/>
  </r>
  <r>
    <s v="CanOnTor"/>
    <x v="48"/>
    <d v="2021-05-25T00:00:00"/>
    <d v="2021-05-25T17:07:49"/>
    <n v="156"/>
    <x v="24"/>
    <d v="2021-05-24T00:00:00"/>
    <d v="2021-05-24T08:05:44"/>
    <n v="102"/>
    <s v="L109-ws"/>
  </r>
  <r>
    <s v="CanOnTor"/>
    <x v="44"/>
    <d v="2021-05-25T00:00:00"/>
    <d v="2021-05-25T17:08:49"/>
    <n v="139"/>
    <x v="106"/>
    <d v="2021-05-25T00:00:00"/>
    <d v="2021-05-25T17:09:27"/>
    <n v="144"/>
    <s v="CanOnTor/wEmpF"/>
  </r>
  <r>
    <s v="CanOnTor"/>
    <x v="44"/>
    <d v="2021-05-25T00:00:00"/>
    <d v="2021-05-25T17:09:27"/>
    <n v="144"/>
    <x v="106"/>
    <d v="2021-05-25T00:00:00"/>
    <d v="2021-05-25T17:09:39"/>
    <n v="156"/>
    <s v=""/>
  </r>
  <r>
    <s v="CanOnTor"/>
    <x v="44"/>
    <d v="2021-05-25T00:00:00"/>
    <d v="2021-05-25T17:09:39"/>
    <n v="156"/>
    <x v="24"/>
    <d v="2021-05-24T00:00:00"/>
    <d v="2021-05-24T07:57:23"/>
    <n v="112"/>
    <s v=",CanOnTor/wEmpF"/>
  </r>
  <r>
    <s v="CanOnTor"/>
    <x v="42"/>
    <d v="2021-05-25T00:00:00"/>
    <d v="2021-05-25T17:17:54"/>
    <n v="139"/>
    <x v="98"/>
    <d v="2021-05-25T00:00:00"/>
    <d v="2021-05-25T17:18:26"/>
    <n v="144"/>
    <s v="CanOnTor/oEmpO"/>
  </r>
  <r>
    <s v="CanOnTor"/>
    <x v="42"/>
    <d v="2021-05-25T00:00:00"/>
    <d v="2021-05-25T17:18:26"/>
    <n v="144"/>
    <x v="99"/>
    <d v="2021-05-25T00:00:00"/>
    <d v="2021-05-25T17:18:50"/>
    <n v="149"/>
    <s v="G176-ws"/>
  </r>
  <r>
    <s v="CanOnTor"/>
    <x v="40"/>
    <d v="2021-05-25T00:00:00"/>
    <d v="2021-05-25T17:18:34"/>
    <n v="139"/>
    <x v="104"/>
    <d v="2021-05-25T00:00:00"/>
    <d v="2021-05-25T17:19:15"/>
    <n v="144"/>
    <s v="CanOnTor/jEmpB"/>
  </r>
  <r>
    <s v="CanOnTor"/>
    <x v="42"/>
    <d v="2021-05-25T00:00:00"/>
    <d v="2021-05-25T17:18:50"/>
    <n v="149"/>
    <x v="88"/>
    <d v="2021-05-25T00:00:00"/>
    <d v="2021-05-25T17:19:51"/>
    <n v="151"/>
    <s v="G176-ws"/>
  </r>
  <r>
    <s v="CanOnTor"/>
    <x v="40"/>
    <d v="2021-05-25T00:00:00"/>
    <d v="2021-05-25T17:19:15"/>
    <n v="144"/>
    <x v="104"/>
    <d v="2021-05-25T00:00:00"/>
    <d v="2021-05-25T17:19:28"/>
    <n v="156"/>
    <s v=""/>
  </r>
  <r>
    <s v="CanOnTor"/>
    <x v="40"/>
    <d v="2021-05-25T00:00:00"/>
    <d v="2021-05-25T17:19:28"/>
    <n v="156"/>
    <x v="24"/>
    <d v="2021-05-24T00:00:00"/>
    <d v="2021-05-24T07:52:51"/>
    <n v="112"/>
    <s v=",CanOnTor/jEmpB"/>
  </r>
  <r>
    <s v="CanOnTor"/>
    <x v="42"/>
    <d v="2021-05-25T00:00:00"/>
    <d v="2021-05-25T17:19:51"/>
    <n v="151"/>
    <x v="88"/>
    <d v="2021-05-25T00:00:00"/>
    <d v="2021-05-25T17:20:01"/>
    <n v="156"/>
    <s v=""/>
  </r>
  <r>
    <s v="CanOnTor"/>
    <x v="42"/>
    <d v="2021-05-25T00:00:00"/>
    <d v="2021-05-25T17:20:01"/>
    <n v="156"/>
    <x v="24"/>
    <d v="2021-05-24T00:00:00"/>
    <d v="2021-05-24T07:56:31"/>
    <n v="102"/>
    <s v="G176-ws"/>
  </r>
  <r>
    <s v="CanOnTor"/>
    <x v="0"/>
    <d v="2021-05-24T00:00:00"/>
    <d v="2021-05-24T06:06:39"/>
    <n v="112"/>
    <x v="0"/>
    <d v="2021-05-24T00:00:00"/>
    <d v="2021-05-24T06:21:06"/>
    <n v="113"/>
    <s v="CanOnTor/oEmpT"/>
  </r>
  <r>
    <s v="CanOnWat"/>
    <x v="1"/>
    <d v="2021-05-24T00:00:00"/>
    <d v="2021-05-24T06:11:24"/>
    <n v="112"/>
    <x v="1"/>
    <d v="2021-05-24T00:00:00"/>
    <d v="2021-05-24T06:18:17"/>
    <n v="113"/>
    <s v="CanOnWat/vEmpQ"/>
  </r>
  <r>
    <s v="CanOnTor"/>
    <x v="2"/>
    <d v="2021-05-24T00:00:00"/>
    <d v="2021-05-24T06:13:12"/>
    <n v="102"/>
    <x v="3"/>
    <d v="2021-05-24T00:00:00"/>
    <d v="2021-05-24T06:14:13"/>
    <n v="106"/>
    <s v="Y238-ws"/>
  </r>
  <r>
    <s v="CanOnTor"/>
    <x v="2"/>
    <d v="2021-05-24T00:00:00"/>
    <d v="2021-05-24T06:14:13"/>
    <n v="106"/>
    <x v="3"/>
    <d v="2021-05-24T00:00:00"/>
    <d v="2021-05-24T06:14:22"/>
    <n v="112"/>
    <s v="Y238-ws"/>
  </r>
  <r>
    <s v="CanOnTor"/>
    <x v="2"/>
    <d v="2021-05-24T00:00:00"/>
    <d v="2021-05-24T06:14:22"/>
    <n v="112"/>
    <x v="3"/>
    <d v="2021-05-24T00:00:00"/>
    <d v="2021-05-24T06:15:32"/>
    <n v="113"/>
    <s v="CanOnTor/oEmpT,Y238-ws"/>
  </r>
  <r>
    <s v="CanOnTor"/>
    <x v="2"/>
    <d v="2021-05-24T00:00:00"/>
    <d v="2021-05-24T06:15:32"/>
    <n v="113"/>
    <x v="4"/>
    <d v="2021-05-24T00:00:00"/>
    <d v="2021-05-24T06:15:37"/>
    <n v="123"/>
    <s v="CanOnTor/oEmpT"/>
  </r>
  <r>
    <s v="CanOnTor"/>
    <x v="2"/>
    <d v="2021-05-24T00:00:00"/>
    <d v="2021-05-24T06:15:37"/>
    <n v="123"/>
    <x v="2"/>
    <d v="2021-05-24T00:00:00"/>
    <d v="2021-05-24T15:27:47"/>
    <n v="139"/>
    <s v="CanOnTor/oEmpT,Y238-ws"/>
  </r>
  <r>
    <s v="CanOnWat"/>
    <x v="1"/>
    <d v="2021-05-24T00:00:00"/>
    <d v="2021-05-24T06:18:17"/>
    <n v="113"/>
    <x v="5"/>
    <d v="2021-05-24T00:00:00"/>
    <d v="2021-05-24T06:18:18"/>
    <n v="123"/>
    <s v="CanOnWat/vEmpQ"/>
  </r>
  <r>
    <s v="CanOnWat"/>
    <x v="1"/>
    <d v="2021-05-24T00:00:00"/>
    <d v="2021-05-24T06:18:18"/>
    <n v="123"/>
    <x v="5"/>
    <d v="2021-05-24T00:00:00"/>
    <d v="2021-05-24T15:20:49"/>
    <n v="139"/>
    <s v="CanOnWat/vEmpQ"/>
  </r>
  <r>
    <s v="CanOnTor"/>
    <x v="3"/>
    <d v="2021-05-24T00:00:00"/>
    <d v="2021-05-24T06:18:56"/>
    <n v="102"/>
    <x v="6"/>
    <d v="2021-05-24T00:00:00"/>
    <d v="2021-05-24T06:20:15"/>
    <n v="106"/>
    <s v="J113-ws"/>
  </r>
  <r>
    <s v="CanOnTor"/>
    <x v="3"/>
    <d v="2021-05-24T00:00:00"/>
    <d v="2021-05-24T06:20:15"/>
    <n v="106"/>
    <x v="6"/>
    <d v="2021-05-24T00:00:00"/>
    <d v="2021-05-24T06:20:24"/>
    <n v="112"/>
    <s v="J113-ws"/>
  </r>
  <r>
    <s v="CanOnTor"/>
    <x v="3"/>
    <d v="2021-05-24T00:00:00"/>
    <d v="2021-05-24T06:20:24"/>
    <n v="112"/>
    <x v="6"/>
    <d v="2021-05-24T00:00:00"/>
    <d v="2021-05-24T06:21:00"/>
    <n v="113"/>
    <s v="CanOnTor/vEmpQ,J113-ws"/>
  </r>
  <r>
    <s v="CanOnTor"/>
    <x v="3"/>
    <d v="2021-05-24T00:00:00"/>
    <d v="2021-05-24T06:21:00"/>
    <n v="113"/>
    <x v="7"/>
    <d v="2021-05-24T00:00:00"/>
    <d v="2021-05-24T06:21:06"/>
    <n v="123"/>
    <s v="CanOnTor/vEmpQ"/>
  </r>
  <r>
    <s v="CanOnTor"/>
    <x v="0"/>
    <d v="2021-05-24T00:00:00"/>
    <d v="2021-05-24T06:21:06"/>
    <n v="113"/>
    <x v="2"/>
    <d v="2021-05-24T00:00:00"/>
    <d v="2021-05-24T06:21:06"/>
    <n v="123"/>
    <s v="CanOnTor/oEmpT"/>
  </r>
  <r>
    <s v="CanOnTor"/>
    <x v="0"/>
    <d v="2021-05-24T00:00:00"/>
    <d v="2021-05-24T06:21:06"/>
    <n v="123"/>
    <x v="2"/>
    <d v="2021-05-24T00:00:00"/>
    <e v="#N/A"/>
    <e v="#N/A"/>
    <e v="#N/A"/>
  </r>
  <r>
    <s v="CanOnTor"/>
    <x v="3"/>
    <d v="2021-05-24T00:00:00"/>
    <d v="2021-05-24T06:21:06"/>
    <n v="123"/>
    <x v="8"/>
    <d v="2021-05-24T00:00:00"/>
    <d v="2021-05-24T15:36:25"/>
    <n v="139"/>
    <s v="CanOnTor/vEmpQ,J113-ws"/>
  </r>
  <r>
    <s v="CanOnWat"/>
    <x v="4"/>
    <d v="2021-05-24T00:00:00"/>
    <d v="2021-05-24T06:34:18"/>
    <n v="112"/>
    <x v="9"/>
    <d v="2021-05-24T00:00:00"/>
    <d v="2021-05-24T06:41:36"/>
    <n v="113"/>
    <s v="CanOnWat/sEmpX"/>
  </r>
  <r>
    <s v="CanOnTor"/>
    <x v="5"/>
    <d v="2021-05-24T00:00:00"/>
    <d v="2021-05-24T06:41:06"/>
    <n v="102"/>
    <x v="10"/>
    <d v="2021-05-24T00:00:00"/>
    <d v="2021-05-24T06:41:52"/>
    <n v="106"/>
    <s v="Y223-ws"/>
  </r>
  <r>
    <s v="CanOnWat"/>
    <x v="4"/>
    <d v="2021-05-24T00:00:00"/>
    <d v="2021-05-24T06:41:36"/>
    <n v="113"/>
    <x v="11"/>
    <d v="2021-05-24T00:00:00"/>
    <d v="2021-05-24T06:41:49"/>
    <n v="123"/>
    <s v="CanOnWat/sEmpX"/>
  </r>
  <r>
    <s v="CanOnWat"/>
    <x v="4"/>
    <d v="2021-05-24T00:00:00"/>
    <d v="2021-05-24T06:41:49"/>
    <n v="123"/>
    <x v="11"/>
    <d v="2021-05-24T00:00:00"/>
    <d v="2021-05-24T15:37:14"/>
    <n v="139"/>
    <s v="CanOnWat/sEmpX"/>
  </r>
  <r>
    <s v="CanOnTor"/>
    <x v="5"/>
    <d v="2021-05-24T00:00:00"/>
    <d v="2021-05-24T06:41:52"/>
    <n v="106"/>
    <x v="10"/>
    <d v="2021-05-24T00:00:00"/>
    <d v="2021-05-24T06:42:01"/>
    <n v="112"/>
    <s v="Y223-ws"/>
  </r>
  <r>
    <s v="CanOnTor"/>
    <x v="5"/>
    <d v="2021-05-24T00:00:00"/>
    <d v="2021-05-24T06:42:01"/>
    <n v="112"/>
    <x v="10"/>
    <d v="2021-05-24T00:00:00"/>
    <d v="2021-05-24T06:43:11"/>
    <n v="113"/>
    <s v="CanOnTor/sEmpX,Y223-ws"/>
  </r>
  <r>
    <s v="CanOnTor"/>
    <x v="5"/>
    <d v="2021-05-24T00:00:00"/>
    <d v="2021-05-24T06:43:11"/>
    <n v="113"/>
    <x v="12"/>
    <d v="2021-05-24T00:00:00"/>
    <d v="2021-05-24T06:43:23"/>
    <n v="123"/>
    <s v="CanOnTor/sEmpX"/>
  </r>
  <r>
    <s v="CanOnTor"/>
    <x v="5"/>
    <d v="2021-05-24T00:00:00"/>
    <d v="2021-05-24T06:43:23"/>
    <n v="123"/>
    <x v="13"/>
    <d v="2021-05-24T00:00:00"/>
    <d v="2021-05-24T16:00:18"/>
    <n v="139"/>
    <s v="CanOnTor/sEmpX,Y223-ws"/>
  </r>
  <r>
    <s v="CanOnTor"/>
    <x v="6"/>
    <d v="2021-05-24T00:00:00"/>
    <d v="2021-05-24T06:46:48"/>
    <n v="112"/>
    <x v="14"/>
    <d v="2021-05-24T00:00:00"/>
    <d v="2021-05-24T06:53:50"/>
    <n v="113"/>
    <s v="CanOnTor/cEmpZ"/>
  </r>
  <r>
    <s v="CanOnWat"/>
    <x v="8"/>
    <d v="2021-05-24T00:00:00"/>
    <d v="2021-05-24T06:49:55"/>
    <n v="112"/>
    <x v="16"/>
    <d v="2021-05-24T00:00:00"/>
    <d v="2021-05-24T06:57:19"/>
    <n v="113"/>
    <s v="CanOnWat/jEmpG"/>
  </r>
  <r>
    <s v="CanOnTor"/>
    <x v="7"/>
    <d v="2021-05-24T00:00:00"/>
    <d v="2021-05-24T06:50:53"/>
    <n v="112"/>
    <x v="15"/>
    <d v="2021-05-24T00:00:00"/>
    <d v="2021-05-24T06:57:24"/>
    <n v="113"/>
    <s v="CanOnTor/nEmpY"/>
  </r>
  <r>
    <s v="CanOnTor"/>
    <x v="9"/>
    <d v="2021-05-24T00:00:00"/>
    <d v="2021-05-24T06:51:18"/>
    <n v="112"/>
    <x v="17"/>
    <d v="2021-05-24T00:00:00"/>
    <d v="2021-05-24T06:58:54"/>
    <n v="113"/>
    <s v="CanOnTor/xEmpH"/>
  </r>
  <r>
    <s v="CanOnWat"/>
    <x v="12"/>
    <d v="2021-05-24T00:00:00"/>
    <d v="2021-05-24T06:52:00"/>
    <n v="112"/>
    <x v="20"/>
    <d v="2021-05-24T00:00:00"/>
    <d v="2021-05-24T07:07:15"/>
    <n v="113"/>
    <s v="CanOnWat/zEmpR"/>
  </r>
  <r>
    <s v="CanOnWat"/>
    <x v="10"/>
    <d v="2021-05-24T00:00:00"/>
    <d v="2021-05-24T06:52:09"/>
    <n v="112"/>
    <x v="18"/>
    <d v="2021-05-24T00:00:00"/>
    <d v="2021-05-24T06:58:50"/>
    <n v="113"/>
    <s v="CanOnWat/hEmpW"/>
  </r>
  <r>
    <s v="CanOnTor"/>
    <x v="11"/>
    <d v="2021-05-24T00:00:00"/>
    <d v="2021-05-24T06:52:32"/>
    <n v="112"/>
    <x v="19"/>
    <d v="2021-05-24T00:00:00"/>
    <d v="2021-05-24T06:59:21"/>
    <n v="113"/>
    <s v="CanOnTor/xEmpN"/>
  </r>
  <r>
    <s v="CanOnTor"/>
    <x v="6"/>
    <d v="2021-05-24T00:00:00"/>
    <d v="2021-05-24T06:53:50"/>
    <n v="113"/>
    <x v="21"/>
    <d v="2021-05-24T00:00:00"/>
    <d v="2021-05-24T06:53:51"/>
    <n v="123"/>
    <s v="CanOnTor/cEmpZ"/>
  </r>
  <r>
    <s v="CanOnTor"/>
    <x v="6"/>
    <d v="2021-05-24T00:00:00"/>
    <d v="2021-05-24T06:53:51"/>
    <n v="123"/>
    <x v="21"/>
    <d v="2021-05-24T00:00:00"/>
    <d v="2021-05-24T16:09:24"/>
    <n v="139"/>
    <s v="CanOnTor/cEmpZ"/>
  </r>
  <r>
    <s v="CanOnTor"/>
    <x v="14"/>
    <d v="2021-05-24T00:00:00"/>
    <d v="2021-05-24T06:54:23"/>
    <n v="112"/>
    <x v="14"/>
    <d v="2021-05-24T00:00:00"/>
    <d v="2021-05-24T07:00:57"/>
    <n v="113"/>
    <s v="CanOnTor/cEmpZ"/>
  </r>
  <r>
    <s v="CanOnTor"/>
    <x v="13"/>
    <d v="2021-05-24T00:00:00"/>
    <d v="2021-05-24T06:55:29"/>
    <n v="112"/>
    <x v="22"/>
    <d v="2021-05-24T00:00:00"/>
    <d v="2021-05-24T07:02:27"/>
    <n v="113"/>
    <s v="CanOnTor/oEmpJ"/>
  </r>
  <r>
    <s v="CanOnWat"/>
    <x v="8"/>
    <d v="2021-05-24T00:00:00"/>
    <d v="2021-05-24T06:57:19"/>
    <n v="113"/>
    <x v="43"/>
    <d v="2021-05-24T00:00:00"/>
    <d v="2021-05-24T06:57:24"/>
    <n v="123"/>
    <s v="CanOnWat/jEmpG"/>
  </r>
  <r>
    <s v="CanOnWat"/>
    <x v="8"/>
    <d v="2021-05-24T00:00:00"/>
    <d v="2021-05-24T06:57:24"/>
    <n v="123"/>
    <x v="43"/>
    <d v="2021-05-24T00:00:00"/>
    <d v="2021-05-24T06:57:34"/>
    <n v="156"/>
    <s v=""/>
  </r>
  <r>
    <s v="CanOnTor"/>
    <x v="7"/>
    <d v="2021-05-24T00:00:00"/>
    <d v="2021-05-24T06:57:24"/>
    <n v="113"/>
    <x v="23"/>
    <d v="2021-05-24T00:00:00"/>
    <d v="2021-05-24T06:57:38"/>
    <n v="123"/>
    <s v="CanOnTor/nEmpY"/>
  </r>
  <r>
    <s v="CanOnWat"/>
    <x v="8"/>
    <d v="2021-05-24T00:00:00"/>
    <d v="2021-05-24T06:57:34"/>
    <n v="156"/>
    <x v="24"/>
    <d v="2021-05-23T00:00:00"/>
    <e v="#N/A"/>
    <e v="#N/A"/>
    <e v="#N/A"/>
  </r>
  <r>
    <s v="CanOnTor"/>
    <x v="7"/>
    <d v="2021-05-24T00:00:00"/>
    <d v="2021-05-24T06:57:38"/>
    <n v="123"/>
    <x v="23"/>
    <d v="2021-05-24T00:00:00"/>
    <d v="2021-05-24T06:57:50"/>
    <n v="156"/>
    <s v=""/>
  </r>
  <r>
    <s v="CanOnTor"/>
    <x v="7"/>
    <d v="2021-05-24T00:00:00"/>
    <d v="2021-05-24T06:57:50"/>
    <n v="156"/>
    <x v="24"/>
    <d v="2021-05-23T00:00:00"/>
    <e v="#N/A"/>
    <e v="#N/A"/>
    <e v="#N/A"/>
  </r>
  <r>
    <s v="CanOnWat"/>
    <x v="10"/>
    <d v="2021-05-24T00:00:00"/>
    <d v="2021-05-24T06:58:50"/>
    <n v="113"/>
    <x v="44"/>
    <d v="2021-05-24T00:00:00"/>
    <d v="2021-05-24T06:59:00"/>
    <n v="123"/>
    <s v="CanOnWat/hEmpW"/>
  </r>
  <r>
    <s v="CanOnTor"/>
    <x v="9"/>
    <d v="2021-05-24T00:00:00"/>
    <d v="2021-05-24T06:58:54"/>
    <n v="113"/>
    <x v="42"/>
    <d v="2021-05-24T00:00:00"/>
    <d v="2021-05-24T06:58:56"/>
    <n v="135"/>
    <s v="CanOnTor/xEmpH"/>
  </r>
  <r>
    <s v="CanOnTor"/>
    <x v="9"/>
    <d v="2021-05-24T00:00:00"/>
    <d v="2021-05-24T06:58:56"/>
    <n v="135"/>
    <x v="42"/>
    <d v="2021-05-24T00:00:00"/>
    <d v="2021-05-24T07:02:33"/>
    <n v="113"/>
    <s v="CanOnTor/xEmpH"/>
  </r>
  <r>
    <s v="CanOnWat"/>
    <x v="10"/>
    <d v="2021-05-24T00:00:00"/>
    <d v="2021-05-24T06:59:00"/>
    <n v="123"/>
    <x v="44"/>
    <d v="2021-05-24T00:00:00"/>
    <d v="2021-05-24T06:59:12"/>
    <n v="156"/>
    <s v=""/>
  </r>
  <r>
    <s v="CanOnWat"/>
    <x v="10"/>
    <d v="2021-05-24T00:00:00"/>
    <d v="2021-05-24T06:59:12"/>
    <n v="156"/>
    <x v="24"/>
    <d v="2021-05-23T00:00:00"/>
    <e v="#N/A"/>
    <e v="#N/A"/>
    <e v="#N/A"/>
  </r>
  <r>
    <s v="CanOnTor"/>
    <x v="11"/>
    <d v="2021-05-24T00:00:00"/>
    <d v="2021-05-24T06:59:21"/>
    <n v="113"/>
    <x v="25"/>
    <d v="2021-05-24T00:00:00"/>
    <d v="2021-05-24T06:59:30"/>
    <n v="123"/>
    <s v="CanOnTor/xEmpN"/>
  </r>
  <r>
    <s v="CanOnTor"/>
    <x v="11"/>
    <d v="2021-05-24T00:00:00"/>
    <d v="2021-05-24T06:59:30"/>
    <n v="123"/>
    <x v="25"/>
    <d v="2021-05-24T00:00:00"/>
    <d v="2021-05-24T16:17:46"/>
    <n v="139"/>
    <s v="CanOnTor/xEmpN"/>
  </r>
  <r>
    <s v="CanOnTor"/>
    <x v="15"/>
    <d v="2021-05-24T00:00:00"/>
    <d v="2021-05-24T06:59:43"/>
    <n v="102"/>
    <x v="26"/>
    <d v="2021-05-24T00:00:00"/>
    <d v="2021-05-24T07:02:58"/>
    <n v="106"/>
    <s v="C157-ws"/>
  </r>
  <r>
    <s v="CanOnWat"/>
    <x v="16"/>
    <d v="2021-05-24T00:00:00"/>
    <d v="2021-05-24T06:59:56"/>
    <n v="102"/>
    <x v="27"/>
    <d v="2021-05-24T00:00:00"/>
    <d v="2021-05-24T07:00:40"/>
    <n v="106"/>
    <s v="V133-ws"/>
  </r>
  <r>
    <s v="CanOnWat"/>
    <x v="16"/>
    <d v="2021-05-24T00:00:00"/>
    <d v="2021-05-24T07:00:40"/>
    <n v="106"/>
    <x v="27"/>
    <d v="2021-05-24T00:00:00"/>
    <d v="2021-05-24T07:00:49"/>
    <n v="112"/>
    <s v="V133-ws"/>
  </r>
  <r>
    <s v="CanOnWat"/>
    <x v="16"/>
    <d v="2021-05-24T00:00:00"/>
    <d v="2021-05-24T07:00:49"/>
    <n v="112"/>
    <x v="27"/>
    <d v="2021-05-24T00:00:00"/>
    <d v="2021-05-24T07:02:22"/>
    <n v="113"/>
    <s v="CanOnWat/cEmpZ,V133-ws"/>
  </r>
  <r>
    <s v="CanOnTor"/>
    <x v="14"/>
    <d v="2021-05-24T00:00:00"/>
    <d v="2021-05-24T07:00:57"/>
    <n v="113"/>
    <x v="21"/>
    <d v="2021-05-24T00:00:00"/>
    <d v="2021-05-24T07:00:58"/>
    <n v="123"/>
    <s v="CanOnTor/cEmpZ"/>
  </r>
  <r>
    <s v="CanOnTor"/>
    <x v="14"/>
    <d v="2021-05-24T00:00:00"/>
    <d v="2021-05-24T07:00:58"/>
    <n v="123"/>
    <x v="21"/>
    <d v="2021-05-24T00:00:00"/>
    <d v="2021-05-24T15:46:32"/>
    <n v="139"/>
    <s v="CanOnTor/cEmpZ"/>
  </r>
  <r>
    <s v="CanOnWat"/>
    <x v="17"/>
    <d v="2021-05-24T00:00:00"/>
    <d v="2021-05-24T07:01:08"/>
    <n v="112"/>
    <x v="28"/>
    <d v="2021-05-24T00:00:00"/>
    <d v="2021-05-24T07:07:34"/>
    <n v="113"/>
    <s v="CanOnWat/uEmpC"/>
  </r>
  <r>
    <s v="CanOnTor"/>
    <x v="18"/>
    <d v="2021-05-24T00:00:00"/>
    <d v="2021-05-24T07:01:26"/>
    <n v="102"/>
    <x v="33"/>
    <d v="2021-05-24T00:00:00"/>
    <d v="2021-05-24T07:02:48"/>
    <n v="106"/>
    <s v="G175-ws"/>
  </r>
  <r>
    <s v="CanOnWat"/>
    <x v="16"/>
    <d v="2021-05-24T00:00:00"/>
    <d v="2021-05-24T07:02:22"/>
    <n v="113"/>
    <x v="31"/>
    <d v="2021-05-24T00:00:00"/>
    <d v="2021-05-24T07:02:33"/>
    <n v="123"/>
    <s v="CanOnWat/cEmpZ"/>
  </r>
  <r>
    <s v="CanOnTor"/>
    <x v="13"/>
    <d v="2021-05-24T00:00:00"/>
    <d v="2021-05-24T07:02:27"/>
    <n v="113"/>
    <x v="30"/>
    <d v="2021-05-24T00:00:00"/>
    <d v="2021-05-24T07:02:31"/>
    <n v="123"/>
    <s v="CanOnTor/oEmpJ"/>
  </r>
  <r>
    <s v="CanOnTor"/>
    <x v="13"/>
    <d v="2021-05-24T00:00:00"/>
    <d v="2021-05-24T07:02:31"/>
    <n v="123"/>
    <x v="30"/>
    <d v="2021-05-24T00:00:00"/>
    <d v="2021-05-24T16:15:49"/>
    <n v="139"/>
    <s v="CanOnTor/oEmpJ"/>
  </r>
  <r>
    <s v="CanOnTor"/>
    <x v="9"/>
    <d v="2021-05-24T00:00:00"/>
    <d v="2021-05-24T07:02:33"/>
    <n v="113"/>
    <x v="42"/>
    <d v="2021-05-24T00:00:00"/>
    <d v="2021-05-24T07:02:45"/>
    <n v="123"/>
    <s v="CanOnTor/xEmpH"/>
  </r>
  <r>
    <s v="CanOnWat"/>
    <x v="16"/>
    <d v="2021-05-24T00:00:00"/>
    <d v="2021-05-24T07:02:33"/>
    <n v="123"/>
    <x v="32"/>
    <d v="2021-05-24T00:00:00"/>
    <d v="2021-05-24T15:55:26"/>
    <n v="139"/>
    <s v="CanOnWat/cEmpZ,V133-ws"/>
  </r>
  <r>
    <s v="CanOnTor"/>
    <x v="9"/>
    <d v="2021-05-24T00:00:00"/>
    <d v="2021-05-24T07:02:45"/>
    <n v="123"/>
    <x v="42"/>
    <d v="2021-05-24T00:00:00"/>
    <d v="2021-05-24T16:11:35"/>
    <n v="139"/>
    <s v="CanOnTor/xEmpH"/>
  </r>
  <r>
    <s v="CanOnTor"/>
    <x v="18"/>
    <d v="2021-05-24T00:00:00"/>
    <d v="2021-05-24T07:02:48"/>
    <n v="106"/>
    <x v="33"/>
    <d v="2021-05-24T00:00:00"/>
    <d v="2021-05-24T07:02:57"/>
    <n v="112"/>
    <s v="G175-ws"/>
  </r>
  <r>
    <s v="CanOnWat"/>
    <x v="19"/>
    <d v="2021-05-24T00:00:00"/>
    <d v="2021-05-24T07:02:53"/>
    <n v="102"/>
    <x v="34"/>
    <d v="2021-05-24T00:00:00"/>
    <d v="2021-05-24T07:04:04"/>
    <n v="106"/>
    <s v="S165-ws"/>
  </r>
  <r>
    <s v="CanOnTor"/>
    <x v="18"/>
    <d v="2021-05-24T00:00:00"/>
    <d v="2021-05-24T07:02:57"/>
    <n v="112"/>
    <x v="33"/>
    <d v="2021-05-24T00:00:00"/>
    <d v="2021-05-24T07:03:14"/>
    <n v="113"/>
    <s v="CanOnTor/zEmpR,G175-ws"/>
  </r>
  <r>
    <s v="CanOnTor"/>
    <x v="15"/>
    <d v="2021-05-24T00:00:00"/>
    <d v="2021-05-24T07:02:58"/>
    <n v="106"/>
    <x v="26"/>
    <d v="2021-05-24T00:00:00"/>
    <d v="2021-05-24T07:03:07"/>
    <n v="112"/>
    <s v="C157-ws"/>
  </r>
  <r>
    <s v="CanOnTor"/>
    <x v="15"/>
    <d v="2021-05-24T00:00:00"/>
    <d v="2021-05-24T07:03:07"/>
    <n v="112"/>
    <x v="26"/>
    <d v="2021-05-24T00:00:00"/>
    <d v="2021-05-24T07:04:06"/>
    <n v="113"/>
    <s v="CanOnTor/xEmpN,C157-ws"/>
  </r>
  <r>
    <s v="CanOnTor"/>
    <x v="18"/>
    <d v="2021-05-24T00:00:00"/>
    <d v="2021-05-24T07:03:14"/>
    <n v="113"/>
    <x v="39"/>
    <d v="2021-05-24T00:00:00"/>
    <d v="2021-05-24T07:03:25"/>
    <n v="123"/>
    <s v="CanOnTor/zEmpR"/>
  </r>
  <r>
    <s v="CanOnTor"/>
    <x v="20"/>
    <d v="2021-05-24T00:00:00"/>
    <d v="2021-05-24T07:03:17"/>
    <n v="102"/>
    <x v="35"/>
    <d v="2021-05-24T00:00:00"/>
    <d v="2021-05-24T07:04:19"/>
    <n v="106"/>
    <s v="Y144-ws"/>
  </r>
  <r>
    <s v="CanOnTor"/>
    <x v="18"/>
    <d v="2021-05-24T00:00:00"/>
    <d v="2021-05-24T07:03:25"/>
    <n v="123"/>
    <x v="40"/>
    <d v="2021-05-24T00:00:00"/>
    <d v="2021-05-24T16:15:08"/>
    <n v="139"/>
    <s v="CanOnTor/zEmpR,G175-ws"/>
  </r>
  <r>
    <s v="CanOnWat"/>
    <x v="19"/>
    <d v="2021-05-24T00:00:00"/>
    <d v="2021-05-24T07:04:04"/>
    <n v="106"/>
    <x v="34"/>
    <d v="2021-05-24T00:00:00"/>
    <d v="2021-05-24T07:04:13"/>
    <n v="112"/>
    <s v="S165-ws"/>
  </r>
  <r>
    <s v="CanOnTor"/>
    <x v="15"/>
    <d v="2021-05-24T00:00:00"/>
    <d v="2021-05-24T07:04:06"/>
    <n v="113"/>
    <x v="36"/>
    <d v="2021-05-24T00:00:00"/>
    <d v="2021-05-24T07:04:09"/>
    <n v="123"/>
    <s v="CanOnTor/xEmpN"/>
  </r>
  <r>
    <s v="CanOnTor"/>
    <x v="15"/>
    <d v="2021-05-24T00:00:00"/>
    <d v="2021-05-24T07:04:09"/>
    <n v="123"/>
    <x v="25"/>
    <d v="2021-05-24T00:00:00"/>
    <d v="2021-05-24T16:21:33"/>
    <n v="139"/>
    <s v="CanOnTor/xEmpN,C157-ws"/>
  </r>
  <r>
    <s v="CanOnWat"/>
    <x v="19"/>
    <d v="2021-05-24T00:00:00"/>
    <d v="2021-05-24T07:04:13"/>
    <n v="112"/>
    <x v="34"/>
    <d v="2021-05-24T00:00:00"/>
    <d v="2021-05-24T07:04:58"/>
    <n v="113"/>
    <s v="CanOnWat/xEmpH,S165-ws"/>
  </r>
  <r>
    <s v="CanOnTor"/>
    <x v="20"/>
    <d v="2021-05-24T00:00:00"/>
    <d v="2021-05-24T07:04:19"/>
    <n v="106"/>
    <x v="35"/>
    <d v="2021-05-24T00:00:00"/>
    <d v="2021-05-24T07:04:28"/>
    <n v="112"/>
    <s v="Y144-ws"/>
  </r>
  <r>
    <s v="CanOnTor"/>
    <x v="20"/>
    <d v="2021-05-24T00:00:00"/>
    <d v="2021-05-24T07:04:28"/>
    <n v="112"/>
    <x v="35"/>
    <d v="2021-05-24T00:00:00"/>
    <d v="2021-05-24T07:05:38"/>
    <n v="113"/>
    <s v="CanOnTor/oEmpJ,Y144-ws"/>
  </r>
  <r>
    <s v="CanOnWat"/>
    <x v="19"/>
    <d v="2021-05-24T00:00:00"/>
    <d v="2021-05-24T07:04:58"/>
    <n v="113"/>
    <x v="37"/>
    <d v="2021-05-24T00:00:00"/>
    <d v="2021-05-24T07:05:12"/>
    <n v="123"/>
    <s v="CanOnWat/xEmpH"/>
  </r>
  <r>
    <s v="CanOnWat"/>
    <x v="19"/>
    <d v="2021-05-24T00:00:00"/>
    <d v="2021-05-24T07:05:12"/>
    <n v="123"/>
    <x v="38"/>
    <d v="2021-05-24T00:00:00"/>
    <d v="2021-05-24T16:07:05"/>
    <n v="139"/>
    <s v="CanOnWat/xEmpH,S165-ws"/>
  </r>
  <r>
    <s v="CanOnTor"/>
    <x v="20"/>
    <d v="2021-05-24T00:00:00"/>
    <d v="2021-05-24T07:05:38"/>
    <n v="113"/>
    <x v="41"/>
    <d v="2021-05-24T00:00:00"/>
    <d v="2021-05-24T07:05:51"/>
    <n v="123"/>
    <s v="CanOnTor/oEmpJ"/>
  </r>
  <r>
    <s v="CanOnTor"/>
    <x v="20"/>
    <d v="2021-05-24T00:00:00"/>
    <d v="2021-05-24T07:05:51"/>
    <n v="123"/>
    <x v="30"/>
    <d v="2021-05-24T00:00:00"/>
    <d v="2021-05-24T16:08:13"/>
    <n v="139"/>
    <s v="CanOnTor/oEmpJ,Y144-ws"/>
  </r>
  <r>
    <s v="CanOnWat"/>
    <x v="12"/>
    <d v="2021-05-24T00:00:00"/>
    <d v="2021-05-24T07:07:15"/>
    <n v="113"/>
    <x v="29"/>
    <d v="2021-05-24T00:00:00"/>
    <d v="2021-05-24T07:07:22"/>
    <n v="123"/>
    <s v="CanOnWat/zEmpR"/>
  </r>
  <r>
    <s v="CanOnWat"/>
    <x v="12"/>
    <d v="2021-05-24T00:00:00"/>
    <d v="2021-05-24T07:07:22"/>
    <n v="123"/>
    <x v="29"/>
    <d v="2021-05-24T00:00:00"/>
    <d v="2021-05-24T16:14:04"/>
    <n v="139"/>
    <s v="CanOnWat/zEmpR"/>
  </r>
  <r>
    <s v="CanOnWat"/>
    <x v="17"/>
    <d v="2021-05-24T00:00:00"/>
    <d v="2021-05-24T07:07:34"/>
    <n v="113"/>
    <x v="45"/>
    <d v="2021-05-24T00:00:00"/>
    <d v="2021-05-24T07:07:35"/>
    <n v="123"/>
    <s v="CanOnWat/uEmpC"/>
  </r>
  <r>
    <s v="CanOnWat"/>
    <x v="17"/>
    <d v="2021-05-24T00:00:00"/>
    <d v="2021-05-24T07:07:35"/>
    <n v="123"/>
    <x v="45"/>
    <d v="2021-05-24T00:00:00"/>
    <d v="2021-05-24T15:58:12"/>
    <n v="139"/>
    <s v="CanOnWat/uEmpC"/>
  </r>
  <r>
    <s v="CanOnTor"/>
    <x v="22"/>
    <d v="2021-05-24T00:00:00"/>
    <d v="2021-05-24T07:10:06"/>
    <n v="112"/>
    <x v="47"/>
    <d v="2021-05-24T00:00:00"/>
    <d v="2021-05-24T07:24:55"/>
    <n v="113"/>
    <s v="CanOnTor/hEmpP"/>
  </r>
  <r>
    <s v="CanOnWat"/>
    <x v="21"/>
    <d v="2021-05-24T00:00:00"/>
    <d v="2021-05-24T07:11:38"/>
    <n v="102"/>
    <x v="46"/>
    <d v="2021-05-24T00:00:00"/>
    <d v="2021-05-24T07:12:39"/>
    <n v="106"/>
    <s v="Y166-ws"/>
  </r>
  <r>
    <s v="CanOnWat"/>
    <x v="21"/>
    <d v="2021-05-24T00:00:00"/>
    <d v="2021-05-24T07:12:39"/>
    <n v="106"/>
    <x v="46"/>
    <d v="2021-05-24T00:00:00"/>
    <d v="2021-05-24T07:12:48"/>
    <n v="112"/>
    <s v="Y166-ws"/>
  </r>
  <r>
    <s v="CanOnWat"/>
    <x v="21"/>
    <d v="2021-05-24T00:00:00"/>
    <d v="2021-05-24T07:12:48"/>
    <n v="112"/>
    <x v="46"/>
    <d v="2021-05-24T00:00:00"/>
    <d v="2021-05-24T07:14:32"/>
    <n v="113"/>
    <s v="CanOnWat/uEmpC,Y166-ws"/>
  </r>
  <r>
    <s v="CanOnWat"/>
    <x v="21"/>
    <d v="2021-05-24T00:00:00"/>
    <d v="2021-05-24T07:14:32"/>
    <n v="113"/>
    <x v="48"/>
    <d v="2021-05-24T00:00:00"/>
    <d v="2021-05-24T07:14:45"/>
    <n v="123"/>
    <s v="CanOnWat/uEmpC"/>
  </r>
  <r>
    <s v="CanOnWat"/>
    <x v="21"/>
    <d v="2021-05-24T00:00:00"/>
    <d v="2021-05-24T07:14:45"/>
    <n v="123"/>
    <x v="45"/>
    <d v="2021-05-24T00:00:00"/>
    <d v="2021-05-24T16:01:15"/>
    <n v="139"/>
    <s v="CanOnWat/uEmpC,Y166-ws"/>
  </r>
  <r>
    <s v="CanOnWat"/>
    <x v="23"/>
    <d v="2021-05-24T00:00:00"/>
    <d v="2021-05-24T07:18:29"/>
    <n v="102"/>
    <x v="50"/>
    <d v="2021-05-24T00:00:00"/>
    <d v="2021-05-24T07:19:15"/>
    <n v="106"/>
    <s v="C100-ws"/>
  </r>
  <r>
    <s v="CanOnWat"/>
    <x v="23"/>
    <d v="2021-05-24T00:00:00"/>
    <d v="2021-05-24T07:19:15"/>
    <n v="106"/>
    <x v="50"/>
    <d v="2021-05-24T00:00:00"/>
    <d v="2021-05-24T07:19:24"/>
    <n v="112"/>
    <s v="C100-ws"/>
  </r>
  <r>
    <s v="CanOnWat"/>
    <x v="23"/>
    <d v="2021-05-24T00:00:00"/>
    <d v="2021-05-24T07:19:24"/>
    <n v="112"/>
    <x v="50"/>
    <d v="2021-05-24T00:00:00"/>
    <d v="2021-05-24T07:20:03"/>
    <n v="113"/>
    <s v="CanOnWat/hEmpP,C100-ws"/>
  </r>
  <r>
    <s v="CanOnWat"/>
    <x v="23"/>
    <d v="2021-05-24T00:00:00"/>
    <d v="2021-05-24T07:20:03"/>
    <n v="113"/>
    <x v="52"/>
    <d v="2021-05-24T00:00:00"/>
    <d v="2021-05-24T07:20:12"/>
    <n v="123"/>
    <s v="CanOnWat/hEmpP"/>
  </r>
  <r>
    <s v="CanOnWat"/>
    <x v="23"/>
    <d v="2021-05-24T00:00:00"/>
    <d v="2021-05-24T07:20:12"/>
    <n v="123"/>
    <x v="53"/>
    <d v="2021-05-24T00:00:00"/>
    <d v="2021-05-24T16:28:56"/>
    <n v="139"/>
    <s v="CanOnWat/hEmpP,C100-ws"/>
  </r>
  <r>
    <s v="CanOnWat"/>
    <x v="25"/>
    <d v="2021-05-24T00:00:00"/>
    <d v="2021-05-24T07:21:59"/>
    <n v="112"/>
    <x v="54"/>
    <d v="2021-05-24T00:00:00"/>
    <d v="2021-05-24T07:37:06"/>
    <n v="113"/>
    <s v="CanOnWat/tEmpK"/>
  </r>
  <r>
    <s v="CanOnWat"/>
    <x v="24"/>
    <d v="2021-05-24T00:00:00"/>
    <d v="2021-05-24T07:22:08"/>
    <n v="112"/>
    <x v="51"/>
    <d v="2021-05-24T00:00:00"/>
    <d v="2021-05-24T07:28:27"/>
    <n v="113"/>
    <s v="CanOnWat/xEmpE"/>
  </r>
  <r>
    <s v="CanOnTor"/>
    <x v="26"/>
    <d v="2021-05-24T00:00:00"/>
    <d v="2021-05-24T07:24:31"/>
    <n v="112"/>
    <x v="55"/>
    <d v="2021-05-24T00:00:00"/>
    <d v="2021-05-24T07:38:38"/>
    <n v="113"/>
    <s v="CanOnTor/fEmpV"/>
  </r>
  <r>
    <s v="CanOnTor"/>
    <x v="22"/>
    <d v="2021-05-24T00:00:00"/>
    <d v="2021-05-24T07:24:55"/>
    <n v="113"/>
    <x v="49"/>
    <d v="2021-05-24T00:00:00"/>
    <d v="2021-05-24T07:25:04"/>
    <n v="123"/>
    <s v="CanOnTor/hEmpP"/>
  </r>
  <r>
    <s v="CanOnTor"/>
    <x v="22"/>
    <d v="2021-05-24T00:00:00"/>
    <d v="2021-05-24T07:25:04"/>
    <n v="123"/>
    <x v="49"/>
    <d v="2021-05-24T00:00:00"/>
    <d v="2021-05-24T16:18:17"/>
    <n v="139"/>
    <s v="CanOnTor/hEmpP"/>
  </r>
  <r>
    <s v="CanOnTor"/>
    <x v="28"/>
    <d v="2021-05-24T00:00:00"/>
    <d v="2021-05-24T07:26:36"/>
    <n v="102"/>
    <x v="57"/>
    <d v="2021-05-24T00:00:00"/>
    <d v="2021-05-24T07:27:41"/>
    <n v="106"/>
    <s v="G150-ws"/>
  </r>
  <r>
    <s v="CanOnWat"/>
    <x v="27"/>
    <d v="2021-05-24T00:00:00"/>
    <d v="2021-05-24T07:27:06"/>
    <n v="112"/>
    <x v="56"/>
    <d v="2021-05-24T00:00:00"/>
    <d v="2021-05-24T07:34:01"/>
    <n v="113"/>
    <s v="CanOnWat/gEmpI"/>
  </r>
  <r>
    <s v="CanOnTor"/>
    <x v="28"/>
    <d v="2021-05-24T00:00:00"/>
    <d v="2021-05-24T07:27:41"/>
    <n v="106"/>
    <x v="57"/>
    <d v="2021-05-24T00:00:00"/>
    <d v="2021-05-24T07:27:49"/>
    <n v="113"/>
    <s v="CanOnTor/tEmpK,G150-ws"/>
  </r>
  <r>
    <s v="CanOnTor"/>
    <x v="28"/>
    <d v="2021-05-24T00:00:00"/>
    <d v="2021-05-24T07:27:49"/>
    <n v="113"/>
    <x v="61"/>
    <d v="2021-05-24T00:00:00"/>
    <d v="2021-05-24T07:27:50"/>
    <n v="112"/>
    <s v="G150-ws"/>
  </r>
  <r>
    <s v="CanOnTor"/>
    <x v="28"/>
    <d v="2021-05-24T00:00:00"/>
    <d v="2021-05-24T07:27:50"/>
    <n v="112"/>
    <x v="57"/>
    <d v="2021-05-24T00:00:00"/>
    <d v="2021-05-24T07:27:52"/>
    <n v="123"/>
    <s v="CanOnTor/tEmpK"/>
  </r>
  <r>
    <s v="CanOnTor"/>
    <x v="28"/>
    <d v="2021-05-24T00:00:00"/>
    <d v="2021-05-24T07:27:52"/>
    <n v="123"/>
    <x v="62"/>
    <d v="2021-05-24T00:00:00"/>
    <d v="2021-05-24T16:32:07"/>
    <n v="139"/>
    <s v="CanOnTor/tEmpK,G150-ws"/>
  </r>
  <r>
    <s v="CanOnWat"/>
    <x v="29"/>
    <d v="2021-05-24T00:00:00"/>
    <d v="2021-05-24T07:28:16"/>
    <n v="112"/>
    <x v="60"/>
    <d v="2021-05-24T00:00:00"/>
    <d v="2021-05-24T07:34:25"/>
    <n v="113"/>
    <s v="CanOnWat/nEmpM"/>
  </r>
  <r>
    <s v="CanOnWat"/>
    <x v="24"/>
    <d v="2021-05-24T00:00:00"/>
    <d v="2021-05-24T07:28:27"/>
    <n v="113"/>
    <x v="58"/>
    <d v="2021-05-24T00:00:00"/>
    <d v="2021-05-24T07:28:30"/>
    <n v="123"/>
    <s v="CanOnWat/xEmpE"/>
  </r>
  <r>
    <s v="CanOnWat"/>
    <x v="24"/>
    <d v="2021-05-24T00:00:00"/>
    <d v="2021-05-24T07:28:30"/>
    <n v="123"/>
    <x v="58"/>
    <d v="2021-05-24T00:00:00"/>
    <d v="2021-05-24T16:18:06"/>
    <n v="139"/>
    <s v="CanOnWat/xEmpE"/>
  </r>
  <r>
    <s v="CanOnWat"/>
    <x v="30"/>
    <d v="2021-05-24T00:00:00"/>
    <d v="2021-05-24T07:30:13"/>
    <n v="112"/>
    <x v="63"/>
    <d v="2021-05-24T00:00:00"/>
    <d v="2021-05-24T07:37:46"/>
    <n v="113"/>
    <s v="CanOnWat/qEmpD"/>
  </r>
  <r>
    <s v="CanOnWat"/>
    <x v="31"/>
    <d v="2021-05-24T00:00:00"/>
    <d v="2021-05-24T07:31:26"/>
    <n v="102"/>
    <x v="65"/>
    <d v="2021-05-24T00:00:00"/>
    <d v="2021-05-24T07:32:10"/>
    <n v="106"/>
    <s v="S180-ws"/>
  </r>
  <r>
    <s v="CanOnWat"/>
    <x v="31"/>
    <d v="2021-05-24T00:00:00"/>
    <d v="2021-05-24T07:32:10"/>
    <n v="106"/>
    <x v="65"/>
    <d v="2021-05-24T00:00:00"/>
    <d v="2021-05-24T07:32:19"/>
    <n v="112"/>
    <s v="S180-ws"/>
  </r>
  <r>
    <s v="CanOnWat"/>
    <x v="31"/>
    <d v="2021-05-24T00:00:00"/>
    <d v="2021-05-24T07:32:19"/>
    <n v="112"/>
    <x v="65"/>
    <d v="2021-05-24T00:00:00"/>
    <d v="2021-05-24T07:32:29"/>
    <n v="113"/>
    <s v="CanOnWat/xEmpE,S180-ws"/>
  </r>
  <r>
    <s v="CanOnWat"/>
    <x v="31"/>
    <d v="2021-05-24T00:00:00"/>
    <d v="2021-05-24T07:32:29"/>
    <n v="113"/>
    <x v="68"/>
    <d v="2021-05-24T00:00:00"/>
    <d v="2021-05-24T07:32:32"/>
    <n v="123"/>
    <s v="CanOnWat/xEmpE"/>
  </r>
  <r>
    <s v="CanOnWat"/>
    <x v="31"/>
    <d v="2021-05-24T00:00:00"/>
    <d v="2021-05-24T07:32:32"/>
    <n v="123"/>
    <x v="58"/>
    <d v="2021-05-24T00:00:00"/>
    <d v="2021-05-24T16:34:16"/>
    <n v="139"/>
    <s v="CanOnWat/xEmpE,S180-ws"/>
  </r>
  <r>
    <s v="CanOnWat"/>
    <x v="27"/>
    <d v="2021-05-24T00:00:00"/>
    <d v="2021-05-24T07:34:01"/>
    <n v="113"/>
    <x v="67"/>
    <d v="2021-05-24T00:00:00"/>
    <d v="2021-05-24T07:34:15"/>
    <n v="123"/>
    <s v="CanOnWat/gEmpI"/>
  </r>
  <r>
    <s v="CanOnWat"/>
    <x v="27"/>
    <d v="2021-05-24T00:00:00"/>
    <d v="2021-05-24T07:34:15"/>
    <n v="123"/>
    <x v="67"/>
    <d v="2021-05-24T00:00:00"/>
    <d v="2021-05-24T16:38:32"/>
    <n v="139"/>
    <s v="CanOnWat/gEmpI"/>
  </r>
  <r>
    <s v="CanOnWat"/>
    <x v="29"/>
    <d v="2021-05-24T00:00:00"/>
    <d v="2021-05-24T07:34:25"/>
    <n v="113"/>
    <x v="69"/>
    <d v="2021-05-24T00:00:00"/>
    <d v="2021-05-24T07:34:37"/>
    <n v="123"/>
    <s v="CanOnWat/nEmpM"/>
  </r>
  <r>
    <s v="CanOnTor"/>
    <x v="32"/>
    <d v="2021-05-24T00:00:00"/>
    <d v="2021-05-24T07:34:30"/>
    <n v="102"/>
    <x v="66"/>
    <d v="2021-05-24T00:00:00"/>
    <d v="2021-05-24T07:37:13"/>
    <n v="106"/>
    <s v="J114-ws"/>
  </r>
  <r>
    <s v="CanOnWat"/>
    <x v="29"/>
    <d v="2021-05-24T00:00:00"/>
    <d v="2021-05-24T07:34:37"/>
    <n v="123"/>
    <x v="69"/>
    <d v="2021-05-24T00:00:00"/>
    <d v="2021-05-24T16:43:09"/>
    <n v="139"/>
    <s v="CanOnWat/nEmpM"/>
  </r>
  <r>
    <s v="CanOnTor"/>
    <x v="33"/>
    <d v="2021-05-24T00:00:00"/>
    <d v="2021-05-24T07:36:47"/>
    <n v="102"/>
    <x v="70"/>
    <d v="2021-05-24T00:00:00"/>
    <d v="2021-05-24T07:37:51"/>
    <n v="106"/>
    <s v="G216-ws"/>
  </r>
  <r>
    <s v="CanOnWat"/>
    <x v="25"/>
    <d v="2021-05-24T00:00:00"/>
    <d v="2021-05-24T07:37:06"/>
    <n v="113"/>
    <x v="59"/>
    <d v="2021-05-24T00:00:00"/>
    <d v="2021-05-24T07:37:20"/>
    <n v="123"/>
    <s v="CanOnWat/tEmpK"/>
  </r>
  <r>
    <s v="CanOnTor"/>
    <x v="32"/>
    <d v="2021-05-24T00:00:00"/>
    <d v="2021-05-24T07:37:13"/>
    <n v="106"/>
    <x v="66"/>
    <d v="2021-05-24T00:00:00"/>
    <d v="2021-05-24T07:37:22"/>
    <n v="112"/>
    <s v="J114-ws"/>
  </r>
  <r>
    <s v="CanOnWat"/>
    <x v="25"/>
    <d v="2021-05-24T00:00:00"/>
    <d v="2021-05-24T07:37:20"/>
    <n v="123"/>
    <x v="59"/>
    <d v="2021-05-24T00:00:00"/>
    <d v="2021-05-24T16:48:32"/>
    <n v="139"/>
    <s v="CanOnWat/tEmpK"/>
  </r>
  <r>
    <s v="CanOnTor"/>
    <x v="32"/>
    <d v="2021-05-24T00:00:00"/>
    <d v="2021-05-24T07:37:22"/>
    <n v="112"/>
    <x v="66"/>
    <d v="2021-05-24T00:00:00"/>
    <d v="2021-05-24T07:37:53"/>
    <n v="113"/>
    <s v="CanOnTor/gEmpI,J114-ws"/>
  </r>
  <r>
    <s v="CanOnWat"/>
    <x v="30"/>
    <d v="2021-05-24T00:00:00"/>
    <d v="2021-05-24T07:37:46"/>
    <n v="113"/>
    <x v="71"/>
    <d v="2021-05-24T00:00:00"/>
    <d v="2021-05-24T07:37:56"/>
    <n v="123"/>
    <s v="CanOnWat/qEmpD"/>
  </r>
  <r>
    <s v="CanOnTor"/>
    <x v="33"/>
    <d v="2021-05-24T00:00:00"/>
    <d v="2021-05-24T07:37:51"/>
    <n v="106"/>
    <x v="70"/>
    <d v="2021-05-24T00:00:00"/>
    <d v="2021-05-24T07:38:00"/>
    <n v="112"/>
    <s v="G216-ws"/>
  </r>
  <r>
    <s v="CanOnTor"/>
    <x v="32"/>
    <d v="2021-05-24T00:00:00"/>
    <d v="2021-05-24T07:37:53"/>
    <n v="113"/>
    <x v="77"/>
    <d v="2021-05-24T00:00:00"/>
    <d v="2021-05-24T07:38:02"/>
    <n v="123"/>
    <s v="CanOnTor/gEmpI"/>
  </r>
  <r>
    <s v="CanOnWat"/>
    <x v="30"/>
    <d v="2021-05-24T00:00:00"/>
    <d v="2021-05-24T07:37:56"/>
    <n v="123"/>
    <x v="71"/>
    <d v="2021-05-24T00:00:00"/>
    <d v="2021-05-24T16:23:24"/>
    <n v="139"/>
    <s v="CanOnWat/qEmpD"/>
  </r>
  <r>
    <s v="CanOnTor"/>
    <x v="33"/>
    <d v="2021-05-24T00:00:00"/>
    <d v="2021-05-24T07:38:00"/>
    <n v="112"/>
    <x v="70"/>
    <d v="2021-05-24T00:00:00"/>
    <d v="2021-05-24T07:39:21"/>
    <n v="113"/>
    <s v="CanOnTor/nEmpM,G216-ws"/>
  </r>
  <r>
    <s v="CanOnTor"/>
    <x v="32"/>
    <d v="2021-05-24T00:00:00"/>
    <d v="2021-05-24T07:38:02"/>
    <n v="123"/>
    <x v="78"/>
    <d v="2021-05-24T00:00:00"/>
    <d v="2021-05-24T16:40:02"/>
    <n v="139"/>
    <s v="CanOnTor/gEmpI,J114-ws"/>
  </r>
  <r>
    <s v="CanOnTor"/>
    <x v="26"/>
    <d v="2021-05-24T00:00:00"/>
    <d v="2021-05-24T07:38:38"/>
    <n v="113"/>
    <x v="64"/>
    <d v="2021-05-24T00:00:00"/>
    <d v="2021-05-24T07:38:42"/>
    <n v="135"/>
    <s v="CanOnTor/fEmpV"/>
  </r>
  <r>
    <s v="CanOnTor"/>
    <x v="26"/>
    <d v="2021-05-24T00:00:00"/>
    <d v="2021-05-24T07:38:42"/>
    <n v="135"/>
    <x v="64"/>
    <d v="2021-05-24T00:00:00"/>
    <d v="2021-05-24T07:41:39"/>
    <n v="113"/>
    <s v="CanOnTor/fEmpV"/>
  </r>
  <r>
    <s v="CanOnWat"/>
    <x v="34"/>
    <d v="2021-05-24T00:00:00"/>
    <d v="2021-05-24T07:38:50"/>
    <n v="102"/>
    <x v="72"/>
    <d v="2021-05-24T00:00:00"/>
    <d v="2021-05-24T07:39:57"/>
    <n v="106"/>
    <s v="F144-ws"/>
  </r>
  <r>
    <s v="CanOnTor"/>
    <x v="33"/>
    <d v="2021-05-24T00:00:00"/>
    <d v="2021-05-24T07:39:21"/>
    <n v="113"/>
    <x v="73"/>
    <d v="2021-05-24T00:00:00"/>
    <d v="2021-05-24T07:39:24"/>
    <n v="123"/>
    <s v="CanOnTor/nEmpM"/>
  </r>
  <r>
    <s v="CanOnTor"/>
    <x v="33"/>
    <d v="2021-05-24T00:00:00"/>
    <d v="2021-05-24T07:39:24"/>
    <n v="123"/>
    <x v="74"/>
    <d v="2021-05-24T00:00:00"/>
    <d v="2021-05-24T16:37:01"/>
    <n v="139"/>
    <s v="CanOnTor/nEmpM,G216-ws"/>
  </r>
  <r>
    <s v="CanOnWat"/>
    <x v="34"/>
    <d v="2021-05-24T00:00:00"/>
    <d v="2021-05-24T07:39:57"/>
    <n v="106"/>
    <x v="72"/>
    <d v="2021-05-24T00:00:00"/>
    <d v="2021-05-24T07:40:06"/>
    <n v="112"/>
    <s v="F144-ws"/>
  </r>
  <r>
    <s v="CanOnWat"/>
    <x v="34"/>
    <d v="2021-05-24T00:00:00"/>
    <d v="2021-05-24T07:40:06"/>
    <n v="112"/>
    <x v="72"/>
    <d v="2021-05-24T00:00:00"/>
    <d v="2021-05-24T07:40:06"/>
    <n v="123"/>
    <s v="CanOnWat/qEmpD"/>
  </r>
  <r>
    <s v="CanOnWat"/>
    <x v="34"/>
    <d v="2021-05-24T00:00:00"/>
    <d v="2021-05-24T07:40:06"/>
    <n v="123"/>
    <x v="71"/>
    <d v="2021-05-24T00:00:00"/>
    <d v="2021-05-24T07:40:06"/>
    <n v="113"/>
    <s v="CanOnWat/qEmpD,F144-ws"/>
  </r>
  <r>
    <s v="CanOnWat"/>
    <x v="34"/>
    <d v="2021-05-24T00:00:00"/>
    <d v="2021-05-24T07:40:06"/>
    <n v="113"/>
    <x v="75"/>
    <d v="2021-05-24T00:00:00"/>
    <d v="2021-05-24T16:41:36"/>
    <n v="139"/>
    <s v="CanOnWat/qEmpD,F144-ws"/>
  </r>
  <r>
    <s v="CanOnTor"/>
    <x v="26"/>
    <d v="2021-05-24T00:00:00"/>
    <d v="2021-05-24T07:41:39"/>
    <n v="113"/>
    <x v="64"/>
    <d v="2021-05-24T00:00:00"/>
    <d v="2021-05-24T07:41:52"/>
    <n v="123"/>
    <s v="CanOnTor/fEmpV"/>
  </r>
  <r>
    <s v="CanOnTor"/>
    <x v="35"/>
    <d v="2021-05-24T00:00:00"/>
    <d v="2021-05-24T07:41:51"/>
    <n v="112"/>
    <x v="76"/>
    <d v="2021-05-24T00:00:00"/>
    <d v="2021-05-24T07:48:38"/>
    <n v="123"/>
    <s v="CanOnTor/lEmpA"/>
  </r>
  <r>
    <s v="CanOnTor"/>
    <x v="26"/>
    <d v="2021-05-24T00:00:00"/>
    <d v="2021-05-24T07:41:52"/>
    <n v="123"/>
    <x v="64"/>
    <d v="2021-05-24T00:00:00"/>
    <d v="2021-05-24T07:42:02"/>
    <n v="156"/>
    <s v=""/>
  </r>
  <r>
    <s v="CanOnTor"/>
    <x v="26"/>
    <d v="2021-05-24T00:00:00"/>
    <d v="2021-05-24T07:42:02"/>
    <n v="156"/>
    <x v="24"/>
    <d v="2021-05-23T00:00:00"/>
    <e v="#N/A"/>
    <e v="#N/A"/>
    <e v="#N/A"/>
  </r>
  <r>
    <s v="CanOnWat"/>
    <x v="36"/>
    <d v="2021-05-24T00:00:00"/>
    <d v="2021-05-24T07:48:00"/>
    <n v="112"/>
    <x v="79"/>
    <d v="2021-05-24T00:00:00"/>
    <d v="2021-05-24T07:55:40"/>
    <n v="113"/>
    <s v="CanOnWat/pEmpL"/>
  </r>
  <r>
    <s v="CanOnTor"/>
    <x v="37"/>
    <d v="2021-05-24T00:00:00"/>
    <d v="2021-05-24T07:48:21"/>
    <n v="112"/>
    <x v="80"/>
    <d v="2021-05-24T00:00:00"/>
    <d v="2021-05-24T08:03:47"/>
    <n v="113"/>
    <s v="CanOnTor/xEmpS"/>
  </r>
  <r>
    <s v="CanOnTor"/>
    <x v="35"/>
    <d v="2021-05-24T00:00:00"/>
    <d v="2021-05-24T07:48:38"/>
    <n v="123"/>
    <x v="82"/>
    <d v="2021-05-24T00:00:00"/>
    <d v="2021-05-24T07:48:38"/>
    <n v="113"/>
    <s v="CanOnTor/lEmpA"/>
  </r>
  <r>
    <s v="CanOnTor"/>
    <x v="35"/>
    <d v="2021-05-24T00:00:00"/>
    <d v="2021-05-24T07:48:38"/>
    <n v="113"/>
    <x v="82"/>
    <d v="2021-05-24T00:00:00"/>
    <d v="2021-05-24T17:01:56"/>
    <n v="139"/>
    <s v="CanOnTor/lEmpA"/>
  </r>
  <r>
    <s v="CanOnWat"/>
    <x v="38"/>
    <d v="2021-05-24T00:00:00"/>
    <d v="2021-05-24T07:48:57"/>
    <n v="112"/>
    <x v="81"/>
    <d v="2021-05-24T00:00:00"/>
    <d v="2021-05-24T07:56:11"/>
    <n v="113"/>
    <s v="CanOnWat/nEmpU"/>
  </r>
  <r>
    <s v="CanOnTor"/>
    <x v="39"/>
    <d v="2021-05-24T00:00:00"/>
    <d v="2021-05-24T07:52:04"/>
    <n v="112"/>
    <x v="83"/>
    <d v="2021-05-24T00:00:00"/>
    <d v="2021-05-24T07:59:01"/>
    <n v="113"/>
    <s v="CanOnTor/oEmpO"/>
  </r>
  <r>
    <s v="CanOnTor"/>
    <x v="40"/>
    <d v="2021-05-24T00:00:00"/>
    <d v="2021-05-24T07:52:51"/>
    <n v="112"/>
    <x v="84"/>
    <d v="2021-05-24T00:00:00"/>
    <d v="2021-05-24T08:08:28"/>
    <n v="113"/>
    <s v="CanOnTor/jEmpB"/>
  </r>
  <r>
    <s v="CanOnWat"/>
    <x v="41"/>
    <d v="2021-05-24T00:00:00"/>
    <d v="2021-05-24T07:52:51"/>
    <n v="102"/>
    <x v="85"/>
    <d v="2021-05-24T00:00:00"/>
    <d v="2021-05-24T07:55:43"/>
    <n v="106"/>
    <s v="Q249-ws"/>
  </r>
  <r>
    <s v="CanOnTor"/>
    <x v="43"/>
    <d v="2021-05-24T00:00:00"/>
    <d v="2021-05-24T07:55:31"/>
    <n v="102"/>
    <x v="89"/>
    <d v="2021-05-24T00:00:00"/>
    <d v="2021-05-24T07:56:32"/>
    <n v="106"/>
    <s v="A122-ws"/>
  </r>
  <r>
    <s v="CanOnWat"/>
    <x v="36"/>
    <d v="2021-05-24T00:00:00"/>
    <d v="2021-05-24T07:55:40"/>
    <n v="113"/>
    <x v="86"/>
    <d v="2021-05-24T00:00:00"/>
    <d v="2021-05-24T07:55:50"/>
    <n v="123"/>
    <s v="CanOnWat/pEmpL"/>
  </r>
  <r>
    <s v="CanOnWat"/>
    <x v="41"/>
    <d v="2021-05-24T00:00:00"/>
    <d v="2021-05-24T07:55:43"/>
    <n v="106"/>
    <x v="85"/>
    <d v="2021-05-24T00:00:00"/>
    <d v="2021-05-24T07:55:52"/>
    <n v="112"/>
    <s v="Q249-ws"/>
  </r>
  <r>
    <s v="CanOnWat"/>
    <x v="36"/>
    <d v="2021-05-24T00:00:00"/>
    <d v="2021-05-24T07:55:50"/>
    <n v="123"/>
    <x v="86"/>
    <d v="2021-05-24T00:00:00"/>
    <d v="2021-05-24T17:05:47"/>
    <n v="139"/>
    <s v="CanOnWat/pEmpL"/>
  </r>
  <r>
    <s v="CanOnWat"/>
    <x v="41"/>
    <d v="2021-05-24T00:00:00"/>
    <d v="2021-05-24T07:55:52"/>
    <n v="112"/>
    <x v="85"/>
    <d v="2021-05-24T00:00:00"/>
    <d v="2021-05-24T07:57:03"/>
    <n v="113"/>
    <s v="CanOnWat/lEmpA,Q249-ws"/>
  </r>
  <r>
    <s v="CanOnWat"/>
    <x v="38"/>
    <d v="2021-05-24T00:00:00"/>
    <d v="2021-05-24T07:56:11"/>
    <n v="113"/>
    <x v="107"/>
    <d v="2021-05-24T00:00:00"/>
    <d v="2021-05-24T07:56:19"/>
    <n v="123"/>
    <s v="CanOnWat/nEmpU"/>
  </r>
  <r>
    <s v="CanOnWat"/>
    <x v="38"/>
    <d v="2021-05-24T00:00:00"/>
    <d v="2021-05-24T07:56:19"/>
    <n v="123"/>
    <x v="107"/>
    <d v="2021-05-24T00:00:00"/>
    <d v="2021-05-24T17:00:54"/>
    <n v="139"/>
    <s v="CanOnWat/nEmpU"/>
  </r>
  <r>
    <s v="CanOnTor"/>
    <x v="45"/>
    <d v="2021-05-24T00:00:00"/>
    <d v="2021-05-24T07:56:22"/>
    <n v="102"/>
    <x v="91"/>
    <d v="2021-05-24T00:00:00"/>
    <d v="2021-05-24T07:57:32"/>
    <n v="106"/>
    <s v="Y200-ws"/>
  </r>
  <r>
    <s v="CanOnTor"/>
    <x v="42"/>
    <d v="2021-05-24T00:00:00"/>
    <d v="2021-05-24T07:56:31"/>
    <n v="102"/>
    <x v="88"/>
    <d v="2021-05-24T00:00:00"/>
    <d v="2021-05-24T07:57:37"/>
    <n v="106"/>
    <s v="G176-ws"/>
  </r>
  <r>
    <s v="CanOnTor"/>
    <x v="43"/>
    <d v="2021-05-24T00:00:00"/>
    <d v="2021-05-24T07:56:32"/>
    <n v="106"/>
    <x v="89"/>
    <d v="2021-05-24T00:00:00"/>
    <d v="2021-05-24T07:56:41"/>
    <n v="112"/>
    <s v="A122-ws"/>
  </r>
  <r>
    <s v="CanOnWat"/>
    <x v="46"/>
    <d v="2021-05-24T00:00:00"/>
    <d v="2021-05-24T07:56:40"/>
    <n v="102"/>
    <x v="94"/>
    <d v="2021-05-24T00:00:00"/>
    <d v="2021-05-24T07:57:28"/>
    <n v="106"/>
    <s v="Y167-ws"/>
  </r>
  <r>
    <s v="CanOnTor"/>
    <x v="43"/>
    <d v="2021-05-24T00:00:00"/>
    <d v="2021-05-24T07:56:41"/>
    <n v="112"/>
    <x v="89"/>
    <d v="2021-05-24T00:00:00"/>
    <d v="2021-05-24T07:58:05"/>
    <n v="113"/>
    <s v="CanOnTor/pEmpL,A122-ws"/>
  </r>
  <r>
    <s v="CanOnWat"/>
    <x v="41"/>
    <d v="2021-05-24T00:00:00"/>
    <d v="2021-05-24T07:57:03"/>
    <n v="113"/>
    <x v="92"/>
    <d v="2021-05-24T00:00:00"/>
    <d v="2021-05-24T07:57:11"/>
    <n v="123"/>
    <s v="CanOnWat/lEmpA"/>
  </r>
  <r>
    <s v="CanOnWat"/>
    <x v="41"/>
    <d v="2021-05-24T00:00:00"/>
    <d v="2021-05-24T07:57:11"/>
    <n v="123"/>
    <x v="93"/>
    <d v="2021-05-24T00:00:00"/>
    <d v="2021-05-24T17:01:46"/>
    <n v="139"/>
    <s v="CanOnWat/lEmpA,Q249-ws"/>
  </r>
  <r>
    <s v="CanOnTor"/>
    <x v="44"/>
    <d v="2021-05-24T00:00:00"/>
    <d v="2021-05-24T07:57:23"/>
    <n v="112"/>
    <x v="90"/>
    <d v="2021-05-24T00:00:00"/>
    <d v="2021-05-24T08:04:16"/>
    <n v="113"/>
    <s v="CanOnTor/wEmpF"/>
  </r>
  <r>
    <s v="CanOnWat"/>
    <x v="46"/>
    <d v="2021-05-24T00:00:00"/>
    <d v="2021-05-24T07:57:28"/>
    <n v="106"/>
    <x v="94"/>
    <d v="2021-05-24T00:00:00"/>
    <d v="2021-05-24T07:57:37"/>
    <n v="112"/>
    <s v="Y167-ws"/>
  </r>
  <r>
    <s v="CanOnTor"/>
    <x v="45"/>
    <d v="2021-05-24T00:00:00"/>
    <d v="2021-05-24T07:57:32"/>
    <n v="106"/>
    <x v="91"/>
    <d v="2021-05-24T00:00:00"/>
    <d v="2021-05-24T07:57:41"/>
    <n v="112"/>
    <s v="Y200-ws"/>
  </r>
  <r>
    <s v="CanOnTor"/>
    <x v="47"/>
    <d v="2021-05-24T00:00:00"/>
    <d v="2021-05-24T07:57:33"/>
    <n v="102"/>
    <x v="95"/>
    <d v="2021-05-24T00:00:00"/>
    <d v="2021-05-24T07:58:25"/>
    <n v="106"/>
    <s v="Y226-ws"/>
  </r>
  <r>
    <s v="CanOnWat"/>
    <x v="46"/>
    <d v="2021-05-24T00:00:00"/>
    <d v="2021-05-24T07:57:37"/>
    <n v="112"/>
    <x v="94"/>
    <d v="2021-05-24T00:00:00"/>
    <d v="2021-05-24T07:58:27"/>
    <n v="113"/>
    <s v="CanOnWat/xEmpS,Y167-ws"/>
  </r>
  <r>
    <s v="CanOnTor"/>
    <x v="42"/>
    <d v="2021-05-24T00:00:00"/>
    <d v="2021-05-24T07:57:37"/>
    <n v="106"/>
    <x v="88"/>
    <d v="2021-05-24T00:00:00"/>
    <d v="2021-05-24T07:57:46"/>
    <n v="112"/>
    <s v="G176-ws"/>
  </r>
  <r>
    <s v="CanOnTor"/>
    <x v="45"/>
    <d v="2021-05-24T00:00:00"/>
    <d v="2021-05-24T07:57:41"/>
    <n v="112"/>
    <x v="91"/>
    <d v="2021-05-24T00:00:00"/>
    <d v="2021-05-24T07:59:07"/>
    <n v="113"/>
    <s v="CanOnTor/nEmpU,Y200-ws"/>
  </r>
  <r>
    <s v="CanOnTor"/>
    <x v="42"/>
    <d v="2021-05-24T00:00:00"/>
    <d v="2021-05-24T07:57:46"/>
    <n v="112"/>
    <x v="88"/>
    <d v="2021-05-24T00:00:00"/>
    <d v="2021-05-24T07:57:52"/>
    <n v="113"/>
    <s v="CanOnTor/oEmpO,G176-ws"/>
  </r>
  <r>
    <s v="CanOnTor"/>
    <x v="42"/>
    <d v="2021-05-24T00:00:00"/>
    <d v="2021-05-24T07:57:52"/>
    <n v="113"/>
    <x v="98"/>
    <d v="2021-05-24T00:00:00"/>
    <d v="2021-05-24T07:58:01"/>
    <n v="123"/>
    <s v="CanOnTor/oEmpO"/>
  </r>
  <r>
    <s v="CanOnTor"/>
    <x v="42"/>
    <d v="2021-05-24T00:00:00"/>
    <d v="2021-05-24T07:58:01"/>
    <n v="123"/>
    <x v="99"/>
    <d v="2021-05-24T00:00:00"/>
    <d v="2021-05-24T17:09:45"/>
    <n v="139"/>
    <s v="CanOnTor/oEmpO,G176-ws"/>
  </r>
  <r>
    <s v="CanOnTor"/>
    <x v="43"/>
    <d v="2021-05-24T00:00:00"/>
    <d v="2021-05-24T07:58:05"/>
    <n v="113"/>
    <x v="100"/>
    <d v="2021-05-24T00:00:00"/>
    <d v="2021-05-24T07:58:13"/>
    <n v="123"/>
    <s v="CanOnTor/pEmpL"/>
  </r>
  <r>
    <s v="CanOnTor"/>
    <x v="43"/>
    <d v="2021-05-24T00:00:00"/>
    <d v="2021-05-24T07:58:13"/>
    <n v="123"/>
    <x v="102"/>
    <d v="2021-05-24T00:00:00"/>
    <d v="2021-05-24T16:46:53"/>
    <n v="139"/>
    <s v="CanOnTor/pEmpL,A122-ws"/>
  </r>
  <r>
    <s v="CanOnTor"/>
    <x v="47"/>
    <d v="2021-05-24T00:00:00"/>
    <d v="2021-05-24T07:58:25"/>
    <n v="106"/>
    <x v="95"/>
    <d v="2021-05-24T00:00:00"/>
    <d v="2021-05-24T07:58:34"/>
    <n v="112"/>
    <s v="Y226-ws"/>
  </r>
  <r>
    <s v="CanOnWat"/>
    <x v="46"/>
    <d v="2021-05-24T00:00:00"/>
    <d v="2021-05-24T07:58:27"/>
    <n v="113"/>
    <x v="101"/>
    <d v="2021-05-24T00:00:00"/>
    <d v="2021-05-24T07:58:41"/>
    <n v="123"/>
    <s v="CanOnWat/xEmpS"/>
  </r>
  <r>
    <s v="CanOnTor"/>
    <x v="47"/>
    <d v="2021-05-24T00:00:00"/>
    <d v="2021-05-24T07:58:34"/>
    <n v="112"/>
    <x v="95"/>
    <d v="2021-05-24T00:00:00"/>
    <d v="2021-05-24T07:59:55"/>
    <n v="113"/>
    <s v="CanOnTor/jEmpB,Y226-ws"/>
  </r>
  <r>
    <s v="CanOnWat"/>
    <x v="46"/>
    <d v="2021-05-24T00:00:00"/>
    <d v="2021-05-24T07:58:41"/>
    <n v="123"/>
    <x v="103"/>
    <d v="2021-05-24T00:00:00"/>
    <d v="2021-05-24T18:32:23"/>
    <n v="139"/>
    <s v="CanOnWat/xEmpS,Y167-ws"/>
  </r>
  <r>
    <s v="CanOnTor"/>
    <x v="39"/>
    <d v="2021-05-24T00:00:00"/>
    <d v="2021-05-24T07:59:01"/>
    <n v="113"/>
    <x v="99"/>
    <d v="2021-05-24T00:00:00"/>
    <d v="2021-05-24T07:59:09"/>
    <n v="123"/>
    <s v="CanOnTor/oEmpO"/>
  </r>
  <r>
    <s v="CanOnTor"/>
    <x v="45"/>
    <d v="2021-05-24T00:00:00"/>
    <d v="2021-05-24T07:59:07"/>
    <n v="113"/>
    <x v="96"/>
    <d v="2021-05-24T00:00:00"/>
    <d v="2021-05-24T07:59:09"/>
    <n v="123"/>
    <s v="CanOnTor/nEmpU"/>
  </r>
  <r>
    <s v="CanOnTor"/>
    <x v="45"/>
    <d v="2021-05-24T00:00:00"/>
    <d v="2021-05-24T07:59:09"/>
    <n v="123"/>
    <x v="97"/>
    <d v="2021-05-24T00:00:00"/>
    <d v="2021-05-24T16:50:44"/>
    <n v="139"/>
    <s v="CanOnTor/nEmpU,Y200-ws"/>
  </r>
  <r>
    <s v="CanOnTor"/>
    <x v="39"/>
    <d v="2021-05-24T00:00:00"/>
    <d v="2021-05-24T07:59:09"/>
    <n v="123"/>
    <x v="99"/>
    <d v="2021-05-24T00:00:00"/>
    <d v="2021-05-24T17:06:44"/>
    <n v="139"/>
    <s v="CanOnTor/oEmpO"/>
  </r>
  <r>
    <s v="CanOnTor"/>
    <x v="47"/>
    <d v="2021-05-24T00:00:00"/>
    <d v="2021-05-24T07:59:55"/>
    <n v="113"/>
    <x v="105"/>
    <d v="2021-05-24T00:00:00"/>
    <d v="2021-05-24T08:00:01"/>
    <n v="123"/>
    <s v="CanOnTor/jEmpB"/>
  </r>
  <r>
    <s v="CanOnTor"/>
    <x v="47"/>
    <d v="2021-05-24T00:00:00"/>
    <d v="2021-05-24T08:00:01"/>
    <n v="123"/>
    <x v="104"/>
    <d v="2021-05-24T00:00:00"/>
    <d v="2021-05-24T17:16:04"/>
    <n v="139"/>
    <s v="CanOnTor/jEmpB,Y226-ws"/>
  </r>
  <r>
    <s v="CanOnTor"/>
    <x v="37"/>
    <d v="2021-05-24T00:00:00"/>
    <d v="2021-05-24T08:03:47"/>
    <n v="113"/>
    <x v="87"/>
    <d v="2021-05-24T00:00:00"/>
    <d v="2021-05-24T08:03:49"/>
    <n v="123"/>
    <s v="CanOnTor/xEmpS"/>
  </r>
  <r>
    <s v="CanOnTor"/>
    <x v="37"/>
    <d v="2021-05-24T00:00:00"/>
    <d v="2021-05-24T08:03:49"/>
    <n v="123"/>
    <x v="87"/>
    <d v="2021-05-24T00:00:00"/>
    <d v="2021-05-24T16:59:17"/>
    <n v="139"/>
    <s v="CanOnTor/xEmpS"/>
  </r>
  <r>
    <s v="CanOnTor"/>
    <x v="44"/>
    <d v="2021-05-24T00:00:00"/>
    <d v="2021-05-24T08:04:16"/>
    <n v="113"/>
    <x v="106"/>
    <d v="2021-05-24T00:00:00"/>
    <d v="2021-05-24T08:04:30"/>
    <n v="123"/>
    <s v="CanOnTor/wEmpF"/>
  </r>
  <r>
    <s v="CanOnTor"/>
    <x v="44"/>
    <d v="2021-05-24T00:00:00"/>
    <d v="2021-05-24T08:04:30"/>
    <n v="123"/>
    <x v="106"/>
    <d v="2021-05-24T00:00:00"/>
    <d v="2021-05-24T17:15:06"/>
    <n v="139"/>
    <s v="CanOnTor/wEmpF"/>
  </r>
  <r>
    <s v="CanOnTor"/>
    <x v="48"/>
    <d v="2021-05-24T00:00:00"/>
    <d v="2021-05-24T08:05:44"/>
    <n v="102"/>
    <x v="108"/>
    <d v="2021-05-24T00:00:00"/>
    <d v="2021-05-24T08:06:42"/>
    <n v="106"/>
    <s v="L109-ws"/>
  </r>
  <r>
    <s v="CanOnTor"/>
    <x v="48"/>
    <d v="2021-05-24T00:00:00"/>
    <d v="2021-05-24T08:06:42"/>
    <n v="106"/>
    <x v="108"/>
    <d v="2021-05-24T00:00:00"/>
    <d v="2021-05-24T08:06:51"/>
    <n v="112"/>
    <s v="L109-ws"/>
  </r>
  <r>
    <s v="CanOnTor"/>
    <x v="48"/>
    <d v="2021-05-24T00:00:00"/>
    <d v="2021-05-24T08:06:51"/>
    <n v="112"/>
    <x v="108"/>
    <d v="2021-05-24T00:00:00"/>
    <d v="2021-05-24T08:08:39"/>
    <n v="113"/>
    <s v="CanOnTor/wEmpF,L109-ws"/>
  </r>
  <r>
    <s v="CanOnTor"/>
    <x v="40"/>
    <d v="2021-05-24T00:00:00"/>
    <d v="2021-05-24T08:08:28"/>
    <n v="113"/>
    <x v="104"/>
    <d v="2021-05-24T00:00:00"/>
    <d v="2021-05-24T08:08:36"/>
    <n v="123"/>
    <s v="CanOnTor/jEmpB"/>
  </r>
  <r>
    <s v="CanOnTor"/>
    <x v="40"/>
    <d v="2021-05-24T00:00:00"/>
    <d v="2021-05-24T08:08:36"/>
    <n v="123"/>
    <x v="104"/>
    <d v="2021-05-24T00:00:00"/>
    <d v="2021-05-24T17:12:31"/>
    <n v="139"/>
    <s v="CanOnTor/jEmpB"/>
  </r>
  <r>
    <s v="CanOnTor"/>
    <x v="48"/>
    <d v="2021-05-24T00:00:00"/>
    <d v="2021-05-24T08:08:39"/>
    <n v="113"/>
    <x v="109"/>
    <d v="2021-05-24T00:00:00"/>
    <d v="2021-05-24T08:08:45"/>
    <n v="123"/>
    <s v="CanOnTor/wEmpF"/>
  </r>
  <r>
    <s v="CanOnTor"/>
    <x v="48"/>
    <d v="2021-05-24T00:00:00"/>
    <d v="2021-05-24T08:08:45"/>
    <n v="123"/>
    <x v="106"/>
    <d v="2021-05-24T00:00:00"/>
    <d v="2021-05-24T17:00:27"/>
    <n v="139"/>
    <s v="CanOnTor/wEmpF,L109-ws"/>
  </r>
  <r>
    <s v="CanOnWat"/>
    <x v="1"/>
    <d v="2021-05-24T00:00:00"/>
    <d v="2021-05-24T15:20:49"/>
    <n v="139"/>
    <x v="5"/>
    <d v="2021-05-24T00:00:00"/>
    <d v="2021-05-24T15:21:27"/>
    <n v="144"/>
    <s v="CanOnWat/vEmpQ"/>
  </r>
  <r>
    <s v="CanOnWat"/>
    <x v="1"/>
    <d v="2021-05-24T00:00:00"/>
    <d v="2021-05-24T15:21:27"/>
    <n v="144"/>
    <x v="5"/>
    <d v="2021-05-24T00:00:00"/>
    <d v="2021-05-24T15:21:41"/>
    <n v="156"/>
    <s v=""/>
  </r>
  <r>
    <s v="CanOnWat"/>
    <x v="1"/>
    <d v="2021-05-24T00:00:00"/>
    <d v="2021-05-24T15:21:41"/>
    <n v="156"/>
    <x v="24"/>
    <d v="2021-05-23T00:00:00"/>
    <d v="2021-05-23T06:10:30"/>
    <n v="112"/>
    <s v=",CanOnWat/vEmpQ"/>
  </r>
  <r>
    <s v="CanOnTor"/>
    <x v="2"/>
    <d v="2021-05-24T00:00:00"/>
    <d v="2021-05-24T15:27:47"/>
    <n v="139"/>
    <x v="4"/>
    <d v="2021-05-24T00:00:00"/>
    <d v="2021-05-24T15:28:29"/>
    <n v="144"/>
    <s v="CanOnTor/oEmpT"/>
  </r>
  <r>
    <s v="CanOnTor"/>
    <x v="2"/>
    <d v="2021-05-24T00:00:00"/>
    <d v="2021-05-24T15:28:29"/>
    <n v="144"/>
    <x v="2"/>
    <d v="2021-05-24T00:00:00"/>
    <d v="2021-05-24T15:29:05"/>
    <n v="149"/>
    <s v="Y238-ws"/>
  </r>
  <r>
    <s v="CanOnTor"/>
    <x v="2"/>
    <d v="2021-05-24T00:00:00"/>
    <d v="2021-05-24T15:29:05"/>
    <n v="149"/>
    <x v="3"/>
    <d v="2021-05-24T00:00:00"/>
    <d v="2021-05-24T15:30:08"/>
    <n v="151"/>
    <s v="Y238-ws"/>
  </r>
  <r>
    <s v="CanOnTor"/>
    <x v="2"/>
    <d v="2021-05-24T00:00:00"/>
    <d v="2021-05-24T15:30:08"/>
    <n v="151"/>
    <x v="3"/>
    <d v="2021-05-24T00:00:00"/>
    <d v="2021-05-24T15:30:21"/>
    <n v="156"/>
    <s v=""/>
  </r>
  <r>
    <s v="CanOnTor"/>
    <x v="2"/>
    <d v="2021-05-24T00:00:00"/>
    <d v="2021-05-24T15:30:21"/>
    <n v="156"/>
    <x v="24"/>
    <d v="2021-05-23T00:00:00"/>
    <d v="2021-05-23T06:14:34"/>
    <n v="102"/>
    <s v="Y238-ws"/>
  </r>
  <r>
    <s v="CanOnTor"/>
    <x v="3"/>
    <d v="2021-05-24T00:00:00"/>
    <d v="2021-05-24T15:36:25"/>
    <n v="139"/>
    <x v="7"/>
    <d v="2021-05-24T00:00:00"/>
    <d v="2021-05-24T15:36:57"/>
    <n v="144"/>
    <s v="CanOnTor/vEmpQ"/>
  </r>
  <r>
    <s v="CanOnTor"/>
    <x v="3"/>
    <d v="2021-05-24T00:00:00"/>
    <d v="2021-05-24T15:36:57"/>
    <n v="144"/>
    <x v="8"/>
    <d v="2021-05-24T00:00:00"/>
    <d v="2021-05-24T15:37:25"/>
    <n v="149"/>
    <s v="J113-ws"/>
  </r>
  <r>
    <s v="CanOnWat"/>
    <x v="4"/>
    <d v="2021-05-24T00:00:00"/>
    <d v="2021-05-24T15:37:14"/>
    <n v="139"/>
    <x v="11"/>
    <d v="2021-05-24T00:00:00"/>
    <d v="2021-05-24T15:37:50"/>
    <n v="144"/>
    <s v="CanOnWat/sEmpX"/>
  </r>
  <r>
    <s v="CanOnTor"/>
    <x v="3"/>
    <d v="2021-05-24T00:00:00"/>
    <d v="2021-05-24T15:37:25"/>
    <n v="149"/>
    <x v="6"/>
    <d v="2021-05-24T00:00:00"/>
    <d v="2021-05-24T15:37:56"/>
    <n v="151"/>
    <s v="J113-ws"/>
  </r>
  <r>
    <s v="CanOnWat"/>
    <x v="4"/>
    <d v="2021-05-24T00:00:00"/>
    <d v="2021-05-24T15:37:50"/>
    <n v="144"/>
    <x v="11"/>
    <d v="2021-05-24T00:00:00"/>
    <d v="2021-05-24T15:38:03"/>
    <n v="156"/>
    <s v=""/>
  </r>
  <r>
    <s v="CanOnTor"/>
    <x v="3"/>
    <d v="2021-05-24T00:00:00"/>
    <d v="2021-05-24T15:37:56"/>
    <n v="151"/>
    <x v="6"/>
    <d v="2021-05-24T00:00:00"/>
    <d v="2021-05-24T15:38:10"/>
    <n v="156"/>
    <s v=""/>
  </r>
  <r>
    <s v="CanOnWat"/>
    <x v="4"/>
    <d v="2021-05-24T00:00:00"/>
    <d v="2021-05-24T15:38:03"/>
    <n v="156"/>
    <x v="24"/>
    <d v="2021-05-23T00:00:00"/>
    <d v="2021-05-23T06:35:00"/>
    <n v="112"/>
    <s v=",CanOnWat/sEmpX"/>
  </r>
  <r>
    <s v="CanOnTor"/>
    <x v="3"/>
    <d v="2021-05-24T00:00:00"/>
    <d v="2021-05-24T15:38:10"/>
    <n v="156"/>
    <x v="24"/>
    <d v="2021-05-23T00:00:00"/>
    <d v="2021-05-23T06:18:38"/>
    <n v="102"/>
    <s v="J113-ws"/>
  </r>
  <r>
    <s v="CanOnTor"/>
    <x v="14"/>
    <d v="2021-05-24T00:00:00"/>
    <d v="2021-05-24T15:46:32"/>
    <n v="139"/>
    <x v="21"/>
    <d v="2021-05-24T00:00:00"/>
    <d v="2021-05-24T15:47:07"/>
    <n v="144"/>
    <s v="CanOnTor/cEmpZ"/>
  </r>
  <r>
    <s v="CanOnTor"/>
    <x v="14"/>
    <d v="2021-05-24T00:00:00"/>
    <d v="2021-05-24T15:47:07"/>
    <n v="144"/>
    <x v="21"/>
    <d v="2021-05-24T00:00:00"/>
    <d v="2021-05-24T15:47:20"/>
    <n v="156"/>
    <s v=""/>
  </r>
  <r>
    <s v="CanOnTor"/>
    <x v="14"/>
    <d v="2021-05-24T00:00:00"/>
    <d v="2021-05-24T15:47:20"/>
    <n v="156"/>
    <x v="24"/>
    <d v="2021-05-23T00:00:00"/>
    <d v="2021-05-23T06:54:27"/>
    <n v="112"/>
    <s v=",CanOnTor/cEmpZ"/>
  </r>
  <r>
    <s v="CanOnWat"/>
    <x v="16"/>
    <d v="2021-05-24T00:00:00"/>
    <d v="2021-05-24T15:55:26"/>
    <n v="139"/>
    <x v="31"/>
    <d v="2021-05-24T00:00:00"/>
    <d v="2021-05-24T15:56:00"/>
    <n v="144"/>
    <s v="CanOnWat/cEmpZ"/>
  </r>
  <r>
    <s v="CanOnWat"/>
    <x v="16"/>
    <d v="2021-05-24T00:00:00"/>
    <d v="2021-05-24T15:56:00"/>
    <n v="144"/>
    <x v="32"/>
    <d v="2021-05-24T00:00:00"/>
    <d v="2021-05-24T15:56:51"/>
    <n v="149"/>
    <s v="V133-ws"/>
  </r>
  <r>
    <s v="CanOnWat"/>
    <x v="16"/>
    <d v="2021-05-24T00:00:00"/>
    <d v="2021-05-24T15:56:51"/>
    <n v="149"/>
    <x v="27"/>
    <d v="2021-05-24T00:00:00"/>
    <d v="2021-05-24T15:57:55"/>
    <n v="151"/>
    <s v="V133-ws"/>
  </r>
  <r>
    <s v="CanOnWat"/>
    <x v="16"/>
    <d v="2021-05-24T00:00:00"/>
    <d v="2021-05-24T15:57:55"/>
    <n v="151"/>
    <x v="27"/>
    <d v="2021-05-24T00:00:00"/>
    <d v="2021-05-24T15:58:08"/>
    <n v="156"/>
    <s v=""/>
  </r>
  <r>
    <s v="CanOnWat"/>
    <x v="16"/>
    <d v="2021-05-24T00:00:00"/>
    <d v="2021-05-24T15:58:08"/>
    <n v="156"/>
    <x v="24"/>
    <d v="2021-05-23T00:00:00"/>
    <d v="2021-05-23T06:59:02"/>
    <n v="102"/>
    <s v="V133-ws"/>
  </r>
  <r>
    <s v="CanOnWat"/>
    <x v="17"/>
    <d v="2021-05-24T00:00:00"/>
    <d v="2021-05-24T15:58:12"/>
    <n v="139"/>
    <x v="45"/>
    <d v="2021-05-24T00:00:00"/>
    <d v="2021-05-24T15:59:57"/>
    <n v="144"/>
    <s v="CanOnWat/uEmpC"/>
  </r>
  <r>
    <s v="CanOnWat"/>
    <x v="17"/>
    <d v="2021-05-24T00:00:00"/>
    <d v="2021-05-24T15:59:57"/>
    <n v="144"/>
    <x v="45"/>
    <d v="2021-05-24T00:00:00"/>
    <d v="2021-05-24T16:00:11"/>
    <n v="156"/>
    <s v=""/>
  </r>
  <r>
    <s v="CanOnWat"/>
    <x v="17"/>
    <d v="2021-05-24T00:00:00"/>
    <d v="2021-05-24T16:00:11"/>
    <n v="156"/>
    <x v="24"/>
    <d v="2021-05-23T00:00:00"/>
    <d v="2021-05-23T06:59:59"/>
    <n v="112"/>
    <s v=",CanOnWat/uEmpC"/>
  </r>
  <r>
    <s v="CanOnTor"/>
    <x v="5"/>
    <d v="2021-05-24T00:00:00"/>
    <d v="2021-05-24T16:00:18"/>
    <n v="139"/>
    <x v="12"/>
    <d v="2021-05-24T00:00:00"/>
    <d v="2021-05-24T16:00:50"/>
    <n v="144"/>
    <s v="CanOnTor/sEmpX"/>
  </r>
  <r>
    <s v="CanOnTor"/>
    <x v="5"/>
    <d v="2021-05-24T00:00:00"/>
    <d v="2021-05-24T16:00:50"/>
    <n v="144"/>
    <x v="13"/>
    <d v="2021-05-24T00:00:00"/>
    <d v="2021-05-24T16:01:25"/>
    <n v="149"/>
    <s v="Y223-ws"/>
  </r>
  <r>
    <s v="CanOnWat"/>
    <x v="21"/>
    <d v="2021-05-24T00:00:00"/>
    <d v="2021-05-24T16:01:15"/>
    <n v="139"/>
    <x v="48"/>
    <d v="2021-05-24T00:00:00"/>
    <d v="2021-05-24T16:01:49"/>
    <n v="144"/>
    <s v="CanOnWat/uEmpC"/>
  </r>
  <r>
    <s v="CanOnTor"/>
    <x v="5"/>
    <d v="2021-05-24T00:00:00"/>
    <d v="2021-05-24T16:01:25"/>
    <n v="149"/>
    <x v="10"/>
    <d v="2021-05-24T00:00:00"/>
    <d v="2021-05-24T16:01:53"/>
    <n v="151"/>
    <s v="Y223-ws"/>
  </r>
  <r>
    <s v="CanOnWat"/>
    <x v="21"/>
    <d v="2021-05-24T00:00:00"/>
    <d v="2021-05-24T16:01:49"/>
    <n v="144"/>
    <x v="45"/>
    <d v="2021-05-24T00:00:00"/>
    <d v="2021-05-24T16:02:49"/>
    <n v="149"/>
    <s v="Y166-ws"/>
  </r>
  <r>
    <s v="CanOnTor"/>
    <x v="5"/>
    <d v="2021-05-24T00:00:00"/>
    <d v="2021-05-24T16:01:53"/>
    <n v="151"/>
    <x v="10"/>
    <d v="2021-05-24T00:00:00"/>
    <d v="2021-05-24T16:02:03"/>
    <n v="156"/>
    <s v=""/>
  </r>
  <r>
    <s v="CanOnTor"/>
    <x v="5"/>
    <d v="2021-05-24T00:00:00"/>
    <d v="2021-05-24T16:02:03"/>
    <n v="156"/>
    <x v="24"/>
    <d v="2021-05-23T00:00:00"/>
    <d v="2021-05-23T06:40:41"/>
    <n v="102"/>
    <s v="Y223-ws"/>
  </r>
  <r>
    <s v="CanOnWat"/>
    <x v="21"/>
    <d v="2021-05-24T00:00:00"/>
    <d v="2021-05-24T16:02:49"/>
    <n v="149"/>
    <x v="46"/>
    <d v="2021-05-24T00:00:00"/>
    <d v="2021-05-24T16:04:04"/>
    <n v="151"/>
    <s v="Y166-ws"/>
  </r>
  <r>
    <s v="CanOnWat"/>
    <x v="21"/>
    <d v="2021-05-24T00:00:00"/>
    <d v="2021-05-24T16:04:04"/>
    <n v="151"/>
    <x v="46"/>
    <d v="2021-05-24T00:00:00"/>
    <d v="2021-05-24T16:04:18"/>
    <n v="156"/>
    <s v=""/>
  </r>
  <r>
    <s v="CanOnWat"/>
    <x v="21"/>
    <d v="2021-05-24T00:00:00"/>
    <d v="2021-05-24T16:04:18"/>
    <n v="156"/>
    <x v="24"/>
    <d v="2021-05-23T00:00:00"/>
    <d v="2021-05-23T07:11:03"/>
    <n v="102"/>
    <s v="Y166-ws"/>
  </r>
  <r>
    <s v="CanOnWat"/>
    <x v="19"/>
    <d v="2021-05-24T00:00:00"/>
    <d v="2021-05-24T16:07:05"/>
    <n v="139"/>
    <x v="37"/>
    <d v="2021-05-24T00:00:00"/>
    <d v="2021-05-24T16:08:47"/>
    <n v="144"/>
    <s v="CanOnWat/xEmpH"/>
  </r>
  <r>
    <s v="CanOnTor"/>
    <x v="20"/>
    <d v="2021-05-24T00:00:00"/>
    <d v="2021-05-24T16:08:13"/>
    <n v="139"/>
    <x v="41"/>
    <d v="2021-05-24T00:00:00"/>
    <d v="2021-05-24T16:08:46"/>
    <n v="144"/>
    <s v="CanOnTor/oEmpJ"/>
  </r>
  <r>
    <s v="CanOnTor"/>
    <x v="20"/>
    <d v="2021-05-24T00:00:00"/>
    <d v="2021-05-24T16:08:46"/>
    <n v="144"/>
    <x v="30"/>
    <d v="2021-05-24T00:00:00"/>
    <d v="2021-05-24T16:09:29"/>
    <n v="149"/>
    <s v="Y144-ws"/>
  </r>
  <r>
    <s v="CanOnWat"/>
    <x v="19"/>
    <d v="2021-05-24T00:00:00"/>
    <d v="2021-05-24T16:08:47"/>
    <n v="144"/>
    <x v="38"/>
    <d v="2021-05-24T00:00:00"/>
    <d v="2021-05-24T16:09:40"/>
    <n v="149"/>
    <s v="S165-ws"/>
  </r>
  <r>
    <s v="CanOnTor"/>
    <x v="6"/>
    <d v="2021-05-24T00:00:00"/>
    <d v="2021-05-24T16:09:24"/>
    <n v="139"/>
    <x v="21"/>
    <d v="2021-05-24T00:00:00"/>
    <d v="2021-05-24T16:10:02"/>
    <n v="144"/>
    <s v="CanOnTor/cEmpZ"/>
  </r>
  <r>
    <s v="CanOnTor"/>
    <x v="20"/>
    <d v="2021-05-24T00:00:00"/>
    <d v="2021-05-24T16:09:29"/>
    <n v="149"/>
    <x v="35"/>
    <d v="2021-05-24T00:00:00"/>
    <d v="2021-05-24T16:10:23"/>
    <n v="151"/>
    <s v="Y144-ws"/>
  </r>
  <r>
    <s v="CanOnWat"/>
    <x v="19"/>
    <d v="2021-05-24T00:00:00"/>
    <d v="2021-05-24T16:09:40"/>
    <n v="149"/>
    <x v="34"/>
    <d v="2021-05-24T00:00:00"/>
    <d v="2021-05-24T16:10:55"/>
    <n v="151"/>
    <s v="S165-ws"/>
  </r>
  <r>
    <s v="CanOnTor"/>
    <x v="6"/>
    <d v="2021-05-24T00:00:00"/>
    <d v="2021-05-24T16:10:02"/>
    <n v="144"/>
    <x v="21"/>
    <d v="2021-05-24T00:00:00"/>
    <d v="2021-05-24T16:10:12"/>
    <n v="156"/>
    <s v=""/>
  </r>
  <r>
    <s v="CanOnTor"/>
    <x v="6"/>
    <d v="2021-05-24T00:00:00"/>
    <d v="2021-05-24T16:10:12"/>
    <n v="156"/>
    <x v="24"/>
    <d v="2021-05-23T00:00:00"/>
    <d v="2021-05-23T06:47:47"/>
    <n v="112"/>
    <s v=",CanOnTor/cEmpZ"/>
  </r>
  <r>
    <s v="CanOnTor"/>
    <x v="20"/>
    <d v="2021-05-24T00:00:00"/>
    <d v="2021-05-24T16:10:23"/>
    <n v="151"/>
    <x v="35"/>
    <d v="2021-05-24T00:00:00"/>
    <d v="2021-05-24T16:10:36"/>
    <n v="156"/>
    <s v=""/>
  </r>
  <r>
    <s v="CanOnTor"/>
    <x v="20"/>
    <d v="2021-05-24T00:00:00"/>
    <d v="2021-05-24T16:10:36"/>
    <n v="156"/>
    <x v="24"/>
    <d v="2021-05-23T00:00:00"/>
    <d v="2021-05-23T07:03:32"/>
    <n v="102"/>
    <s v="Y144-ws"/>
  </r>
  <r>
    <s v="CanOnWat"/>
    <x v="19"/>
    <d v="2021-05-24T00:00:00"/>
    <d v="2021-05-24T16:10:55"/>
    <n v="151"/>
    <x v="34"/>
    <d v="2021-05-24T00:00:00"/>
    <d v="2021-05-24T16:11:06"/>
    <n v="156"/>
    <s v=""/>
  </r>
  <r>
    <s v="CanOnWat"/>
    <x v="19"/>
    <d v="2021-05-24T00:00:00"/>
    <d v="2021-05-24T16:11:06"/>
    <n v="156"/>
    <x v="24"/>
    <d v="2021-05-23T00:00:00"/>
    <d v="2021-05-23T07:03:16"/>
    <n v="102"/>
    <s v="S165-ws"/>
  </r>
  <r>
    <s v="CanOnTor"/>
    <x v="9"/>
    <d v="2021-05-24T00:00:00"/>
    <d v="2021-05-24T16:11:35"/>
    <n v="139"/>
    <x v="42"/>
    <d v="2021-05-24T00:00:00"/>
    <d v="2021-05-24T16:12:16"/>
    <n v="144"/>
    <s v="CanOnTor/xEmpH"/>
  </r>
  <r>
    <s v="CanOnTor"/>
    <x v="9"/>
    <d v="2021-05-24T00:00:00"/>
    <d v="2021-05-24T16:12:16"/>
    <n v="144"/>
    <x v="42"/>
    <d v="2021-05-24T00:00:00"/>
    <d v="2021-05-24T16:12:28"/>
    <n v="156"/>
    <s v=""/>
  </r>
  <r>
    <s v="CanOnTor"/>
    <x v="9"/>
    <d v="2021-05-24T00:00:00"/>
    <d v="2021-05-24T16:12:28"/>
    <n v="156"/>
    <x v="24"/>
    <d v="2021-05-23T00:00:00"/>
    <d v="2021-05-23T06:51:12"/>
    <n v="112"/>
    <s v=",CanOnTor/xEmpH"/>
  </r>
  <r>
    <s v="CanOnWat"/>
    <x v="12"/>
    <d v="2021-05-24T00:00:00"/>
    <d v="2021-05-24T16:14:04"/>
    <n v="139"/>
    <x v="29"/>
    <d v="2021-05-24T00:00:00"/>
    <d v="2021-05-24T16:14:34"/>
    <n v="144"/>
    <s v="CanOnWat/zEmpR"/>
  </r>
  <r>
    <s v="CanOnWat"/>
    <x v="12"/>
    <d v="2021-05-24T00:00:00"/>
    <d v="2021-05-24T16:14:34"/>
    <n v="144"/>
    <x v="29"/>
    <d v="2021-05-24T00:00:00"/>
    <d v="2021-05-24T16:14:45"/>
    <n v="156"/>
    <s v=""/>
  </r>
  <r>
    <s v="CanOnWat"/>
    <x v="12"/>
    <d v="2021-05-24T00:00:00"/>
    <d v="2021-05-24T16:14:45"/>
    <n v="156"/>
    <x v="24"/>
    <d v="2021-05-23T00:00:00"/>
    <d v="2021-05-23T06:52:41"/>
    <n v="112"/>
    <s v=",CanOnWat/zEmpR"/>
  </r>
  <r>
    <s v="CanOnTor"/>
    <x v="18"/>
    <d v="2021-05-24T00:00:00"/>
    <d v="2021-05-24T16:15:08"/>
    <n v="139"/>
    <x v="39"/>
    <d v="2021-05-24T00:00:00"/>
    <d v="2021-05-24T16:17:01"/>
    <n v="144"/>
    <s v="CanOnTor/zEmpR"/>
  </r>
  <r>
    <s v="CanOnTor"/>
    <x v="13"/>
    <d v="2021-05-24T00:00:00"/>
    <d v="2021-05-24T16:15:49"/>
    <n v="139"/>
    <x v="30"/>
    <d v="2021-05-24T00:00:00"/>
    <d v="2021-05-24T16:16:29"/>
    <n v="144"/>
    <s v="CanOnTor/oEmpJ"/>
  </r>
  <r>
    <s v="CanOnTor"/>
    <x v="13"/>
    <d v="2021-05-24T00:00:00"/>
    <d v="2021-05-24T16:16:29"/>
    <n v="144"/>
    <x v="30"/>
    <d v="2021-05-24T00:00:00"/>
    <d v="2021-05-24T16:16:41"/>
    <n v="156"/>
    <s v=""/>
  </r>
  <r>
    <s v="CanOnTor"/>
    <x v="13"/>
    <d v="2021-05-24T00:00:00"/>
    <d v="2021-05-24T16:16:41"/>
    <n v="156"/>
    <x v="24"/>
    <d v="2021-05-23T00:00:00"/>
    <d v="2021-05-23T06:55:14"/>
    <n v="112"/>
    <s v=",CanOnTor/oEmpJ"/>
  </r>
  <r>
    <s v="CanOnTor"/>
    <x v="18"/>
    <d v="2021-05-24T00:00:00"/>
    <d v="2021-05-24T16:17:01"/>
    <n v="144"/>
    <x v="40"/>
    <d v="2021-05-24T00:00:00"/>
    <d v="2021-05-24T16:17:36"/>
    <n v="149"/>
    <s v="G175-ws"/>
  </r>
  <r>
    <s v="CanOnTor"/>
    <x v="18"/>
    <d v="2021-05-24T00:00:00"/>
    <d v="2021-05-24T16:17:36"/>
    <n v="149"/>
    <x v="33"/>
    <d v="2021-05-24T00:00:00"/>
    <d v="2021-05-24T16:18:17"/>
    <n v="151"/>
    <s v="G175-ws"/>
  </r>
  <r>
    <s v="CanOnTor"/>
    <x v="11"/>
    <d v="2021-05-24T00:00:00"/>
    <d v="2021-05-24T16:17:46"/>
    <n v="139"/>
    <x v="25"/>
    <d v="2021-05-24T00:00:00"/>
    <d v="2021-05-24T16:18:17"/>
    <n v="144"/>
    <s v="CanOnTor/xEmpN"/>
  </r>
  <r>
    <s v="CanOnWat"/>
    <x v="24"/>
    <d v="2021-05-24T00:00:00"/>
    <d v="2021-05-24T16:18:06"/>
    <n v="139"/>
    <x v="58"/>
    <d v="2021-05-24T00:00:00"/>
    <d v="2021-05-24T16:18:42"/>
    <n v="144"/>
    <s v="CanOnWat/xEmpE"/>
  </r>
  <r>
    <s v="CanOnTor"/>
    <x v="11"/>
    <d v="2021-05-24T00:00:00"/>
    <d v="2021-05-24T16:18:17"/>
    <n v="144"/>
    <x v="25"/>
    <d v="2021-05-24T00:00:00"/>
    <d v="2021-05-24T16:18:28"/>
    <n v="156"/>
    <s v=""/>
  </r>
  <r>
    <s v="CanOnTor"/>
    <x v="22"/>
    <d v="2021-05-24T00:00:00"/>
    <d v="2021-05-24T16:18:17"/>
    <n v="139"/>
    <x v="49"/>
    <d v="2021-05-24T00:00:00"/>
    <d v="2021-05-24T16:20:07"/>
    <n v="144"/>
    <s v="CanOnTor/hEmpP"/>
  </r>
  <r>
    <s v="CanOnTor"/>
    <x v="18"/>
    <d v="2021-05-24T00:00:00"/>
    <d v="2021-05-24T16:18:17"/>
    <n v="151"/>
    <x v="33"/>
    <d v="2021-05-24T00:00:00"/>
    <d v="2021-05-24T16:18:29"/>
    <n v="156"/>
    <s v=""/>
  </r>
  <r>
    <s v="CanOnTor"/>
    <x v="11"/>
    <d v="2021-05-24T00:00:00"/>
    <d v="2021-05-24T16:18:28"/>
    <n v="156"/>
    <x v="24"/>
    <d v="2021-05-23T00:00:00"/>
    <d v="2021-05-23T06:51:30"/>
    <n v="112"/>
    <s v=",CanOnTor/xEmpN"/>
  </r>
  <r>
    <s v="CanOnTor"/>
    <x v="18"/>
    <d v="2021-05-24T00:00:00"/>
    <d v="2021-05-24T16:18:29"/>
    <n v="156"/>
    <x v="24"/>
    <d v="2021-05-23T00:00:00"/>
    <d v="2021-05-23T07:01:31"/>
    <n v="102"/>
    <s v="G175-ws"/>
  </r>
  <r>
    <s v="CanOnWat"/>
    <x v="24"/>
    <d v="2021-05-24T00:00:00"/>
    <d v="2021-05-24T16:18:42"/>
    <n v="144"/>
    <x v="58"/>
    <d v="2021-05-24T00:00:00"/>
    <d v="2021-05-24T16:18:55"/>
    <n v="156"/>
    <s v=""/>
  </r>
  <r>
    <s v="CanOnWat"/>
    <x v="24"/>
    <d v="2021-05-24T00:00:00"/>
    <d v="2021-05-24T16:18:55"/>
    <n v="156"/>
    <x v="24"/>
    <d v="2021-05-23T00:00:00"/>
    <d v="2021-05-23T07:21:28"/>
    <n v="112"/>
    <s v=",CanOnWat/xEmpE"/>
  </r>
  <r>
    <s v="CanOnTor"/>
    <x v="22"/>
    <d v="2021-05-24T00:00:00"/>
    <d v="2021-05-24T16:20:07"/>
    <n v="144"/>
    <x v="49"/>
    <d v="2021-05-24T00:00:00"/>
    <d v="2021-05-24T16:20:21"/>
    <n v="156"/>
    <s v=""/>
  </r>
  <r>
    <s v="CanOnTor"/>
    <x v="22"/>
    <d v="2021-05-24T00:00:00"/>
    <d v="2021-05-24T16:20:21"/>
    <n v="156"/>
    <x v="24"/>
    <d v="2021-05-23T00:00:00"/>
    <d v="2021-05-23T07:10:49"/>
    <n v="112"/>
    <s v=",CanOnTor/hEmpP"/>
  </r>
  <r>
    <s v="CanOnTor"/>
    <x v="15"/>
    <d v="2021-05-24T00:00:00"/>
    <d v="2021-05-24T16:21:33"/>
    <n v="139"/>
    <x v="36"/>
    <d v="2021-05-24T00:00:00"/>
    <d v="2021-05-24T16:22:10"/>
    <n v="144"/>
    <s v="CanOnTor/xEmpN"/>
  </r>
  <r>
    <s v="CanOnTor"/>
    <x v="15"/>
    <d v="2021-05-24T00:00:00"/>
    <d v="2021-05-24T16:22:10"/>
    <n v="144"/>
    <x v="25"/>
    <d v="2021-05-24T00:00:00"/>
    <d v="2021-05-24T16:23:14"/>
    <n v="149"/>
    <s v="C157-ws"/>
  </r>
  <r>
    <s v="CanOnTor"/>
    <x v="15"/>
    <d v="2021-05-24T00:00:00"/>
    <d v="2021-05-24T16:23:14"/>
    <n v="149"/>
    <x v="26"/>
    <d v="2021-05-24T00:00:00"/>
    <d v="2021-05-24T16:24:21"/>
    <n v="151"/>
    <s v="C157-ws"/>
  </r>
  <r>
    <s v="CanOnWat"/>
    <x v="30"/>
    <d v="2021-05-24T00:00:00"/>
    <d v="2021-05-24T16:23:24"/>
    <n v="139"/>
    <x v="71"/>
    <d v="2021-05-24T00:00:00"/>
    <d v="2021-05-24T16:23:59"/>
    <n v="144"/>
    <s v="CanOnWat/qEmpD"/>
  </r>
  <r>
    <s v="CanOnWat"/>
    <x v="30"/>
    <d v="2021-05-24T00:00:00"/>
    <d v="2021-05-24T16:23:59"/>
    <n v="144"/>
    <x v="71"/>
    <d v="2021-05-24T00:00:00"/>
    <d v="2021-05-24T16:24:11"/>
    <n v="156"/>
    <s v=""/>
  </r>
  <r>
    <s v="CanOnWat"/>
    <x v="30"/>
    <d v="2021-05-24T00:00:00"/>
    <d v="2021-05-24T16:24:11"/>
    <n v="156"/>
    <x v="24"/>
    <d v="2021-05-23T00:00:00"/>
    <d v="2021-05-23T07:29:08"/>
    <n v="112"/>
    <s v=",CanOnWat/qEmpD"/>
  </r>
  <r>
    <s v="CanOnTor"/>
    <x v="15"/>
    <d v="2021-05-24T00:00:00"/>
    <d v="2021-05-24T16:24:21"/>
    <n v="151"/>
    <x v="26"/>
    <d v="2021-05-24T00:00:00"/>
    <d v="2021-05-24T16:24:33"/>
    <n v="156"/>
    <s v=""/>
  </r>
  <r>
    <s v="CanOnTor"/>
    <x v="15"/>
    <d v="2021-05-24T00:00:00"/>
    <d v="2021-05-24T16:24:33"/>
    <n v="156"/>
    <x v="24"/>
    <d v="2021-05-23T00:00:00"/>
    <d v="2021-05-23T06:59:38"/>
    <n v="102"/>
    <s v="C157-ws"/>
  </r>
  <r>
    <s v="CanOnTor"/>
    <x v="0"/>
    <d v="2021-05-24T00:00:00"/>
    <d v="2021-05-24T16:28:32"/>
    <n v="139"/>
    <x v="2"/>
    <d v="2021-05-24T00:00:00"/>
    <d v="2021-05-24T16:30:12"/>
    <n v="144"/>
    <s v="CanOnTor/oEmpT"/>
  </r>
  <r>
    <s v="CanOnWat"/>
    <x v="23"/>
    <d v="2021-05-24T00:00:00"/>
    <d v="2021-05-24T16:28:56"/>
    <n v="139"/>
    <x v="52"/>
    <d v="2021-05-24T00:00:00"/>
    <d v="2021-05-24T16:29:37"/>
    <n v="144"/>
    <s v="CanOnWat/hEmpP"/>
  </r>
  <r>
    <s v="CanOnWat"/>
    <x v="23"/>
    <d v="2021-05-24T00:00:00"/>
    <d v="2021-05-24T16:29:37"/>
    <n v="144"/>
    <x v="53"/>
    <d v="2021-05-24T00:00:00"/>
    <d v="2021-05-24T16:30:02"/>
    <n v="149"/>
    <s v="C100-ws"/>
  </r>
  <r>
    <s v="CanOnWat"/>
    <x v="23"/>
    <d v="2021-05-24T00:00:00"/>
    <d v="2021-05-24T16:30:02"/>
    <n v="149"/>
    <x v="50"/>
    <d v="2021-05-24T00:00:00"/>
    <d v="2021-05-24T16:30:45"/>
    <n v="151"/>
    <s v="C100-ws"/>
  </r>
  <r>
    <s v="CanOnTor"/>
    <x v="0"/>
    <d v="2021-05-24T00:00:00"/>
    <d v="2021-05-24T16:30:12"/>
    <n v="144"/>
    <x v="2"/>
    <d v="2021-05-24T00:00:00"/>
    <d v="2021-05-24T16:30:22"/>
    <n v="156"/>
    <s v=""/>
  </r>
  <r>
    <s v="CanOnTor"/>
    <x v="0"/>
    <d v="2021-05-24T00:00:00"/>
    <d v="2021-05-24T16:30:22"/>
    <n v="156"/>
    <x v="24"/>
    <d v="2021-05-23T00:00:00"/>
    <d v="2021-05-23T06:08:00"/>
    <n v="112"/>
    <s v=",CanOnTor/oEmpT"/>
  </r>
  <r>
    <s v="CanOnWat"/>
    <x v="23"/>
    <d v="2021-05-24T00:00:00"/>
    <d v="2021-05-24T16:30:45"/>
    <n v="151"/>
    <x v="50"/>
    <d v="2021-05-24T00:00:00"/>
    <d v="2021-05-24T16:30:57"/>
    <n v="156"/>
    <s v=""/>
  </r>
  <r>
    <s v="CanOnWat"/>
    <x v="23"/>
    <d v="2021-05-24T00:00:00"/>
    <d v="2021-05-24T16:30:57"/>
    <n v="156"/>
    <x v="24"/>
    <d v="2021-05-23T00:00:00"/>
    <d v="2021-05-23T07:17:41"/>
    <n v="102"/>
    <s v="C100-ws"/>
  </r>
  <r>
    <s v="CanOnTor"/>
    <x v="28"/>
    <d v="2021-05-24T00:00:00"/>
    <d v="2021-05-24T16:32:07"/>
    <n v="139"/>
    <x v="61"/>
    <d v="2021-05-24T00:00:00"/>
    <d v="2021-05-24T16:33:53"/>
    <n v="144"/>
    <s v="CanOnTor/tEmpK"/>
  </r>
  <r>
    <s v="CanOnTor"/>
    <x v="28"/>
    <d v="2021-05-24T00:00:00"/>
    <d v="2021-05-24T16:33:53"/>
    <n v="144"/>
    <x v="62"/>
    <d v="2021-05-24T00:00:00"/>
    <d v="2021-05-24T16:34:33"/>
    <n v="149"/>
    <s v="G150-ws"/>
  </r>
  <r>
    <s v="CanOnWat"/>
    <x v="31"/>
    <d v="2021-05-24T00:00:00"/>
    <d v="2021-05-24T16:34:16"/>
    <n v="139"/>
    <x v="68"/>
    <d v="2021-05-24T00:00:00"/>
    <d v="2021-05-24T16:34:54"/>
    <n v="144"/>
    <s v="CanOnWat/xEmpE"/>
  </r>
  <r>
    <s v="CanOnTor"/>
    <x v="28"/>
    <d v="2021-05-24T00:00:00"/>
    <d v="2021-05-24T16:34:33"/>
    <n v="149"/>
    <x v="57"/>
    <d v="2021-05-24T00:00:00"/>
    <d v="2021-05-24T16:35:03"/>
    <n v="151"/>
    <s v="G150-ws"/>
  </r>
  <r>
    <s v="CanOnWat"/>
    <x v="31"/>
    <d v="2021-05-24T00:00:00"/>
    <d v="2021-05-24T16:34:54"/>
    <n v="144"/>
    <x v="58"/>
    <d v="2021-05-24T00:00:00"/>
    <d v="2021-05-24T16:36:09"/>
    <n v="149"/>
    <s v="S180-ws"/>
  </r>
  <r>
    <s v="CanOnTor"/>
    <x v="28"/>
    <d v="2021-05-24T00:00:00"/>
    <d v="2021-05-24T16:35:03"/>
    <n v="151"/>
    <x v="57"/>
    <d v="2021-05-24T00:00:00"/>
    <d v="2021-05-24T16:35:16"/>
    <n v="156"/>
    <s v=""/>
  </r>
  <r>
    <s v="CanOnTor"/>
    <x v="28"/>
    <d v="2021-05-24T00:00:00"/>
    <d v="2021-05-24T16:35:16"/>
    <n v="156"/>
    <x v="24"/>
    <d v="2021-05-23T00:00:00"/>
    <d v="2021-05-23T07:26:26"/>
    <n v="102"/>
    <s v="G150-ws"/>
  </r>
  <r>
    <s v="CanOnWat"/>
    <x v="31"/>
    <d v="2021-05-24T00:00:00"/>
    <d v="2021-05-24T16:36:09"/>
    <n v="149"/>
    <x v="65"/>
    <d v="2021-05-24T00:00:00"/>
    <d v="2021-05-24T16:36:36"/>
    <n v="151"/>
    <s v="S180-ws"/>
  </r>
  <r>
    <s v="CanOnWat"/>
    <x v="31"/>
    <d v="2021-05-24T00:00:00"/>
    <d v="2021-05-24T16:36:36"/>
    <n v="151"/>
    <x v="65"/>
    <d v="2021-05-24T00:00:00"/>
    <d v="2021-05-24T16:36:48"/>
    <n v="156"/>
    <s v=""/>
  </r>
  <r>
    <s v="CanOnWat"/>
    <x v="31"/>
    <d v="2021-05-24T00:00:00"/>
    <d v="2021-05-24T16:36:48"/>
    <n v="156"/>
    <x v="24"/>
    <d v="2021-05-23T00:00:00"/>
    <d v="2021-05-23T07:31:50"/>
    <n v="102"/>
    <s v="S180-ws"/>
  </r>
  <r>
    <s v="CanOnTor"/>
    <x v="33"/>
    <d v="2021-05-24T00:00:00"/>
    <d v="2021-05-24T16:37:01"/>
    <n v="139"/>
    <x v="73"/>
    <d v="2021-05-24T00:00:00"/>
    <d v="2021-05-24T16:37:39"/>
    <n v="144"/>
    <s v="CanOnTor/nEmpM"/>
  </r>
  <r>
    <s v="CanOnTor"/>
    <x v="33"/>
    <d v="2021-05-24T00:00:00"/>
    <d v="2021-05-24T16:37:39"/>
    <n v="144"/>
    <x v="74"/>
    <d v="2021-05-24T00:00:00"/>
    <d v="2021-05-24T16:38:50"/>
    <n v="149"/>
    <s v="G216-ws"/>
  </r>
  <r>
    <s v="CanOnWat"/>
    <x v="27"/>
    <d v="2021-05-24T00:00:00"/>
    <d v="2021-05-24T16:38:32"/>
    <n v="139"/>
    <x v="67"/>
    <d v="2021-05-24T00:00:00"/>
    <d v="2021-05-24T16:39:12"/>
    <n v="144"/>
    <s v="CanOnWat/gEmpI"/>
  </r>
  <r>
    <s v="CanOnTor"/>
    <x v="33"/>
    <d v="2021-05-24T00:00:00"/>
    <d v="2021-05-24T16:38:50"/>
    <n v="149"/>
    <x v="70"/>
    <d v="2021-05-24T00:00:00"/>
    <d v="2021-05-24T16:39:54"/>
    <n v="151"/>
    <s v="G216-ws"/>
  </r>
  <r>
    <s v="CanOnWat"/>
    <x v="27"/>
    <d v="2021-05-24T00:00:00"/>
    <d v="2021-05-24T16:39:12"/>
    <n v="144"/>
    <x v="67"/>
    <d v="2021-05-24T00:00:00"/>
    <d v="2021-05-24T16:39:24"/>
    <n v="156"/>
    <s v=""/>
  </r>
  <r>
    <s v="CanOnWat"/>
    <x v="27"/>
    <d v="2021-05-24T00:00:00"/>
    <d v="2021-05-24T16:39:24"/>
    <n v="156"/>
    <x v="24"/>
    <d v="2021-05-23T00:00:00"/>
    <d v="2021-05-23T07:27:48"/>
    <n v="112"/>
    <s v=",CanOnWat/gEmpI"/>
  </r>
  <r>
    <s v="CanOnTor"/>
    <x v="33"/>
    <d v="2021-05-24T00:00:00"/>
    <d v="2021-05-24T16:39:54"/>
    <n v="151"/>
    <x v="70"/>
    <d v="2021-05-24T00:00:00"/>
    <d v="2021-05-24T16:40:06"/>
    <n v="156"/>
    <s v=""/>
  </r>
  <r>
    <s v="CanOnTor"/>
    <x v="32"/>
    <d v="2021-05-24T00:00:00"/>
    <d v="2021-05-24T16:40:02"/>
    <n v="139"/>
    <x v="77"/>
    <d v="2021-05-24T00:00:00"/>
    <d v="2021-05-24T16:40:45"/>
    <n v="144"/>
    <s v="CanOnTor/gEmpI"/>
  </r>
  <r>
    <s v="CanOnTor"/>
    <x v="33"/>
    <d v="2021-05-24T00:00:00"/>
    <d v="2021-05-24T16:40:06"/>
    <n v="156"/>
    <x v="24"/>
    <d v="2021-05-23T00:00:00"/>
    <d v="2021-05-23T07:37:16"/>
    <n v="102"/>
    <s v="G216-ws"/>
  </r>
  <r>
    <s v="CanOnTor"/>
    <x v="32"/>
    <d v="2021-05-24T00:00:00"/>
    <d v="2021-05-24T16:40:45"/>
    <n v="144"/>
    <x v="78"/>
    <d v="2021-05-24T00:00:00"/>
    <d v="2021-05-24T16:41:17"/>
    <n v="149"/>
    <s v="J114-ws"/>
  </r>
  <r>
    <s v="CanOnTor"/>
    <x v="32"/>
    <d v="2021-05-24T00:00:00"/>
    <d v="2021-05-24T16:41:17"/>
    <n v="149"/>
    <x v="66"/>
    <d v="2021-05-24T00:00:00"/>
    <d v="2021-05-24T16:42:07"/>
    <n v="151"/>
    <s v="J114-ws"/>
  </r>
  <r>
    <s v="CanOnWat"/>
    <x v="34"/>
    <d v="2021-05-24T00:00:00"/>
    <d v="2021-05-24T16:41:36"/>
    <n v="139"/>
    <x v="75"/>
    <d v="2021-05-24T00:00:00"/>
    <d v="2021-05-24T16:43:29"/>
    <n v="144"/>
    <s v="CanOnWat/qEmpD"/>
  </r>
  <r>
    <s v="CanOnTor"/>
    <x v="32"/>
    <d v="2021-05-24T00:00:00"/>
    <d v="2021-05-24T16:42:07"/>
    <n v="151"/>
    <x v="66"/>
    <d v="2021-05-24T00:00:00"/>
    <d v="2021-05-24T16:42:17"/>
    <n v="156"/>
    <s v=""/>
  </r>
  <r>
    <s v="CanOnTor"/>
    <x v="32"/>
    <d v="2021-05-24T00:00:00"/>
    <d v="2021-05-24T16:42:17"/>
    <n v="156"/>
    <x v="24"/>
    <d v="2021-05-23T00:00:00"/>
    <d v="2021-05-23T07:34:05"/>
    <n v="102"/>
    <s v="J114-ws"/>
  </r>
  <r>
    <s v="CanOnWat"/>
    <x v="29"/>
    <d v="2021-05-24T00:00:00"/>
    <d v="2021-05-24T16:43:09"/>
    <n v="139"/>
    <x v="69"/>
    <d v="2021-05-24T00:00:00"/>
    <d v="2021-05-24T16:43:40"/>
    <n v="144"/>
    <s v="CanOnWat/nEmpM"/>
  </r>
  <r>
    <s v="CanOnWat"/>
    <x v="34"/>
    <d v="2021-05-24T00:00:00"/>
    <d v="2021-05-24T16:43:29"/>
    <n v="144"/>
    <x v="71"/>
    <d v="2021-05-24T00:00:00"/>
    <d v="2021-05-24T16:44:13"/>
    <n v="149"/>
    <s v="F144-ws"/>
  </r>
  <r>
    <s v="CanOnWat"/>
    <x v="29"/>
    <d v="2021-05-24T00:00:00"/>
    <d v="2021-05-24T16:43:40"/>
    <n v="144"/>
    <x v="69"/>
    <d v="2021-05-24T00:00:00"/>
    <d v="2021-05-24T16:43:54"/>
    <n v="156"/>
    <s v=""/>
  </r>
  <r>
    <s v="CanOnWat"/>
    <x v="29"/>
    <d v="2021-05-24T00:00:00"/>
    <d v="2021-05-24T16:43:54"/>
    <n v="156"/>
    <x v="24"/>
    <d v="2021-05-23T00:00:00"/>
    <d v="2021-05-23T07:28:37"/>
    <n v="112"/>
    <s v=",CanOnWat/nEmpM"/>
  </r>
  <r>
    <s v="CanOnWat"/>
    <x v="34"/>
    <d v="2021-05-24T00:00:00"/>
    <d v="2021-05-24T16:44:13"/>
    <n v="149"/>
    <x v="72"/>
    <d v="2021-05-24T00:00:00"/>
    <d v="2021-05-24T16:44:38"/>
    <n v="151"/>
    <s v="F144-ws"/>
  </r>
  <r>
    <s v="CanOnWat"/>
    <x v="34"/>
    <d v="2021-05-24T00:00:00"/>
    <d v="2021-05-24T16:44:38"/>
    <n v="151"/>
    <x v="72"/>
    <d v="2021-05-24T00:00:00"/>
    <d v="2021-05-24T16:44:51"/>
    <n v="156"/>
    <s v=""/>
  </r>
  <r>
    <s v="CanOnWat"/>
    <x v="34"/>
    <d v="2021-05-24T00:00:00"/>
    <d v="2021-05-24T16:44:51"/>
    <n v="156"/>
    <x v="24"/>
    <d v="2021-05-23T00:00:00"/>
    <d v="2021-05-23T07:38:56"/>
    <n v="102"/>
    <s v="F144-ws"/>
  </r>
  <r>
    <s v="CanOnTor"/>
    <x v="43"/>
    <d v="2021-05-24T00:00:00"/>
    <d v="2021-05-24T16:46:53"/>
    <n v="139"/>
    <x v="100"/>
    <d v="2021-05-24T00:00:00"/>
    <d v="2021-05-24T16:48:44"/>
    <n v="144"/>
    <s v="CanOnTor/pEmpL"/>
  </r>
  <r>
    <s v="CanOnWat"/>
    <x v="25"/>
    <d v="2021-05-24T00:00:00"/>
    <d v="2021-05-24T16:48:32"/>
    <n v="139"/>
    <x v="59"/>
    <d v="2021-05-24T00:00:00"/>
    <d v="2021-05-24T16:49:08"/>
    <n v="144"/>
    <s v="CanOnWat/tEmpK"/>
  </r>
  <r>
    <s v="CanOnTor"/>
    <x v="43"/>
    <d v="2021-05-24T00:00:00"/>
    <d v="2021-05-24T16:48:44"/>
    <n v="144"/>
    <x v="102"/>
    <d v="2021-05-24T00:00:00"/>
    <d v="2021-05-24T16:49:23"/>
    <n v="149"/>
    <s v="A122-ws"/>
  </r>
  <r>
    <s v="CanOnWat"/>
    <x v="25"/>
    <d v="2021-05-24T00:00:00"/>
    <d v="2021-05-24T16:49:08"/>
    <n v="144"/>
    <x v="59"/>
    <d v="2021-05-24T00:00:00"/>
    <d v="2021-05-24T16:49:19"/>
    <n v="156"/>
    <s v=""/>
  </r>
  <r>
    <s v="CanOnWat"/>
    <x v="25"/>
    <d v="2021-05-24T00:00:00"/>
    <d v="2021-05-24T16:49:19"/>
    <n v="156"/>
    <x v="24"/>
    <d v="2021-05-23T00:00:00"/>
    <d v="2021-05-23T07:21:56"/>
    <n v="112"/>
    <s v=",CanOnWat/tEmpK"/>
  </r>
  <r>
    <s v="CanOnTor"/>
    <x v="43"/>
    <d v="2021-05-24T00:00:00"/>
    <d v="2021-05-24T16:49:23"/>
    <n v="149"/>
    <x v="89"/>
    <d v="2021-05-24T00:00:00"/>
    <d v="2021-05-24T16:50:34"/>
    <n v="151"/>
    <s v="A122-ws"/>
  </r>
  <r>
    <s v="CanOnTor"/>
    <x v="43"/>
    <d v="2021-05-24T00:00:00"/>
    <d v="2021-05-24T16:50:34"/>
    <n v="151"/>
    <x v="89"/>
    <d v="2021-05-24T00:00:00"/>
    <d v="2021-05-24T16:50:44"/>
    <n v="156"/>
    <s v=""/>
  </r>
  <r>
    <s v="CanOnTor"/>
    <x v="45"/>
    <d v="2021-05-24T00:00:00"/>
    <d v="2021-05-24T16:50:44"/>
    <n v="139"/>
    <x v="96"/>
    <d v="2021-05-24T00:00:00"/>
    <d v="2021-05-24T16:52:36"/>
    <n v="144"/>
    <s v="CanOnTor/nEmpU"/>
  </r>
  <r>
    <s v="CanOnTor"/>
    <x v="43"/>
    <d v="2021-05-24T00:00:00"/>
    <d v="2021-05-24T16:50:44"/>
    <n v="156"/>
    <x v="24"/>
    <d v="2021-05-23T00:00:00"/>
    <d v="2021-05-23T07:55:47"/>
    <n v="102"/>
    <s v="A122-ws"/>
  </r>
  <r>
    <s v="CanOnTor"/>
    <x v="45"/>
    <d v="2021-05-24T00:00:00"/>
    <d v="2021-05-24T16:52:36"/>
    <n v="144"/>
    <x v="97"/>
    <d v="2021-05-24T00:00:00"/>
    <d v="2021-05-24T16:53:07"/>
    <n v="149"/>
    <s v="Y200-ws"/>
  </r>
  <r>
    <s v="CanOnTor"/>
    <x v="45"/>
    <d v="2021-05-24T00:00:00"/>
    <d v="2021-05-24T16:53:07"/>
    <n v="149"/>
    <x v="91"/>
    <d v="2021-05-24T00:00:00"/>
    <d v="2021-05-24T16:54:23"/>
    <n v="151"/>
    <s v="Y200-ws"/>
  </r>
  <r>
    <s v="CanOnTor"/>
    <x v="45"/>
    <d v="2021-05-24T00:00:00"/>
    <d v="2021-05-24T16:54:23"/>
    <n v="151"/>
    <x v="91"/>
    <d v="2021-05-24T00:00:00"/>
    <d v="2021-05-24T16:54:36"/>
    <n v="156"/>
    <s v=""/>
  </r>
  <r>
    <s v="CanOnTor"/>
    <x v="45"/>
    <d v="2021-05-24T00:00:00"/>
    <d v="2021-05-24T16:54:36"/>
    <n v="156"/>
    <x v="24"/>
    <d v="2021-05-23T00:00:00"/>
    <d v="2021-05-23T07:56:37"/>
    <n v="102"/>
    <s v="Y200-ws"/>
  </r>
  <r>
    <s v="CanOnTor"/>
    <x v="37"/>
    <d v="2021-05-24T00:00:00"/>
    <d v="2021-05-24T16:59:17"/>
    <n v="139"/>
    <x v="87"/>
    <d v="2021-05-24T00:00:00"/>
    <d v="2021-05-24T17:01:12"/>
    <n v="144"/>
    <s v="CanOnTor/xEmpS"/>
  </r>
  <r>
    <s v="CanOnTor"/>
    <x v="48"/>
    <d v="2021-05-24T00:00:00"/>
    <d v="2021-05-24T17:00:27"/>
    <n v="139"/>
    <x v="109"/>
    <d v="2021-05-24T00:00:00"/>
    <d v="2021-05-24T17:02:25"/>
    <n v="144"/>
    <s v="CanOnTor/wEmpF"/>
  </r>
  <r>
    <s v="CanOnWat"/>
    <x v="38"/>
    <d v="2021-05-24T00:00:00"/>
    <d v="2021-05-24T17:00:54"/>
    <n v="139"/>
    <x v="107"/>
    <d v="2021-05-24T00:00:00"/>
    <d v="2021-05-24T17:02:46"/>
    <n v="144"/>
    <s v="CanOnWat/nEmpU"/>
  </r>
  <r>
    <s v="CanOnTor"/>
    <x v="37"/>
    <d v="2021-05-24T00:00:00"/>
    <d v="2021-05-24T17:01:12"/>
    <n v="144"/>
    <x v="87"/>
    <d v="2021-05-24T00:00:00"/>
    <d v="2021-05-24T17:01:24"/>
    <n v="156"/>
    <s v=""/>
  </r>
  <r>
    <s v="CanOnTor"/>
    <x v="37"/>
    <d v="2021-05-24T00:00:00"/>
    <d v="2021-05-24T17:01:24"/>
    <n v="156"/>
    <x v="24"/>
    <d v="2021-05-23T00:00:00"/>
    <d v="2021-05-23T07:47:13"/>
    <n v="112"/>
    <s v=",CanOnTor/xEmpS"/>
  </r>
  <r>
    <s v="CanOnWat"/>
    <x v="41"/>
    <d v="2021-05-24T00:00:00"/>
    <d v="2021-05-24T17:01:46"/>
    <n v="139"/>
    <x v="92"/>
    <d v="2021-05-24T00:00:00"/>
    <d v="2021-05-24T17:02:22"/>
    <n v="144"/>
    <s v="CanOnWat/lEmpA"/>
  </r>
  <r>
    <s v="CanOnTor"/>
    <x v="35"/>
    <d v="2021-05-24T00:00:00"/>
    <d v="2021-05-24T17:01:56"/>
    <n v="139"/>
    <x v="82"/>
    <d v="2021-05-24T00:00:00"/>
    <d v="2021-05-24T17:02:34"/>
    <n v="144"/>
    <s v="CanOnTor/lEmpA"/>
  </r>
  <r>
    <s v="CanOnWat"/>
    <x v="41"/>
    <d v="2021-05-24T00:00:00"/>
    <d v="2021-05-24T17:02:22"/>
    <n v="144"/>
    <x v="93"/>
    <d v="2021-05-24T00:00:00"/>
    <d v="2021-05-24T17:03:07"/>
    <n v="149"/>
    <s v="Q249-ws"/>
  </r>
  <r>
    <s v="CanOnTor"/>
    <x v="48"/>
    <d v="2021-05-24T00:00:00"/>
    <d v="2021-05-24T17:02:25"/>
    <n v="144"/>
    <x v="106"/>
    <d v="2021-05-24T00:00:00"/>
    <d v="2021-05-24T17:03:43"/>
    <n v="149"/>
    <s v="L109-ws"/>
  </r>
  <r>
    <s v="CanOnTor"/>
    <x v="35"/>
    <d v="2021-05-24T00:00:00"/>
    <d v="2021-05-24T17:02:34"/>
    <n v="144"/>
    <x v="82"/>
    <d v="2021-05-24T00:00:00"/>
    <d v="2021-05-24T17:02:44"/>
    <n v="156"/>
    <s v=""/>
  </r>
  <r>
    <s v="CanOnTor"/>
    <x v="35"/>
    <d v="2021-05-24T00:00:00"/>
    <d v="2021-05-24T17:02:44"/>
    <n v="156"/>
    <x v="24"/>
    <d v="2021-05-23T00:00:00"/>
    <d v="2021-05-23T07:42:13"/>
    <n v="112"/>
    <s v=",CanOnTor/lEmpA"/>
  </r>
  <r>
    <s v="CanOnWat"/>
    <x v="38"/>
    <d v="2021-05-24T00:00:00"/>
    <d v="2021-05-24T17:02:46"/>
    <n v="144"/>
    <x v="107"/>
    <d v="2021-05-24T00:00:00"/>
    <d v="2021-05-24T17:03:00"/>
    <n v="156"/>
    <s v=""/>
  </r>
  <r>
    <s v="CanOnWat"/>
    <x v="38"/>
    <d v="2021-05-24T00:00:00"/>
    <d v="2021-05-24T17:03:00"/>
    <n v="156"/>
    <x v="24"/>
    <d v="2021-05-23T00:00:00"/>
    <d v="2021-05-23T07:49:19"/>
    <n v="112"/>
    <s v=",CanOnWat/nEmpU"/>
  </r>
  <r>
    <s v="CanOnWat"/>
    <x v="41"/>
    <d v="2021-05-24T00:00:00"/>
    <d v="2021-05-24T17:03:07"/>
    <n v="149"/>
    <x v="85"/>
    <d v="2021-05-24T00:00:00"/>
    <d v="2021-05-24T17:04:26"/>
    <n v="151"/>
    <s v="Q249-ws"/>
  </r>
  <r>
    <s v="CanOnTor"/>
    <x v="48"/>
    <d v="2021-05-24T00:00:00"/>
    <d v="2021-05-24T17:03:43"/>
    <n v="149"/>
    <x v="108"/>
    <d v="2021-05-24T00:00:00"/>
    <d v="2021-05-24T17:04:09"/>
    <n v="151"/>
    <s v="L109-ws"/>
  </r>
  <r>
    <s v="CanOnTor"/>
    <x v="48"/>
    <d v="2021-05-24T00:00:00"/>
    <d v="2021-05-24T17:04:09"/>
    <n v="151"/>
    <x v="108"/>
    <d v="2021-05-24T00:00:00"/>
    <d v="2021-05-24T17:04:19"/>
    <n v="156"/>
    <s v=""/>
  </r>
  <r>
    <s v="CanOnTor"/>
    <x v="48"/>
    <d v="2021-05-24T00:00:00"/>
    <d v="2021-05-24T17:04:19"/>
    <n v="156"/>
    <x v="24"/>
    <d v="2021-05-23T00:00:00"/>
    <d v="2021-05-23T08:06:25"/>
    <n v="102"/>
    <s v="L109-ws"/>
  </r>
  <r>
    <s v="CanOnWat"/>
    <x v="41"/>
    <d v="2021-05-24T00:00:00"/>
    <d v="2021-05-24T17:04:26"/>
    <n v="151"/>
    <x v="85"/>
    <d v="2021-05-24T00:00:00"/>
    <d v="2021-05-24T17:04:36"/>
    <n v="156"/>
    <s v=""/>
  </r>
  <r>
    <s v="CanOnWat"/>
    <x v="41"/>
    <d v="2021-05-24T00:00:00"/>
    <d v="2021-05-24T17:04:36"/>
    <n v="156"/>
    <x v="24"/>
    <d v="2021-05-23T00:00:00"/>
    <d v="2021-05-23T07:52:56"/>
    <n v="102"/>
    <s v="Q249-ws"/>
  </r>
  <r>
    <s v="CanOnWat"/>
    <x v="36"/>
    <d v="2021-05-24T00:00:00"/>
    <d v="2021-05-24T17:05:47"/>
    <n v="139"/>
    <x v="86"/>
    <d v="2021-05-24T00:00:00"/>
    <d v="2021-05-24T17:06:24"/>
    <n v="144"/>
    <s v="CanOnWat/pEmpL"/>
  </r>
  <r>
    <s v="CanOnWat"/>
    <x v="36"/>
    <d v="2021-05-24T00:00:00"/>
    <d v="2021-05-24T17:06:24"/>
    <n v="144"/>
    <x v="86"/>
    <d v="2021-05-24T00:00:00"/>
    <d v="2021-05-24T17:06:36"/>
    <n v="156"/>
    <s v=""/>
  </r>
  <r>
    <s v="CanOnWat"/>
    <x v="36"/>
    <d v="2021-05-24T00:00:00"/>
    <d v="2021-05-24T17:06:36"/>
    <n v="156"/>
    <x v="24"/>
    <d v="2021-05-23T00:00:00"/>
    <d v="2021-05-23T07:48:02"/>
    <n v="112"/>
    <s v=",CanOnWat/pEmpL"/>
  </r>
  <r>
    <s v="CanOnTor"/>
    <x v="39"/>
    <d v="2021-05-24T00:00:00"/>
    <d v="2021-05-24T17:06:44"/>
    <n v="139"/>
    <x v="99"/>
    <d v="2021-05-24T00:00:00"/>
    <d v="2021-05-24T17:07:24"/>
    <n v="144"/>
    <s v="CanOnTor/oEmpO"/>
  </r>
  <r>
    <s v="CanOnTor"/>
    <x v="39"/>
    <d v="2021-05-24T00:00:00"/>
    <d v="2021-05-24T17:07:24"/>
    <n v="144"/>
    <x v="99"/>
    <d v="2021-05-24T00:00:00"/>
    <d v="2021-05-24T17:07:38"/>
    <n v="156"/>
    <s v=""/>
  </r>
  <r>
    <s v="CanOnTor"/>
    <x v="39"/>
    <d v="2021-05-24T00:00:00"/>
    <d v="2021-05-24T17:07:38"/>
    <n v="156"/>
    <x v="24"/>
    <d v="2021-05-23T00:00:00"/>
    <d v="2021-05-23T07:51:54"/>
    <n v="112"/>
    <s v=",CanOnTor/oEmpO"/>
  </r>
  <r>
    <s v="CanOnTor"/>
    <x v="42"/>
    <d v="2021-05-24T00:00:00"/>
    <d v="2021-05-24T17:09:45"/>
    <n v="139"/>
    <x v="98"/>
    <d v="2021-05-24T00:00:00"/>
    <d v="2021-05-24T17:10:15"/>
    <n v="144"/>
    <s v="CanOnTor/oEmpO"/>
  </r>
  <r>
    <s v="CanOnTor"/>
    <x v="42"/>
    <d v="2021-05-24T00:00:00"/>
    <d v="2021-05-24T17:10:15"/>
    <n v="144"/>
    <x v="99"/>
    <d v="2021-05-24T00:00:00"/>
    <d v="2021-05-24T17:10:48"/>
    <n v="149"/>
    <s v="G176-ws"/>
  </r>
  <r>
    <s v="CanOnTor"/>
    <x v="42"/>
    <d v="2021-05-24T00:00:00"/>
    <d v="2021-05-24T17:10:48"/>
    <n v="149"/>
    <x v="88"/>
    <d v="2021-05-24T00:00:00"/>
    <d v="2021-05-24T17:11:40"/>
    <n v="151"/>
    <s v="G176-ws"/>
  </r>
  <r>
    <s v="CanOnTor"/>
    <x v="42"/>
    <d v="2021-05-24T00:00:00"/>
    <d v="2021-05-24T17:11:40"/>
    <n v="151"/>
    <x v="88"/>
    <d v="2021-05-24T00:00:00"/>
    <d v="2021-05-24T17:11:53"/>
    <n v="156"/>
    <s v=""/>
  </r>
  <r>
    <s v="CanOnTor"/>
    <x v="42"/>
    <d v="2021-05-24T00:00:00"/>
    <d v="2021-05-24T17:11:53"/>
    <n v="156"/>
    <x v="24"/>
    <d v="2021-05-23T00:00:00"/>
    <d v="2021-05-23T07:56:35"/>
    <n v="102"/>
    <s v="G176-ws"/>
  </r>
  <r>
    <s v="CanOnTor"/>
    <x v="40"/>
    <d v="2021-05-24T00:00:00"/>
    <d v="2021-05-24T17:12:31"/>
    <n v="139"/>
    <x v="104"/>
    <d v="2021-05-24T00:00:00"/>
    <d v="2021-05-24T17:13:11"/>
    <n v="144"/>
    <s v="CanOnTor/jEmpB"/>
  </r>
  <r>
    <s v="CanOnTor"/>
    <x v="40"/>
    <d v="2021-05-24T00:00:00"/>
    <d v="2021-05-24T17:13:11"/>
    <n v="144"/>
    <x v="104"/>
    <d v="2021-05-24T00:00:00"/>
    <d v="2021-05-24T17:13:22"/>
    <n v="156"/>
    <s v=""/>
  </r>
  <r>
    <s v="CanOnTor"/>
    <x v="40"/>
    <d v="2021-05-24T00:00:00"/>
    <d v="2021-05-24T17:13:22"/>
    <n v="156"/>
    <x v="24"/>
    <d v="2021-05-23T00:00:00"/>
    <d v="2021-05-23T07:52:20"/>
    <n v="112"/>
    <s v=",CanOnTor/jEmpB"/>
  </r>
  <r>
    <s v="CanOnTor"/>
    <x v="44"/>
    <d v="2021-05-24T00:00:00"/>
    <d v="2021-05-24T17:15:06"/>
    <n v="139"/>
    <x v="106"/>
    <d v="2021-05-24T00:00:00"/>
    <d v="2021-05-24T17:15:37"/>
    <n v="144"/>
    <s v="CanOnTor/wEmpF"/>
  </r>
  <r>
    <s v="CanOnTor"/>
    <x v="44"/>
    <d v="2021-05-24T00:00:00"/>
    <d v="2021-05-24T17:15:37"/>
    <n v="144"/>
    <x v="106"/>
    <d v="2021-05-24T00:00:00"/>
    <d v="2021-05-24T17:15:47"/>
    <n v="156"/>
    <s v=""/>
  </r>
  <r>
    <s v="CanOnTor"/>
    <x v="44"/>
    <d v="2021-05-24T00:00:00"/>
    <d v="2021-05-24T17:15:47"/>
    <n v="156"/>
    <x v="24"/>
    <d v="2021-05-23T00:00:00"/>
    <d v="2021-05-23T07:56:55"/>
    <n v="112"/>
    <s v=",CanOnTor/wEmpF"/>
  </r>
  <r>
    <s v="CanOnTor"/>
    <x v="47"/>
    <d v="2021-05-24T00:00:00"/>
    <d v="2021-05-24T17:16:04"/>
    <n v="139"/>
    <x v="105"/>
    <d v="2021-05-24T00:00:00"/>
    <d v="2021-05-24T17:16:45"/>
    <n v="144"/>
    <s v="CanOnTor/jEmpB"/>
  </r>
  <r>
    <s v="CanOnTor"/>
    <x v="47"/>
    <d v="2021-05-24T00:00:00"/>
    <d v="2021-05-24T17:16:45"/>
    <n v="144"/>
    <x v="104"/>
    <d v="2021-05-24T00:00:00"/>
    <d v="2021-05-24T17:17:23"/>
    <n v="149"/>
    <s v="Y226-ws"/>
  </r>
  <r>
    <s v="CanOnTor"/>
    <x v="47"/>
    <d v="2021-05-24T00:00:00"/>
    <d v="2021-05-24T17:17:23"/>
    <n v="149"/>
    <x v="95"/>
    <d v="2021-05-24T00:00:00"/>
    <d v="2021-05-24T17:18:31"/>
    <n v="151"/>
    <s v="Y226-ws"/>
  </r>
  <r>
    <s v="CanOnTor"/>
    <x v="47"/>
    <d v="2021-05-24T00:00:00"/>
    <d v="2021-05-24T17:18:31"/>
    <n v="151"/>
    <x v="95"/>
    <d v="2021-05-24T00:00:00"/>
    <d v="2021-05-24T17:18:45"/>
    <n v="156"/>
    <s v=""/>
  </r>
  <r>
    <s v="CanOnTor"/>
    <x v="47"/>
    <d v="2021-05-24T00:00:00"/>
    <d v="2021-05-24T17:18:45"/>
    <n v="156"/>
    <x v="24"/>
    <d v="2021-05-23T00:00:00"/>
    <d v="2021-05-23T07:57:54"/>
    <n v="102"/>
    <s v="Y226-ws"/>
  </r>
  <r>
    <s v="CanOnWat"/>
    <x v="46"/>
    <d v="2021-05-24T00:00:00"/>
    <d v="2021-05-24T18:32:23"/>
    <n v="139"/>
    <x v="101"/>
    <d v="2021-05-24T00:00:00"/>
    <d v="2021-05-24T18:33:01"/>
    <n v="144"/>
    <s v="CanOnWat/xEmpS"/>
  </r>
  <r>
    <s v="CanOnWat"/>
    <x v="46"/>
    <d v="2021-05-24T00:00:00"/>
    <d v="2021-05-24T18:33:01"/>
    <n v="144"/>
    <x v="103"/>
    <d v="2021-05-24T00:00:00"/>
    <d v="2021-05-24T18:34:01"/>
    <n v="149"/>
    <s v="Y167-ws"/>
  </r>
  <r>
    <s v="CanOnWat"/>
    <x v="46"/>
    <d v="2021-05-24T00:00:00"/>
    <d v="2021-05-24T18:34:01"/>
    <n v="149"/>
    <x v="94"/>
    <d v="2021-05-24T00:00:00"/>
    <d v="2021-05-24T18:34:57"/>
    <n v="151"/>
    <s v="Y167-ws"/>
  </r>
  <r>
    <s v="CanOnWat"/>
    <x v="46"/>
    <d v="2021-05-24T00:00:00"/>
    <d v="2021-05-24T18:34:57"/>
    <n v="151"/>
    <x v="94"/>
    <d v="2021-05-24T00:00:00"/>
    <d v="2021-05-24T18:35:07"/>
    <n v="156"/>
    <s v=""/>
  </r>
  <r>
    <s v="CanOnWat"/>
    <x v="46"/>
    <d v="2021-05-24T00:00:00"/>
    <d v="2021-05-24T18:35:07"/>
    <n v="156"/>
    <x v="24"/>
    <d v="2021-05-23T00:00:00"/>
    <d v="2021-05-23T07:55:52"/>
    <n v="102"/>
    <s v="Y167-ws"/>
  </r>
  <r>
    <s v="CanOnTor"/>
    <x v="0"/>
    <d v="2021-05-23T00:00:00"/>
    <d v="2021-05-23T06:08:00"/>
    <n v="112"/>
    <x v="0"/>
    <d v="2021-05-23T00:00:00"/>
    <d v="2021-05-23T06:15:23"/>
    <n v="113"/>
    <s v="CanOnTor/oEmpT"/>
  </r>
  <r>
    <s v="CanOnWat"/>
    <x v="1"/>
    <d v="2021-05-23T00:00:00"/>
    <d v="2021-05-23T06:10:30"/>
    <n v="112"/>
    <x v="1"/>
    <d v="2021-05-23T00:00:00"/>
    <d v="2021-05-23T06:16:42"/>
    <n v="113"/>
    <s v="CanOnWat/vEmpQ"/>
  </r>
  <r>
    <s v="CanOnTor"/>
    <x v="2"/>
    <d v="2021-05-23T00:00:00"/>
    <d v="2021-05-23T06:14:34"/>
    <n v="102"/>
    <x v="3"/>
    <d v="2021-05-23T00:00:00"/>
    <d v="2021-05-23T06:15:48"/>
    <n v="106"/>
    <s v="Y238-ws"/>
  </r>
  <r>
    <s v="CanOnTor"/>
    <x v="0"/>
    <d v="2021-05-23T00:00:00"/>
    <d v="2021-05-23T06:15:23"/>
    <n v="113"/>
    <x v="2"/>
    <d v="2021-05-23T00:00:00"/>
    <d v="2021-05-23T06:15:24"/>
    <n v="123"/>
    <s v="CanOnTor/oEmpT"/>
  </r>
  <r>
    <s v="CanOnTor"/>
    <x v="0"/>
    <d v="2021-05-23T00:00:00"/>
    <d v="2021-05-23T06:15:24"/>
    <n v="123"/>
    <x v="2"/>
    <d v="2021-05-23T00:00:00"/>
    <d v="2021-05-23T15:22:58"/>
    <n v="139"/>
    <s v="CanOnTor/oEmpT"/>
  </r>
  <r>
    <s v="CanOnTor"/>
    <x v="2"/>
    <d v="2021-05-23T00:00:00"/>
    <d v="2021-05-23T06:15:48"/>
    <n v="106"/>
    <x v="3"/>
    <d v="2021-05-23T00:00:00"/>
    <d v="2021-05-23T06:15:57"/>
    <n v="112"/>
    <s v="Y238-ws"/>
  </r>
  <r>
    <s v="CanOnTor"/>
    <x v="2"/>
    <d v="2021-05-23T00:00:00"/>
    <d v="2021-05-23T06:15:57"/>
    <n v="112"/>
    <x v="3"/>
    <d v="2021-05-23T00:00:00"/>
    <d v="2021-05-23T06:16:10"/>
    <n v="113"/>
    <s v="CanOnTor/oEmpT,Y238-ws"/>
  </r>
  <r>
    <s v="CanOnTor"/>
    <x v="2"/>
    <d v="2021-05-23T00:00:00"/>
    <d v="2021-05-23T06:16:10"/>
    <n v="113"/>
    <x v="4"/>
    <d v="2021-05-23T00:00:00"/>
    <d v="2021-05-23T06:16:17"/>
    <n v="123"/>
    <s v="CanOnTor/oEmpT"/>
  </r>
  <r>
    <s v="CanOnTor"/>
    <x v="2"/>
    <d v="2021-05-23T00:00:00"/>
    <d v="2021-05-23T06:16:17"/>
    <n v="123"/>
    <x v="2"/>
    <d v="2021-05-23T00:00:00"/>
    <d v="2021-05-23T15:32:01"/>
    <n v="139"/>
    <s v="CanOnTor/oEmpT,Y238-ws"/>
  </r>
  <r>
    <s v="CanOnWat"/>
    <x v="1"/>
    <d v="2021-05-23T00:00:00"/>
    <d v="2021-05-23T06:16:42"/>
    <n v="113"/>
    <x v="5"/>
    <d v="2021-05-23T00:00:00"/>
    <d v="2021-05-23T06:16:48"/>
    <n v="135"/>
    <s v="CanOnWat/vEmpQ"/>
  </r>
  <r>
    <s v="CanOnWat"/>
    <x v="1"/>
    <d v="2021-05-23T00:00:00"/>
    <d v="2021-05-23T06:16:48"/>
    <n v="135"/>
    <x v="5"/>
    <d v="2021-05-23T00:00:00"/>
    <d v="2021-05-23T06:20:25"/>
    <n v="113"/>
    <s v="CanOnWat/vEmpQ"/>
  </r>
  <r>
    <s v="CanOnTor"/>
    <x v="3"/>
    <d v="2021-05-23T00:00:00"/>
    <d v="2021-05-23T06:18:38"/>
    <n v="102"/>
    <x v="6"/>
    <d v="2021-05-23T00:00:00"/>
    <d v="2021-05-23T06:19:39"/>
    <n v="106"/>
    <s v="J113-ws"/>
  </r>
  <r>
    <s v="CanOnTor"/>
    <x v="3"/>
    <d v="2021-05-23T00:00:00"/>
    <d v="2021-05-23T06:19:39"/>
    <n v="106"/>
    <x v="6"/>
    <d v="2021-05-23T00:00:00"/>
    <d v="2021-05-23T06:19:48"/>
    <n v="112"/>
    <s v="J113-ws"/>
  </r>
  <r>
    <s v="CanOnTor"/>
    <x v="3"/>
    <d v="2021-05-23T00:00:00"/>
    <d v="2021-05-23T06:19:48"/>
    <n v="112"/>
    <x v="6"/>
    <d v="2021-05-23T00:00:00"/>
    <d v="2021-05-23T06:20:27"/>
    <n v="113"/>
    <s v="CanOnTor/vEmpQ,J113-ws"/>
  </r>
  <r>
    <s v="CanOnWat"/>
    <x v="1"/>
    <d v="2021-05-23T00:00:00"/>
    <d v="2021-05-23T06:20:25"/>
    <n v="113"/>
    <x v="5"/>
    <d v="2021-05-23T00:00:00"/>
    <d v="2021-05-23T06:20:31"/>
    <n v="123"/>
    <s v="CanOnWat/vEmpQ"/>
  </r>
  <r>
    <s v="CanOnTor"/>
    <x v="3"/>
    <d v="2021-05-23T00:00:00"/>
    <d v="2021-05-23T06:20:27"/>
    <n v="113"/>
    <x v="7"/>
    <d v="2021-05-23T00:00:00"/>
    <d v="2021-05-23T06:20:35"/>
    <n v="123"/>
    <s v="CanOnTor/vEmpQ"/>
  </r>
  <r>
    <s v="CanOnWat"/>
    <x v="1"/>
    <d v="2021-05-23T00:00:00"/>
    <d v="2021-05-23T06:20:31"/>
    <n v="123"/>
    <x v="5"/>
    <d v="2021-05-23T00:00:00"/>
    <d v="2021-05-23T15:35:57"/>
    <n v="139"/>
    <s v="CanOnWat/vEmpQ"/>
  </r>
  <r>
    <s v="CanOnTor"/>
    <x v="3"/>
    <d v="2021-05-23T00:00:00"/>
    <d v="2021-05-23T06:20:35"/>
    <n v="123"/>
    <x v="8"/>
    <d v="2021-05-23T00:00:00"/>
    <d v="2021-05-23T15:06:01"/>
    <n v="139"/>
    <s v="CanOnTor/vEmpQ,J113-ws"/>
  </r>
  <r>
    <s v="CanOnWat"/>
    <x v="4"/>
    <d v="2021-05-23T00:00:00"/>
    <d v="2021-05-23T06:35:00"/>
    <n v="112"/>
    <x v="9"/>
    <d v="2021-05-23T00:00:00"/>
    <d v="2021-05-23T06:42:18"/>
    <n v="113"/>
    <s v="CanOnWat/sEmpX"/>
  </r>
  <r>
    <s v="CanOnTor"/>
    <x v="5"/>
    <d v="2021-05-23T00:00:00"/>
    <d v="2021-05-23T06:40:41"/>
    <n v="102"/>
    <x v="10"/>
    <d v="2021-05-23T00:00:00"/>
    <d v="2021-05-23T06:42:01"/>
    <n v="106"/>
    <s v="Y223-ws"/>
  </r>
  <r>
    <s v="CanOnTor"/>
    <x v="5"/>
    <d v="2021-05-23T00:00:00"/>
    <d v="2021-05-23T06:42:01"/>
    <n v="106"/>
    <x v="10"/>
    <d v="2021-05-23T00:00:00"/>
    <d v="2021-05-23T06:42:10"/>
    <n v="112"/>
    <s v="Y223-ws"/>
  </r>
  <r>
    <s v="CanOnTor"/>
    <x v="5"/>
    <d v="2021-05-23T00:00:00"/>
    <d v="2021-05-23T06:42:10"/>
    <n v="112"/>
    <x v="10"/>
    <d v="2021-05-23T00:00:00"/>
    <d v="2021-05-23T06:43:13"/>
    <n v="113"/>
    <s v="CanOnTor/sEmpX,Y223-ws"/>
  </r>
  <r>
    <s v="CanOnWat"/>
    <x v="4"/>
    <d v="2021-05-23T00:00:00"/>
    <d v="2021-05-23T06:42:18"/>
    <n v="113"/>
    <x v="11"/>
    <d v="2021-05-23T00:00:00"/>
    <d v="2021-05-23T06:42:30"/>
    <n v="123"/>
    <s v="CanOnWat/sEmpX"/>
  </r>
  <r>
    <s v="CanOnWat"/>
    <x v="4"/>
    <d v="2021-05-23T00:00:00"/>
    <d v="2021-05-23T06:42:30"/>
    <n v="123"/>
    <x v="11"/>
    <d v="2021-05-23T00:00:00"/>
    <d v="2021-05-23T15:48:32"/>
    <n v="139"/>
    <s v="CanOnWat/sEmpX"/>
  </r>
  <r>
    <s v="CanOnTor"/>
    <x v="5"/>
    <d v="2021-05-23T00:00:00"/>
    <d v="2021-05-23T06:43:13"/>
    <n v="113"/>
    <x v="12"/>
    <d v="2021-05-23T00:00:00"/>
    <d v="2021-05-23T06:43:22"/>
    <n v="123"/>
    <s v="CanOnTor/sEmpX"/>
  </r>
  <r>
    <s v="CanOnTor"/>
    <x v="5"/>
    <d v="2021-05-23T00:00:00"/>
    <d v="2021-05-23T06:43:22"/>
    <n v="123"/>
    <x v="13"/>
    <d v="2021-05-23T00:00:00"/>
    <e v="#N/A"/>
    <e v="#N/A"/>
    <e v="#N/A"/>
  </r>
  <r>
    <s v="CanOnTor"/>
    <x v="6"/>
    <d v="2021-05-23T00:00:00"/>
    <d v="2021-05-23T06:47:47"/>
    <n v="112"/>
    <x v="14"/>
    <d v="2021-05-23T00:00:00"/>
    <d v="2021-05-23T06:54:31"/>
    <n v="113"/>
    <s v="CanOnTor/cEmpZ"/>
  </r>
  <r>
    <s v="CanOnWat"/>
    <x v="8"/>
    <d v="2021-05-23T00:00:00"/>
    <d v="2021-05-23T06:50:15"/>
    <n v="112"/>
    <x v="16"/>
    <d v="2021-05-23T00:00:00"/>
    <d v="2021-05-23T07:05:45"/>
    <n v="113"/>
    <s v="CanOnWat/jEmpG"/>
  </r>
  <r>
    <s v="CanOnTor"/>
    <x v="7"/>
    <d v="2021-05-23T00:00:00"/>
    <d v="2021-05-23T06:50:42"/>
    <n v="112"/>
    <x v="15"/>
    <d v="2021-05-23T00:00:00"/>
    <d v="2021-05-23T06:56:48"/>
    <n v="113"/>
    <s v="CanOnTor/nEmpY"/>
  </r>
  <r>
    <s v="CanOnTor"/>
    <x v="9"/>
    <d v="2021-05-23T00:00:00"/>
    <d v="2021-05-23T06:51:12"/>
    <n v="112"/>
    <x v="17"/>
    <d v="2021-05-23T00:00:00"/>
    <d v="2021-05-23T07:05:20"/>
    <n v="113"/>
    <s v="CanOnTor/xEmpH"/>
  </r>
  <r>
    <s v="CanOnTor"/>
    <x v="11"/>
    <d v="2021-05-23T00:00:00"/>
    <d v="2021-05-23T06:51:30"/>
    <n v="112"/>
    <x v="19"/>
    <d v="2021-05-23T00:00:00"/>
    <d v="2021-05-23T06:58:39"/>
    <n v="113"/>
    <s v="CanOnTor/xEmpN"/>
  </r>
  <r>
    <s v="CanOnWat"/>
    <x v="10"/>
    <d v="2021-05-23T00:00:00"/>
    <d v="2021-05-23T06:51:49"/>
    <n v="112"/>
    <x v="18"/>
    <d v="2021-05-23T00:00:00"/>
    <d v="2021-05-23T06:58:48"/>
    <n v="113"/>
    <s v="CanOnWat/hEmpW"/>
  </r>
  <r>
    <s v="CanOnWat"/>
    <x v="12"/>
    <d v="2021-05-23T00:00:00"/>
    <d v="2021-05-23T06:52:41"/>
    <n v="112"/>
    <x v="20"/>
    <d v="2021-05-23T00:00:00"/>
    <d v="2021-05-23T07:00:13"/>
    <n v="113"/>
    <s v="CanOnWat/zEmpR"/>
  </r>
  <r>
    <s v="CanOnTor"/>
    <x v="14"/>
    <d v="2021-05-23T00:00:00"/>
    <d v="2021-05-23T06:54:27"/>
    <n v="112"/>
    <x v="14"/>
    <d v="2021-05-23T00:00:00"/>
    <d v="2021-05-23T07:01:02"/>
    <n v="113"/>
    <s v="CanOnTor/cEmpZ"/>
  </r>
  <r>
    <s v="CanOnTor"/>
    <x v="6"/>
    <d v="2021-05-23T00:00:00"/>
    <d v="2021-05-23T06:54:31"/>
    <n v="113"/>
    <x v="21"/>
    <d v="2021-05-23T00:00:00"/>
    <d v="2021-05-23T06:54:32"/>
    <n v="123"/>
    <s v="CanOnTor/cEmpZ"/>
  </r>
  <r>
    <s v="CanOnTor"/>
    <x v="6"/>
    <d v="2021-05-23T00:00:00"/>
    <d v="2021-05-23T06:54:32"/>
    <n v="123"/>
    <x v="21"/>
    <d v="2021-05-23T00:00:00"/>
    <d v="2021-05-23T15:44:07"/>
    <n v="139"/>
    <s v="CanOnTor/cEmpZ"/>
  </r>
  <r>
    <s v="CanOnTor"/>
    <x v="13"/>
    <d v="2021-05-23T00:00:00"/>
    <d v="2021-05-23T06:55:14"/>
    <n v="112"/>
    <x v="22"/>
    <d v="2021-05-23T00:00:00"/>
    <d v="2021-05-23T07:10:11"/>
    <n v="113"/>
    <s v="CanOnTor/oEmpJ"/>
  </r>
  <r>
    <s v="CanOnTor"/>
    <x v="7"/>
    <d v="2021-05-23T00:00:00"/>
    <d v="2021-05-23T06:56:48"/>
    <n v="113"/>
    <x v="23"/>
    <d v="2021-05-23T00:00:00"/>
    <d v="2021-05-23T06:56:57"/>
    <n v="123"/>
    <s v="CanOnTor/nEmpY"/>
  </r>
  <r>
    <s v="CanOnTor"/>
    <x v="7"/>
    <d v="2021-05-23T00:00:00"/>
    <d v="2021-05-23T06:56:57"/>
    <n v="123"/>
    <x v="23"/>
    <d v="2021-05-23T00:00:00"/>
    <d v="2021-05-23T06:57:09"/>
    <n v="156"/>
    <s v=""/>
  </r>
  <r>
    <s v="CanOnTor"/>
    <x v="7"/>
    <d v="2021-05-23T00:00:00"/>
    <d v="2021-05-23T06:57:09"/>
    <n v="156"/>
    <x v="24"/>
    <e v="#N/A"/>
    <e v="#N/A"/>
    <e v="#N/A"/>
    <e v="#N/A"/>
  </r>
  <r>
    <s v="CanOnTor"/>
    <x v="11"/>
    <d v="2021-05-23T00:00:00"/>
    <d v="2021-05-23T06:58:39"/>
    <n v="113"/>
    <x v="25"/>
    <d v="2021-05-23T00:00:00"/>
    <d v="2021-05-23T06:58:50"/>
    <n v="135"/>
    <s v="CanOnTor/xEmpN"/>
  </r>
  <r>
    <s v="CanOnWat"/>
    <x v="10"/>
    <d v="2021-05-23T00:00:00"/>
    <d v="2021-05-23T06:58:48"/>
    <n v="113"/>
    <x v="44"/>
    <d v="2021-05-23T00:00:00"/>
    <d v="2021-05-23T06:58:56"/>
    <n v="123"/>
    <s v="CanOnWat/hEmpW"/>
  </r>
  <r>
    <s v="CanOnTor"/>
    <x v="11"/>
    <d v="2021-05-23T00:00:00"/>
    <d v="2021-05-23T06:58:50"/>
    <n v="135"/>
    <x v="25"/>
    <d v="2021-05-23T00:00:00"/>
    <d v="2021-05-23T07:01:56"/>
    <n v="113"/>
    <s v="CanOnTor/xEmpN"/>
  </r>
  <r>
    <s v="CanOnWat"/>
    <x v="10"/>
    <d v="2021-05-23T00:00:00"/>
    <d v="2021-05-23T06:58:56"/>
    <n v="123"/>
    <x v="44"/>
    <d v="2021-05-23T00:00:00"/>
    <d v="2021-05-23T06:59:07"/>
    <n v="156"/>
    <s v=""/>
  </r>
  <r>
    <s v="CanOnWat"/>
    <x v="16"/>
    <d v="2021-05-23T00:00:00"/>
    <d v="2021-05-23T06:59:02"/>
    <n v="102"/>
    <x v="27"/>
    <d v="2021-05-23T00:00:00"/>
    <d v="2021-05-23T06:59:51"/>
    <n v="106"/>
    <s v="V133-ws"/>
  </r>
  <r>
    <s v="CanOnWat"/>
    <x v="10"/>
    <d v="2021-05-23T00:00:00"/>
    <d v="2021-05-23T06:59:07"/>
    <n v="156"/>
    <x v="24"/>
    <e v="#N/A"/>
    <e v="#N/A"/>
    <e v="#N/A"/>
    <e v="#N/A"/>
  </r>
  <r>
    <s v="CanOnTor"/>
    <x v="15"/>
    <d v="2021-05-23T00:00:00"/>
    <d v="2021-05-23T06:59:38"/>
    <n v="102"/>
    <x v="26"/>
    <d v="2021-05-23T00:00:00"/>
    <d v="2021-05-23T07:02:38"/>
    <n v="106"/>
    <s v="C157-ws"/>
  </r>
  <r>
    <s v="CanOnWat"/>
    <x v="16"/>
    <d v="2021-05-23T00:00:00"/>
    <d v="2021-05-23T06:59:51"/>
    <n v="106"/>
    <x v="27"/>
    <d v="2021-05-23T00:00:00"/>
    <d v="2021-05-23T07:00:00"/>
    <n v="112"/>
    <s v="V133-ws"/>
  </r>
  <r>
    <s v="CanOnWat"/>
    <x v="17"/>
    <d v="2021-05-23T00:00:00"/>
    <d v="2021-05-23T06:59:59"/>
    <n v="112"/>
    <x v="28"/>
    <d v="2021-05-23T00:00:00"/>
    <d v="2021-05-23T07:06:58"/>
    <n v="113"/>
    <s v="CanOnWat/uEmpC"/>
  </r>
  <r>
    <s v="CanOnWat"/>
    <x v="16"/>
    <d v="2021-05-23T00:00:00"/>
    <d v="2021-05-23T07:00:00"/>
    <n v="112"/>
    <x v="27"/>
    <d v="2021-05-23T00:00:00"/>
    <d v="2021-05-23T07:00:19"/>
    <n v="113"/>
    <s v="CanOnWat/cEmpZ,V133-ws"/>
  </r>
  <r>
    <s v="CanOnWat"/>
    <x v="12"/>
    <d v="2021-05-23T00:00:00"/>
    <d v="2021-05-23T07:00:13"/>
    <n v="113"/>
    <x v="29"/>
    <d v="2021-05-23T00:00:00"/>
    <d v="2021-05-23T07:00:25"/>
    <n v="123"/>
    <s v="CanOnWat/zEmpR"/>
  </r>
  <r>
    <s v="CanOnWat"/>
    <x v="16"/>
    <d v="2021-05-23T00:00:00"/>
    <d v="2021-05-23T07:00:19"/>
    <n v="113"/>
    <x v="31"/>
    <d v="2021-05-23T00:00:00"/>
    <d v="2021-05-23T07:00:21"/>
    <n v="123"/>
    <s v="CanOnWat/cEmpZ"/>
  </r>
  <r>
    <s v="CanOnWat"/>
    <x v="16"/>
    <d v="2021-05-23T00:00:00"/>
    <d v="2021-05-23T07:00:21"/>
    <n v="123"/>
    <x v="32"/>
    <d v="2021-05-23T00:00:00"/>
    <d v="2021-05-23T16:04:42"/>
    <n v="139"/>
    <s v="CanOnWat/cEmpZ,V133-ws"/>
  </r>
  <r>
    <s v="CanOnWat"/>
    <x v="12"/>
    <d v="2021-05-23T00:00:00"/>
    <d v="2021-05-23T07:00:25"/>
    <n v="123"/>
    <x v="29"/>
    <d v="2021-05-23T00:00:00"/>
    <d v="2021-05-23T16:05:51"/>
    <n v="139"/>
    <s v="CanOnWat/zEmpR"/>
  </r>
  <r>
    <s v="CanOnTor"/>
    <x v="14"/>
    <d v="2021-05-23T00:00:00"/>
    <d v="2021-05-23T07:01:02"/>
    <n v="113"/>
    <x v="21"/>
    <d v="2021-05-23T00:00:00"/>
    <d v="2021-05-23T07:01:09"/>
    <n v="135"/>
    <s v="CanOnTor/cEmpZ"/>
  </r>
  <r>
    <s v="CanOnTor"/>
    <x v="14"/>
    <d v="2021-05-23T00:00:00"/>
    <d v="2021-05-23T07:01:09"/>
    <n v="135"/>
    <x v="21"/>
    <d v="2021-05-23T00:00:00"/>
    <d v="2021-05-23T07:05:05"/>
    <n v="113"/>
    <s v="CanOnTor/cEmpZ"/>
  </r>
  <r>
    <s v="CanOnTor"/>
    <x v="18"/>
    <d v="2021-05-23T00:00:00"/>
    <d v="2021-05-23T07:01:31"/>
    <n v="102"/>
    <x v="33"/>
    <d v="2021-05-23T00:00:00"/>
    <d v="2021-05-23T07:02:27"/>
    <n v="106"/>
    <s v="G175-ws"/>
  </r>
  <r>
    <s v="CanOnTor"/>
    <x v="11"/>
    <d v="2021-05-23T00:00:00"/>
    <d v="2021-05-23T07:01:56"/>
    <n v="113"/>
    <x v="25"/>
    <d v="2021-05-23T00:00:00"/>
    <d v="2021-05-23T07:02:06"/>
    <n v="123"/>
    <s v="CanOnTor/xEmpN"/>
  </r>
  <r>
    <s v="CanOnTor"/>
    <x v="11"/>
    <d v="2021-05-23T00:00:00"/>
    <d v="2021-05-23T07:02:06"/>
    <n v="123"/>
    <x v="25"/>
    <d v="2021-05-23T00:00:00"/>
    <d v="2021-05-23T16:17:31"/>
    <n v="139"/>
    <s v="CanOnTor/xEmpN"/>
  </r>
  <r>
    <s v="CanOnTor"/>
    <x v="18"/>
    <d v="2021-05-23T00:00:00"/>
    <d v="2021-05-23T07:02:27"/>
    <n v="106"/>
    <x v="33"/>
    <d v="2021-05-23T00:00:00"/>
    <d v="2021-05-23T07:02:36"/>
    <n v="112"/>
    <s v="G175-ws"/>
  </r>
  <r>
    <s v="CanOnTor"/>
    <x v="18"/>
    <d v="2021-05-23T00:00:00"/>
    <d v="2021-05-23T07:02:36"/>
    <n v="112"/>
    <x v="33"/>
    <d v="2021-05-23T00:00:00"/>
    <d v="2021-05-23T07:02:56"/>
    <n v="113"/>
    <s v="CanOnTor/zEmpR,G175-ws"/>
  </r>
  <r>
    <s v="CanOnTor"/>
    <x v="15"/>
    <d v="2021-05-23T00:00:00"/>
    <d v="2021-05-23T07:02:38"/>
    <n v="106"/>
    <x v="26"/>
    <d v="2021-05-23T00:00:00"/>
    <d v="2021-05-23T07:02:47"/>
    <n v="112"/>
    <s v="C157-ws"/>
  </r>
  <r>
    <s v="CanOnTor"/>
    <x v="15"/>
    <d v="2021-05-23T00:00:00"/>
    <d v="2021-05-23T07:02:47"/>
    <n v="112"/>
    <x v="26"/>
    <d v="2021-05-23T00:00:00"/>
    <d v="2021-05-23T07:03:44"/>
    <n v="113"/>
    <s v="CanOnTor/xEmpN,C157-ws"/>
  </r>
  <r>
    <s v="CanOnTor"/>
    <x v="18"/>
    <d v="2021-05-23T00:00:00"/>
    <d v="2021-05-23T07:02:56"/>
    <n v="113"/>
    <x v="39"/>
    <d v="2021-05-23T00:00:00"/>
    <d v="2021-05-23T07:02:57"/>
    <n v="123"/>
    <s v="CanOnTor/zEmpR"/>
  </r>
  <r>
    <s v="CanOnTor"/>
    <x v="18"/>
    <d v="2021-05-23T00:00:00"/>
    <d v="2021-05-23T07:02:57"/>
    <n v="123"/>
    <x v="40"/>
    <d v="2021-05-23T00:00:00"/>
    <d v="2021-05-23T16:17:22"/>
    <n v="139"/>
    <s v="CanOnTor/zEmpR,G175-ws"/>
  </r>
  <r>
    <s v="CanOnWat"/>
    <x v="19"/>
    <d v="2021-05-23T00:00:00"/>
    <d v="2021-05-23T07:03:16"/>
    <n v="102"/>
    <x v="34"/>
    <d v="2021-05-23T00:00:00"/>
    <d v="2021-05-23T07:04:25"/>
    <n v="106"/>
    <s v="S165-ws"/>
  </r>
  <r>
    <s v="CanOnTor"/>
    <x v="20"/>
    <d v="2021-05-23T00:00:00"/>
    <d v="2021-05-23T07:03:32"/>
    <n v="102"/>
    <x v="35"/>
    <d v="2021-05-23T00:00:00"/>
    <d v="2021-05-23T07:04:54"/>
    <n v="106"/>
    <s v="Y144-ws"/>
  </r>
  <r>
    <s v="CanOnTor"/>
    <x v="15"/>
    <d v="2021-05-23T00:00:00"/>
    <d v="2021-05-23T07:03:44"/>
    <n v="113"/>
    <x v="36"/>
    <d v="2021-05-23T00:00:00"/>
    <d v="2021-05-23T07:03:55"/>
    <n v="135"/>
    <s v="CanOnTor/xEmpN"/>
  </r>
  <r>
    <s v="CanOnTor"/>
    <x v="15"/>
    <d v="2021-05-23T00:00:00"/>
    <d v="2021-05-23T07:03:55"/>
    <n v="135"/>
    <x v="25"/>
    <d v="2021-05-23T00:00:00"/>
    <d v="2021-05-23T07:06:50"/>
    <n v="113"/>
    <s v="CanOnTor/xEmpN,C157-ws"/>
  </r>
  <r>
    <s v="CanOnWat"/>
    <x v="19"/>
    <d v="2021-05-23T00:00:00"/>
    <d v="2021-05-23T07:04:25"/>
    <n v="106"/>
    <x v="34"/>
    <d v="2021-05-23T00:00:00"/>
    <d v="2021-05-23T07:04:34"/>
    <n v="112"/>
    <s v="S165-ws"/>
  </r>
  <r>
    <s v="CanOnWat"/>
    <x v="19"/>
    <d v="2021-05-23T00:00:00"/>
    <d v="2021-05-23T07:04:34"/>
    <n v="112"/>
    <x v="34"/>
    <d v="2021-05-23T00:00:00"/>
    <d v="2021-05-23T07:05:53"/>
    <n v="113"/>
    <s v="CanOnWat/xEmpH,S165-ws"/>
  </r>
  <r>
    <s v="CanOnTor"/>
    <x v="20"/>
    <d v="2021-05-23T00:00:00"/>
    <d v="2021-05-23T07:04:54"/>
    <n v="106"/>
    <x v="35"/>
    <d v="2021-05-23T00:00:00"/>
    <d v="2021-05-23T07:05:03"/>
    <n v="112"/>
    <s v="Y144-ws"/>
  </r>
  <r>
    <s v="CanOnTor"/>
    <x v="20"/>
    <d v="2021-05-23T00:00:00"/>
    <d v="2021-05-23T07:05:03"/>
    <n v="112"/>
    <x v="35"/>
    <d v="2021-05-23T00:00:00"/>
    <d v="2021-05-23T07:05:24"/>
    <n v="113"/>
    <s v="CanOnTor/oEmpJ,Y144-ws"/>
  </r>
  <r>
    <s v="CanOnTor"/>
    <x v="14"/>
    <d v="2021-05-23T00:00:00"/>
    <d v="2021-05-23T07:05:05"/>
    <n v="113"/>
    <x v="21"/>
    <d v="2021-05-23T00:00:00"/>
    <d v="2021-05-23T07:05:15"/>
    <n v="123"/>
    <s v="CanOnTor/cEmpZ"/>
  </r>
  <r>
    <s v="CanOnTor"/>
    <x v="14"/>
    <d v="2021-05-23T00:00:00"/>
    <d v="2021-05-23T07:05:15"/>
    <n v="123"/>
    <x v="21"/>
    <d v="2021-05-23T00:00:00"/>
    <d v="2021-05-23T16:20:01"/>
    <n v="139"/>
    <s v="CanOnTor/cEmpZ"/>
  </r>
  <r>
    <s v="CanOnTor"/>
    <x v="9"/>
    <d v="2021-05-23T00:00:00"/>
    <d v="2021-05-23T07:05:20"/>
    <n v="113"/>
    <x v="42"/>
    <d v="2021-05-23T00:00:00"/>
    <d v="2021-05-23T07:05:21"/>
    <n v="123"/>
    <s v="CanOnTor/xEmpH"/>
  </r>
  <r>
    <s v="CanOnTor"/>
    <x v="9"/>
    <d v="2021-05-23T00:00:00"/>
    <d v="2021-05-23T07:05:21"/>
    <n v="123"/>
    <x v="42"/>
    <d v="2021-05-23T00:00:00"/>
    <d v="2021-05-23T16:17:18"/>
    <n v="139"/>
    <s v="CanOnTor/xEmpH"/>
  </r>
  <r>
    <s v="CanOnTor"/>
    <x v="20"/>
    <d v="2021-05-23T00:00:00"/>
    <d v="2021-05-23T07:05:24"/>
    <n v="113"/>
    <x v="41"/>
    <d v="2021-05-23T00:00:00"/>
    <d v="2021-05-23T07:05:34"/>
    <n v="123"/>
    <s v="CanOnTor/oEmpJ"/>
  </r>
  <r>
    <s v="CanOnTor"/>
    <x v="20"/>
    <d v="2021-05-23T00:00:00"/>
    <d v="2021-05-23T07:05:34"/>
    <n v="123"/>
    <x v="30"/>
    <d v="2021-05-23T00:00:00"/>
    <d v="2021-05-23T16:10:08"/>
    <n v="139"/>
    <s v="CanOnTor/oEmpJ,Y144-ws"/>
  </r>
  <r>
    <s v="CanOnWat"/>
    <x v="8"/>
    <d v="2021-05-23T00:00:00"/>
    <d v="2021-05-23T07:05:45"/>
    <n v="113"/>
    <x v="43"/>
    <d v="2021-05-23T00:00:00"/>
    <d v="2021-05-23T07:05:48"/>
    <n v="123"/>
    <s v="CanOnWat/jEmpG"/>
  </r>
  <r>
    <s v="CanOnWat"/>
    <x v="8"/>
    <d v="2021-05-23T00:00:00"/>
    <d v="2021-05-23T07:05:48"/>
    <n v="123"/>
    <x v="43"/>
    <d v="2021-05-23T00:00:00"/>
    <d v="2021-05-23T07:05:58"/>
    <n v="156"/>
    <s v=""/>
  </r>
  <r>
    <s v="CanOnWat"/>
    <x v="19"/>
    <d v="2021-05-23T00:00:00"/>
    <d v="2021-05-23T07:05:53"/>
    <n v="113"/>
    <x v="37"/>
    <d v="2021-05-23T00:00:00"/>
    <d v="2021-05-23T07:05:59"/>
    <n v="123"/>
    <s v="CanOnWat/xEmpH"/>
  </r>
  <r>
    <s v="CanOnWat"/>
    <x v="8"/>
    <d v="2021-05-23T00:00:00"/>
    <d v="2021-05-23T07:05:58"/>
    <n v="156"/>
    <x v="24"/>
    <e v="#N/A"/>
    <e v="#N/A"/>
    <e v="#N/A"/>
    <e v="#N/A"/>
  </r>
  <r>
    <s v="CanOnWat"/>
    <x v="19"/>
    <d v="2021-05-23T00:00:00"/>
    <d v="2021-05-23T07:05:59"/>
    <n v="123"/>
    <x v="38"/>
    <d v="2021-05-23T00:00:00"/>
    <e v="#N/A"/>
    <e v="#N/A"/>
    <e v="#N/A"/>
  </r>
  <r>
    <s v="CanOnTor"/>
    <x v="15"/>
    <d v="2021-05-23T00:00:00"/>
    <d v="2021-05-23T07:06:50"/>
    <n v="113"/>
    <x v="36"/>
    <d v="2021-05-23T00:00:00"/>
    <d v="2021-05-23T07:07:00"/>
    <n v="123"/>
    <s v="CanOnTor/xEmpN"/>
  </r>
  <r>
    <s v="CanOnWat"/>
    <x v="17"/>
    <d v="2021-05-23T00:00:00"/>
    <d v="2021-05-23T07:06:58"/>
    <n v="113"/>
    <x v="45"/>
    <d v="2021-05-23T00:00:00"/>
    <d v="2021-05-23T07:07:00"/>
    <n v="123"/>
    <s v="CanOnWat/uEmpC"/>
  </r>
  <r>
    <s v="CanOnWat"/>
    <x v="17"/>
    <d v="2021-05-23T00:00:00"/>
    <d v="2021-05-23T07:07:00"/>
    <n v="123"/>
    <x v="45"/>
    <d v="2021-05-23T00:00:00"/>
    <d v="2021-05-23T15:58:20"/>
    <n v="139"/>
    <s v="CanOnWat/uEmpC"/>
  </r>
  <r>
    <s v="CanOnTor"/>
    <x v="15"/>
    <d v="2021-05-23T00:00:00"/>
    <d v="2021-05-23T07:07:00"/>
    <n v="123"/>
    <x v="25"/>
    <d v="2021-05-23T00:00:00"/>
    <d v="2021-05-23T16:21:43"/>
    <n v="139"/>
    <s v="CanOnTor/xEmpN,C157-ws"/>
  </r>
  <r>
    <s v="CanOnTor"/>
    <x v="13"/>
    <d v="2021-05-23T00:00:00"/>
    <d v="2021-05-23T07:10:11"/>
    <n v="113"/>
    <x v="30"/>
    <d v="2021-05-23T00:00:00"/>
    <d v="2021-05-23T07:10:16"/>
    <n v="123"/>
    <s v="CanOnTor/oEmpJ"/>
  </r>
  <r>
    <s v="CanOnTor"/>
    <x v="13"/>
    <d v="2021-05-23T00:00:00"/>
    <d v="2021-05-23T07:10:16"/>
    <n v="123"/>
    <x v="30"/>
    <d v="2021-05-23T00:00:00"/>
    <d v="2021-05-23T15:54:34"/>
    <n v="139"/>
    <s v="CanOnTor/oEmpJ"/>
  </r>
  <r>
    <s v="CanOnTor"/>
    <x v="22"/>
    <d v="2021-05-23T00:00:00"/>
    <d v="2021-05-23T07:10:49"/>
    <n v="112"/>
    <x v="47"/>
    <d v="2021-05-23T00:00:00"/>
    <d v="2021-05-23T07:18:36"/>
    <n v="113"/>
    <s v="CanOnTor/hEmpP"/>
  </r>
  <r>
    <s v="CanOnWat"/>
    <x v="21"/>
    <d v="2021-05-23T00:00:00"/>
    <d v="2021-05-23T07:11:03"/>
    <n v="102"/>
    <x v="46"/>
    <d v="2021-05-23T00:00:00"/>
    <d v="2021-05-23T07:12:25"/>
    <n v="106"/>
    <s v="Y166-ws"/>
  </r>
  <r>
    <s v="CanOnWat"/>
    <x v="21"/>
    <d v="2021-05-23T00:00:00"/>
    <d v="2021-05-23T07:12:25"/>
    <n v="106"/>
    <x v="46"/>
    <d v="2021-05-23T00:00:00"/>
    <d v="2021-05-23T07:12:34"/>
    <n v="112"/>
    <s v="Y166-ws"/>
  </r>
  <r>
    <s v="CanOnWat"/>
    <x v="21"/>
    <d v="2021-05-23T00:00:00"/>
    <d v="2021-05-23T07:12:34"/>
    <n v="112"/>
    <x v="46"/>
    <d v="2021-05-23T00:00:00"/>
    <d v="2021-05-23T07:12:35"/>
    <n v="113"/>
    <s v="CanOnWat/uEmpC,Y166-ws"/>
  </r>
  <r>
    <s v="CanOnWat"/>
    <x v="21"/>
    <d v="2021-05-23T00:00:00"/>
    <d v="2021-05-23T07:12:35"/>
    <n v="113"/>
    <x v="48"/>
    <d v="2021-05-23T00:00:00"/>
    <d v="2021-05-23T07:12:37"/>
    <n v="123"/>
    <s v="CanOnWat/uEmpC"/>
  </r>
  <r>
    <s v="CanOnWat"/>
    <x v="21"/>
    <d v="2021-05-23T00:00:00"/>
    <d v="2021-05-23T07:12:37"/>
    <n v="123"/>
    <x v="45"/>
    <d v="2021-05-23T00:00:00"/>
    <d v="2021-05-23T16:16:44"/>
    <n v="139"/>
    <s v="CanOnWat/uEmpC,Y166-ws"/>
  </r>
  <r>
    <s v="CanOnWat"/>
    <x v="23"/>
    <d v="2021-05-23T00:00:00"/>
    <d v="2021-05-23T07:17:41"/>
    <n v="102"/>
    <x v="50"/>
    <d v="2021-05-23T00:00:00"/>
    <d v="2021-05-23T07:19:03"/>
    <n v="106"/>
    <s v="C100-ws"/>
  </r>
  <r>
    <s v="CanOnTor"/>
    <x v="22"/>
    <d v="2021-05-23T00:00:00"/>
    <d v="2021-05-23T07:18:36"/>
    <n v="113"/>
    <x v="49"/>
    <d v="2021-05-23T00:00:00"/>
    <d v="2021-05-23T07:18:40"/>
    <n v="123"/>
    <s v="CanOnTor/hEmpP"/>
  </r>
  <r>
    <s v="CanOnTor"/>
    <x v="22"/>
    <d v="2021-05-23T00:00:00"/>
    <d v="2021-05-23T07:18:40"/>
    <n v="123"/>
    <x v="49"/>
    <d v="2021-05-23T00:00:00"/>
    <d v="2021-05-23T16:17:57"/>
    <n v="139"/>
    <s v="CanOnTor/hEmpP"/>
  </r>
  <r>
    <s v="CanOnWat"/>
    <x v="23"/>
    <d v="2021-05-23T00:00:00"/>
    <d v="2021-05-23T07:19:03"/>
    <n v="106"/>
    <x v="50"/>
    <d v="2021-05-23T00:00:00"/>
    <d v="2021-05-23T07:19:12"/>
    <n v="112"/>
    <s v="C100-ws"/>
  </r>
  <r>
    <s v="CanOnWat"/>
    <x v="23"/>
    <d v="2021-05-23T00:00:00"/>
    <d v="2021-05-23T07:19:12"/>
    <n v="112"/>
    <x v="50"/>
    <d v="2021-05-23T00:00:00"/>
    <d v="2021-05-23T07:19:46"/>
    <n v="113"/>
    <s v="CanOnWat/hEmpP,C100-ws"/>
  </r>
  <r>
    <s v="CanOnWat"/>
    <x v="23"/>
    <d v="2021-05-23T00:00:00"/>
    <d v="2021-05-23T07:19:46"/>
    <n v="113"/>
    <x v="52"/>
    <d v="2021-05-23T00:00:00"/>
    <d v="2021-05-23T07:19:59"/>
    <n v="123"/>
    <s v="CanOnWat/hEmpP"/>
  </r>
  <r>
    <s v="CanOnWat"/>
    <x v="23"/>
    <d v="2021-05-23T00:00:00"/>
    <d v="2021-05-23T07:19:59"/>
    <n v="123"/>
    <x v="53"/>
    <d v="2021-05-23T00:00:00"/>
    <d v="2021-05-23T16:36:13"/>
    <n v="139"/>
    <s v="CanOnWat/hEmpP,C100-ws"/>
  </r>
  <r>
    <s v="CanOnWat"/>
    <x v="24"/>
    <d v="2021-05-23T00:00:00"/>
    <d v="2021-05-23T07:21:28"/>
    <n v="112"/>
    <x v="51"/>
    <d v="2021-05-23T00:00:00"/>
    <d v="2021-05-23T07:35:52"/>
    <n v="113"/>
    <s v="CanOnWat/xEmpE"/>
  </r>
  <r>
    <s v="CanOnWat"/>
    <x v="25"/>
    <d v="2021-05-23T00:00:00"/>
    <d v="2021-05-23T07:21:56"/>
    <n v="112"/>
    <x v="54"/>
    <d v="2021-05-23T00:00:00"/>
    <d v="2021-05-23T07:28:18"/>
    <n v="113"/>
    <s v="CanOnWat/tEmpK"/>
  </r>
  <r>
    <s v="CanOnTor"/>
    <x v="26"/>
    <d v="2021-05-23T00:00:00"/>
    <d v="2021-05-23T07:25:28"/>
    <n v="112"/>
    <x v="55"/>
    <d v="2021-05-23T00:00:00"/>
    <d v="2021-05-23T07:39:39"/>
    <n v="113"/>
    <s v="CanOnTor/fEmpV"/>
  </r>
  <r>
    <s v="CanOnTor"/>
    <x v="28"/>
    <d v="2021-05-23T00:00:00"/>
    <d v="2021-05-23T07:26:26"/>
    <n v="102"/>
    <x v="57"/>
    <d v="2021-05-23T00:00:00"/>
    <d v="2021-05-23T07:27:20"/>
    <n v="106"/>
    <s v="G150-ws"/>
  </r>
  <r>
    <s v="CanOnTor"/>
    <x v="28"/>
    <d v="2021-05-23T00:00:00"/>
    <d v="2021-05-23T07:27:20"/>
    <n v="106"/>
    <x v="57"/>
    <d v="2021-05-23T00:00:00"/>
    <d v="2021-05-23T07:27:29"/>
    <n v="112"/>
    <s v="G150-ws"/>
  </r>
  <r>
    <s v="CanOnTor"/>
    <x v="28"/>
    <d v="2021-05-23T00:00:00"/>
    <d v="2021-05-23T07:27:29"/>
    <n v="112"/>
    <x v="57"/>
    <d v="2021-05-23T00:00:00"/>
    <d v="2021-05-23T07:29:01"/>
    <n v="113"/>
    <s v="CanOnTor/tEmpK,G150-ws"/>
  </r>
  <r>
    <s v="CanOnWat"/>
    <x v="27"/>
    <d v="2021-05-23T00:00:00"/>
    <d v="2021-05-23T07:27:48"/>
    <n v="112"/>
    <x v="56"/>
    <d v="2021-05-23T00:00:00"/>
    <d v="2021-05-23T07:35:13"/>
    <n v="113"/>
    <s v="CanOnWat/gEmpI"/>
  </r>
  <r>
    <s v="CanOnWat"/>
    <x v="25"/>
    <d v="2021-05-23T00:00:00"/>
    <d v="2021-05-23T07:28:18"/>
    <n v="113"/>
    <x v="59"/>
    <d v="2021-05-23T00:00:00"/>
    <d v="2021-05-23T07:28:30"/>
    <n v="123"/>
    <s v="CanOnWat/tEmpK"/>
  </r>
  <r>
    <s v="CanOnWat"/>
    <x v="25"/>
    <d v="2021-05-23T00:00:00"/>
    <d v="2021-05-23T07:28:30"/>
    <n v="123"/>
    <x v="59"/>
    <d v="2021-05-23T00:00:00"/>
    <d v="2021-05-23T16:30:49"/>
    <n v="139"/>
    <s v="CanOnWat/tEmpK"/>
  </r>
  <r>
    <s v="CanOnWat"/>
    <x v="29"/>
    <d v="2021-05-23T00:00:00"/>
    <d v="2021-05-23T07:28:37"/>
    <n v="112"/>
    <x v="60"/>
    <d v="2021-05-23T00:00:00"/>
    <d v="2021-05-23T07:35:06"/>
    <n v="113"/>
    <s v="CanOnWat/nEmpM"/>
  </r>
  <r>
    <s v="CanOnTor"/>
    <x v="28"/>
    <d v="2021-05-23T00:00:00"/>
    <d v="2021-05-23T07:29:01"/>
    <n v="113"/>
    <x v="61"/>
    <d v="2021-05-23T00:00:00"/>
    <d v="2021-05-23T07:29:04"/>
    <n v="123"/>
    <s v="CanOnTor/tEmpK"/>
  </r>
  <r>
    <s v="CanOnTor"/>
    <x v="28"/>
    <d v="2021-05-23T00:00:00"/>
    <d v="2021-05-23T07:29:04"/>
    <n v="123"/>
    <x v="62"/>
    <d v="2021-05-23T00:00:00"/>
    <d v="2021-05-23T16:27:36"/>
    <n v="139"/>
    <s v="CanOnTor/tEmpK,G150-ws"/>
  </r>
  <r>
    <s v="CanOnWat"/>
    <x v="30"/>
    <d v="2021-05-23T00:00:00"/>
    <d v="2021-05-23T07:29:08"/>
    <n v="112"/>
    <x v="63"/>
    <d v="2021-05-23T00:00:00"/>
    <d v="2021-05-23T07:35:41"/>
    <n v="123"/>
    <s v="CanOnWat/qEmpD"/>
  </r>
  <r>
    <s v="CanOnWat"/>
    <x v="31"/>
    <d v="2021-05-23T00:00:00"/>
    <d v="2021-05-23T07:31:50"/>
    <n v="102"/>
    <x v="65"/>
    <d v="2021-05-23T00:00:00"/>
    <d v="2021-05-23T07:32:49"/>
    <n v="106"/>
    <s v="S180-ws"/>
  </r>
  <r>
    <s v="CanOnWat"/>
    <x v="31"/>
    <d v="2021-05-23T00:00:00"/>
    <d v="2021-05-23T07:32:49"/>
    <n v="106"/>
    <x v="65"/>
    <d v="2021-05-23T00:00:00"/>
    <d v="2021-05-23T07:32:58"/>
    <n v="112"/>
    <s v="S180-ws"/>
  </r>
  <r>
    <s v="CanOnWat"/>
    <x v="31"/>
    <d v="2021-05-23T00:00:00"/>
    <d v="2021-05-23T07:32:58"/>
    <n v="112"/>
    <x v="65"/>
    <d v="2021-05-23T00:00:00"/>
    <d v="2021-05-23T07:34:17"/>
    <n v="113"/>
    <s v="CanOnWat/xEmpE,S180-ws"/>
  </r>
  <r>
    <s v="CanOnTor"/>
    <x v="32"/>
    <d v="2021-05-23T00:00:00"/>
    <d v="2021-05-23T07:34:05"/>
    <n v="102"/>
    <x v="66"/>
    <d v="2021-05-23T00:00:00"/>
    <d v="2021-05-23T07:37:20"/>
    <n v="106"/>
    <s v="J114-ws"/>
  </r>
  <r>
    <s v="CanOnWat"/>
    <x v="31"/>
    <d v="2021-05-23T00:00:00"/>
    <d v="2021-05-23T07:34:17"/>
    <n v="113"/>
    <x v="68"/>
    <d v="2021-05-23T00:00:00"/>
    <d v="2021-05-23T07:34:20"/>
    <n v="123"/>
    <s v="CanOnWat/xEmpE"/>
  </r>
  <r>
    <s v="CanOnWat"/>
    <x v="31"/>
    <d v="2021-05-23T00:00:00"/>
    <d v="2021-05-23T07:34:20"/>
    <n v="123"/>
    <x v="58"/>
    <d v="2021-05-23T00:00:00"/>
    <d v="2021-05-23T16:22:02"/>
    <n v="139"/>
    <s v="CanOnWat/xEmpE,S180-ws"/>
  </r>
  <r>
    <s v="CanOnWat"/>
    <x v="29"/>
    <d v="2021-05-23T00:00:00"/>
    <d v="2021-05-23T07:35:06"/>
    <n v="113"/>
    <x v="69"/>
    <d v="2021-05-23T00:00:00"/>
    <d v="2021-05-23T07:35:12"/>
    <n v="123"/>
    <s v="CanOnWat/nEmpM"/>
  </r>
  <r>
    <s v="CanOnWat"/>
    <x v="29"/>
    <d v="2021-05-23T00:00:00"/>
    <d v="2021-05-23T07:35:12"/>
    <n v="123"/>
    <x v="69"/>
    <d v="2021-05-23T00:00:00"/>
    <d v="2021-05-23T16:50:26"/>
    <n v="139"/>
    <s v="CanOnWat/nEmpM"/>
  </r>
  <r>
    <s v="CanOnWat"/>
    <x v="27"/>
    <d v="2021-05-23T00:00:00"/>
    <d v="2021-05-23T07:35:13"/>
    <n v="113"/>
    <x v="67"/>
    <d v="2021-05-23T00:00:00"/>
    <d v="2021-05-23T07:35:18"/>
    <n v="123"/>
    <s v="CanOnWat/gEmpI"/>
  </r>
  <r>
    <s v="CanOnWat"/>
    <x v="27"/>
    <d v="2021-05-23T00:00:00"/>
    <d v="2021-05-23T07:35:18"/>
    <n v="123"/>
    <x v="67"/>
    <d v="2021-05-23T00:00:00"/>
    <d v="2021-05-23T16:21:44"/>
    <n v="139"/>
    <s v="CanOnWat/gEmpI"/>
  </r>
  <r>
    <s v="CanOnWat"/>
    <x v="30"/>
    <d v="2021-05-23T00:00:00"/>
    <d v="2021-05-23T07:35:41"/>
    <n v="123"/>
    <x v="71"/>
    <d v="2021-05-23T00:00:00"/>
    <d v="2021-05-23T07:35:41"/>
    <n v="113"/>
    <s v="CanOnWat/qEmpD"/>
  </r>
  <r>
    <s v="CanOnWat"/>
    <x v="30"/>
    <d v="2021-05-23T00:00:00"/>
    <d v="2021-05-23T07:35:41"/>
    <n v="113"/>
    <x v="71"/>
    <d v="2021-05-23T00:00:00"/>
    <d v="2021-05-23T16:29:42"/>
    <n v="139"/>
    <s v="CanOnWat/qEmpD"/>
  </r>
  <r>
    <s v="CanOnWat"/>
    <x v="24"/>
    <d v="2021-05-23T00:00:00"/>
    <d v="2021-05-23T07:35:52"/>
    <n v="113"/>
    <x v="58"/>
    <d v="2021-05-23T00:00:00"/>
    <d v="2021-05-23T07:35:52"/>
    <n v="123"/>
    <s v="CanOnWat/xEmpE"/>
  </r>
  <r>
    <s v="CanOnWat"/>
    <x v="24"/>
    <d v="2021-05-23T00:00:00"/>
    <d v="2021-05-23T07:35:52"/>
    <n v="123"/>
    <x v="58"/>
    <d v="2021-05-23T00:00:00"/>
    <d v="2021-05-23T16:27:16"/>
    <n v="139"/>
    <s v="CanOnWat/xEmpE"/>
  </r>
  <r>
    <s v="CanOnTor"/>
    <x v="33"/>
    <d v="2021-05-23T00:00:00"/>
    <d v="2021-05-23T07:37:16"/>
    <n v="102"/>
    <x v="70"/>
    <d v="2021-05-23T00:00:00"/>
    <d v="2021-05-23T07:38:24"/>
    <n v="106"/>
    <s v="G216-ws"/>
  </r>
  <r>
    <s v="CanOnTor"/>
    <x v="32"/>
    <d v="2021-05-23T00:00:00"/>
    <d v="2021-05-23T07:37:20"/>
    <n v="106"/>
    <x v="66"/>
    <d v="2021-05-23T00:00:00"/>
    <d v="2021-05-23T07:37:29"/>
    <n v="112"/>
    <s v="J114-ws"/>
  </r>
  <r>
    <s v="CanOnTor"/>
    <x v="32"/>
    <d v="2021-05-23T00:00:00"/>
    <d v="2021-05-23T07:37:29"/>
    <n v="112"/>
    <x v="66"/>
    <d v="2021-05-23T00:00:00"/>
    <d v="2021-05-23T07:38:16"/>
    <n v="113"/>
    <s v="CanOnTor/gEmpI,J114-ws"/>
  </r>
  <r>
    <s v="CanOnTor"/>
    <x v="32"/>
    <d v="2021-05-23T00:00:00"/>
    <d v="2021-05-23T07:38:16"/>
    <n v="113"/>
    <x v="77"/>
    <d v="2021-05-23T00:00:00"/>
    <d v="2021-05-23T07:38:21"/>
    <n v="123"/>
    <s v="CanOnTor/gEmpI"/>
  </r>
  <r>
    <s v="CanOnTor"/>
    <x v="32"/>
    <d v="2021-05-23T00:00:00"/>
    <d v="2021-05-23T07:38:21"/>
    <n v="123"/>
    <x v="78"/>
    <d v="2021-05-23T00:00:00"/>
    <d v="2021-05-23T16:45:46"/>
    <n v="139"/>
    <s v="CanOnTor/gEmpI,J114-ws"/>
  </r>
  <r>
    <s v="CanOnTor"/>
    <x v="33"/>
    <d v="2021-05-23T00:00:00"/>
    <d v="2021-05-23T07:38:24"/>
    <n v="106"/>
    <x v="70"/>
    <d v="2021-05-23T00:00:00"/>
    <d v="2021-05-23T07:38:33"/>
    <n v="112"/>
    <s v="G216-ws"/>
  </r>
  <r>
    <s v="CanOnTor"/>
    <x v="33"/>
    <d v="2021-05-23T00:00:00"/>
    <d v="2021-05-23T07:38:33"/>
    <n v="112"/>
    <x v="70"/>
    <d v="2021-05-23T00:00:00"/>
    <d v="2021-05-23T07:39:53"/>
    <n v="113"/>
    <s v="CanOnTor/nEmpM,G216-ws"/>
  </r>
  <r>
    <s v="CanOnWat"/>
    <x v="34"/>
    <d v="2021-05-23T00:00:00"/>
    <d v="2021-05-23T07:38:56"/>
    <n v="102"/>
    <x v="72"/>
    <d v="2021-05-23T00:00:00"/>
    <d v="2021-05-23T07:40:04"/>
    <n v="106"/>
    <s v="F144-ws"/>
  </r>
  <r>
    <s v="CanOnTor"/>
    <x v="26"/>
    <d v="2021-05-23T00:00:00"/>
    <d v="2021-05-23T07:39:39"/>
    <n v="113"/>
    <x v="64"/>
    <d v="2021-05-23T00:00:00"/>
    <d v="2021-05-23T07:39:42"/>
    <n v="123"/>
    <s v="CanOnTor/fEmpV"/>
  </r>
  <r>
    <s v="CanOnTor"/>
    <x v="26"/>
    <d v="2021-05-23T00:00:00"/>
    <d v="2021-05-23T07:39:42"/>
    <n v="123"/>
    <x v="64"/>
    <d v="2021-05-23T00:00:00"/>
    <d v="2021-05-23T07:39:55"/>
    <n v="156"/>
    <s v=""/>
  </r>
  <r>
    <s v="CanOnTor"/>
    <x v="33"/>
    <d v="2021-05-23T00:00:00"/>
    <d v="2021-05-23T07:39:53"/>
    <n v="113"/>
    <x v="73"/>
    <d v="2021-05-23T00:00:00"/>
    <d v="2021-05-23T07:39:56"/>
    <n v="123"/>
    <s v="CanOnTor/nEmpM"/>
  </r>
  <r>
    <s v="CanOnTor"/>
    <x v="26"/>
    <d v="2021-05-23T00:00:00"/>
    <d v="2021-05-23T07:39:55"/>
    <n v="156"/>
    <x v="24"/>
    <e v="#N/A"/>
    <e v="#N/A"/>
    <e v="#N/A"/>
    <e v="#N/A"/>
  </r>
  <r>
    <s v="CanOnTor"/>
    <x v="33"/>
    <d v="2021-05-23T00:00:00"/>
    <d v="2021-05-23T07:39:56"/>
    <n v="123"/>
    <x v="74"/>
    <d v="2021-05-23T00:00:00"/>
    <d v="2021-05-23T16:27:24"/>
    <n v="139"/>
    <s v="CanOnTor/nEmpM,G216-ws"/>
  </r>
  <r>
    <s v="CanOnWat"/>
    <x v="34"/>
    <d v="2021-05-23T00:00:00"/>
    <d v="2021-05-23T07:40:04"/>
    <n v="106"/>
    <x v="72"/>
    <d v="2021-05-23T00:00:00"/>
    <d v="2021-05-23T07:40:13"/>
    <n v="112"/>
    <s v="F144-ws"/>
  </r>
  <r>
    <s v="CanOnWat"/>
    <x v="34"/>
    <d v="2021-05-23T00:00:00"/>
    <d v="2021-05-23T07:40:13"/>
    <n v="112"/>
    <x v="72"/>
    <d v="2021-05-23T00:00:00"/>
    <d v="2021-05-23T07:41:33"/>
    <n v="113"/>
    <s v="CanOnWat/qEmpD,F144-ws"/>
  </r>
  <r>
    <s v="CanOnWat"/>
    <x v="34"/>
    <d v="2021-05-23T00:00:00"/>
    <d v="2021-05-23T07:41:33"/>
    <n v="113"/>
    <x v="75"/>
    <d v="2021-05-23T00:00:00"/>
    <d v="2021-05-23T07:41:37"/>
    <n v="123"/>
    <s v="CanOnWat/qEmpD"/>
  </r>
  <r>
    <s v="CanOnWat"/>
    <x v="34"/>
    <d v="2021-05-23T00:00:00"/>
    <d v="2021-05-23T07:41:37"/>
    <n v="123"/>
    <x v="71"/>
    <d v="2021-05-23T00:00:00"/>
    <d v="2021-05-23T16:40:38"/>
    <n v="139"/>
    <s v="CanOnWat/qEmpD,F144-ws"/>
  </r>
  <r>
    <s v="CanOnTor"/>
    <x v="35"/>
    <d v="2021-05-23T00:00:00"/>
    <d v="2021-05-23T07:42:13"/>
    <n v="112"/>
    <x v="76"/>
    <d v="2021-05-23T00:00:00"/>
    <d v="2021-05-23T07:56:35"/>
    <n v="113"/>
    <s v="CanOnTor/lEmpA"/>
  </r>
  <r>
    <s v="CanOnTor"/>
    <x v="37"/>
    <d v="2021-05-23T00:00:00"/>
    <d v="2021-05-23T07:47:13"/>
    <n v="112"/>
    <x v="80"/>
    <d v="2021-05-23T00:00:00"/>
    <d v="2021-05-23T07:55:10"/>
    <n v="113"/>
    <s v="CanOnTor/xEmpS"/>
  </r>
  <r>
    <s v="CanOnWat"/>
    <x v="36"/>
    <d v="2021-05-23T00:00:00"/>
    <d v="2021-05-23T07:48:02"/>
    <n v="112"/>
    <x v="79"/>
    <d v="2021-05-23T00:00:00"/>
    <d v="2021-05-23T08:03:39"/>
    <n v="113"/>
    <s v="CanOnWat/pEmpL"/>
  </r>
  <r>
    <s v="CanOnWat"/>
    <x v="38"/>
    <d v="2021-05-23T00:00:00"/>
    <d v="2021-05-23T07:49:19"/>
    <n v="112"/>
    <x v="81"/>
    <d v="2021-05-23T00:00:00"/>
    <d v="2021-05-23T07:56:10"/>
    <n v="113"/>
    <s v="CanOnWat/nEmpU"/>
  </r>
  <r>
    <s v="CanOnTor"/>
    <x v="39"/>
    <d v="2021-05-23T00:00:00"/>
    <d v="2021-05-23T07:51:54"/>
    <n v="112"/>
    <x v="83"/>
    <d v="2021-05-23T00:00:00"/>
    <d v="2021-05-23T07:58:45"/>
    <n v="113"/>
    <s v="CanOnTor/oEmpO"/>
  </r>
  <r>
    <s v="CanOnTor"/>
    <x v="40"/>
    <d v="2021-05-23T00:00:00"/>
    <d v="2021-05-23T07:52:20"/>
    <n v="112"/>
    <x v="84"/>
    <d v="2021-05-23T00:00:00"/>
    <d v="2021-05-23T08:07:56"/>
    <n v="113"/>
    <s v="CanOnTor/jEmpB"/>
  </r>
  <r>
    <s v="CanOnWat"/>
    <x v="41"/>
    <d v="2021-05-23T00:00:00"/>
    <d v="2021-05-23T07:52:56"/>
    <n v="102"/>
    <x v="85"/>
    <d v="2021-05-23T00:00:00"/>
    <d v="2021-05-23T07:56:08"/>
    <n v="106"/>
    <s v="Q249-ws"/>
  </r>
  <r>
    <s v="CanOnTor"/>
    <x v="37"/>
    <d v="2021-05-23T00:00:00"/>
    <d v="2021-05-23T07:55:10"/>
    <n v="113"/>
    <x v="87"/>
    <d v="2021-05-23T00:00:00"/>
    <d v="2021-05-23T07:55:21"/>
    <n v="123"/>
    <s v="CanOnTor/xEmpS"/>
  </r>
  <r>
    <s v="CanOnTor"/>
    <x v="37"/>
    <d v="2021-05-23T00:00:00"/>
    <d v="2021-05-23T07:55:21"/>
    <n v="123"/>
    <x v="87"/>
    <d v="2021-05-23T00:00:00"/>
    <d v="2021-05-23T17:05:08"/>
    <n v="139"/>
    <s v="CanOnTor/xEmpS"/>
  </r>
  <r>
    <s v="CanOnTor"/>
    <x v="43"/>
    <d v="2021-05-23T00:00:00"/>
    <d v="2021-05-23T07:55:47"/>
    <n v="102"/>
    <x v="89"/>
    <d v="2021-05-23T00:00:00"/>
    <d v="2021-05-23T07:57:09"/>
    <n v="106"/>
    <s v="A122-ws"/>
  </r>
  <r>
    <s v="CanOnWat"/>
    <x v="46"/>
    <d v="2021-05-23T00:00:00"/>
    <d v="2021-05-23T07:55:52"/>
    <n v="102"/>
    <x v="94"/>
    <d v="2021-05-23T00:00:00"/>
    <d v="2021-05-23T07:56:36"/>
    <n v="106"/>
    <s v="Y167-ws"/>
  </r>
  <r>
    <s v="CanOnWat"/>
    <x v="41"/>
    <d v="2021-05-23T00:00:00"/>
    <d v="2021-05-23T07:56:08"/>
    <n v="106"/>
    <x v="85"/>
    <d v="2021-05-23T00:00:00"/>
    <d v="2021-05-23T07:56:17"/>
    <n v="112"/>
    <s v="Q249-ws"/>
  </r>
  <r>
    <s v="CanOnWat"/>
    <x v="38"/>
    <d v="2021-05-23T00:00:00"/>
    <d v="2021-05-23T07:56:10"/>
    <n v="113"/>
    <x v="107"/>
    <d v="2021-05-23T00:00:00"/>
    <d v="2021-05-23T07:56:19"/>
    <n v="123"/>
    <s v="CanOnWat/nEmpU"/>
  </r>
  <r>
    <s v="CanOnWat"/>
    <x v="41"/>
    <d v="2021-05-23T00:00:00"/>
    <d v="2021-05-23T07:56:17"/>
    <n v="112"/>
    <x v="85"/>
    <d v="2021-05-23T00:00:00"/>
    <d v="2021-05-23T07:56:56"/>
    <n v="113"/>
    <s v="CanOnWat/lEmpA,Q249-ws"/>
  </r>
  <r>
    <s v="CanOnWat"/>
    <x v="38"/>
    <d v="2021-05-23T00:00:00"/>
    <d v="2021-05-23T07:56:19"/>
    <n v="123"/>
    <x v="107"/>
    <d v="2021-05-23T00:00:00"/>
    <d v="2021-05-23T16:50:00"/>
    <n v="139"/>
    <s v="CanOnWat/nEmpU"/>
  </r>
  <r>
    <s v="CanOnTor"/>
    <x v="35"/>
    <d v="2021-05-23T00:00:00"/>
    <d v="2021-05-23T07:56:35"/>
    <n v="113"/>
    <x v="82"/>
    <d v="2021-05-23T00:00:00"/>
    <d v="2021-05-23T07:56:42"/>
    <n v="123"/>
    <s v="CanOnTor/lEmpA"/>
  </r>
  <r>
    <s v="CanOnTor"/>
    <x v="42"/>
    <d v="2021-05-23T00:00:00"/>
    <d v="2021-05-23T07:56:35"/>
    <n v="102"/>
    <x v="88"/>
    <d v="2021-05-23T00:00:00"/>
    <d v="2021-05-23T07:57:21"/>
    <n v="106"/>
    <s v="G176-ws"/>
  </r>
  <r>
    <s v="CanOnWat"/>
    <x v="46"/>
    <d v="2021-05-23T00:00:00"/>
    <d v="2021-05-23T07:56:36"/>
    <n v="106"/>
    <x v="94"/>
    <d v="2021-05-23T00:00:00"/>
    <d v="2021-05-23T07:56:45"/>
    <n v="112"/>
    <s v="Y167-ws"/>
  </r>
  <r>
    <s v="CanOnTor"/>
    <x v="45"/>
    <d v="2021-05-23T00:00:00"/>
    <d v="2021-05-23T07:56:37"/>
    <n v="102"/>
    <x v="91"/>
    <d v="2021-05-23T00:00:00"/>
    <d v="2021-05-23T07:57:25"/>
    <n v="106"/>
    <s v="Y200-ws"/>
  </r>
  <r>
    <s v="CanOnTor"/>
    <x v="35"/>
    <d v="2021-05-23T00:00:00"/>
    <d v="2021-05-23T07:56:42"/>
    <n v="123"/>
    <x v="82"/>
    <d v="2021-05-23T00:00:00"/>
    <d v="2021-05-23T16:44:25"/>
    <n v="139"/>
    <s v="CanOnTor/lEmpA"/>
  </r>
  <r>
    <s v="CanOnWat"/>
    <x v="46"/>
    <d v="2021-05-23T00:00:00"/>
    <d v="2021-05-23T07:56:45"/>
    <n v="112"/>
    <x v="94"/>
    <d v="2021-05-23T00:00:00"/>
    <d v="2021-05-23T07:57:38"/>
    <n v="113"/>
    <s v="CanOnWat/xEmpS,Y167-ws"/>
  </r>
  <r>
    <s v="CanOnTor"/>
    <x v="44"/>
    <d v="2021-05-23T00:00:00"/>
    <d v="2021-05-23T07:56:55"/>
    <n v="112"/>
    <x v="90"/>
    <d v="2021-05-23T00:00:00"/>
    <d v="2021-05-23T08:03:37"/>
    <n v="113"/>
    <s v="CanOnTor/wEmpF"/>
  </r>
  <r>
    <s v="CanOnWat"/>
    <x v="41"/>
    <d v="2021-05-23T00:00:00"/>
    <d v="2021-05-23T07:56:56"/>
    <n v="113"/>
    <x v="92"/>
    <d v="2021-05-23T00:00:00"/>
    <d v="2021-05-23T07:57:06"/>
    <n v="123"/>
    <s v="CanOnWat/lEmpA"/>
  </r>
  <r>
    <s v="CanOnWat"/>
    <x v="41"/>
    <d v="2021-05-23T00:00:00"/>
    <d v="2021-05-23T07:57:06"/>
    <n v="123"/>
    <x v="93"/>
    <d v="2021-05-23T00:00:00"/>
    <d v="2021-05-23T16:49:21"/>
    <n v="139"/>
    <s v="CanOnWat/lEmpA,Q249-ws"/>
  </r>
  <r>
    <s v="CanOnTor"/>
    <x v="43"/>
    <d v="2021-05-23T00:00:00"/>
    <d v="2021-05-23T07:57:09"/>
    <n v="106"/>
    <x v="89"/>
    <d v="2021-05-23T00:00:00"/>
    <d v="2021-05-23T07:57:18"/>
    <n v="112"/>
    <s v="A122-ws"/>
  </r>
  <r>
    <s v="CanOnTor"/>
    <x v="43"/>
    <d v="2021-05-23T00:00:00"/>
    <d v="2021-05-23T07:57:18"/>
    <n v="112"/>
    <x v="89"/>
    <d v="2021-05-23T00:00:00"/>
    <d v="2021-05-23T07:57:46"/>
    <n v="113"/>
    <s v="CanOnTor/pEmpL,A122-ws"/>
  </r>
  <r>
    <s v="CanOnTor"/>
    <x v="42"/>
    <d v="2021-05-23T00:00:00"/>
    <d v="2021-05-23T07:57:21"/>
    <n v="106"/>
    <x v="88"/>
    <d v="2021-05-23T00:00:00"/>
    <d v="2021-05-23T07:57:30"/>
    <n v="112"/>
    <s v="G176-ws"/>
  </r>
  <r>
    <s v="CanOnTor"/>
    <x v="45"/>
    <d v="2021-05-23T00:00:00"/>
    <d v="2021-05-23T07:57:25"/>
    <n v="106"/>
    <x v="91"/>
    <d v="2021-05-23T00:00:00"/>
    <d v="2021-05-23T07:57:34"/>
    <n v="112"/>
    <s v="Y200-ws"/>
  </r>
  <r>
    <s v="CanOnTor"/>
    <x v="42"/>
    <d v="2021-05-23T00:00:00"/>
    <d v="2021-05-23T07:57:30"/>
    <n v="112"/>
    <x v="88"/>
    <d v="2021-05-23T00:00:00"/>
    <d v="2021-05-23T07:58:35"/>
    <n v="113"/>
    <s v="CanOnTor/oEmpO,G176-ws"/>
  </r>
  <r>
    <s v="CanOnTor"/>
    <x v="45"/>
    <d v="2021-05-23T00:00:00"/>
    <d v="2021-05-23T07:57:34"/>
    <n v="112"/>
    <x v="91"/>
    <d v="2021-05-23T00:00:00"/>
    <d v="2021-05-23T07:59:08"/>
    <n v="113"/>
    <s v="CanOnTor/nEmpU,Y200-ws"/>
  </r>
  <r>
    <s v="CanOnWat"/>
    <x v="46"/>
    <d v="2021-05-23T00:00:00"/>
    <d v="2021-05-23T07:57:38"/>
    <n v="113"/>
    <x v="101"/>
    <d v="2021-05-23T00:00:00"/>
    <d v="2021-05-23T07:57:38"/>
    <n v="123"/>
    <s v="CanOnWat/xEmpS"/>
  </r>
  <r>
    <s v="CanOnWat"/>
    <x v="46"/>
    <d v="2021-05-23T00:00:00"/>
    <d v="2021-05-23T07:57:38"/>
    <n v="123"/>
    <x v="103"/>
    <d v="2021-05-23T00:00:00"/>
    <d v="2021-05-23T17:09:06"/>
    <n v="139"/>
    <s v="CanOnWat/xEmpS,Y167-ws"/>
  </r>
  <r>
    <s v="CanOnTor"/>
    <x v="43"/>
    <d v="2021-05-23T00:00:00"/>
    <d v="2021-05-23T07:57:46"/>
    <n v="113"/>
    <x v="100"/>
    <d v="2021-05-23T00:00:00"/>
    <d v="2021-05-23T07:57:50"/>
    <n v="123"/>
    <s v="CanOnTor/pEmpL"/>
  </r>
  <r>
    <s v="CanOnTor"/>
    <x v="43"/>
    <d v="2021-05-23T00:00:00"/>
    <d v="2021-05-23T07:57:50"/>
    <n v="123"/>
    <x v="102"/>
    <d v="2021-05-23T00:00:00"/>
    <d v="2021-05-23T17:46:32"/>
    <n v="139"/>
    <s v="CanOnTor/pEmpL,A122-ws"/>
  </r>
  <r>
    <s v="CanOnTor"/>
    <x v="47"/>
    <d v="2021-05-23T00:00:00"/>
    <d v="2021-05-23T07:57:54"/>
    <n v="102"/>
    <x v="95"/>
    <d v="2021-05-23T00:00:00"/>
    <d v="2021-05-23T07:58:53"/>
    <n v="106"/>
    <s v="Y226-ws"/>
  </r>
  <r>
    <s v="CanOnTor"/>
    <x v="42"/>
    <d v="2021-05-23T00:00:00"/>
    <d v="2021-05-23T07:58:35"/>
    <n v="113"/>
    <x v="98"/>
    <d v="2021-05-23T00:00:00"/>
    <d v="2021-05-23T07:58:48"/>
    <n v="123"/>
    <s v="CanOnTor/oEmpO"/>
  </r>
  <r>
    <s v="CanOnTor"/>
    <x v="39"/>
    <d v="2021-05-23T00:00:00"/>
    <d v="2021-05-23T07:58:45"/>
    <n v="113"/>
    <x v="99"/>
    <d v="2021-05-23T00:00:00"/>
    <d v="2021-05-23T07:58:55"/>
    <n v="123"/>
    <s v="CanOnTor/oEmpO"/>
  </r>
  <r>
    <s v="CanOnTor"/>
    <x v="42"/>
    <d v="2021-05-23T00:00:00"/>
    <d v="2021-05-23T07:58:48"/>
    <n v="123"/>
    <x v="99"/>
    <d v="2021-05-23T00:00:00"/>
    <d v="2021-05-23T17:12:21"/>
    <n v="139"/>
    <s v="CanOnTor/oEmpO,G176-ws"/>
  </r>
  <r>
    <s v="CanOnTor"/>
    <x v="47"/>
    <d v="2021-05-23T00:00:00"/>
    <d v="2021-05-23T07:58:53"/>
    <n v="106"/>
    <x v="95"/>
    <d v="2021-05-23T00:00:00"/>
    <d v="2021-05-23T07:59:02"/>
    <n v="112"/>
    <s v="Y226-ws"/>
  </r>
  <r>
    <s v="CanOnTor"/>
    <x v="39"/>
    <d v="2021-05-23T00:00:00"/>
    <d v="2021-05-23T07:58:55"/>
    <n v="123"/>
    <x v="99"/>
    <d v="2021-05-23T00:00:00"/>
    <d v="2021-05-23T17:16:24"/>
    <n v="139"/>
    <s v="CanOnTor/oEmpO"/>
  </r>
  <r>
    <s v="CanOnTor"/>
    <x v="47"/>
    <d v="2021-05-23T00:00:00"/>
    <d v="2021-05-23T07:59:02"/>
    <n v="112"/>
    <x v="95"/>
    <d v="2021-05-23T00:00:00"/>
    <d v="2021-05-23T08:00:36"/>
    <n v="113"/>
    <s v="CanOnTor/jEmpB,Y226-ws"/>
  </r>
  <r>
    <s v="CanOnTor"/>
    <x v="45"/>
    <d v="2021-05-23T00:00:00"/>
    <d v="2021-05-23T07:59:08"/>
    <n v="113"/>
    <x v="96"/>
    <d v="2021-05-23T00:00:00"/>
    <d v="2021-05-23T07:59:18"/>
    <n v="123"/>
    <s v="CanOnTor/nEmpU"/>
  </r>
  <r>
    <s v="CanOnTor"/>
    <x v="45"/>
    <d v="2021-05-23T00:00:00"/>
    <d v="2021-05-23T07:59:18"/>
    <n v="123"/>
    <x v="97"/>
    <d v="2021-05-23T00:00:00"/>
    <d v="2021-05-23T16:55:34"/>
    <n v="139"/>
    <s v="CanOnTor/nEmpU,Y200-ws"/>
  </r>
  <r>
    <s v="CanOnTor"/>
    <x v="47"/>
    <d v="2021-05-23T00:00:00"/>
    <d v="2021-05-23T08:00:36"/>
    <n v="113"/>
    <x v="105"/>
    <d v="2021-05-23T00:00:00"/>
    <d v="2021-05-23T08:00:47"/>
    <n v="123"/>
    <s v="CanOnTor/jEmpB"/>
  </r>
  <r>
    <s v="CanOnTor"/>
    <x v="47"/>
    <d v="2021-05-23T00:00:00"/>
    <d v="2021-05-23T08:00:47"/>
    <n v="123"/>
    <x v="104"/>
    <d v="2021-05-23T00:00:00"/>
    <d v="2021-05-23T16:45:38"/>
    <n v="139"/>
    <s v="CanOnTor/jEmpB,Y226-ws"/>
  </r>
  <r>
    <s v="CanOnTor"/>
    <x v="44"/>
    <d v="2021-05-23T00:00:00"/>
    <d v="2021-05-23T08:03:37"/>
    <n v="113"/>
    <x v="106"/>
    <d v="2021-05-23T00:00:00"/>
    <d v="2021-05-23T08:03:51"/>
    <n v="123"/>
    <s v="CanOnTor/wEmpF"/>
  </r>
  <r>
    <s v="CanOnWat"/>
    <x v="36"/>
    <d v="2021-05-23T00:00:00"/>
    <d v="2021-05-23T08:03:39"/>
    <n v="113"/>
    <x v="86"/>
    <d v="2021-05-23T00:00:00"/>
    <d v="2021-05-23T08:03:45"/>
    <n v="123"/>
    <s v="CanOnWat/pEmpL"/>
  </r>
  <r>
    <s v="CanOnWat"/>
    <x v="36"/>
    <d v="2021-05-23T00:00:00"/>
    <d v="2021-05-23T08:03:45"/>
    <n v="123"/>
    <x v="86"/>
    <d v="2021-05-23T00:00:00"/>
    <d v="2021-05-23T16:56:39"/>
    <n v="139"/>
    <s v="CanOnWat/pEmpL"/>
  </r>
  <r>
    <s v="CanOnTor"/>
    <x v="44"/>
    <d v="2021-05-23T00:00:00"/>
    <d v="2021-05-23T08:03:51"/>
    <n v="123"/>
    <x v="106"/>
    <d v="2021-05-23T00:00:00"/>
    <d v="2021-05-23T17:02:15"/>
    <n v="139"/>
    <s v="CanOnTor/wEmpF"/>
  </r>
  <r>
    <s v="CanOnTor"/>
    <x v="48"/>
    <d v="2021-05-23T00:00:00"/>
    <d v="2021-05-23T08:06:25"/>
    <n v="102"/>
    <x v="108"/>
    <d v="2021-05-23T00:00:00"/>
    <d v="2021-05-23T08:07:31"/>
    <n v="106"/>
    <s v="L109-ws"/>
  </r>
  <r>
    <s v="CanOnTor"/>
    <x v="48"/>
    <d v="2021-05-23T00:00:00"/>
    <d v="2021-05-23T08:07:31"/>
    <n v="106"/>
    <x v="108"/>
    <d v="2021-05-23T00:00:00"/>
    <d v="2021-05-23T08:07:40"/>
    <n v="112"/>
    <s v="L109-ws"/>
  </r>
  <r>
    <s v="CanOnTor"/>
    <x v="48"/>
    <d v="2021-05-23T00:00:00"/>
    <d v="2021-05-23T08:07:40"/>
    <n v="112"/>
    <x v="108"/>
    <d v="2021-05-23T00:00:00"/>
    <d v="2021-05-23T08:08:55"/>
    <n v="113"/>
    <s v="CanOnTor/wEmpF,L109-ws"/>
  </r>
  <r>
    <s v="CanOnTor"/>
    <x v="40"/>
    <d v="2021-05-23T00:00:00"/>
    <d v="2021-05-23T08:07:56"/>
    <n v="113"/>
    <x v="104"/>
    <d v="2021-05-23T00:00:00"/>
    <d v="2021-05-23T08:07:56"/>
    <n v="123"/>
    <s v="CanOnTor/jEmpB"/>
  </r>
  <r>
    <s v="CanOnTor"/>
    <x v="40"/>
    <d v="2021-05-23T00:00:00"/>
    <d v="2021-05-23T08:07:56"/>
    <n v="123"/>
    <x v="104"/>
    <d v="2021-05-23T00:00:00"/>
    <d v="2021-05-23T18:32:25"/>
    <n v="139"/>
    <s v="CanOnTor/jEmpB"/>
  </r>
  <r>
    <s v="CanOnTor"/>
    <x v="48"/>
    <d v="2021-05-23T00:00:00"/>
    <d v="2021-05-23T08:08:55"/>
    <n v="113"/>
    <x v="109"/>
    <d v="2021-05-23T00:00:00"/>
    <d v="2021-05-23T08:08:55"/>
    <n v="123"/>
    <s v="CanOnTor/wEmpF"/>
  </r>
  <r>
    <s v="CanOnTor"/>
    <x v="48"/>
    <d v="2021-05-23T00:00:00"/>
    <d v="2021-05-23T08:08:55"/>
    <n v="123"/>
    <x v="106"/>
    <d v="2021-05-23T00:00:00"/>
    <d v="2021-05-23T17:06:51"/>
    <n v="139"/>
    <s v="CanOnTor/wEmpF,L109-ws"/>
  </r>
  <r>
    <s v="CanOnTor"/>
    <x v="3"/>
    <d v="2021-05-23T00:00:00"/>
    <d v="2021-05-23T15:06:01"/>
    <n v="139"/>
    <x v="7"/>
    <d v="2021-05-23T00:00:00"/>
    <d v="2021-05-23T15:06:31"/>
    <n v="144"/>
    <s v="CanOnTor/vEmpQ"/>
  </r>
  <r>
    <s v="CanOnTor"/>
    <x v="3"/>
    <d v="2021-05-23T00:00:00"/>
    <d v="2021-05-23T15:06:31"/>
    <n v="144"/>
    <x v="8"/>
    <d v="2021-05-23T00:00:00"/>
    <d v="2021-05-23T15:07:05"/>
    <n v="149"/>
    <s v="J113-ws"/>
  </r>
  <r>
    <s v="CanOnTor"/>
    <x v="3"/>
    <d v="2021-05-23T00:00:00"/>
    <d v="2021-05-23T15:07:05"/>
    <n v="149"/>
    <x v="6"/>
    <d v="2021-05-23T00:00:00"/>
    <d v="2021-05-23T15:08:05"/>
    <n v="151"/>
    <s v="J113-ws"/>
  </r>
  <r>
    <s v="CanOnTor"/>
    <x v="3"/>
    <d v="2021-05-23T00:00:00"/>
    <d v="2021-05-23T15:08:05"/>
    <n v="151"/>
    <x v="6"/>
    <d v="2021-05-23T00:00:00"/>
    <d v="2021-05-23T15:08:18"/>
    <n v="156"/>
    <s v=""/>
  </r>
  <r>
    <s v="CanOnTor"/>
    <x v="3"/>
    <d v="2021-05-23T00:00:00"/>
    <d v="2021-05-23T15:08:18"/>
    <n v="156"/>
    <x v="24"/>
    <e v="#N/A"/>
    <e v="#N/A"/>
    <e v="#N/A"/>
    <e v="#N/A"/>
  </r>
  <r>
    <s v="CanOnTor"/>
    <x v="0"/>
    <d v="2021-05-23T00:00:00"/>
    <d v="2021-05-23T15:22:58"/>
    <n v="139"/>
    <x v="2"/>
    <d v="2021-05-23T00:00:00"/>
    <d v="2021-05-23T15:23:36"/>
    <n v="144"/>
    <s v="CanOnTor/oEmpT"/>
  </r>
  <r>
    <s v="CanOnTor"/>
    <x v="0"/>
    <d v="2021-05-23T00:00:00"/>
    <d v="2021-05-23T15:23:36"/>
    <n v="144"/>
    <x v="2"/>
    <d v="2021-05-23T00:00:00"/>
    <d v="2021-05-23T15:23:47"/>
    <n v="156"/>
    <s v=""/>
  </r>
  <r>
    <s v="CanOnTor"/>
    <x v="0"/>
    <d v="2021-05-23T00:00:00"/>
    <d v="2021-05-23T15:23:47"/>
    <n v="156"/>
    <x v="24"/>
    <e v="#N/A"/>
    <e v="#N/A"/>
    <e v="#N/A"/>
    <e v="#N/A"/>
  </r>
  <r>
    <s v="CanOnTor"/>
    <x v="2"/>
    <d v="2021-05-23T00:00:00"/>
    <d v="2021-05-23T15:32:01"/>
    <n v="139"/>
    <x v="4"/>
    <d v="2021-05-23T00:00:00"/>
    <d v="2021-05-23T15:32:44"/>
    <n v="144"/>
    <s v="CanOnTor/oEmpT"/>
  </r>
  <r>
    <s v="CanOnTor"/>
    <x v="2"/>
    <d v="2021-05-23T00:00:00"/>
    <d v="2021-05-23T15:32:44"/>
    <n v="144"/>
    <x v="2"/>
    <d v="2021-05-23T00:00:00"/>
    <d v="2021-05-23T15:33:59"/>
    <n v="149"/>
    <s v="Y238-ws"/>
  </r>
  <r>
    <s v="CanOnTor"/>
    <x v="2"/>
    <d v="2021-05-23T00:00:00"/>
    <d v="2021-05-23T15:33:59"/>
    <n v="149"/>
    <x v="3"/>
    <d v="2021-05-23T00:00:00"/>
    <d v="2021-05-23T15:35:18"/>
    <n v="151"/>
    <s v="Y238-ws"/>
  </r>
  <r>
    <s v="CanOnTor"/>
    <x v="2"/>
    <d v="2021-05-23T00:00:00"/>
    <d v="2021-05-23T15:35:18"/>
    <n v="151"/>
    <x v="3"/>
    <d v="2021-05-23T00:00:00"/>
    <d v="2021-05-23T15:35:30"/>
    <n v="156"/>
    <s v=""/>
  </r>
  <r>
    <s v="CanOnTor"/>
    <x v="2"/>
    <d v="2021-05-23T00:00:00"/>
    <d v="2021-05-23T15:35:30"/>
    <n v="156"/>
    <x v="24"/>
    <e v="#N/A"/>
    <e v="#N/A"/>
    <e v="#N/A"/>
    <e v="#N/A"/>
  </r>
  <r>
    <s v="CanOnWat"/>
    <x v="1"/>
    <d v="2021-05-23T00:00:00"/>
    <d v="2021-05-23T15:35:57"/>
    <n v="139"/>
    <x v="5"/>
    <d v="2021-05-23T00:00:00"/>
    <d v="2021-05-23T15:36:30"/>
    <n v="144"/>
    <s v="CanOnWat/vEmpQ"/>
  </r>
  <r>
    <s v="CanOnWat"/>
    <x v="1"/>
    <d v="2021-05-23T00:00:00"/>
    <d v="2021-05-23T15:36:30"/>
    <n v="144"/>
    <x v="5"/>
    <d v="2021-05-23T00:00:00"/>
    <d v="2021-05-23T15:36:42"/>
    <n v="156"/>
    <s v=""/>
  </r>
  <r>
    <s v="CanOnWat"/>
    <x v="1"/>
    <d v="2021-05-23T00:00:00"/>
    <d v="2021-05-23T15:36:42"/>
    <n v="156"/>
    <x v="24"/>
    <e v="#N/A"/>
    <e v="#N/A"/>
    <e v="#N/A"/>
    <e v="#N/A"/>
  </r>
  <r>
    <s v="CanOnTor"/>
    <x v="6"/>
    <d v="2021-05-23T00:00:00"/>
    <d v="2021-05-23T15:44:07"/>
    <n v="139"/>
    <x v="21"/>
    <d v="2021-05-23T00:00:00"/>
    <d v="2021-05-23T15:44:41"/>
    <n v="144"/>
    <s v="CanOnTor/cEmpZ"/>
  </r>
  <r>
    <s v="CanOnTor"/>
    <x v="6"/>
    <d v="2021-05-23T00:00:00"/>
    <d v="2021-05-23T15:44:41"/>
    <n v="144"/>
    <x v="21"/>
    <d v="2021-05-23T00:00:00"/>
    <d v="2021-05-23T15:44:52"/>
    <n v="156"/>
    <s v=""/>
  </r>
  <r>
    <s v="CanOnTor"/>
    <x v="6"/>
    <d v="2021-05-23T00:00:00"/>
    <d v="2021-05-23T15:44:52"/>
    <n v="156"/>
    <x v="24"/>
    <e v="#N/A"/>
    <e v="#N/A"/>
    <e v="#N/A"/>
    <e v="#N/A"/>
  </r>
  <r>
    <s v="CanOnWat"/>
    <x v="4"/>
    <d v="2021-05-23T00:00:00"/>
    <d v="2021-05-23T15:48:32"/>
    <n v="139"/>
    <x v="11"/>
    <d v="2021-05-23T00:00:00"/>
    <d v="2021-05-23T15:49:06"/>
    <n v="144"/>
    <s v="CanOnWat/sEmpX"/>
  </r>
  <r>
    <s v="CanOnWat"/>
    <x v="4"/>
    <d v="2021-05-23T00:00:00"/>
    <d v="2021-05-23T15:49:06"/>
    <n v="144"/>
    <x v="11"/>
    <d v="2021-05-23T00:00:00"/>
    <d v="2021-05-23T15:49:20"/>
    <n v="156"/>
    <s v=""/>
  </r>
  <r>
    <s v="CanOnWat"/>
    <x v="4"/>
    <d v="2021-05-23T00:00:00"/>
    <d v="2021-05-23T15:49:20"/>
    <n v="156"/>
    <x v="24"/>
    <e v="#N/A"/>
    <e v="#N/A"/>
    <e v="#N/A"/>
    <e v="#N/A"/>
  </r>
  <r>
    <s v="CanOnTor"/>
    <x v="13"/>
    <d v="2021-05-23T00:00:00"/>
    <d v="2021-05-23T15:54:34"/>
    <n v="139"/>
    <x v="30"/>
    <d v="2021-05-23T00:00:00"/>
    <d v="2021-05-23T15:56:28"/>
    <n v="144"/>
    <s v="CanOnTor/oEmpJ"/>
  </r>
  <r>
    <s v="CanOnTor"/>
    <x v="13"/>
    <d v="2021-05-23T00:00:00"/>
    <d v="2021-05-23T15:56:28"/>
    <n v="144"/>
    <x v="30"/>
    <d v="2021-05-23T00:00:00"/>
    <d v="2021-05-23T15:56:38"/>
    <n v="156"/>
    <s v=""/>
  </r>
  <r>
    <s v="CanOnTor"/>
    <x v="13"/>
    <d v="2021-05-23T00:00:00"/>
    <d v="2021-05-23T15:56:38"/>
    <n v="156"/>
    <x v="24"/>
    <e v="#N/A"/>
    <e v="#N/A"/>
    <e v="#N/A"/>
    <e v="#N/A"/>
  </r>
  <r>
    <s v="CanOnWat"/>
    <x v="17"/>
    <d v="2021-05-23T00:00:00"/>
    <d v="2021-05-23T15:58:20"/>
    <n v="139"/>
    <x v="45"/>
    <d v="2021-05-23T00:00:00"/>
    <d v="2021-05-23T15:58:58"/>
    <n v="144"/>
    <s v="CanOnWat/uEmpC"/>
  </r>
  <r>
    <s v="CanOnWat"/>
    <x v="17"/>
    <d v="2021-05-23T00:00:00"/>
    <d v="2021-05-23T15:58:58"/>
    <n v="144"/>
    <x v="45"/>
    <d v="2021-05-23T00:00:00"/>
    <d v="2021-05-23T15:59:09"/>
    <n v="156"/>
    <s v=""/>
  </r>
  <r>
    <s v="CanOnWat"/>
    <x v="17"/>
    <d v="2021-05-23T00:00:00"/>
    <d v="2021-05-23T15:59:09"/>
    <n v="156"/>
    <x v="24"/>
    <e v="#N/A"/>
    <e v="#N/A"/>
    <e v="#N/A"/>
    <e v="#N/A"/>
  </r>
  <r>
    <s v="CanOnWat"/>
    <x v="16"/>
    <d v="2021-05-23T00:00:00"/>
    <d v="2021-05-23T16:04:42"/>
    <n v="139"/>
    <x v="31"/>
    <d v="2021-05-23T00:00:00"/>
    <d v="2021-05-23T16:06:30"/>
    <n v="144"/>
    <s v="CanOnWat/cEmpZ"/>
  </r>
  <r>
    <s v="CanOnWat"/>
    <x v="12"/>
    <d v="2021-05-23T00:00:00"/>
    <d v="2021-05-23T16:05:51"/>
    <n v="139"/>
    <x v="29"/>
    <d v="2021-05-23T00:00:00"/>
    <d v="2021-05-23T16:06:35"/>
    <n v="144"/>
    <s v="CanOnWat/zEmpR"/>
  </r>
  <r>
    <s v="CanOnWat"/>
    <x v="16"/>
    <d v="2021-05-23T00:00:00"/>
    <d v="2021-05-23T16:06:30"/>
    <n v="144"/>
    <x v="32"/>
    <d v="2021-05-23T00:00:00"/>
    <d v="2021-05-23T16:06:59"/>
    <n v="149"/>
    <s v="V133-ws"/>
  </r>
  <r>
    <s v="CanOnWat"/>
    <x v="12"/>
    <d v="2021-05-23T00:00:00"/>
    <d v="2021-05-23T16:06:35"/>
    <n v="144"/>
    <x v="29"/>
    <d v="2021-05-23T00:00:00"/>
    <d v="2021-05-23T16:06:45"/>
    <n v="156"/>
    <s v=""/>
  </r>
  <r>
    <s v="CanOnWat"/>
    <x v="12"/>
    <d v="2021-05-23T00:00:00"/>
    <d v="2021-05-23T16:06:45"/>
    <n v="156"/>
    <x v="24"/>
    <e v="#N/A"/>
    <e v="#N/A"/>
    <e v="#N/A"/>
    <e v="#N/A"/>
  </r>
  <r>
    <s v="CanOnWat"/>
    <x v="16"/>
    <d v="2021-05-23T00:00:00"/>
    <d v="2021-05-23T16:06:59"/>
    <n v="149"/>
    <x v="27"/>
    <d v="2021-05-23T00:00:00"/>
    <d v="2021-05-23T16:07:23"/>
    <n v="151"/>
    <s v="V133-ws"/>
  </r>
  <r>
    <s v="CanOnWat"/>
    <x v="16"/>
    <d v="2021-05-23T00:00:00"/>
    <d v="2021-05-23T16:07:23"/>
    <n v="151"/>
    <x v="27"/>
    <d v="2021-05-23T00:00:00"/>
    <d v="2021-05-23T16:07:36"/>
    <n v="156"/>
    <s v=""/>
  </r>
  <r>
    <s v="CanOnWat"/>
    <x v="16"/>
    <d v="2021-05-23T00:00:00"/>
    <d v="2021-05-23T16:07:36"/>
    <n v="156"/>
    <x v="24"/>
    <e v="#N/A"/>
    <e v="#N/A"/>
    <e v="#N/A"/>
    <e v="#N/A"/>
  </r>
  <r>
    <s v="CanOnTor"/>
    <x v="20"/>
    <d v="2021-05-23T00:00:00"/>
    <d v="2021-05-23T16:10:08"/>
    <n v="139"/>
    <x v="41"/>
    <d v="2021-05-23T00:00:00"/>
    <d v="2021-05-23T16:10:41"/>
    <n v="144"/>
    <s v="CanOnTor/oEmpJ"/>
  </r>
  <r>
    <s v="CanOnTor"/>
    <x v="20"/>
    <d v="2021-05-23T00:00:00"/>
    <d v="2021-05-23T16:10:41"/>
    <n v="144"/>
    <x v="30"/>
    <d v="2021-05-23T00:00:00"/>
    <d v="2021-05-23T16:11:24"/>
    <n v="149"/>
    <s v="Y144-ws"/>
  </r>
  <r>
    <s v="CanOnTor"/>
    <x v="20"/>
    <d v="2021-05-23T00:00:00"/>
    <d v="2021-05-23T16:11:24"/>
    <n v="149"/>
    <x v="35"/>
    <d v="2021-05-23T00:00:00"/>
    <d v="2021-05-23T16:12:32"/>
    <n v="151"/>
    <s v="Y144-ws"/>
  </r>
  <r>
    <s v="CanOnTor"/>
    <x v="20"/>
    <d v="2021-05-23T00:00:00"/>
    <d v="2021-05-23T16:12:32"/>
    <n v="151"/>
    <x v="35"/>
    <d v="2021-05-23T00:00:00"/>
    <d v="2021-05-23T16:12:44"/>
    <n v="156"/>
    <s v=""/>
  </r>
  <r>
    <s v="CanOnTor"/>
    <x v="20"/>
    <d v="2021-05-23T00:00:00"/>
    <d v="2021-05-23T16:12:44"/>
    <n v="156"/>
    <x v="24"/>
    <e v="#N/A"/>
    <e v="#N/A"/>
    <e v="#N/A"/>
    <e v="#N/A"/>
  </r>
  <r>
    <s v="CanOnWat"/>
    <x v="21"/>
    <d v="2021-05-23T00:00:00"/>
    <d v="2021-05-23T16:16:44"/>
    <n v="139"/>
    <x v="48"/>
    <d v="2021-05-23T00:00:00"/>
    <d v="2021-05-23T16:17:17"/>
    <n v="144"/>
    <s v="CanOnWat/uEmpC"/>
  </r>
  <r>
    <s v="CanOnWat"/>
    <x v="21"/>
    <d v="2021-05-23T00:00:00"/>
    <d v="2021-05-23T16:17:17"/>
    <n v="144"/>
    <x v="45"/>
    <d v="2021-05-23T00:00:00"/>
    <d v="2021-05-23T16:18:27"/>
    <n v="149"/>
    <s v="Y166-ws"/>
  </r>
  <r>
    <s v="CanOnTor"/>
    <x v="9"/>
    <d v="2021-05-23T00:00:00"/>
    <d v="2021-05-23T16:17:18"/>
    <n v="139"/>
    <x v="42"/>
    <d v="2021-05-23T00:00:00"/>
    <d v="2021-05-23T16:18:00"/>
    <n v="144"/>
    <s v="CanOnTor/xEmpH"/>
  </r>
  <r>
    <s v="CanOnTor"/>
    <x v="18"/>
    <d v="2021-05-23T00:00:00"/>
    <d v="2021-05-23T16:17:22"/>
    <n v="139"/>
    <x v="39"/>
    <d v="2021-05-23T00:00:00"/>
    <d v="2021-05-23T16:17:58"/>
    <n v="144"/>
    <s v="CanOnTor/zEmpR"/>
  </r>
  <r>
    <s v="CanOnTor"/>
    <x v="11"/>
    <d v="2021-05-23T00:00:00"/>
    <d v="2021-05-23T16:17:31"/>
    <n v="139"/>
    <x v="25"/>
    <d v="2021-05-23T00:00:00"/>
    <d v="2021-05-23T16:18:03"/>
    <n v="144"/>
    <s v="CanOnTor/xEmpN"/>
  </r>
  <r>
    <s v="CanOnTor"/>
    <x v="22"/>
    <d v="2021-05-23T00:00:00"/>
    <d v="2021-05-23T16:17:57"/>
    <n v="139"/>
    <x v="49"/>
    <d v="2021-05-23T00:00:00"/>
    <d v="2021-05-23T16:18:27"/>
    <n v="144"/>
    <s v="CanOnTor/hEmpP"/>
  </r>
  <r>
    <s v="CanOnTor"/>
    <x v="18"/>
    <d v="2021-05-23T00:00:00"/>
    <d v="2021-05-23T16:17:58"/>
    <n v="144"/>
    <x v="40"/>
    <d v="2021-05-23T00:00:00"/>
    <d v="2021-05-23T16:18:37"/>
    <n v="149"/>
    <s v="G175-ws"/>
  </r>
  <r>
    <s v="CanOnTor"/>
    <x v="9"/>
    <d v="2021-05-23T00:00:00"/>
    <d v="2021-05-23T16:18:00"/>
    <n v="144"/>
    <x v="42"/>
    <d v="2021-05-23T00:00:00"/>
    <d v="2021-05-23T16:18:14"/>
    <n v="156"/>
    <s v=""/>
  </r>
  <r>
    <s v="CanOnTor"/>
    <x v="11"/>
    <d v="2021-05-23T00:00:00"/>
    <d v="2021-05-23T16:18:03"/>
    <n v="144"/>
    <x v="25"/>
    <d v="2021-05-23T00:00:00"/>
    <d v="2021-05-23T16:18:13"/>
    <n v="156"/>
    <s v=""/>
  </r>
  <r>
    <s v="CanOnTor"/>
    <x v="11"/>
    <d v="2021-05-23T00:00:00"/>
    <d v="2021-05-23T16:18:13"/>
    <n v="156"/>
    <x v="24"/>
    <e v="#N/A"/>
    <e v="#N/A"/>
    <e v="#N/A"/>
    <e v="#N/A"/>
  </r>
  <r>
    <s v="CanOnTor"/>
    <x v="9"/>
    <d v="2021-05-23T00:00:00"/>
    <d v="2021-05-23T16:18:14"/>
    <n v="156"/>
    <x v="24"/>
    <e v="#N/A"/>
    <e v="#N/A"/>
    <e v="#N/A"/>
    <e v="#N/A"/>
  </r>
  <r>
    <s v="CanOnWat"/>
    <x v="21"/>
    <d v="2021-05-23T00:00:00"/>
    <d v="2021-05-23T16:18:27"/>
    <n v="149"/>
    <x v="46"/>
    <d v="2021-05-23T00:00:00"/>
    <d v="2021-05-23T16:18:49"/>
    <n v="151"/>
    <s v="Y166-ws"/>
  </r>
  <r>
    <s v="CanOnTor"/>
    <x v="22"/>
    <d v="2021-05-23T00:00:00"/>
    <d v="2021-05-23T16:18:27"/>
    <n v="144"/>
    <x v="49"/>
    <d v="2021-05-23T00:00:00"/>
    <d v="2021-05-23T16:18:37"/>
    <n v="156"/>
    <s v=""/>
  </r>
  <r>
    <s v="CanOnTor"/>
    <x v="22"/>
    <d v="2021-05-23T00:00:00"/>
    <d v="2021-05-23T16:18:37"/>
    <n v="156"/>
    <x v="24"/>
    <e v="#N/A"/>
    <e v="#N/A"/>
    <e v="#N/A"/>
    <e v="#N/A"/>
  </r>
  <r>
    <s v="CanOnTor"/>
    <x v="18"/>
    <d v="2021-05-23T00:00:00"/>
    <d v="2021-05-23T16:18:37"/>
    <n v="149"/>
    <x v="33"/>
    <d v="2021-05-23T00:00:00"/>
    <d v="2021-05-23T16:19:16"/>
    <n v="151"/>
    <s v="G175-ws"/>
  </r>
  <r>
    <s v="CanOnWat"/>
    <x v="21"/>
    <d v="2021-05-23T00:00:00"/>
    <d v="2021-05-23T16:18:49"/>
    <n v="151"/>
    <x v="46"/>
    <d v="2021-05-23T00:00:00"/>
    <d v="2021-05-23T16:19:01"/>
    <n v="156"/>
    <s v=""/>
  </r>
  <r>
    <s v="CanOnWat"/>
    <x v="21"/>
    <d v="2021-05-23T00:00:00"/>
    <d v="2021-05-23T16:19:01"/>
    <n v="156"/>
    <x v="24"/>
    <e v="#N/A"/>
    <e v="#N/A"/>
    <e v="#N/A"/>
    <e v="#N/A"/>
  </r>
  <r>
    <s v="CanOnTor"/>
    <x v="18"/>
    <d v="2021-05-23T00:00:00"/>
    <d v="2021-05-23T16:19:16"/>
    <n v="151"/>
    <x v="33"/>
    <d v="2021-05-23T00:00:00"/>
    <d v="2021-05-23T16:19:29"/>
    <n v="156"/>
    <s v=""/>
  </r>
  <r>
    <s v="CanOnTor"/>
    <x v="18"/>
    <d v="2021-05-23T00:00:00"/>
    <d v="2021-05-23T16:19:29"/>
    <n v="156"/>
    <x v="24"/>
    <e v="#N/A"/>
    <e v="#N/A"/>
    <e v="#N/A"/>
    <e v="#N/A"/>
  </r>
  <r>
    <s v="CanOnTor"/>
    <x v="14"/>
    <d v="2021-05-23T00:00:00"/>
    <d v="2021-05-23T16:20:01"/>
    <n v="139"/>
    <x v="21"/>
    <d v="2021-05-23T00:00:00"/>
    <d v="2021-05-23T16:21:57"/>
    <n v="144"/>
    <s v="CanOnTor/cEmpZ"/>
  </r>
  <r>
    <s v="CanOnTor"/>
    <x v="15"/>
    <d v="2021-05-23T00:00:00"/>
    <d v="2021-05-23T16:21:43"/>
    <n v="139"/>
    <x v="36"/>
    <d v="2021-05-23T00:00:00"/>
    <d v="2021-05-23T16:22:21"/>
    <n v="144"/>
    <s v="CanOnTor/xEmpN"/>
  </r>
  <r>
    <s v="CanOnWat"/>
    <x v="27"/>
    <d v="2021-05-23T00:00:00"/>
    <d v="2021-05-23T16:21:44"/>
    <n v="139"/>
    <x v="67"/>
    <d v="2021-05-23T00:00:00"/>
    <d v="2021-05-23T16:22:25"/>
    <n v="144"/>
    <s v="CanOnWat/gEmpI"/>
  </r>
  <r>
    <s v="CanOnTor"/>
    <x v="14"/>
    <d v="2021-05-23T00:00:00"/>
    <d v="2021-05-23T16:21:57"/>
    <n v="144"/>
    <x v="21"/>
    <d v="2021-05-23T00:00:00"/>
    <d v="2021-05-23T16:22:08"/>
    <n v="156"/>
    <s v=""/>
  </r>
  <r>
    <s v="CanOnWat"/>
    <x v="31"/>
    <d v="2021-05-23T00:00:00"/>
    <d v="2021-05-23T16:22:02"/>
    <n v="139"/>
    <x v="68"/>
    <d v="2021-05-23T00:00:00"/>
    <d v="2021-05-23T16:23:50"/>
    <n v="144"/>
    <s v="CanOnWat/xEmpE"/>
  </r>
  <r>
    <s v="CanOnTor"/>
    <x v="14"/>
    <d v="2021-05-23T00:00:00"/>
    <d v="2021-05-23T16:22:08"/>
    <n v="156"/>
    <x v="24"/>
    <e v="#N/A"/>
    <e v="#N/A"/>
    <e v="#N/A"/>
    <e v="#N/A"/>
  </r>
  <r>
    <s v="CanOnTor"/>
    <x v="15"/>
    <d v="2021-05-23T00:00:00"/>
    <d v="2021-05-23T16:22:21"/>
    <n v="144"/>
    <x v="25"/>
    <d v="2021-05-23T00:00:00"/>
    <d v="2021-05-23T16:23:35"/>
    <n v="149"/>
    <s v="C157-ws"/>
  </r>
  <r>
    <s v="CanOnWat"/>
    <x v="27"/>
    <d v="2021-05-23T00:00:00"/>
    <d v="2021-05-23T16:22:25"/>
    <n v="144"/>
    <x v="67"/>
    <d v="2021-05-23T00:00:00"/>
    <d v="2021-05-23T16:22:38"/>
    <n v="156"/>
    <s v=""/>
  </r>
  <r>
    <s v="CanOnWat"/>
    <x v="27"/>
    <d v="2021-05-23T00:00:00"/>
    <d v="2021-05-23T16:22:38"/>
    <n v="156"/>
    <x v="24"/>
    <e v="#N/A"/>
    <e v="#N/A"/>
    <e v="#N/A"/>
    <e v="#N/A"/>
  </r>
  <r>
    <s v="CanOnTor"/>
    <x v="15"/>
    <d v="2021-05-23T00:00:00"/>
    <d v="2021-05-23T16:23:35"/>
    <n v="149"/>
    <x v="26"/>
    <d v="2021-05-23T00:00:00"/>
    <d v="2021-05-23T16:24:14"/>
    <n v="151"/>
    <s v="C157-ws"/>
  </r>
  <r>
    <s v="CanOnWat"/>
    <x v="31"/>
    <d v="2021-05-23T00:00:00"/>
    <d v="2021-05-23T16:23:50"/>
    <n v="144"/>
    <x v="58"/>
    <d v="2021-05-23T00:00:00"/>
    <d v="2021-05-23T16:25:01"/>
    <n v="149"/>
    <s v="S180-ws"/>
  </r>
  <r>
    <s v="CanOnTor"/>
    <x v="15"/>
    <d v="2021-05-23T00:00:00"/>
    <d v="2021-05-23T16:24:14"/>
    <n v="151"/>
    <x v="26"/>
    <d v="2021-05-23T00:00:00"/>
    <d v="2021-05-23T16:24:25"/>
    <n v="156"/>
    <s v=""/>
  </r>
  <r>
    <s v="CanOnTor"/>
    <x v="15"/>
    <d v="2021-05-23T00:00:00"/>
    <d v="2021-05-23T16:24:25"/>
    <n v="156"/>
    <x v="24"/>
    <e v="#N/A"/>
    <e v="#N/A"/>
    <e v="#N/A"/>
    <e v="#N/A"/>
  </r>
  <r>
    <s v="CanOnWat"/>
    <x v="31"/>
    <d v="2021-05-23T00:00:00"/>
    <d v="2021-05-23T16:25:01"/>
    <n v="149"/>
    <x v="65"/>
    <d v="2021-05-23T00:00:00"/>
    <d v="2021-05-23T16:26:06"/>
    <n v="151"/>
    <s v="S180-ws"/>
  </r>
  <r>
    <s v="CanOnWat"/>
    <x v="31"/>
    <d v="2021-05-23T00:00:00"/>
    <d v="2021-05-23T16:26:06"/>
    <n v="151"/>
    <x v="65"/>
    <d v="2021-05-23T00:00:00"/>
    <d v="2021-05-23T16:26:18"/>
    <n v="156"/>
    <s v=""/>
  </r>
  <r>
    <s v="CanOnWat"/>
    <x v="31"/>
    <d v="2021-05-23T00:00:00"/>
    <d v="2021-05-23T16:26:18"/>
    <n v="156"/>
    <x v="24"/>
    <e v="#N/A"/>
    <e v="#N/A"/>
    <e v="#N/A"/>
    <e v="#N/A"/>
  </r>
  <r>
    <s v="CanOnWat"/>
    <x v="24"/>
    <d v="2021-05-23T00:00:00"/>
    <d v="2021-05-23T16:27:16"/>
    <n v="139"/>
    <x v="58"/>
    <d v="2021-05-23T00:00:00"/>
    <d v="2021-05-23T16:28:00"/>
    <n v="144"/>
    <s v="CanOnWat/xEmpE"/>
  </r>
  <r>
    <s v="CanOnTor"/>
    <x v="33"/>
    <d v="2021-05-23T00:00:00"/>
    <d v="2021-05-23T16:27:24"/>
    <n v="139"/>
    <x v="73"/>
    <d v="2021-05-23T00:00:00"/>
    <d v="2021-05-23T16:28:04"/>
    <n v="144"/>
    <s v="CanOnTor/nEmpM"/>
  </r>
  <r>
    <s v="CanOnTor"/>
    <x v="28"/>
    <d v="2021-05-23T00:00:00"/>
    <d v="2021-05-23T16:27:36"/>
    <n v="139"/>
    <x v="61"/>
    <d v="2021-05-23T00:00:00"/>
    <d v="2021-05-23T16:28:15"/>
    <n v="144"/>
    <s v="CanOnTor/tEmpK"/>
  </r>
  <r>
    <s v="CanOnWat"/>
    <x v="24"/>
    <d v="2021-05-23T00:00:00"/>
    <d v="2021-05-23T16:28:00"/>
    <n v="144"/>
    <x v="58"/>
    <d v="2021-05-23T00:00:00"/>
    <d v="2021-05-23T16:28:12"/>
    <n v="156"/>
    <s v=""/>
  </r>
  <r>
    <s v="CanOnTor"/>
    <x v="33"/>
    <d v="2021-05-23T00:00:00"/>
    <d v="2021-05-23T16:28:04"/>
    <n v="144"/>
    <x v="74"/>
    <d v="2021-05-23T00:00:00"/>
    <d v="2021-05-23T16:28:32"/>
    <n v="149"/>
    <s v="G216-ws"/>
  </r>
  <r>
    <s v="CanOnWat"/>
    <x v="24"/>
    <d v="2021-05-23T00:00:00"/>
    <d v="2021-05-23T16:28:12"/>
    <n v="156"/>
    <x v="24"/>
    <e v="#N/A"/>
    <e v="#N/A"/>
    <e v="#N/A"/>
    <e v="#N/A"/>
  </r>
  <r>
    <s v="CanOnTor"/>
    <x v="28"/>
    <d v="2021-05-23T00:00:00"/>
    <d v="2021-05-23T16:28:15"/>
    <n v="144"/>
    <x v="62"/>
    <d v="2021-05-23T00:00:00"/>
    <d v="2021-05-23T16:29:19"/>
    <n v="149"/>
    <s v="G150-ws"/>
  </r>
  <r>
    <s v="CanOnTor"/>
    <x v="33"/>
    <d v="2021-05-23T00:00:00"/>
    <d v="2021-05-23T16:28:32"/>
    <n v="149"/>
    <x v="70"/>
    <d v="2021-05-23T00:00:00"/>
    <d v="2021-05-23T16:29:45"/>
    <n v="151"/>
    <s v="G216-ws"/>
  </r>
  <r>
    <s v="CanOnTor"/>
    <x v="28"/>
    <d v="2021-05-23T00:00:00"/>
    <d v="2021-05-23T16:29:19"/>
    <n v="149"/>
    <x v="57"/>
    <d v="2021-05-23T00:00:00"/>
    <d v="2021-05-23T16:30:30"/>
    <n v="151"/>
    <s v="G150-ws"/>
  </r>
  <r>
    <s v="CanOnWat"/>
    <x v="30"/>
    <d v="2021-05-23T00:00:00"/>
    <d v="2021-05-23T16:29:42"/>
    <n v="139"/>
    <x v="71"/>
    <d v="2021-05-23T00:00:00"/>
    <d v="2021-05-23T16:30:13"/>
    <n v="144"/>
    <s v="CanOnWat/qEmpD"/>
  </r>
  <r>
    <s v="CanOnTor"/>
    <x v="33"/>
    <d v="2021-05-23T00:00:00"/>
    <d v="2021-05-23T16:29:45"/>
    <n v="151"/>
    <x v="70"/>
    <d v="2021-05-23T00:00:00"/>
    <d v="2021-05-23T16:29:58"/>
    <n v="156"/>
    <s v=""/>
  </r>
  <r>
    <s v="CanOnTor"/>
    <x v="33"/>
    <d v="2021-05-23T00:00:00"/>
    <d v="2021-05-23T16:29:58"/>
    <n v="156"/>
    <x v="24"/>
    <e v="#N/A"/>
    <e v="#N/A"/>
    <e v="#N/A"/>
    <e v="#N/A"/>
  </r>
  <r>
    <s v="CanOnWat"/>
    <x v="30"/>
    <d v="2021-05-23T00:00:00"/>
    <d v="2021-05-23T16:30:13"/>
    <n v="144"/>
    <x v="71"/>
    <d v="2021-05-23T00:00:00"/>
    <d v="2021-05-23T16:30:25"/>
    <n v="156"/>
    <s v=""/>
  </r>
  <r>
    <s v="CanOnWat"/>
    <x v="30"/>
    <d v="2021-05-23T00:00:00"/>
    <d v="2021-05-23T16:30:25"/>
    <n v="156"/>
    <x v="24"/>
    <e v="#N/A"/>
    <e v="#N/A"/>
    <e v="#N/A"/>
    <e v="#N/A"/>
  </r>
  <r>
    <s v="CanOnTor"/>
    <x v="28"/>
    <d v="2021-05-23T00:00:00"/>
    <d v="2021-05-23T16:30:30"/>
    <n v="151"/>
    <x v="57"/>
    <d v="2021-05-23T00:00:00"/>
    <d v="2021-05-23T16:30:44"/>
    <n v="156"/>
    <s v=""/>
  </r>
  <r>
    <s v="CanOnTor"/>
    <x v="28"/>
    <d v="2021-05-23T00:00:00"/>
    <d v="2021-05-23T16:30:44"/>
    <n v="156"/>
    <x v="24"/>
    <e v="#N/A"/>
    <e v="#N/A"/>
    <e v="#N/A"/>
    <e v="#N/A"/>
  </r>
  <r>
    <s v="CanOnWat"/>
    <x v="25"/>
    <d v="2021-05-23T00:00:00"/>
    <d v="2021-05-23T16:30:49"/>
    <n v="139"/>
    <x v="59"/>
    <d v="2021-05-23T00:00:00"/>
    <d v="2021-05-23T16:31:29"/>
    <n v="144"/>
    <s v="CanOnWat/tEmpK"/>
  </r>
  <r>
    <s v="CanOnWat"/>
    <x v="25"/>
    <d v="2021-05-23T00:00:00"/>
    <d v="2021-05-23T16:31:29"/>
    <n v="144"/>
    <x v="59"/>
    <d v="2021-05-23T00:00:00"/>
    <d v="2021-05-23T16:31:43"/>
    <n v="156"/>
    <s v=""/>
  </r>
  <r>
    <s v="CanOnWat"/>
    <x v="25"/>
    <d v="2021-05-23T00:00:00"/>
    <d v="2021-05-23T16:31:43"/>
    <n v="156"/>
    <x v="24"/>
    <e v="#N/A"/>
    <e v="#N/A"/>
    <e v="#N/A"/>
    <e v="#N/A"/>
  </r>
  <r>
    <s v="CanOnWat"/>
    <x v="23"/>
    <d v="2021-05-23T00:00:00"/>
    <d v="2021-05-23T16:36:13"/>
    <n v="139"/>
    <x v="52"/>
    <d v="2021-05-23T00:00:00"/>
    <d v="2021-05-23T16:36:47"/>
    <n v="144"/>
    <s v="CanOnWat/hEmpP"/>
  </r>
  <r>
    <s v="CanOnWat"/>
    <x v="23"/>
    <d v="2021-05-23T00:00:00"/>
    <d v="2021-05-23T16:36:47"/>
    <n v="144"/>
    <x v="53"/>
    <d v="2021-05-23T00:00:00"/>
    <d v="2021-05-23T16:37:49"/>
    <n v="149"/>
    <s v="C100-ws"/>
  </r>
  <r>
    <s v="CanOnWat"/>
    <x v="23"/>
    <d v="2021-05-23T00:00:00"/>
    <d v="2021-05-23T16:37:49"/>
    <n v="149"/>
    <x v="50"/>
    <d v="2021-05-23T00:00:00"/>
    <d v="2021-05-23T16:38:17"/>
    <n v="151"/>
    <s v="C100-ws"/>
  </r>
  <r>
    <s v="CanOnWat"/>
    <x v="23"/>
    <d v="2021-05-23T00:00:00"/>
    <d v="2021-05-23T16:38:17"/>
    <n v="151"/>
    <x v="50"/>
    <d v="2021-05-23T00:00:00"/>
    <d v="2021-05-23T16:38:31"/>
    <n v="156"/>
    <s v=""/>
  </r>
  <r>
    <s v="CanOnWat"/>
    <x v="23"/>
    <d v="2021-05-23T00:00:00"/>
    <d v="2021-05-23T16:38:31"/>
    <n v="156"/>
    <x v="24"/>
    <e v="#N/A"/>
    <e v="#N/A"/>
    <e v="#N/A"/>
    <e v="#N/A"/>
  </r>
  <r>
    <s v="CanOnWat"/>
    <x v="34"/>
    <d v="2021-05-23T00:00:00"/>
    <d v="2021-05-23T16:40:38"/>
    <n v="139"/>
    <x v="75"/>
    <d v="2021-05-23T00:00:00"/>
    <d v="2021-05-23T16:42:32"/>
    <n v="144"/>
    <s v="CanOnWat/qEmpD"/>
  </r>
  <r>
    <s v="CanOnWat"/>
    <x v="34"/>
    <d v="2021-05-23T00:00:00"/>
    <d v="2021-05-23T16:42:32"/>
    <n v="144"/>
    <x v="71"/>
    <d v="2021-05-23T00:00:00"/>
    <d v="2021-05-23T16:43:10"/>
    <n v="149"/>
    <s v="F144-ws"/>
  </r>
  <r>
    <s v="CanOnWat"/>
    <x v="34"/>
    <d v="2021-05-23T00:00:00"/>
    <d v="2021-05-23T16:43:10"/>
    <n v="149"/>
    <x v="72"/>
    <d v="2021-05-23T00:00:00"/>
    <d v="2021-05-23T16:43:30"/>
    <n v="151"/>
    <s v="F144-ws"/>
  </r>
  <r>
    <s v="CanOnWat"/>
    <x v="34"/>
    <d v="2021-05-23T00:00:00"/>
    <d v="2021-05-23T16:43:30"/>
    <n v="151"/>
    <x v="72"/>
    <d v="2021-05-23T00:00:00"/>
    <d v="2021-05-23T16:43:40"/>
    <n v="156"/>
    <s v=""/>
  </r>
  <r>
    <s v="CanOnWat"/>
    <x v="34"/>
    <d v="2021-05-23T00:00:00"/>
    <d v="2021-05-23T16:43:40"/>
    <n v="156"/>
    <x v="24"/>
    <e v="#N/A"/>
    <e v="#N/A"/>
    <e v="#N/A"/>
    <e v="#N/A"/>
  </r>
  <r>
    <s v="CanOnTor"/>
    <x v="35"/>
    <d v="2021-05-23T00:00:00"/>
    <d v="2021-05-23T16:44:25"/>
    <n v="139"/>
    <x v="82"/>
    <d v="2021-05-23T00:00:00"/>
    <d v="2021-05-23T16:46:09"/>
    <n v="144"/>
    <s v="CanOnTor/lEmpA"/>
  </r>
  <r>
    <s v="CanOnTor"/>
    <x v="47"/>
    <d v="2021-05-23T00:00:00"/>
    <d v="2021-05-23T16:45:38"/>
    <n v="139"/>
    <x v="105"/>
    <d v="2021-05-23T00:00:00"/>
    <d v="2021-05-23T16:46:22"/>
    <n v="144"/>
    <s v="CanOnTor/jEmpB"/>
  </r>
  <r>
    <s v="CanOnTor"/>
    <x v="32"/>
    <d v="2021-05-23T00:00:00"/>
    <d v="2021-05-23T16:45:46"/>
    <n v="139"/>
    <x v="77"/>
    <d v="2021-05-23T00:00:00"/>
    <d v="2021-05-23T16:47:32"/>
    <n v="144"/>
    <s v="CanOnTor/gEmpI"/>
  </r>
  <r>
    <s v="CanOnTor"/>
    <x v="35"/>
    <d v="2021-05-23T00:00:00"/>
    <d v="2021-05-23T16:46:09"/>
    <n v="144"/>
    <x v="82"/>
    <d v="2021-05-23T00:00:00"/>
    <d v="2021-05-23T16:46:23"/>
    <n v="156"/>
    <s v=""/>
  </r>
  <r>
    <s v="CanOnTor"/>
    <x v="47"/>
    <d v="2021-05-23T00:00:00"/>
    <d v="2021-05-23T16:46:22"/>
    <n v="144"/>
    <x v="104"/>
    <d v="2021-05-23T00:00:00"/>
    <d v="2021-05-23T16:47:36"/>
    <n v="149"/>
    <s v="Y226-ws"/>
  </r>
  <r>
    <s v="CanOnTor"/>
    <x v="35"/>
    <d v="2021-05-23T00:00:00"/>
    <d v="2021-05-23T16:46:23"/>
    <n v="156"/>
    <x v="24"/>
    <e v="#N/A"/>
    <e v="#N/A"/>
    <e v="#N/A"/>
    <e v="#N/A"/>
  </r>
  <r>
    <s v="CanOnTor"/>
    <x v="32"/>
    <d v="2021-05-23T00:00:00"/>
    <d v="2021-05-23T16:47:32"/>
    <n v="144"/>
    <x v="78"/>
    <d v="2021-05-23T00:00:00"/>
    <d v="2021-05-23T16:48:08"/>
    <n v="149"/>
    <s v="J114-ws"/>
  </r>
  <r>
    <s v="CanOnTor"/>
    <x v="5"/>
    <d v="2021-05-23T00:00:00"/>
    <d v="2021-05-23T16:47:33"/>
    <n v="139"/>
    <x v="12"/>
    <d v="2021-05-23T00:00:00"/>
    <d v="2021-05-23T16:48:04"/>
    <n v="144"/>
    <s v="CanOnTor/sEmpX"/>
  </r>
  <r>
    <s v="CanOnTor"/>
    <x v="47"/>
    <d v="2021-05-23T00:00:00"/>
    <d v="2021-05-23T16:47:36"/>
    <n v="149"/>
    <x v="95"/>
    <d v="2021-05-23T00:00:00"/>
    <d v="2021-05-23T16:48:26"/>
    <n v="151"/>
    <s v="Y226-ws"/>
  </r>
  <r>
    <s v="CanOnTor"/>
    <x v="5"/>
    <d v="2021-05-23T00:00:00"/>
    <d v="2021-05-23T16:48:04"/>
    <n v="144"/>
    <x v="13"/>
    <d v="2021-05-23T00:00:00"/>
    <d v="2021-05-23T16:49:18"/>
    <n v="149"/>
    <s v="Y223-ws"/>
  </r>
  <r>
    <s v="CanOnTor"/>
    <x v="32"/>
    <d v="2021-05-23T00:00:00"/>
    <d v="2021-05-23T16:48:08"/>
    <n v="149"/>
    <x v="66"/>
    <d v="2021-05-23T00:00:00"/>
    <d v="2021-05-23T16:48:54"/>
    <n v="151"/>
    <s v="J114-ws"/>
  </r>
  <r>
    <s v="CanOnTor"/>
    <x v="47"/>
    <d v="2021-05-23T00:00:00"/>
    <d v="2021-05-23T16:48:26"/>
    <n v="151"/>
    <x v="95"/>
    <d v="2021-05-23T00:00:00"/>
    <d v="2021-05-23T16:48:38"/>
    <n v="156"/>
    <s v=""/>
  </r>
  <r>
    <s v="CanOnTor"/>
    <x v="47"/>
    <d v="2021-05-23T00:00:00"/>
    <d v="2021-05-23T16:48:38"/>
    <n v="156"/>
    <x v="24"/>
    <e v="#N/A"/>
    <e v="#N/A"/>
    <e v="#N/A"/>
    <e v="#N/A"/>
  </r>
  <r>
    <s v="CanOnTor"/>
    <x v="32"/>
    <d v="2021-05-23T00:00:00"/>
    <d v="2021-05-23T16:48:54"/>
    <n v="151"/>
    <x v="66"/>
    <d v="2021-05-23T00:00:00"/>
    <d v="2021-05-23T16:49:04"/>
    <n v="156"/>
    <s v=""/>
  </r>
  <r>
    <s v="CanOnTor"/>
    <x v="32"/>
    <d v="2021-05-23T00:00:00"/>
    <d v="2021-05-23T16:49:04"/>
    <n v="156"/>
    <x v="24"/>
    <e v="#N/A"/>
    <e v="#N/A"/>
    <e v="#N/A"/>
    <e v="#N/A"/>
  </r>
  <r>
    <s v="CanOnTor"/>
    <x v="5"/>
    <d v="2021-05-23T00:00:00"/>
    <d v="2021-05-23T16:49:18"/>
    <n v="149"/>
    <x v="10"/>
    <d v="2021-05-23T00:00:00"/>
    <d v="2021-05-23T16:49:57"/>
    <n v="151"/>
    <s v="Y223-ws"/>
  </r>
  <r>
    <s v="CanOnWat"/>
    <x v="41"/>
    <d v="2021-05-23T00:00:00"/>
    <d v="2021-05-23T16:49:21"/>
    <n v="139"/>
    <x v="92"/>
    <d v="2021-05-23T00:00:00"/>
    <d v="2021-05-23T16:50:00"/>
    <n v="144"/>
    <s v="CanOnWat/lEmpA"/>
  </r>
  <r>
    <s v="CanOnTor"/>
    <x v="5"/>
    <d v="2021-05-23T00:00:00"/>
    <d v="2021-05-23T16:49:57"/>
    <n v="151"/>
    <x v="10"/>
    <d v="2021-05-23T00:00:00"/>
    <d v="2021-05-23T16:50:11"/>
    <n v="156"/>
    <s v=""/>
  </r>
  <r>
    <s v="CanOnWat"/>
    <x v="38"/>
    <d v="2021-05-23T00:00:00"/>
    <d v="2021-05-23T16:50:00"/>
    <n v="139"/>
    <x v="107"/>
    <d v="2021-05-23T00:00:00"/>
    <d v="2021-05-23T16:50:34"/>
    <n v="144"/>
    <s v="CanOnWat/nEmpU"/>
  </r>
  <r>
    <s v="CanOnWat"/>
    <x v="41"/>
    <d v="2021-05-23T00:00:00"/>
    <d v="2021-05-23T16:50:00"/>
    <n v="144"/>
    <x v="93"/>
    <d v="2021-05-23T00:00:00"/>
    <d v="2021-05-23T16:50:44"/>
    <n v="149"/>
    <s v="Q249-ws"/>
  </r>
  <r>
    <s v="CanOnTor"/>
    <x v="5"/>
    <d v="2021-05-23T00:00:00"/>
    <d v="2021-05-23T16:50:11"/>
    <n v="156"/>
    <x v="24"/>
    <e v="#N/A"/>
    <e v="#N/A"/>
    <e v="#N/A"/>
    <e v="#N/A"/>
  </r>
  <r>
    <s v="CanOnWat"/>
    <x v="29"/>
    <d v="2021-05-23T00:00:00"/>
    <d v="2021-05-23T16:50:26"/>
    <n v="139"/>
    <x v="69"/>
    <d v="2021-05-23T00:00:00"/>
    <d v="2021-05-23T16:51:04"/>
    <n v="144"/>
    <s v="CanOnWat/nEmpM"/>
  </r>
  <r>
    <s v="CanOnWat"/>
    <x v="38"/>
    <d v="2021-05-23T00:00:00"/>
    <d v="2021-05-23T16:50:34"/>
    <n v="144"/>
    <x v="107"/>
    <d v="2021-05-23T00:00:00"/>
    <d v="2021-05-23T16:50:46"/>
    <n v="156"/>
    <s v=""/>
  </r>
  <r>
    <s v="CanOnWat"/>
    <x v="41"/>
    <d v="2021-05-23T00:00:00"/>
    <d v="2021-05-23T16:50:44"/>
    <n v="149"/>
    <x v="85"/>
    <d v="2021-05-23T00:00:00"/>
    <d v="2021-05-23T16:51:31"/>
    <n v="151"/>
    <s v="Q249-ws"/>
  </r>
  <r>
    <s v="CanOnWat"/>
    <x v="38"/>
    <d v="2021-05-23T00:00:00"/>
    <d v="2021-05-23T16:50:46"/>
    <n v="156"/>
    <x v="24"/>
    <e v="#N/A"/>
    <e v="#N/A"/>
    <e v="#N/A"/>
    <e v="#N/A"/>
  </r>
  <r>
    <s v="CanOnWat"/>
    <x v="29"/>
    <d v="2021-05-23T00:00:00"/>
    <d v="2021-05-23T16:51:04"/>
    <n v="144"/>
    <x v="69"/>
    <d v="2021-05-23T00:00:00"/>
    <d v="2021-05-23T16:51:17"/>
    <n v="156"/>
    <s v=""/>
  </r>
  <r>
    <s v="CanOnWat"/>
    <x v="29"/>
    <d v="2021-05-23T00:00:00"/>
    <d v="2021-05-23T16:51:17"/>
    <n v="156"/>
    <x v="24"/>
    <e v="#N/A"/>
    <e v="#N/A"/>
    <e v="#N/A"/>
    <e v="#N/A"/>
  </r>
  <r>
    <s v="CanOnWat"/>
    <x v="41"/>
    <d v="2021-05-23T00:00:00"/>
    <d v="2021-05-23T16:51:31"/>
    <n v="151"/>
    <x v="85"/>
    <d v="2021-05-23T00:00:00"/>
    <d v="2021-05-23T16:51:44"/>
    <n v="156"/>
    <s v=""/>
  </r>
  <r>
    <s v="CanOnWat"/>
    <x v="41"/>
    <d v="2021-05-23T00:00:00"/>
    <d v="2021-05-23T16:51:44"/>
    <n v="156"/>
    <x v="24"/>
    <e v="#N/A"/>
    <e v="#N/A"/>
    <e v="#N/A"/>
    <e v="#N/A"/>
  </r>
  <r>
    <s v="CanOnTor"/>
    <x v="45"/>
    <d v="2021-05-23T00:00:00"/>
    <d v="2021-05-23T16:55:34"/>
    <n v="139"/>
    <x v="96"/>
    <d v="2021-05-23T00:00:00"/>
    <d v="2021-05-23T16:57:23"/>
    <n v="144"/>
    <s v="CanOnTor/nEmpU"/>
  </r>
  <r>
    <s v="CanOnWat"/>
    <x v="36"/>
    <d v="2021-05-23T00:00:00"/>
    <d v="2021-05-23T16:56:39"/>
    <n v="139"/>
    <x v="86"/>
    <d v="2021-05-23T00:00:00"/>
    <d v="2021-05-23T16:57:12"/>
    <n v="144"/>
    <s v="CanOnWat/pEmpL"/>
  </r>
  <r>
    <s v="CanOnWat"/>
    <x v="36"/>
    <d v="2021-05-23T00:00:00"/>
    <d v="2021-05-23T16:57:12"/>
    <n v="144"/>
    <x v="86"/>
    <d v="2021-05-23T00:00:00"/>
    <d v="2021-05-23T16:57:23"/>
    <n v="156"/>
    <s v=""/>
  </r>
  <r>
    <s v="CanOnWat"/>
    <x v="36"/>
    <d v="2021-05-23T00:00:00"/>
    <d v="2021-05-23T16:57:23"/>
    <n v="156"/>
    <x v="24"/>
    <e v="#N/A"/>
    <e v="#N/A"/>
    <e v="#N/A"/>
    <e v="#N/A"/>
  </r>
  <r>
    <s v="CanOnTor"/>
    <x v="45"/>
    <d v="2021-05-23T00:00:00"/>
    <d v="2021-05-23T16:57:23"/>
    <n v="144"/>
    <x v="97"/>
    <d v="2021-05-23T00:00:00"/>
    <d v="2021-05-23T16:58:36"/>
    <n v="149"/>
    <s v="Y200-ws"/>
  </r>
  <r>
    <s v="CanOnTor"/>
    <x v="45"/>
    <d v="2021-05-23T00:00:00"/>
    <d v="2021-05-23T16:58:36"/>
    <n v="149"/>
    <x v="91"/>
    <d v="2021-05-23T00:00:00"/>
    <d v="2021-05-23T16:58:59"/>
    <n v="151"/>
    <s v="Y200-ws"/>
  </r>
  <r>
    <s v="CanOnTor"/>
    <x v="45"/>
    <d v="2021-05-23T00:00:00"/>
    <d v="2021-05-23T16:58:59"/>
    <n v="151"/>
    <x v="91"/>
    <d v="2021-05-23T00:00:00"/>
    <d v="2021-05-23T16:59:09"/>
    <n v="156"/>
    <s v=""/>
  </r>
  <r>
    <s v="CanOnTor"/>
    <x v="45"/>
    <d v="2021-05-23T00:00:00"/>
    <d v="2021-05-23T16:59:09"/>
    <n v="156"/>
    <x v="24"/>
    <e v="#N/A"/>
    <e v="#N/A"/>
    <e v="#N/A"/>
    <e v="#N/A"/>
  </r>
  <r>
    <s v="CanOnWat"/>
    <x v="19"/>
    <d v="2021-05-23T00:00:00"/>
    <d v="2021-05-23T17:01:31"/>
    <n v="139"/>
    <x v="37"/>
    <d v="2021-05-23T00:00:00"/>
    <d v="2021-05-23T17:02:10"/>
    <n v="144"/>
    <s v="CanOnWat/xEmpH"/>
  </r>
  <r>
    <s v="CanOnWat"/>
    <x v="19"/>
    <d v="2021-05-23T00:00:00"/>
    <d v="2021-05-23T17:02:10"/>
    <n v="144"/>
    <x v="38"/>
    <d v="2021-05-23T00:00:00"/>
    <d v="2021-05-23T17:02:51"/>
    <n v="149"/>
    <s v="S165-ws"/>
  </r>
  <r>
    <s v="CanOnTor"/>
    <x v="44"/>
    <d v="2021-05-23T00:00:00"/>
    <d v="2021-05-23T17:02:15"/>
    <n v="139"/>
    <x v="106"/>
    <d v="2021-05-23T00:00:00"/>
    <d v="2021-05-23T17:02:48"/>
    <n v="144"/>
    <s v="CanOnTor/wEmpF"/>
  </r>
  <r>
    <s v="CanOnTor"/>
    <x v="44"/>
    <d v="2021-05-23T00:00:00"/>
    <d v="2021-05-23T17:02:48"/>
    <n v="144"/>
    <x v="106"/>
    <d v="2021-05-23T00:00:00"/>
    <d v="2021-05-23T17:02:59"/>
    <n v="156"/>
    <s v=""/>
  </r>
  <r>
    <s v="CanOnWat"/>
    <x v="19"/>
    <d v="2021-05-23T00:00:00"/>
    <d v="2021-05-23T17:02:51"/>
    <n v="149"/>
    <x v="34"/>
    <d v="2021-05-23T00:00:00"/>
    <d v="2021-05-23T17:03:24"/>
    <n v="151"/>
    <s v="S165-ws"/>
  </r>
  <r>
    <s v="CanOnTor"/>
    <x v="44"/>
    <d v="2021-05-23T00:00:00"/>
    <d v="2021-05-23T17:02:59"/>
    <n v="156"/>
    <x v="24"/>
    <e v="#N/A"/>
    <e v="#N/A"/>
    <e v="#N/A"/>
    <e v="#N/A"/>
  </r>
  <r>
    <s v="CanOnWat"/>
    <x v="19"/>
    <d v="2021-05-23T00:00:00"/>
    <d v="2021-05-23T17:03:24"/>
    <n v="151"/>
    <x v="34"/>
    <d v="2021-05-23T00:00:00"/>
    <d v="2021-05-23T17:03:38"/>
    <n v="156"/>
    <s v=""/>
  </r>
  <r>
    <s v="CanOnWat"/>
    <x v="19"/>
    <d v="2021-05-23T00:00:00"/>
    <d v="2021-05-23T17:03:38"/>
    <n v="156"/>
    <x v="24"/>
    <e v="#N/A"/>
    <e v="#N/A"/>
    <e v="#N/A"/>
    <e v="#N/A"/>
  </r>
  <r>
    <s v="CanOnTor"/>
    <x v="37"/>
    <d v="2021-05-23T00:00:00"/>
    <d v="2021-05-23T17:05:08"/>
    <n v="139"/>
    <x v="87"/>
    <d v="2021-05-23T00:00:00"/>
    <d v="2021-05-23T17:05:52"/>
    <n v="144"/>
    <s v="CanOnTor/xEmpS"/>
  </r>
  <r>
    <s v="CanOnTor"/>
    <x v="37"/>
    <d v="2021-05-23T00:00:00"/>
    <d v="2021-05-23T17:05:52"/>
    <n v="144"/>
    <x v="87"/>
    <d v="2021-05-23T00:00:00"/>
    <d v="2021-05-23T17:06:05"/>
    <n v="156"/>
    <s v=""/>
  </r>
  <r>
    <s v="CanOnTor"/>
    <x v="37"/>
    <d v="2021-05-23T00:00:00"/>
    <d v="2021-05-23T17:06:05"/>
    <n v="156"/>
    <x v="24"/>
    <e v="#N/A"/>
    <e v="#N/A"/>
    <e v="#N/A"/>
    <e v="#N/A"/>
  </r>
  <r>
    <s v="CanOnTor"/>
    <x v="48"/>
    <d v="2021-05-23T00:00:00"/>
    <d v="2021-05-23T17:06:51"/>
    <n v="139"/>
    <x v="109"/>
    <d v="2021-05-23T00:00:00"/>
    <d v="2021-05-23T17:08:36"/>
    <n v="144"/>
    <s v="CanOnTor/wEmpF"/>
  </r>
  <r>
    <s v="CanOnTor"/>
    <x v="48"/>
    <d v="2021-05-23T00:00:00"/>
    <d v="2021-05-23T17:08:36"/>
    <n v="144"/>
    <x v="106"/>
    <d v="2021-05-23T00:00:00"/>
    <d v="2021-05-23T17:08:56"/>
    <n v="149"/>
    <s v="L109-ws"/>
  </r>
  <r>
    <s v="CanOnTor"/>
    <x v="48"/>
    <d v="2021-05-23T00:00:00"/>
    <d v="2021-05-23T17:08:56"/>
    <n v="149"/>
    <x v="108"/>
    <d v="2021-05-23T00:00:00"/>
    <d v="2021-05-23T17:09:28"/>
    <n v="151"/>
    <s v="L109-ws"/>
  </r>
  <r>
    <s v="CanOnWat"/>
    <x v="46"/>
    <d v="2021-05-23T00:00:00"/>
    <d v="2021-05-23T17:09:06"/>
    <n v="139"/>
    <x v="101"/>
    <d v="2021-05-23T00:00:00"/>
    <d v="2021-05-23T17:09:45"/>
    <n v="144"/>
    <s v="CanOnWat/xEmpS"/>
  </r>
  <r>
    <s v="CanOnTor"/>
    <x v="48"/>
    <d v="2021-05-23T00:00:00"/>
    <d v="2021-05-23T17:09:28"/>
    <n v="151"/>
    <x v="108"/>
    <d v="2021-05-23T00:00:00"/>
    <d v="2021-05-23T17:09:40"/>
    <n v="156"/>
    <s v=""/>
  </r>
  <r>
    <s v="CanOnTor"/>
    <x v="48"/>
    <d v="2021-05-23T00:00:00"/>
    <d v="2021-05-23T17:09:40"/>
    <n v="156"/>
    <x v="24"/>
    <e v="#N/A"/>
    <e v="#N/A"/>
    <e v="#N/A"/>
    <e v="#N/A"/>
  </r>
  <r>
    <s v="CanOnWat"/>
    <x v="46"/>
    <d v="2021-05-23T00:00:00"/>
    <d v="2021-05-23T17:09:45"/>
    <n v="144"/>
    <x v="103"/>
    <d v="2021-05-23T00:00:00"/>
    <d v="2021-05-23T17:10:16"/>
    <n v="149"/>
    <s v="Y167-ws"/>
  </r>
  <r>
    <s v="CanOnWat"/>
    <x v="46"/>
    <d v="2021-05-23T00:00:00"/>
    <d v="2021-05-23T17:10:16"/>
    <n v="149"/>
    <x v="94"/>
    <d v="2021-05-23T00:00:00"/>
    <d v="2021-05-23T17:10:53"/>
    <n v="151"/>
    <s v="Y167-ws"/>
  </r>
  <r>
    <s v="CanOnWat"/>
    <x v="46"/>
    <d v="2021-05-23T00:00:00"/>
    <d v="2021-05-23T17:10:53"/>
    <n v="151"/>
    <x v="94"/>
    <d v="2021-05-23T00:00:00"/>
    <d v="2021-05-23T17:11:06"/>
    <n v="156"/>
    <s v=""/>
  </r>
  <r>
    <s v="CanOnWat"/>
    <x v="46"/>
    <d v="2021-05-23T00:00:00"/>
    <d v="2021-05-23T17:11:06"/>
    <n v="156"/>
    <x v="24"/>
    <e v="#N/A"/>
    <e v="#N/A"/>
    <e v="#N/A"/>
    <e v="#N/A"/>
  </r>
  <r>
    <s v="CanOnTor"/>
    <x v="42"/>
    <d v="2021-05-23T00:00:00"/>
    <d v="2021-05-23T17:12:21"/>
    <n v="139"/>
    <x v="98"/>
    <d v="2021-05-23T00:00:00"/>
    <d v="2021-05-23T17:13:02"/>
    <n v="144"/>
    <s v="CanOnTor/oEmpO"/>
  </r>
  <r>
    <s v="CanOnTor"/>
    <x v="42"/>
    <d v="2021-05-23T00:00:00"/>
    <d v="2021-05-23T17:13:02"/>
    <n v="144"/>
    <x v="99"/>
    <d v="2021-05-23T00:00:00"/>
    <d v="2021-05-23T17:13:51"/>
    <n v="149"/>
    <s v="G176-ws"/>
  </r>
  <r>
    <s v="CanOnTor"/>
    <x v="42"/>
    <d v="2021-05-23T00:00:00"/>
    <d v="2021-05-23T17:13:51"/>
    <n v="149"/>
    <x v="88"/>
    <d v="2021-05-23T00:00:00"/>
    <d v="2021-05-23T17:14:33"/>
    <n v="151"/>
    <s v="G176-ws"/>
  </r>
  <r>
    <s v="CanOnTor"/>
    <x v="42"/>
    <d v="2021-05-23T00:00:00"/>
    <d v="2021-05-23T17:14:33"/>
    <n v="151"/>
    <x v="88"/>
    <d v="2021-05-23T00:00:00"/>
    <d v="2021-05-23T17:14:43"/>
    <n v="156"/>
    <s v=""/>
  </r>
  <r>
    <s v="CanOnTor"/>
    <x v="42"/>
    <d v="2021-05-23T00:00:00"/>
    <d v="2021-05-23T17:14:43"/>
    <n v="156"/>
    <x v="24"/>
    <e v="#N/A"/>
    <e v="#N/A"/>
    <e v="#N/A"/>
    <e v="#N/A"/>
  </r>
  <r>
    <s v="CanOnTor"/>
    <x v="39"/>
    <d v="2021-05-23T00:00:00"/>
    <d v="2021-05-23T17:16:24"/>
    <n v="139"/>
    <x v="99"/>
    <d v="2021-05-23T00:00:00"/>
    <d v="2021-05-23T17:18:11"/>
    <n v="144"/>
    <s v="CanOnTor/oEmpO"/>
  </r>
  <r>
    <s v="CanOnTor"/>
    <x v="39"/>
    <d v="2021-05-23T00:00:00"/>
    <d v="2021-05-23T17:18:11"/>
    <n v="144"/>
    <x v="99"/>
    <d v="2021-05-23T00:00:00"/>
    <d v="2021-05-23T17:18:22"/>
    <n v="156"/>
    <s v=""/>
  </r>
  <r>
    <s v="CanOnTor"/>
    <x v="39"/>
    <d v="2021-05-23T00:00:00"/>
    <d v="2021-05-23T17:18:22"/>
    <n v="156"/>
    <x v="24"/>
    <e v="#N/A"/>
    <e v="#N/A"/>
    <e v="#N/A"/>
    <e v="#N/A"/>
  </r>
  <r>
    <s v="CanOnTor"/>
    <x v="43"/>
    <d v="2021-05-23T00:00:00"/>
    <d v="2021-05-23T17:46:32"/>
    <n v="139"/>
    <x v="100"/>
    <d v="2021-05-23T00:00:00"/>
    <d v="2021-05-23T17:47:13"/>
    <n v="144"/>
    <s v="CanOnTor/pEmpL"/>
  </r>
  <r>
    <s v="CanOnTor"/>
    <x v="43"/>
    <d v="2021-05-23T00:00:00"/>
    <d v="2021-05-23T17:47:13"/>
    <n v="144"/>
    <x v="102"/>
    <d v="2021-05-23T00:00:00"/>
    <d v="2021-05-23T17:47:58"/>
    <n v="149"/>
    <s v="A122-ws"/>
  </r>
  <r>
    <s v="CanOnTor"/>
    <x v="43"/>
    <d v="2021-05-23T00:00:00"/>
    <d v="2021-05-23T17:47:58"/>
    <n v="149"/>
    <x v="89"/>
    <d v="2021-05-23T00:00:00"/>
    <d v="2021-05-23T17:48:53"/>
    <n v="151"/>
    <s v="A122-ws"/>
  </r>
  <r>
    <s v="CanOnTor"/>
    <x v="43"/>
    <d v="2021-05-23T00:00:00"/>
    <d v="2021-05-23T17:48:53"/>
    <n v="151"/>
    <x v="89"/>
    <d v="2021-05-23T00:00:00"/>
    <d v="2021-05-23T17:49:07"/>
    <n v="156"/>
    <s v=""/>
  </r>
  <r>
    <s v="CanOnTor"/>
    <x v="43"/>
    <d v="2021-05-23T00:00:00"/>
    <d v="2021-05-23T17:49:07"/>
    <n v="156"/>
    <x v="24"/>
    <e v="#N/A"/>
    <e v="#N/A"/>
    <e v="#N/A"/>
    <e v="#N/A"/>
  </r>
  <r>
    <s v="CanOnTor"/>
    <x v="40"/>
    <d v="2021-05-23T00:00:00"/>
    <d v="2021-05-23T18:32:25"/>
    <n v="139"/>
    <x v="104"/>
    <d v="2021-05-23T00:00:00"/>
    <d v="2021-05-23T18:32:57"/>
    <n v="144"/>
    <s v="CanOnTor/jEmpB"/>
  </r>
  <r>
    <s v="CanOnTor"/>
    <x v="40"/>
    <d v="2021-05-23T00:00:00"/>
    <d v="2021-05-23T18:32:57"/>
    <n v="144"/>
    <x v="104"/>
    <d v="2021-05-23T00:00:00"/>
    <d v="2021-05-23T18:33:10"/>
    <n v="156"/>
    <s v=""/>
  </r>
  <r>
    <s v="CanOnTor"/>
    <x v="40"/>
    <d v="2021-05-23T00:00:00"/>
    <d v="2021-05-23T18:33:10"/>
    <n v="156"/>
    <x v="24"/>
    <e v="#N/A"/>
    <e v="#N/A"/>
    <e v="#N/A"/>
    <e v="#N/A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s v="CanOnTor"/>
    <x v="0"/>
    <d v="2021-05-27T00:00:00"/>
    <d v="2021-05-27T06:12:54"/>
    <n v="113"/>
    <x v="0"/>
    <d v="2021-05-27T00:00:00"/>
    <d v="2021-05-27T06:13:04"/>
    <n v="123"/>
    <s v="CanOnTor/oEmpT"/>
  </r>
  <r>
    <s v="CanOnTor"/>
    <x v="1"/>
    <d v="2021-05-27T00:00:00"/>
    <d v="2021-05-27T06:16:19"/>
    <n v="113"/>
    <x v="1"/>
    <d v="2021-05-27T00:00:00"/>
    <d v="2021-05-27T06:16:25"/>
    <n v="135"/>
    <s v="CanOnTor/oEmpT"/>
  </r>
  <r>
    <s v="CanOnTor"/>
    <x v="1"/>
    <d v="2021-05-27T00:00:00"/>
    <d v="2021-05-27T06:18:09"/>
    <n v="113"/>
    <x v="1"/>
    <d v="2021-05-27T00:00:00"/>
    <d v="2021-05-27T06:18:18"/>
    <n v="123"/>
    <s v="CanOnTor/oEmpT"/>
  </r>
  <r>
    <s v="CanOnWat"/>
    <x v="2"/>
    <d v="2021-05-27T00:00:00"/>
    <d v="2021-05-27T06:18:39"/>
    <n v="113"/>
    <x v="2"/>
    <d v="2021-05-27T00:00:00"/>
    <d v="2021-05-27T06:18:53"/>
    <n v="135"/>
    <s v="CanOnWat/vEmpQ"/>
  </r>
  <r>
    <s v="CanOnWat"/>
    <x v="2"/>
    <d v="2021-05-27T00:00:00"/>
    <d v="2021-05-27T06:20:48"/>
    <n v="113"/>
    <x v="2"/>
    <d v="2021-05-27T00:00:00"/>
    <d v="2021-05-27T06:20:50"/>
    <n v="123"/>
    <s v="CanOnWat/vEmpQ"/>
  </r>
  <r>
    <s v="CanOnTor"/>
    <x v="3"/>
    <d v="2021-05-27T00:00:00"/>
    <d v="2021-05-27T06:22:33"/>
    <n v="113"/>
    <x v="3"/>
    <d v="2021-05-27T00:00:00"/>
    <d v="2021-05-27T06:22:38"/>
    <n v="123"/>
    <s v="CanOnTor/vEmpQ"/>
  </r>
  <r>
    <s v="CanOnWat"/>
    <x v="4"/>
    <d v="2021-05-27T00:00:00"/>
    <d v="2021-05-27T06:41:56"/>
    <n v="113"/>
    <x v="4"/>
    <d v="2021-05-27T00:00:00"/>
    <d v="2021-05-27T06:42:01"/>
    <n v="123"/>
    <s v="CanOnWat/sEmpX"/>
  </r>
  <r>
    <s v="CanOnTor"/>
    <x v="5"/>
    <d v="2021-05-27T00:00:00"/>
    <d v="2021-05-27T06:42:48"/>
    <n v="113"/>
    <x v="5"/>
    <d v="2021-05-27T00:00:00"/>
    <d v="2021-05-27T06:42:53"/>
    <n v="123"/>
    <s v="CanOnTor/sEmpX"/>
  </r>
  <r>
    <s v="CanOnTor"/>
    <x v="6"/>
    <d v="2021-05-27T00:00:00"/>
    <d v="2021-05-27T06:53:13"/>
    <n v="113"/>
    <x v="6"/>
    <d v="2021-05-27T00:00:00"/>
    <d v="2021-05-27T06:53:20"/>
    <n v="123"/>
    <s v="CanOnTor/cEmpZ"/>
  </r>
  <r>
    <s v="CanOnTor"/>
    <x v="7"/>
    <d v="2021-05-27T00:00:00"/>
    <d v="2021-05-27T06:57:30"/>
    <n v="113"/>
    <x v="7"/>
    <d v="2021-05-27T00:00:00"/>
    <d v="2021-05-27T06:57:33"/>
    <n v="123"/>
    <s v="CanOnTor/nEmpY"/>
  </r>
  <r>
    <s v="CanOnTor"/>
    <x v="8"/>
    <d v="2021-05-27T00:00:00"/>
    <d v="2021-05-27T06:59:02"/>
    <n v="113"/>
    <x v="8"/>
    <d v="2021-05-27T00:00:00"/>
    <d v="2021-05-27T06:59:03"/>
    <n v="123"/>
    <s v="CanOnTor/xEmpN"/>
  </r>
  <r>
    <s v="CanOnWat"/>
    <x v="9"/>
    <d v="2021-05-27T00:00:00"/>
    <d v="2021-05-27T07:00:23"/>
    <n v="113"/>
    <x v="9"/>
    <d v="2021-05-27T00:00:00"/>
    <d v="2021-05-27T07:00:23"/>
    <n v="123"/>
    <s v="CanOnWat/zEmpR"/>
  </r>
  <r>
    <s v="CanOnTor"/>
    <x v="10"/>
    <d v="2021-05-27T00:00:00"/>
    <d v="2021-05-27T07:01:11"/>
    <n v="113"/>
    <x v="6"/>
    <d v="2021-05-27T00:00:00"/>
    <d v="2021-05-27T07:01:12"/>
    <n v="135"/>
    <s v="CanOnTor/cEmpZ"/>
  </r>
  <r>
    <s v="CanOnTor"/>
    <x v="11"/>
    <d v="2021-05-27T00:00:00"/>
    <d v="2021-05-27T07:01:31"/>
    <n v="113"/>
    <x v="10"/>
    <d v="2021-05-27T00:00:00"/>
    <d v="2021-05-27T07:01:39"/>
    <n v="123"/>
    <s v="CanOnTor/oEmpJ"/>
  </r>
  <r>
    <s v="CanOnWat"/>
    <x v="12"/>
    <d v="2021-05-27T00:00:00"/>
    <d v="2021-05-27T07:01:39"/>
    <n v="113"/>
    <x v="11"/>
    <d v="2021-05-27T00:00:00"/>
    <d v="2021-05-27T07:01:53"/>
    <n v="123"/>
    <s v="CanOnWat/cEmpZ"/>
  </r>
  <r>
    <s v="CanOnTor"/>
    <x v="10"/>
    <d v="2021-05-27T00:00:00"/>
    <d v="2021-05-27T07:03:20"/>
    <n v="113"/>
    <x v="6"/>
    <d v="2021-05-27T00:00:00"/>
    <d v="2021-05-27T07:03:23"/>
    <n v="123"/>
    <s v="CanOnTor/cEmpZ"/>
  </r>
  <r>
    <s v="CanOnTor"/>
    <x v="13"/>
    <d v="2021-05-27T00:00:00"/>
    <d v="2021-05-27T07:04:00"/>
    <n v="113"/>
    <x v="12"/>
    <d v="2021-05-27T00:00:00"/>
    <d v="2021-05-27T07:04:02"/>
    <n v="123"/>
    <s v="CanOnTor/xEmpN"/>
  </r>
  <r>
    <s v="CanOnWat"/>
    <x v="14"/>
    <d v="2021-05-27T00:00:00"/>
    <d v="2021-05-27T07:04:31"/>
    <n v="113"/>
    <x v="13"/>
    <d v="2021-05-27T00:00:00"/>
    <d v="2021-05-27T07:04:40"/>
    <n v="123"/>
    <s v="CanOnWat/xEmpH"/>
  </r>
  <r>
    <s v="CanOnTor"/>
    <x v="15"/>
    <d v="2021-05-27T00:00:00"/>
    <d v="2021-05-27T07:04:44"/>
    <n v="113"/>
    <x v="14"/>
    <d v="2021-05-27T00:00:00"/>
    <d v="2021-05-27T07:04:57"/>
    <n v="123"/>
    <s v="CanOnTor/zEmpR"/>
  </r>
  <r>
    <s v="CanOnTor"/>
    <x v="16"/>
    <d v="2021-05-27T00:00:00"/>
    <d v="2021-05-27T07:05:21"/>
    <n v="113"/>
    <x v="15"/>
    <d v="2021-05-27T00:00:00"/>
    <d v="2021-05-27T07:05:31"/>
    <n v="123"/>
    <s v="CanOnTor/oEmpJ"/>
  </r>
  <r>
    <s v="CanOnTor"/>
    <x v="17"/>
    <d v="2021-05-27T00:00:00"/>
    <d v="2021-05-27T07:05:34"/>
    <n v="113"/>
    <x v="16"/>
    <d v="2021-05-27T00:00:00"/>
    <d v="2021-05-27T07:05:45"/>
    <n v="123"/>
    <s v="CanOnTor/xEmpH"/>
  </r>
  <r>
    <s v="CanOnWat"/>
    <x v="18"/>
    <d v="2021-05-27T00:00:00"/>
    <d v="2021-05-27T07:06:11"/>
    <n v="113"/>
    <x v="17"/>
    <d v="2021-05-27T00:00:00"/>
    <d v="2021-05-27T07:06:21"/>
    <n v="123"/>
    <s v="CanOnWat/jEmpG"/>
  </r>
  <r>
    <s v="CanOnWat"/>
    <x v="19"/>
    <d v="2021-05-27T00:00:00"/>
    <d v="2021-05-27T07:06:22"/>
    <n v="113"/>
    <x v="18"/>
    <d v="2021-05-27T00:00:00"/>
    <d v="2021-05-27T07:06:30"/>
    <n v="123"/>
    <s v="CanOnWat/hEmpW"/>
  </r>
  <r>
    <s v="CanOnWat"/>
    <x v="20"/>
    <d v="2021-05-27T00:00:00"/>
    <d v="2021-05-27T07:07:10"/>
    <n v="113"/>
    <x v="19"/>
    <d v="2021-05-27T00:00:00"/>
    <d v="2021-05-27T07:07:13"/>
    <n v="123"/>
    <s v="CanOnWat/uEmpC"/>
  </r>
  <r>
    <s v="CanOnWat"/>
    <x v="21"/>
    <d v="2021-05-27T00:00:00"/>
    <d v="2021-05-27T07:12:58"/>
    <n v="113"/>
    <x v="20"/>
    <d v="2021-05-27T00:00:00"/>
    <d v="2021-05-27T07:13:01"/>
    <n v="123"/>
    <s v="CanOnWat/uEmpC"/>
  </r>
  <r>
    <s v="CanOnTor"/>
    <x v="22"/>
    <d v="2021-05-27T00:00:00"/>
    <d v="2021-05-27T07:17:04"/>
    <n v="113"/>
    <x v="21"/>
    <d v="2021-05-27T00:00:00"/>
    <d v="2021-05-27T07:17:13"/>
    <n v="123"/>
    <s v="CanOnTor/hEmpP"/>
  </r>
  <r>
    <s v="CanOnWat"/>
    <x v="23"/>
    <d v="2021-05-27T00:00:00"/>
    <d v="2021-05-27T07:21:59"/>
    <n v="113"/>
    <x v="22"/>
    <d v="2021-05-27T00:00:00"/>
    <d v="2021-05-27T07:22:08"/>
    <n v="123"/>
    <s v="CanOnWat/hEmpP"/>
  </r>
  <r>
    <s v="CanOnWat"/>
    <x v="24"/>
    <d v="2021-05-27T00:00:00"/>
    <d v="2021-05-27T07:28:53"/>
    <n v="113"/>
    <x v="23"/>
    <d v="2021-05-27T00:00:00"/>
    <d v="2021-05-27T07:28:53"/>
    <n v="123"/>
    <s v="CanOnWat/xEmpE"/>
  </r>
  <r>
    <s v="CanOnWat"/>
    <x v="25"/>
    <d v="2021-05-27T00:00:00"/>
    <d v="2021-05-27T07:29:02"/>
    <n v="113"/>
    <x v="24"/>
    <d v="2021-05-27T00:00:00"/>
    <d v="2021-05-27T07:29:07"/>
    <n v="123"/>
    <s v="CanOnWat/tEmpK"/>
  </r>
  <r>
    <s v="CanOnTor"/>
    <x v="26"/>
    <d v="2021-05-27T00:00:00"/>
    <d v="2021-05-27T07:29:25"/>
    <n v="113"/>
    <x v="25"/>
    <d v="2021-05-27T00:00:00"/>
    <d v="2021-05-27T07:29:26"/>
    <n v="123"/>
    <s v="CanOnTor/tEmpK"/>
  </r>
  <r>
    <s v="CanOnTor"/>
    <x v="27"/>
    <d v="2021-05-27T00:00:00"/>
    <d v="2021-05-27T07:30:38"/>
    <n v="113"/>
    <x v="26"/>
    <d v="2021-05-27T00:00:00"/>
    <d v="2021-05-27T07:30:51"/>
    <n v="123"/>
    <s v="CanOnTor/fEmpV"/>
  </r>
  <r>
    <s v="CanOnWat"/>
    <x v="28"/>
    <d v="2021-05-27T00:00:00"/>
    <d v="2021-05-27T07:33:59"/>
    <n v="113"/>
    <x v="27"/>
    <d v="2021-05-27T00:00:00"/>
    <d v="2021-05-27T07:34:02"/>
    <n v="123"/>
    <s v="CanOnWat/gEmpI"/>
  </r>
  <r>
    <s v="CanOnWat"/>
    <x v="29"/>
    <d v="2021-05-27T00:00:00"/>
    <d v="2021-05-27T07:34:49"/>
    <n v="113"/>
    <x v="28"/>
    <d v="2021-05-27T00:00:00"/>
    <d v="2021-05-27T07:34:54"/>
    <n v="123"/>
    <s v="CanOnWat/xEmpE"/>
  </r>
  <r>
    <s v="CanOnWat"/>
    <x v="30"/>
    <d v="2021-05-27T00:00:00"/>
    <d v="2021-05-27T07:36:34"/>
    <n v="113"/>
    <x v="29"/>
    <d v="2021-05-27T00:00:00"/>
    <d v="2021-05-27T07:36:44"/>
    <n v="123"/>
    <s v="CanOnWat/nEmpM"/>
  </r>
  <r>
    <s v="CanOnWat"/>
    <x v="31"/>
    <d v="2021-05-27T00:00:00"/>
    <d v="2021-05-27T07:37:44"/>
    <n v="113"/>
    <x v="30"/>
    <d v="2021-05-27T00:00:00"/>
    <d v="2021-05-27T07:37:54"/>
    <n v="123"/>
    <s v="CanOnWat/qEmpD"/>
  </r>
  <r>
    <s v="CanOnTor"/>
    <x v="32"/>
    <d v="2021-05-27T00:00:00"/>
    <d v="2021-05-27T07:39:41"/>
    <n v="113"/>
    <x v="31"/>
    <d v="2021-05-27T00:00:00"/>
    <d v="2021-05-27T07:39:55"/>
    <n v="123"/>
    <s v="CanOnTor/nEmpM"/>
  </r>
  <r>
    <s v="CanOnWat"/>
    <x v="33"/>
    <d v="2021-05-27T00:00:00"/>
    <d v="2021-05-27T07:40:58"/>
    <n v="113"/>
    <x v="32"/>
    <d v="2021-05-27T00:00:00"/>
    <d v="2021-05-27T07:41:05"/>
    <n v="123"/>
    <s v="CanOnWat/qEmpD"/>
  </r>
  <r>
    <s v="CanOnTor"/>
    <x v="34"/>
    <d v="2021-05-27T00:00:00"/>
    <d v="2021-05-27T07:43:52"/>
    <n v="113"/>
    <x v="33"/>
    <d v="2021-05-27T00:00:00"/>
    <d v="2021-05-27T07:43:59"/>
    <n v="123"/>
    <s v="CanOnTor/gEmpI"/>
  </r>
  <r>
    <s v="CanOnTor"/>
    <x v="35"/>
    <d v="2021-05-27T00:00:00"/>
    <d v="2021-05-27T07:51:04"/>
    <n v="113"/>
    <x v="34"/>
    <d v="2021-05-27T00:00:00"/>
    <d v="2021-05-27T07:51:05"/>
    <n v="123"/>
    <s v="CanOnTor/lEmpA"/>
  </r>
  <r>
    <s v="CanOnWat"/>
    <x v="36"/>
    <d v="2021-05-27T00:00:00"/>
    <d v="2021-05-27T07:54:38"/>
    <n v="113"/>
    <x v="35"/>
    <d v="2021-05-27T00:00:00"/>
    <d v="2021-05-27T07:54:51"/>
    <n v="123"/>
    <s v="CanOnWat/pEmpL"/>
  </r>
  <r>
    <s v="CanOnTor"/>
    <x v="37"/>
    <d v="2021-05-27T00:00:00"/>
    <d v="2021-05-27T07:55:21"/>
    <n v="113"/>
    <x v="36"/>
    <d v="2021-05-27T00:00:00"/>
    <d v="2021-05-27T07:55:34"/>
    <n v="123"/>
    <s v="CanOnTor/xEmpS"/>
  </r>
  <r>
    <s v="CanOnWat"/>
    <x v="38"/>
    <d v="2021-05-27T00:00:00"/>
    <d v="2021-05-27T07:56:47"/>
    <n v="113"/>
    <x v="37"/>
    <d v="2021-05-27T00:00:00"/>
    <d v="2021-05-27T07:56:57"/>
    <n v="123"/>
    <s v="CanOnWat/lEmpA"/>
  </r>
  <r>
    <s v="CanOnTor"/>
    <x v="39"/>
    <d v="2021-05-27T00:00:00"/>
    <d v="2021-05-27T07:58:30"/>
    <n v="113"/>
    <x v="38"/>
    <d v="2021-05-27T00:00:00"/>
    <d v="2021-05-27T07:58:38"/>
    <n v="123"/>
    <s v="CanOnTor/nEmpU"/>
  </r>
  <r>
    <s v="CanOnTor"/>
    <x v="40"/>
    <d v="2021-05-27T00:00:00"/>
    <d v="2021-05-27T07:58:48"/>
    <n v="113"/>
    <x v="39"/>
    <d v="2021-05-27T00:00:00"/>
    <d v="2021-05-27T07:58:58"/>
    <n v="123"/>
    <s v="CanOnTor/oEmpO"/>
  </r>
  <r>
    <s v="CanOnTor"/>
    <x v="41"/>
    <d v="2021-05-27T00:00:00"/>
    <d v="2021-05-27T07:58:52"/>
    <n v="113"/>
    <x v="40"/>
    <d v="2021-05-27T00:00:00"/>
    <d v="2021-05-27T07:59:04"/>
    <n v="123"/>
    <s v="CanOnTor/oEmpO"/>
  </r>
  <r>
    <s v="CanOnTor"/>
    <x v="42"/>
    <d v="2021-05-27T00:00:00"/>
    <d v="2021-05-27T07:58:55"/>
    <n v="113"/>
    <x v="41"/>
    <d v="2021-05-27T00:00:00"/>
    <d v="2021-05-27T07:59:06"/>
    <n v="123"/>
    <s v="CanOnTor/pEmpL"/>
  </r>
  <r>
    <s v="CanOnWat"/>
    <x v="43"/>
    <d v="2021-05-27T00:00:00"/>
    <d v="2021-05-27T07:59:04"/>
    <n v="113"/>
    <x v="42"/>
    <d v="2021-05-27T00:00:00"/>
    <d v="2021-05-27T07:59:17"/>
    <n v="123"/>
    <s v="CanOnWat/xEmpS"/>
  </r>
  <r>
    <s v="CanOnTor"/>
    <x v="44"/>
    <d v="2021-05-27T00:00:00"/>
    <d v="2021-05-27T07:59:42"/>
    <n v="113"/>
    <x v="43"/>
    <d v="2021-05-27T00:00:00"/>
    <d v="2021-05-27T07:59:44"/>
    <n v="123"/>
    <s v="CanOnTor/jEmpB"/>
  </r>
  <r>
    <s v="CanOnTor"/>
    <x v="45"/>
    <d v="2021-05-27T00:00:00"/>
    <d v="2021-05-27T08:00:24"/>
    <n v="113"/>
    <x v="44"/>
    <d v="2021-05-27T00:00:00"/>
    <d v="2021-05-27T08:00:38"/>
    <n v="123"/>
    <s v="CanOnTor/jEmpB"/>
  </r>
  <r>
    <s v="CanOnTor"/>
    <x v="46"/>
    <d v="2021-05-27T00:00:00"/>
    <d v="2021-05-27T08:02:49"/>
    <n v="113"/>
    <x v="45"/>
    <d v="2021-05-27T00:00:00"/>
    <d v="2021-05-27T08:02:50"/>
    <n v="123"/>
    <s v="CanOnTor/wEmpF"/>
  </r>
  <r>
    <s v="CanOnWat"/>
    <x v="47"/>
    <d v="2021-05-27T00:00:00"/>
    <d v="2021-05-27T08:03:19"/>
    <n v="113"/>
    <x v="46"/>
    <d v="2021-05-27T00:00:00"/>
    <d v="2021-05-27T08:03:33"/>
    <n v="123"/>
    <s v="CanOnWat/nEmpU"/>
  </r>
  <r>
    <s v="CanOnTor"/>
    <x v="48"/>
    <d v="2021-05-27T00:00:00"/>
    <d v="2021-05-27T08:09:01"/>
    <n v="113"/>
    <x v="47"/>
    <d v="2021-05-27T00:00:00"/>
    <d v="2021-05-27T08:09:11"/>
    <n v="123"/>
    <s v="CanOnTor/wEmpF"/>
  </r>
  <r>
    <s v="CanOnTor"/>
    <x v="0"/>
    <d v="2021-05-26T00:00:00"/>
    <d v="2021-05-26T06:14:04"/>
    <n v="113"/>
    <x v="0"/>
    <d v="2021-05-26T00:00:00"/>
    <d v="2021-05-26T06:14:10"/>
    <n v="123"/>
    <s v="CanOnTor/oEmpT"/>
  </r>
  <r>
    <s v="CanOnTor"/>
    <x v="1"/>
    <d v="2021-05-26T00:00:00"/>
    <d v="2021-05-26T06:17:36"/>
    <n v="113"/>
    <x v="1"/>
    <d v="2021-05-26T00:00:00"/>
    <d v="2021-05-26T06:17:49"/>
    <n v="123"/>
    <s v="CanOnTor/oEmpT"/>
  </r>
  <r>
    <s v="CanOnWat"/>
    <x v="2"/>
    <d v="2021-05-26T00:00:00"/>
    <d v="2021-05-26T06:18:14"/>
    <n v="113"/>
    <x v="2"/>
    <d v="2021-05-26T00:00:00"/>
    <d v="2021-05-26T06:18:16"/>
    <n v="123"/>
    <s v="CanOnWat/vEmpQ"/>
  </r>
  <r>
    <s v="CanOnTor"/>
    <x v="3"/>
    <d v="2021-05-26T00:00:00"/>
    <d v="2021-05-26T06:22:17"/>
    <n v="113"/>
    <x v="3"/>
    <d v="2021-05-26T00:00:00"/>
    <d v="2021-05-26T06:22:31"/>
    <n v="123"/>
    <s v="CanOnTor/vEmpQ"/>
  </r>
  <r>
    <s v="CanOnTor"/>
    <x v="5"/>
    <d v="2021-05-26T00:00:00"/>
    <d v="2021-05-26T06:43:30"/>
    <n v="113"/>
    <x v="5"/>
    <d v="2021-05-26T00:00:00"/>
    <d v="2021-05-26T06:43:39"/>
    <n v="123"/>
    <s v="CanOnTor/sEmpX"/>
  </r>
  <r>
    <s v="CanOnWat"/>
    <x v="4"/>
    <d v="2021-05-26T00:00:00"/>
    <d v="2021-05-26T06:49:47"/>
    <n v="113"/>
    <x v="4"/>
    <d v="2021-05-26T00:00:00"/>
    <d v="2021-05-26T06:49:49"/>
    <n v="123"/>
    <s v="CanOnWat/sEmpX"/>
  </r>
  <r>
    <s v="CanOnTor"/>
    <x v="6"/>
    <d v="2021-05-26T00:00:00"/>
    <d v="2021-05-26T06:53:41"/>
    <n v="113"/>
    <x v="6"/>
    <d v="2021-05-26T00:00:00"/>
    <d v="2021-05-26T06:53:46"/>
    <n v="123"/>
    <s v="CanOnTor/cEmpZ"/>
  </r>
  <r>
    <s v="CanOnWat"/>
    <x v="18"/>
    <d v="2021-05-26T00:00:00"/>
    <d v="2021-05-26T06:57:25"/>
    <n v="113"/>
    <x v="17"/>
    <d v="2021-05-26T00:00:00"/>
    <d v="2021-05-26T06:57:31"/>
    <n v="123"/>
    <s v="CanOnWat/jEmpG"/>
  </r>
  <r>
    <s v="CanOnWat"/>
    <x v="19"/>
    <d v="2021-05-26T00:00:00"/>
    <d v="2021-05-26T06:58:04"/>
    <n v="113"/>
    <x v="18"/>
    <d v="2021-05-26T00:00:00"/>
    <d v="2021-05-26T06:58:05"/>
    <n v="123"/>
    <s v="CanOnWat/hEmpW"/>
  </r>
  <r>
    <s v="CanOnTor"/>
    <x v="7"/>
    <d v="2021-05-26T00:00:00"/>
    <d v="2021-05-26T06:58:39"/>
    <n v="113"/>
    <x v="7"/>
    <d v="2021-05-26T00:00:00"/>
    <d v="2021-05-26T06:58:41"/>
    <n v="123"/>
    <s v="CanOnTor/nEmpY"/>
  </r>
  <r>
    <s v="CanOnTor"/>
    <x v="17"/>
    <d v="2021-05-26T00:00:00"/>
    <d v="2021-05-26T06:58:53"/>
    <n v="113"/>
    <x v="16"/>
    <d v="2021-05-26T00:00:00"/>
    <d v="2021-05-26T06:59:02"/>
    <n v="123"/>
    <s v="CanOnTor/xEmpH"/>
  </r>
  <r>
    <s v="CanOnTor"/>
    <x v="8"/>
    <d v="2021-05-26T00:00:00"/>
    <d v="2021-05-26T06:59:51"/>
    <n v="113"/>
    <x v="8"/>
    <d v="2021-05-26T00:00:00"/>
    <d v="2021-05-26T06:59:55"/>
    <n v="123"/>
    <s v="CanOnTor/xEmpN"/>
  </r>
  <r>
    <s v="CanOnWat"/>
    <x v="9"/>
    <d v="2021-05-26T00:00:00"/>
    <d v="2021-05-26T07:00:05"/>
    <n v="113"/>
    <x v="9"/>
    <d v="2021-05-26T00:00:00"/>
    <d v="2021-05-26T07:00:06"/>
    <n v="135"/>
    <s v="CanOnWat/zEmpR"/>
  </r>
  <r>
    <s v="CanOnTor"/>
    <x v="10"/>
    <d v="2021-05-26T00:00:00"/>
    <d v="2021-05-26T07:01:38"/>
    <n v="113"/>
    <x v="6"/>
    <d v="2021-05-26T00:00:00"/>
    <d v="2021-05-26T07:01:44"/>
    <n v="123"/>
    <s v="CanOnTor/cEmpZ"/>
  </r>
  <r>
    <s v="CanOnWat"/>
    <x v="9"/>
    <d v="2021-05-26T00:00:00"/>
    <d v="2021-05-26T07:02:00"/>
    <n v="113"/>
    <x v="9"/>
    <d v="2021-05-26T00:00:00"/>
    <d v="2021-05-26T07:02:03"/>
    <n v="123"/>
    <s v="CanOnWat/zEmpR"/>
  </r>
  <r>
    <s v="CanOnWat"/>
    <x v="12"/>
    <d v="2021-05-26T00:00:00"/>
    <d v="2021-05-26T07:02:06"/>
    <n v="113"/>
    <x v="11"/>
    <d v="2021-05-26T00:00:00"/>
    <d v="2021-05-26T07:02:11"/>
    <n v="135"/>
    <s v="CanOnWat/cEmpZ"/>
  </r>
  <r>
    <s v="CanOnTor"/>
    <x v="11"/>
    <d v="2021-05-26T00:00:00"/>
    <d v="2021-05-26T07:02:23"/>
    <n v="113"/>
    <x v="10"/>
    <d v="2021-05-26T00:00:00"/>
    <d v="2021-05-26T07:02:32"/>
    <n v="135"/>
    <s v="CanOnTor/oEmpJ"/>
  </r>
  <r>
    <s v="CanOnTor"/>
    <x v="13"/>
    <d v="2021-05-26T00:00:00"/>
    <d v="2021-05-26T07:02:25"/>
    <n v="113"/>
    <x v="12"/>
    <d v="2021-05-26T00:00:00"/>
    <d v="2021-05-26T07:02:31"/>
    <n v="123"/>
    <s v="CanOnTor/xEmpN"/>
  </r>
  <r>
    <s v="CanOnTor"/>
    <x v="15"/>
    <d v="2021-05-26T00:00:00"/>
    <d v="2021-05-26T07:02:44"/>
    <n v="113"/>
    <x v="14"/>
    <d v="2021-05-26T00:00:00"/>
    <d v="2021-05-26T07:02:50"/>
    <n v="123"/>
    <s v="CanOnTor/zEmpR"/>
  </r>
  <r>
    <s v="CanOnWat"/>
    <x v="14"/>
    <d v="2021-05-26T00:00:00"/>
    <d v="2021-05-26T07:03:13"/>
    <n v="113"/>
    <x v="13"/>
    <d v="2021-05-26T00:00:00"/>
    <d v="2021-05-26T07:03:17"/>
    <n v="123"/>
    <s v="CanOnWat/xEmpH"/>
  </r>
  <r>
    <s v="CanOnTor"/>
    <x v="11"/>
    <d v="2021-05-26T00:00:00"/>
    <d v="2021-05-26T07:04:48"/>
    <n v="113"/>
    <x v="10"/>
    <d v="2021-05-26T00:00:00"/>
    <d v="2021-05-26T07:04:57"/>
    <n v="123"/>
    <s v="CanOnTor/oEmpJ"/>
  </r>
  <r>
    <s v="CanOnWat"/>
    <x v="12"/>
    <d v="2021-05-26T00:00:00"/>
    <d v="2021-05-26T07:05:27"/>
    <n v="113"/>
    <x v="11"/>
    <d v="2021-05-26T00:00:00"/>
    <d v="2021-05-26T07:05:35"/>
    <n v="123"/>
    <s v="CanOnWat/cEmpZ"/>
  </r>
  <r>
    <s v="CanOnTor"/>
    <x v="16"/>
    <d v="2021-05-26T00:00:00"/>
    <d v="2021-05-26T07:07:03"/>
    <n v="113"/>
    <x v="15"/>
    <d v="2021-05-26T00:00:00"/>
    <d v="2021-05-26T07:07:09"/>
    <n v="135"/>
    <s v="CanOnTor/oEmpJ"/>
  </r>
  <r>
    <s v="CanOnWat"/>
    <x v="20"/>
    <d v="2021-05-26T00:00:00"/>
    <d v="2021-05-26T07:07:05"/>
    <n v="113"/>
    <x v="19"/>
    <d v="2021-05-26T00:00:00"/>
    <d v="2021-05-26T07:07:10"/>
    <n v="123"/>
    <s v="CanOnWat/uEmpC"/>
  </r>
  <r>
    <s v="CanOnTor"/>
    <x v="16"/>
    <d v="2021-05-26T00:00:00"/>
    <d v="2021-05-26T07:09:27"/>
    <n v="113"/>
    <x v="15"/>
    <d v="2021-05-26T00:00:00"/>
    <d v="2021-05-26T07:09:40"/>
    <n v="123"/>
    <s v="CanOnTor/oEmpJ"/>
  </r>
  <r>
    <s v="CanOnWat"/>
    <x v="21"/>
    <d v="2021-05-26T00:00:00"/>
    <d v="2021-05-26T07:11:12"/>
    <n v="113"/>
    <x v="20"/>
    <d v="2021-05-26T00:00:00"/>
    <d v="2021-05-26T07:11:16"/>
    <n v="135"/>
    <s v="CanOnWat/uEmpC"/>
  </r>
  <r>
    <s v="CanOnWat"/>
    <x v="21"/>
    <d v="2021-05-26T00:00:00"/>
    <d v="2021-05-26T07:14:50"/>
    <n v="113"/>
    <x v="20"/>
    <d v="2021-05-26T00:00:00"/>
    <d v="2021-05-26T07:15:03"/>
    <n v="123"/>
    <s v="CanOnWat/uEmpC"/>
  </r>
  <r>
    <s v="CanOnTor"/>
    <x v="22"/>
    <d v="2021-05-26T00:00:00"/>
    <d v="2021-05-26T07:18:00"/>
    <n v="113"/>
    <x v="21"/>
    <d v="2021-05-26T00:00:00"/>
    <d v="2021-05-26T07:18:03"/>
    <n v="123"/>
    <s v="CanOnTor/hEmpP"/>
  </r>
  <r>
    <s v="CanOnWat"/>
    <x v="23"/>
    <d v="2021-05-26T00:00:00"/>
    <d v="2021-05-26T07:19:38"/>
    <n v="113"/>
    <x v="22"/>
    <d v="2021-05-26T00:00:00"/>
    <d v="2021-05-26T07:19:46"/>
    <n v="123"/>
    <s v="CanOnWat/hEmpP"/>
  </r>
  <r>
    <s v="CanOnWat"/>
    <x v="25"/>
    <d v="2021-05-26T00:00:00"/>
    <d v="2021-05-26T07:28:38"/>
    <n v="113"/>
    <x v="24"/>
    <d v="2021-05-26T00:00:00"/>
    <d v="2021-05-26T07:28:41"/>
    <n v="123"/>
    <s v="CanOnWat/tEmpK"/>
  </r>
  <r>
    <s v="CanOnTor"/>
    <x v="26"/>
    <d v="2021-05-26T00:00:00"/>
    <d v="2021-05-26T07:29:17"/>
    <n v="113"/>
    <x v="25"/>
    <d v="2021-05-26T00:00:00"/>
    <d v="2021-05-26T07:29:27"/>
    <n v="123"/>
    <s v="CanOnTor/tEmpK"/>
  </r>
  <r>
    <s v="CanOnTor"/>
    <x v="27"/>
    <d v="2021-05-26T00:00:00"/>
    <d v="2021-05-26T07:31:44"/>
    <n v="113"/>
    <x v="26"/>
    <d v="2021-05-26T00:00:00"/>
    <d v="2021-05-26T07:31:46"/>
    <n v="123"/>
    <s v="CanOnTor/fEmpV"/>
  </r>
  <r>
    <s v="CanOnWat"/>
    <x v="29"/>
    <d v="2021-05-26T00:00:00"/>
    <d v="2021-05-26T07:33:11"/>
    <n v="113"/>
    <x v="28"/>
    <d v="2021-05-26T00:00:00"/>
    <d v="2021-05-26T07:33:25"/>
    <n v="123"/>
    <s v="CanOnWat/xEmpE"/>
  </r>
  <r>
    <s v="CanOnWat"/>
    <x v="28"/>
    <d v="2021-05-26T00:00:00"/>
    <d v="2021-05-26T07:34:40"/>
    <n v="113"/>
    <x v="27"/>
    <d v="2021-05-26T00:00:00"/>
    <d v="2021-05-26T07:34:50"/>
    <n v="123"/>
    <s v="CanOnWat/gEmpI"/>
  </r>
  <r>
    <s v="CanOnWat"/>
    <x v="31"/>
    <d v="2021-05-26T00:00:00"/>
    <d v="2021-05-26T07:36:19"/>
    <n v="113"/>
    <x v="30"/>
    <d v="2021-05-26T00:00:00"/>
    <d v="2021-05-26T07:36:24"/>
    <n v="123"/>
    <s v="CanOnWat/qEmpD"/>
  </r>
  <r>
    <s v="CanOnWat"/>
    <x v="24"/>
    <d v="2021-05-26T00:00:00"/>
    <d v="2021-05-26T07:36:28"/>
    <n v="113"/>
    <x v="23"/>
    <d v="2021-05-26T00:00:00"/>
    <d v="2021-05-26T07:36:40"/>
    <n v="123"/>
    <s v="CanOnWat/xEmpE"/>
  </r>
  <r>
    <s v="CanOnWat"/>
    <x v="30"/>
    <d v="2021-05-26T00:00:00"/>
    <d v="2021-05-26T07:36:56"/>
    <n v="113"/>
    <x v="29"/>
    <d v="2021-05-26T00:00:00"/>
    <d v="2021-05-26T07:37:04"/>
    <n v="123"/>
    <s v="CanOnWat/nEmpM"/>
  </r>
  <r>
    <s v="CanOnTor"/>
    <x v="34"/>
    <d v="2021-05-26T00:00:00"/>
    <d v="2021-05-26T07:37:33"/>
    <n v="113"/>
    <x v="33"/>
    <d v="2021-05-26T00:00:00"/>
    <d v="2021-05-26T07:37:44"/>
    <n v="123"/>
    <s v="CanOnTor/gEmpI"/>
  </r>
  <r>
    <s v="CanOnTor"/>
    <x v="32"/>
    <d v="2021-05-26T00:00:00"/>
    <d v="2021-05-26T07:39:36"/>
    <n v="113"/>
    <x v="31"/>
    <d v="2021-05-26T00:00:00"/>
    <d v="2021-05-26T07:39:45"/>
    <n v="123"/>
    <s v="CanOnTor/nEmpM"/>
  </r>
  <r>
    <s v="CanOnWat"/>
    <x v="33"/>
    <d v="2021-05-26T00:00:00"/>
    <d v="2021-05-26T07:40:57"/>
    <n v="113"/>
    <x v="32"/>
    <d v="2021-05-26T00:00:00"/>
    <d v="2021-05-26T07:40:59"/>
    <n v="123"/>
    <s v="CanOnWat/qEmpD"/>
  </r>
  <r>
    <s v="CanOnWat"/>
    <x v="47"/>
    <d v="2021-05-26T00:00:00"/>
    <d v="2021-05-26T07:55:03"/>
    <n v="113"/>
    <x v="46"/>
    <d v="2021-05-26T00:00:00"/>
    <d v="2021-05-26T07:55:03"/>
    <n v="123"/>
    <s v="CanOnWat/nEmpU"/>
  </r>
  <r>
    <s v="CanOnTor"/>
    <x v="35"/>
    <d v="2021-05-26T00:00:00"/>
    <d v="2021-05-26T07:57:07"/>
    <n v="113"/>
    <x v="34"/>
    <d v="2021-05-26T00:00:00"/>
    <d v="2021-05-26T07:57:14"/>
    <n v="123"/>
    <s v="CanOnTor/lEmpA"/>
  </r>
  <r>
    <s v="CanOnWat"/>
    <x v="43"/>
    <d v="2021-05-26T00:00:00"/>
    <d v="2021-05-26T07:57:47"/>
    <n v="113"/>
    <x v="42"/>
    <d v="2021-05-26T00:00:00"/>
    <d v="2021-05-26T17:13:02"/>
    <n v="139"/>
    <s v="CanOnWat/xEmpS,Y167-ws"/>
  </r>
  <r>
    <s v="CanOnWat"/>
    <x v="38"/>
    <d v="2021-05-26T00:00:00"/>
    <d v="2021-05-26T07:58:08"/>
    <n v="113"/>
    <x v="37"/>
    <d v="2021-05-26T00:00:00"/>
    <d v="2021-05-26T07:58:11"/>
    <n v="123"/>
    <s v="CanOnWat/lEmpA"/>
  </r>
  <r>
    <s v="CanOnTor"/>
    <x v="39"/>
    <d v="2021-05-26T00:00:00"/>
    <d v="2021-05-26T07:58:11"/>
    <n v="113"/>
    <x v="38"/>
    <d v="2021-05-26T00:00:00"/>
    <d v="2021-05-26T07:58:22"/>
    <n v="123"/>
    <s v="CanOnTor/nEmpU"/>
  </r>
  <r>
    <s v="CanOnTor"/>
    <x v="45"/>
    <d v="2021-05-26T00:00:00"/>
    <d v="2021-05-26T07:58:11"/>
    <n v="113"/>
    <x v="44"/>
    <d v="2021-05-26T00:00:00"/>
    <d v="2021-05-26T07:58:15"/>
    <n v="123"/>
    <s v="CanOnTor/jEmpB"/>
  </r>
  <r>
    <s v="CanOnTor"/>
    <x v="40"/>
    <d v="2021-05-26T00:00:00"/>
    <d v="2021-05-26T07:58:13"/>
    <n v="113"/>
    <x v="39"/>
    <d v="2021-05-26T00:00:00"/>
    <d v="2021-05-26T07:58:27"/>
    <n v="123"/>
    <s v="CanOnTor/oEmpO"/>
  </r>
  <r>
    <s v="CanOnTor"/>
    <x v="41"/>
    <d v="2021-05-26T00:00:00"/>
    <d v="2021-05-26T07:58:34"/>
    <n v="113"/>
    <x v="40"/>
    <d v="2021-05-26T00:00:00"/>
    <d v="2021-05-26T07:58:39"/>
    <n v="123"/>
    <s v="CanOnTor/oEmpO"/>
  </r>
  <r>
    <s v="CanOnTor"/>
    <x v="42"/>
    <d v="2021-05-26T00:00:00"/>
    <d v="2021-05-26T07:58:42"/>
    <n v="113"/>
    <x v="41"/>
    <d v="2021-05-26T00:00:00"/>
    <d v="2021-05-26T07:58:51"/>
    <n v="123"/>
    <s v="CanOnTor/pEmpL"/>
  </r>
  <r>
    <s v="CanOnTor"/>
    <x v="46"/>
    <d v="2021-05-26T00:00:00"/>
    <d v="2021-05-26T08:03:00"/>
    <n v="113"/>
    <x v="45"/>
    <d v="2021-05-26T00:00:00"/>
    <d v="2021-05-26T08:03:03"/>
    <n v="123"/>
    <s v="CanOnTor/wEmpF"/>
  </r>
  <r>
    <s v="CanOnTor"/>
    <x v="37"/>
    <d v="2021-05-26T00:00:00"/>
    <d v="2021-05-26T08:03:26"/>
    <n v="113"/>
    <x v="36"/>
    <d v="2021-05-26T00:00:00"/>
    <d v="2021-05-26T08:03:32"/>
    <n v="123"/>
    <s v="CanOnTor/xEmpS"/>
  </r>
  <r>
    <s v="CanOnWat"/>
    <x v="36"/>
    <d v="2021-05-26T00:00:00"/>
    <d v="2021-05-26T08:03:47"/>
    <n v="113"/>
    <x v="35"/>
    <d v="2021-05-26T00:00:00"/>
    <d v="2021-05-26T08:03:50"/>
    <n v="123"/>
    <s v="CanOnWat/pEmpL"/>
  </r>
  <r>
    <s v="CanOnTor"/>
    <x v="44"/>
    <d v="2021-05-26T00:00:00"/>
    <d v="2021-05-26T08:05:50"/>
    <n v="113"/>
    <x v="43"/>
    <d v="2021-05-26T00:00:00"/>
    <d v="2021-05-26T08:05:54"/>
    <n v="123"/>
    <s v="CanOnTor/jEmpB"/>
  </r>
  <r>
    <s v="CanOnTor"/>
    <x v="48"/>
    <d v="2021-05-26T00:00:00"/>
    <d v="2021-05-26T08:07:40"/>
    <n v="113"/>
    <x v="47"/>
    <d v="2021-05-26T00:00:00"/>
    <d v="2021-05-26T08:07:46"/>
    <n v="123"/>
    <s v="CanOnTor/wEmpF"/>
  </r>
  <r>
    <s v="CanOnTor"/>
    <x v="0"/>
    <d v="2021-05-25T00:00:00"/>
    <d v="2021-05-25T06:13:39"/>
    <n v="113"/>
    <x v="0"/>
    <d v="2021-05-25T00:00:00"/>
    <d v="2021-05-25T06:13:49"/>
    <n v="135"/>
    <s v="CanOnTor/oEmpT"/>
  </r>
  <r>
    <s v="CanOnTor"/>
    <x v="0"/>
    <d v="2021-05-25T00:00:00"/>
    <d v="2021-05-25T06:15:51"/>
    <n v="113"/>
    <x v="0"/>
    <d v="2021-05-25T00:00:00"/>
    <d v="2021-05-25T06:16:02"/>
    <n v="123"/>
    <s v="CanOnTor/oEmpT"/>
  </r>
  <r>
    <s v="CanOnTor"/>
    <x v="1"/>
    <d v="2021-05-25T00:00:00"/>
    <d v="2021-05-25T06:17:39"/>
    <n v="113"/>
    <x v="1"/>
    <d v="2021-05-25T00:00:00"/>
    <d v="2021-05-25T06:17:48"/>
    <n v="123"/>
    <s v="CanOnTor/oEmpT"/>
  </r>
  <r>
    <s v="CanOnWat"/>
    <x v="2"/>
    <d v="2021-05-25T00:00:00"/>
    <d v="2021-05-25T06:17:44"/>
    <n v="113"/>
    <x v="2"/>
    <d v="2021-05-25T00:00:00"/>
    <d v="2021-05-25T06:17:54"/>
    <n v="123"/>
    <s v="CanOnWat/vEmpQ"/>
  </r>
  <r>
    <s v="CanOnTor"/>
    <x v="3"/>
    <d v="2021-05-25T00:00:00"/>
    <d v="2021-05-25T06:21:25"/>
    <n v="113"/>
    <x v="3"/>
    <d v="2021-05-25T00:00:00"/>
    <d v="2021-05-25T06:21:29"/>
    <n v="123"/>
    <s v="CanOnTor/vEmpQ"/>
  </r>
  <r>
    <s v="CanOnTor"/>
    <x v="5"/>
    <d v="2021-05-25T00:00:00"/>
    <d v="2021-05-25T06:41:28"/>
    <n v="113"/>
    <x v="5"/>
    <d v="2021-05-25T00:00:00"/>
    <d v="2021-05-25T06:41:31"/>
    <n v="123"/>
    <s v="CanOnTor/sEmpX"/>
  </r>
  <r>
    <s v="CanOnWat"/>
    <x v="4"/>
    <d v="2021-05-25T00:00:00"/>
    <d v="2021-05-25T06:42:16"/>
    <n v="113"/>
    <x v="4"/>
    <d v="2021-05-25T00:00:00"/>
    <d v="2021-05-25T06:42:18"/>
    <n v="123"/>
    <s v="CanOnWat/sEmpX"/>
  </r>
  <r>
    <s v="CanOnTor"/>
    <x v="7"/>
    <d v="2021-05-25T00:00:00"/>
    <d v="2021-05-25T06:57:10"/>
    <n v="113"/>
    <x v="7"/>
    <d v="2021-05-25T00:00:00"/>
    <d v="2021-05-25T06:57:20"/>
    <n v="123"/>
    <s v="CanOnTor/nEmpY"/>
  </r>
  <r>
    <s v="CanOnTor"/>
    <x v="8"/>
    <d v="2021-05-25T00:00:00"/>
    <d v="2021-05-25T06:57:49"/>
    <n v="113"/>
    <x v="8"/>
    <d v="2021-05-25T00:00:00"/>
    <d v="2021-05-25T06:58:02"/>
    <n v="123"/>
    <s v="CanOnTor/xEmpN"/>
  </r>
  <r>
    <s v="CanOnWat"/>
    <x v="19"/>
    <d v="2021-05-25T00:00:00"/>
    <d v="2021-05-25T06:59:24"/>
    <n v="113"/>
    <x v="18"/>
    <d v="2021-05-25T00:00:00"/>
    <d v="2021-05-25T06:59:36"/>
    <n v="123"/>
    <s v="CanOnWat/hEmpW"/>
  </r>
  <r>
    <s v="CanOnTor"/>
    <x v="17"/>
    <d v="2021-05-25T00:00:00"/>
    <d v="2021-05-25T06:59:41"/>
    <n v="113"/>
    <x v="16"/>
    <d v="2021-05-25T00:00:00"/>
    <d v="2021-05-25T06:59:54"/>
    <n v="123"/>
    <s v="CanOnTor/xEmpH"/>
  </r>
  <r>
    <s v="CanOnWat"/>
    <x v="9"/>
    <d v="2021-05-25T00:00:00"/>
    <d v="2021-05-25T07:01:24"/>
    <n v="113"/>
    <x v="9"/>
    <d v="2021-05-25T00:00:00"/>
    <d v="2021-05-25T07:01:27"/>
    <n v="123"/>
    <s v="CanOnWat/zEmpR"/>
  </r>
  <r>
    <s v="CanOnTor"/>
    <x v="11"/>
    <d v="2021-05-25T00:00:00"/>
    <d v="2021-05-25T07:01:40"/>
    <n v="113"/>
    <x v="10"/>
    <d v="2021-05-25T00:00:00"/>
    <d v="2021-05-25T07:01:48"/>
    <n v="123"/>
    <s v="CanOnTor/oEmpJ"/>
  </r>
  <r>
    <s v="CanOnWat"/>
    <x v="12"/>
    <d v="2021-05-25T00:00:00"/>
    <d v="2021-05-25T07:01:46"/>
    <n v="113"/>
    <x v="11"/>
    <d v="2021-05-25T00:00:00"/>
    <d v="2021-05-25T07:01:57"/>
    <n v="123"/>
    <s v="CanOnWat/cEmpZ"/>
  </r>
  <r>
    <s v="CanOnTor"/>
    <x v="13"/>
    <d v="2021-05-25T00:00:00"/>
    <d v="2021-05-25T07:02:15"/>
    <n v="113"/>
    <x v="12"/>
    <d v="2021-05-25T00:00:00"/>
    <d v="2021-05-25T07:02:24"/>
    <n v="123"/>
    <s v="CanOnTor/xEmpN"/>
  </r>
  <r>
    <s v="CanOnTor"/>
    <x v="6"/>
    <d v="2021-05-25T00:00:00"/>
    <d v="2021-05-25T07:03:00"/>
    <n v="113"/>
    <x v="6"/>
    <d v="2021-05-25T00:00:00"/>
    <d v="2021-05-25T07:03:08"/>
    <n v="123"/>
    <s v="CanOnTor/cEmpZ"/>
  </r>
  <r>
    <s v="CanOnTor"/>
    <x v="10"/>
    <d v="2021-05-25T00:00:00"/>
    <d v="2021-05-25T07:03:07"/>
    <n v="113"/>
    <x v="6"/>
    <d v="2021-05-25T00:00:00"/>
    <d v="2021-05-25T07:03:16"/>
    <n v="123"/>
    <s v="CanOnTor/cEmpZ"/>
  </r>
  <r>
    <s v="CanOnTor"/>
    <x v="15"/>
    <d v="2021-05-25T00:00:00"/>
    <d v="2021-05-25T07:03:46"/>
    <n v="113"/>
    <x v="14"/>
    <d v="2021-05-25T00:00:00"/>
    <d v="2021-05-25T07:03:49"/>
    <n v="123"/>
    <s v="CanOnTor/zEmpR"/>
  </r>
  <r>
    <s v="CanOnWat"/>
    <x v="18"/>
    <d v="2021-05-25T00:00:00"/>
    <d v="2021-05-25T07:04:14"/>
    <n v="113"/>
    <x v="17"/>
    <d v="2021-05-25T00:00:00"/>
    <d v="2021-05-25T07:04:22"/>
    <n v="123"/>
    <s v="CanOnWat/jEmpG"/>
  </r>
  <r>
    <s v="CanOnTor"/>
    <x v="16"/>
    <d v="2021-05-25T00:00:00"/>
    <d v="2021-05-25T07:05:10"/>
    <n v="113"/>
    <x v="15"/>
    <d v="2021-05-25T00:00:00"/>
    <d v="2021-05-25T07:05:11"/>
    <n v="123"/>
    <s v="CanOnTor/oEmpJ"/>
  </r>
  <r>
    <s v="CanOnWat"/>
    <x v="14"/>
    <d v="2021-05-25T00:00:00"/>
    <d v="2021-05-25T07:06:23"/>
    <n v="113"/>
    <x v="13"/>
    <d v="2021-05-25T00:00:00"/>
    <d v="2021-05-25T07:06:30"/>
    <n v="123"/>
    <s v="CanOnWat/xEmpH"/>
  </r>
  <r>
    <s v="CanOnWat"/>
    <x v="21"/>
    <d v="2021-05-25T00:00:00"/>
    <d v="2021-05-25T07:12:57"/>
    <n v="113"/>
    <x v="20"/>
    <d v="2021-05-25T00:00:00"/>
    <d v="2021-05-25T07:13:00"/>
    <n v="123"/>
    <s v="CanOnWat/uEmpC"/>
  </r>
  <r>
    <s v="CanOnTor"/>
    <x v="22"/>
    <d v="2021-05-25T00:00:00"/>
    <d v="2021-05-25T07:15:41"/>
    <n v="113"/>
    <x v="21"/>
    <d v="2021-05-25T00:00:00"/>
    <d v="2021-05-25T07:15:50"/>
    <n v="123"/>
    <s v="CanOnTor/hEmpP"/>
  </r>
  <r>
    <s v="CanOnWat"/>
    <x v="20"/>
    <d v="2021-05-25T00:00:00"/>
    <d v="2021-05-25T07:16:56"/>
    <n v="113"/>
    <x v="19"/>
    <d v="2021-05-25T00:00:00"/>
    <d v="2021-05-25T07:17:00"/>
    <n v="123"/>
    <s v="CanOnWat/uEmpC"/>
  </r>
  <r>
    <s v="CanOnWat"/>
    <x v="23"/>
    <d v="2021-05-25T00:00:00"/>
    <d v="2021-05-25T07:20:29"/>
    <n v="113"/>
    <x v="22"/>
    <d v="2021-05-25T00:00:00"/>
    <d v="2021-05-25T07:20:41"/>
    <n v="123"/>
    <s v="CanOnWat/hEmpP"/>
  </r>
  <r>
    <s v="CanOnWat"/>
    <x v="25"/>
    <d v="2021-05-25T00:00:00"/>
    <d v="2021-05-25T07:28:27"/>
    <n v="113"/>
    <x v="24"/>
    <d v="2021-05-25T00:00:00"/>
    <d v="2021-05-25T07:28:33"/>
    <n v="123"/>
    <s v="CanOnWat/tEmpK"/>
  </r>
  <r>
    <s v="CanOnTor"/>
    <x v="26"/>
    <d v="2021-05-25T00:00:00"/>
    <d v="2021-05-25T07:28:52"/>
    <n v="113"/>
    <x v="25"/>
    <d v="2021-05-25T00:00:00"/>
    <d v="2021-05-25T07:28:56"/>
    <n v="123"/>
    <s v="CanOnTor/tEmpK"/>
  </r>
  <r>
    <s v="CanOnWat"/>
    <x v="24"/>
    <d v="2021-05-25T00:00:00"/>
    <d v="2021-05-25T07:29:01"/>
    <n v="113"/>
    <x v="23"/>
    <d v="2021-05-25T00:00:00"/>
    <d v="2021-05-25T07:29:06"/>
    <n v="135"/>
    <s v="CanOnWat/xEmpE"/>
  </r>
  <r>
    <s v="CanOnWat"/>
    <x v="24"/>
    <d v="2021-05-25T00:00:00"/>
    <d v="2021-05-25T07:32:19"/>
    <n v="113"/>
    <x v="23"/>
    <d v="2021-05-25T00:00:00"/>
    <d v="2021-05-25T07:32:26"/>
    <n v="123"/>
    <s v="CanOnWat/xEmpE"/>
  </r>
  <r>
    <s v="CanOnTor"/>
    <x v="27"/>
    <d v="2021-05-25T00:00:00"/>
    <d v="2021-05-25T07:32:51"/>
    <n v="113"/>
    <x v="26"/>
    <d v="2021-05-25T00:00:00"/>
    <d v="2021-05-25T07:32:58"/>
    <n v="123"/>
    <s v="CanOnTor/fEmpV"/>
  </r>
  <r>
    <s v="CanOnWat"/>
    <x v="29"/>
    <d v="2021-05-25T00:00:00"/>
    <d v="2021-05-25T07:34:02"/>
    <n v="113"/>
    <x v="28"/>
    <d v="2021-05-25T00:00:00"/>
    <d v="2021-05-25T16:33:42"/>
    <n v="139"/>
    <s v="CanOnWat/xEmpE,S180-ws"/>
  </r>
  <r>
    <s v="CanOnWat"/>
    <x v="31"/>
    <d v="2021-05-25T00:00:00"/>
    <d v="2021-05-25T07:35:08"/>
    <n v="113"/>
    <x v="30"/>
    <d v="2021-05-25T00:00:00"/>
    <d v="2021-05-25T07:35:12"/>
    <n v="123"/>
    <s v="CanOnWat/qEmpD"/>
  </r>
  <r>
    <s v="CanOnWat"/>
    <x v="30"/>
    <d v="2021-05-25T00:00:00"/>
    <d v="2021-05-25T07:36:28"/>
    <n v="113"/>
    <x v="29"/>
    <d v="2021-05-25T00:00:00"/>
    <d v="2021-05-25T07:36:30"/>
    <n v="123"/>
    <s v="CanOnWat/nEmpM"/>
  </r>
  <r>
    <s v="CanOnTor"/>
    <x v="34"/>
    <d v="2021-05-25T00:00:00"/>
    <d v="2021-05-25T07:37:31"/>
    <n v="113"/>
    <x v="33"/>
    <d v="2021-05-25T00:00:00"/>
    <d v="2021-05-25T07:37:32"/>
    <n v="123"/>
    <s v="CanOnTor/gEmpI"/>
  </r>
  <r>
    <s v="CanOnTor"/>
    <x v="32"/>
    <d v="2021-05-25T00:00:00"/>
    <d v="2021-05-25T07:38:02"/>
    <n v="113"/>
    <x v="31"/>
    <d v="2021-05-25T00:00:00"/>
    <d v="2021-05-25T07:38:16"/>
    <n v="123"/>
    <s v="CanOnTor/nEmpM"/>
  </r>
  <r>
    <s v="CanOnWat"/>
    <x v="33"/>
    <d v="2021-05-25T00:00:00"/>
    <d v="2021-05-25T07:40:23"/>
    <n v="113"/>
    <x v="32"/>
    <d v="2021-05-25T00:00:00"/>
    <d v="2021-05-25T07:40:28"/>
    <n v="123"/>
    <s v="CanOnWat/qEmpD"/>
  </r>
  <r>
    <s v="CanOnWat"/>
    <x v="28"/>
    <d v="2021-05-25T00:00:00"/>
    <d v="2021-05-25T07:42:35"/>
    <n v="113"/>
    <x v="27"/>
    <d v="2021-05-25T00:00:00"/>
    <d v="2021-05-25T07:42:40"/>
    <n v="123"/>
    <s v="CanOnWat/gEmpI"/>
  </r>
  <r>
    <s v="CanOnWat"/>
    <x v="36"/>
    <d v="2021-05-25T00:00:00"/>
    <d v="2021-05-25T07:55:21"/>
    <n v="113"/>
    <x v="35"/>
    <d v="2021-05-25T00:00:00"/>
    <d v="2021-05-25T07:55:31"/>
    <n v="123"/>
    <s v="CanOnWat/pEmpL"/>
  </r>
  <r>
    <s v="CanOnWat"/>
    <x v="47"/>
    <d v="2021-05-25T00:00:00"/>
    <d v="2021-05-25T07:55:26"/>
    <n v="113"/>
    <x v="46"/>
    <d v="2021-05-25T00:00:00"/>
    <d v="2021-05-25T07:55:33"/>
    <n v="123"/>
    <s v="CanOnWat/nEmpU"/>
  </r>
  <r>
    <s v="CanOnWat"/>
    <x v="38"/>
    <d v="2021-05-25T00:00:00"/>
    <d v="2021-05-25T07:55:49"/>
    <n v="113"/>
    <x v="37"/>
    <d v="2021-05-25T00:00:00"/>
    <d v="2021-05-25T07:55:51"/>
    <n v="123"/>
    <s v="CanOnWat/lEmpA"/>
  </r>
  <r>
    <s v="CanOnTor"/>
    <x v="40"/>
    <d v="2021-05-25T00:00:00"/>
    <d v="2021-05-25T07:57:03"/>
    <n v="113"/>
    <x v="39"/>
    <d v="2021-05-25T00:00:00"/>
    <d v="2021-05-25T07:57:05"/>
    <n v="123"/>
    <s v="CanOnTor/oEmpO"/>
  </r>
  <r>
    <s v="CanOnTor"/>
    <x v="42"/>
    <d v="2021-05-25T00:00:00"/>
    <d v="2021-05-25T07:57:49"/>
    <n v="113"/>
    <x v="41"/>
    <d v="2021-05-25T00:00:00"/>
    <d v="2021-05-25T07:57:50"/>
    <n v="123"/>
    <s v="CanOnTor/pEmpL"/>
  </r>
  <r>
    <s v="CanOnTor"/>
    <x v="39"/>
    <d v="2021-05-25T00:00:00"/>
    <d v="2021-05-25T07:58:28"/>
    <n v="113"/>
    <x v="38"/>
    <d v="2021-05-25T00:00:00"/>
    <d v="2021-05-25T07:58:28"/>
    <n v="123"/>
    <s v="CanOnTor/nEmpU"/>
  </r>
  <r>
    <s v="CanOnTor"/>
    <x v="41"/>
    <d v="2021-05-25T00:00:00"/>
    <d v="2021-05-25T07:58:33"/>
    <n v="113"/>
    <x v="40"/>
    <d v="2021-05-25T00:00:00"/>
    <d v="2021-05-25T07:58:41"/>
    <n v="123"/>
    <s v="CanOnTor/oEmpO"/>
  </r>
  <r>
    <s v="CanOnTor"/>
    <x v="35"/>
    <d v="2021-05-25T00:00:00"/>
    <d v="2021-05-25T07:58:36"/>
    <n v="113"/>
    <x v="34"/>
    <d v="2021-05-25T00:00:00"/>
    <d v="2021-05-25T07:58:49"/>
    <n v="123"/>
    <s v="CanOnTor/lEmpA"/>
  </r>
  <r>
    <s v="CanOnTor"/>
    <x v="44"/>
    <d v="2021-05-25T00:00:00"/>
    <d v="2021-05-25T07:58:52"/>
    <n v="113"/>
    <x v="43"/>
    <d v="2021-05-25T00:00:00"/>
    <d v="2021-05-25T07:59:06"/>
    <n v="123"/>
    <s v="CanOnTor/jEmpB"/>
  </r>
  <r>
    <s v="CanOnWat"/>
    <x v="43"/>
    <d v="2021-05-25T00:00:00"/>
    <d v="2021-05-25T07:59:21"/>
    <n v="113"/>
    <x v="42"/>
    <d v="2021-05-25T00:00:00"/>
    <d v="2021-05-25T07:59:22"/>
    <n v="123"/>
    <s v="CanOnWat/xEmpS"/>
  </r>
  <r>
    <s v="CanOnTor"/>
    <x v="45"/>
    <d v="2021-05-25T00:00:00"/>
    <d v="2021-05-25T07:59:21"/>
    <n v="113"/>
    <x v="44"/>
    <d v="2021-05-25T00:00:00"/>
    <d v="2021-05-25T07:59:28"/>
    <n v="123"/>
    <s v="CanOnTor/jEmpB"/>
  </r>
  <r>
    <s v="CanOnTor"/>
    <x v="46"/>
    <d v="2021-05-25T00:00:00"/>
    <d v="2021-05-25T08:03:40"/>
    <n v="113"/>
    <x v="45"/>
    <d v="2021-05-25T00:00:00"/>
    <d v="2021-05-25T08:03:53"/>
    <n v="123"/>
    <s v="CanOnTor/wEmpF"/>
  </r>
  <r>
    <s v="CanOnTor"/>
    <x v="37"/>
    <d v="2021-05-25T00:00:00"/>
    <d v="2021-05-25T08:04:33"/>
    <n v="113"/>
    <x v="36"/>
    <d v="2021-05-25T00:00:00"/>
    <d v="2021-05-25T08:04:44"/>
    <n v="123"/>
    <s v="CanOnTor/xEmpS"/>
  </r>
  <r>
    <s v="CanOnTor"/>
    <x v="48"/>
    <d v="2021-05-25T00:00:00"/>
    <d v="2021-05-25T08:06:17"/>
    <n v="113"/>
    <x v="47"/>
    <d v="2021-05-25T00:00:00"/>
    <d v="2021-05-25T17:05:12"/>
    <n v="139"/>
    <s v="CanOnTor/wEmpF,L109-ws"/>
  </r>
  <r>
    <s v="CanOnTor"/>
    <x v="1"/>
    <d v="2021-05-24T00:00:00"/>
    <d v="2021-05-24T06:15:32"/>
    <n v="113"/>
    <x v="1"/>
    <d v="2021-05-24T00:00:00"/>
    <d v="2021-05-24T06:15:37"/>
    <n v="123"/>
    <s v="CanOnTor/oEmpT"/>
  </r>
  <r>
    <s v="CanOnWat"/>
    <x v="2"/>
    <d v="2021-05-24T00:00:00"/>
    <d v="2021-05-24T06:18:17"/>
    <n v="113"/>
    <x v="2"/>
    <d v="2021-05-24T00:00:00"/>
    <d v="2021-05-24T06:18:18"/>
    <n v="123"/>
    <s v="CanOnWat/vEmpQ"/>
  </r>
  <r>
    <s v="CanOnTor"/>
    <x v="3"/>
    <d v="2021-05-24T00:00:00"/>
    <d v="2021-05-24T06:21:00"/>
    <n v="113"/>
    <x v="3"/>
    <d v="2021-05-24T00:00:00"/>
    <d v="2021-05-24T06:21:06"/>
    <n v="123"/>
    <s v="CanOnTor/vEmpQ"/>
  </r>
  <r>
    <s v="CanOnTor"/>
    <x v="0"/>
    <d v="2021-05-24T00:00:00"/>
    <d v="2021-05-24T06:21:06"/>
    <n v="113"/>
    <x v="0"/>
    <d v="2021-05-24T00:00:00"/>
    <d v="2021-05-24T06:21:06"/>
    <n v="123"/>
    <s v="CanOnTor/oEmpT"/>
  </r>
  <r>
    <s v="CanOnWat"/>
    <x v="4"/>
    <d v="2021-05-24T00:00:00"/>
    <d v="2021-05-24T06:41:36"/>
    <n v="113"/>
    <x v="4"/>
    <d v="2021-05-24T00:00:00"/>
    <d v="2021-05-24T06:41:49"/>
    <n v="123"/>
    <s v="CanOnWat/sEmpX"/>
  </r>
  <r>
    <s v="CanOnTor"/>
    <x v="5"/>
    <d v="2021-05-24T00:00:00"/>
    <d v="2021-05-24T06:43:11"/>
    <n v="113"/>
    <x v="5"/>
    <d v="2021-05-24T00:00:00"/>
    <d v="2021-05-24T06:43:23"/>
    <n v="123"/>
    <s v="CanOnTor/sEmpX"/>
  </r>
  <r>
    <s v="CanOnTor"/>
    <x v="6"/>
    <d v="2021-05-24T00:00:00"/>
    <d v="2021-05-24T06:53:50"/>
    <n v="113"/>
    <x v="6"/>
    <d v="2021-05-24T00:00:00"/>
    <d v="2021-05-24T06:53:51"/>
    <n v="123"/>
    <s v="CanOnTor/cEmpZ"/>
  </r>
  <r>
    <s v="CanOnWat"/>
    <x v="18"/>
    <d v="2021-05-24T00:00:00"/>
    <d v="2021-05-24T06:57:19"/>
    <n v="113"/>
    <x v="17"/>
    <d v="2021-05-24T00:00:00"/>
    <d v="2021-05-24T06:57:24"/>
    <n v="123"/>
    <s v="CanOnWat/jEmpG"/>
  </r>
  <r>
    <s v="CanOnTor"/>
    <x v="7"/>
    <d v="2021-05-24T00:00:00"/>
    <d v="2021-05-24T06:57:24"/>
    <n v="113"/>
    <x v="7"/>
    <d v="2021-05-24T00:00:00"/>
    <d v="2021-05-24T06:57:38"/>
    <n v="123"/>
    <s v="CanOnTor/nEmpY"/>
  </r>
  <r>
    <s v="CanOnWat"/>
    <x v="19"/>
    <d v="2021-05-24T00:00:00"/>
    <d v="2021-05-24T06:58:50"/>
    <n v="113"/>
    <x v="18"/>
    <d v="2021-05-24T00:00:00"/>
    <d v="2021-05-24T06:59:00"/>
    <n v="123"/>
    <s v="CanOnWat/hEmpW"/>
  </r>
  <r>
    <s v="CanOnTor"/>
    <x v="17"/>
    <d v="2021-05-24T00:00:00"/>
    <d v="2021-05-24T06:58:54"/>
    <n v="113"/>
    <x v="16"/>
    <d v="2021-05-24T00:00:00"/>
    <d v="2021-05-24T06:58:56"/>
    <n v="135"/>
    <s v="CanOnTor/xEmpH"/>
  </r>
  <r>
    <s v="CanOnTor"/>
    <x v="8"/>
    <d v="2021-05-24T00:00:00"/>
    <d v="2021-05-24T06:59:21"/>
    <n v="113"/>
    <x v="8"/>
    <d v="2021-05-24T00:00:00"/>
    <d v="2021-05-24T06:59:30"/>
    <n v="123"/>
    <s v="CanOnTor/xEmpN"/>
  </r>
  <r>
    <s v="CanOnTor"/>
    <x v="10"/>
    <d v="2021-05-24T00:00:00"/>
    <d v="2021-05-24T07:00:57"/>
    <n v="113"/>
    <x v="6"/>
    <d v="2021-05-24T00:00:00"/>
    <d v="2021-05-24T07:00:58"/>
    <n v="123"/>
    <s v="CanOnTor/cEmpZ"/>
  </r>
  <r>
    <s v="CanOnWat"/>
    <x v="12"/>
    <d v="2021-05-24T00:00:00"/>
    <d v="2021-05-24T07:02:22"/>
    <n v="113"/>
    <x v="11"/>
    <d v="2021-05-24T00:00:00"/>
    <d v="2021-05-24T07:02:33"/>
    <n v="123"/>
    <s v="CanOnWat/cEmpZ"/>
  </r>
  <r>
    <s v="CanOnTor"/>
    <x v="11"/>
    <d v="2021-05-24T00:00:00"/>
    <d v="2021-05-24T07:02:27"/>
    <n v="113"/>
    <x v="10"/>
    <d v="2021-05-24T00:00:00"/>
    <d v="2021-05-24T07:02:31"/>
    <n v="123"/>
    <s v="CanOnTor/oEmpJ"/>
  </r>
  <r>
    <s v="CanOnTor"/>
    <x v="17"/>
    <d v="2021-05-24T00:00:00"/>
    <d v="2021-05-24T07:02:33"/>
    <n v="113"/>
    <x v="16"/>
    <d v="2021-05-24T00:00:00"/>
    <d v="2021-05-24T07:02:45"/>
    <n v="123"/>
    <s v="CanOnTor/xEmpH"/>
  </r>
  <r>
    <s v="CanOnTor"/>
    <x v="15"/>
    <d v="2021-05-24T00:00:00"/>
    <d v="2021-05-24T07:03:14"/>
    <n v="113"/>
    <x v="14"/>
    <d v="2021-05-24T00:00:00"/>
    <d v="2021-05-24T07:03:25"/>
    <n v="123"/>
    <s v="CanOnTor/zEmpR"/>
  </r>
  <r>
    <s v="CanOnTor"/>
    <x v="13"/>
    <d v="2021-05-24T00:00:00"/>
    <d v="2021-05-24T07:04:06"/>
    <n v="113"/>
    <x v="12"/>
    <d v="2021-05-24T00:00:00"/>
    <d v="2021-05-24T07:04:09"/>
    <n v="123"/>
    <s v="CanOnTor/xEmpN"/>
  </r>
  <r>
    <s v="CanOnWat"/>
    <x v="14"/>
    <d v="2021-05-24T00:00:00"/>
    <d v="2021-05-24T07:04:58"/>
    <n v="113"/>
    <x v="13"/>
    <d v="2021-05-24T00:00:00"/>
    <d v="2021-05-24T07:05:12"/>
    <n v="123"/>
    <s v="CanOnWat/xEmpH"/>
  </r>
  <r>
    <s v="CanOnTor"/>
    <x v="16"/>
    <d v="2021-05-24T00:00:00"/>
    <d v="2021-05-24T07:05:38"/>
    <n v="113"/>
    <x v="15"/>
    <d v="2021-05-24T00:00:00"/>
    <d v="2021-05-24T07:05:51"/>
    <n v="123"/>
    <s v="CanOnTor/oEmpJ"/>
  </r>
  <r>
    <s v="CanOnWat"/>
    <x v="9"/>
    <d v="2021-05-24T00:00:00"/>
    <d v="2021-05-24T07:07:15"/>
    <n v="113"/>
    <x v="9"/>
    <d v="2021-05-24T00:00:00"/>
    <d v="2021-05-24T07:07:22"/>
    <n v="123"/>
    <s v="CanOnWat/zEmpR"/>
  </r>
  <r>
    <s v="CanOnWat"/>
    <x v="20"/>
    <d v="2021-05-24T00:00:00"/>
    <d v="2021-05-24T07:07:34"/>
    <n v="113"/>
    <x v="19"/>
    <d v="2021-05-24T00:00:00"/>
    <d v="2021-05-24T07:07:35"/>
    <n v="123"/>
    <s v="CanOnWat/uEmpC"/>
  </r>
  <r>
    <s v="CanOnWat"/>
    <x v="21"/>
    <d v="2021-05-24T00:00:00"/>
    <d v="2021-05-24T07:14:32"/>
    <n v="113"/>
    <x v="20"/>
    <d v="2021-05-24T00:00:00"/>
    <d v="2021-05-24T07:14:45"/>
    <n v="123"/>
    <s v="CanOnWat/uEmpC"/>
  </r>
  <r>
    <s v="CanOnWat"/>
    <x v="23"/>
    <d v="2021-05-24T00:00:00"/>
    <d v="2021-05-24T07:20:03"/>
    <n v="113"/>
    <x v="22"/>
    <d v="2021-05-24T00:00:00"/>
    <d v="2021-05-24T07:20:12"/>
    <n v="123"/>
    <s v="CanOnWat/hEmpP"/>
  </r>
  <r>
    <s v="CanOnTor"/>
    <x v="22"/>
    <d v="2021-05-24T00:00:00"/>
    <d v="2021-05-24T07:24:55"/>
    <n v="113"/>
    <x v="21"/>
    <d v="2021-05-24T00:00:00"/>
    <d v="2021-05-24T07:25:04"/>
    <n v="123"/>
    <s v="CanOnTor/hEmpP"/>
  </r>
  <r>
    <s v="CanOnTor"/>
    <x v="26"/>
    <d v="2021-05-24T00:00:00"/>
    <d v="2021-05-24T07:27:49"/>
    <n v="113"/>
    <x v="25"/>
    <d v="2021-05-24T00:00:00"/>
    <d v="2021-05-24T07:27:50"/>
    <n v="112"/>
    <s v="G150-ws"/>
  </r>
  <r>
    <s v="CanOnWat"/>
    <x v="24"/>
    <d v="2021-05-24T00:00:00"/>
    <d v="2021-05-24T07:28:27"/>
    <n v="113"/>
    <x v="23"/>
    <d v="2021-05-24T00:00:00"/>
    <d v="2021-05-24T07:28:30"/>
    <n v="123"/>
    <s v="CanOnWat/xEmpE"/>
  </r>
  <r>
    <s v="CanOnWat"/>
    <x v="29"/>
    <d v="2021-05-24T00:00:00"/>
    <d v="2021-05-24T07:32:29"/>
    <n v="113"/>
    <x v="28"/>
    <d v="2021-05-24T00:00:00"/>
    <d v="2021-05-24T07:32:32"/>
    <n v="123"/>
    <s v="CanOnWat/xEmpE"/>
  </r>
  <r>
    <s v="CanOnWat"/>
    <x v="28"/>
    <d v="2021-05-24T00:00:00"/>
    <d v="2021-05-24T07:34:01"/>
    <n v="113"/>
    <x v="27"/>
    <d v="2021-05-24T00:00:00"/>
    <d v="2021-05-24T07:34:15"/>
    <n v="123"/>
    <s v="CanOnWat/gEmpI"/>
  </r>
  <r>
    <s v="CanOnWat"/>
    <x v="30"/>
    <d v="2021-05-24T00:00:00"/>
    <d v="2021-05-24T07:34:25"/>
    <n v="113"/>
    <x v="29"/>
    <d v="2021-05-24T00:00:00"/>
    <d v="2021-05-24T07:34:37"/>
    <n v="123"/>
    <s v="CanOnWat/nEmpM"/>
  </r>
  <r>
    <s v="CanOnWat"/>
    <x v="25"/>
    <d v="2021-05-24T00:00:00"/>
    <d v="2021-05-24T07:37:06"/>
    <n v="113"/>
    <x v="24"/>
    <d v="2021-05-24T00:00:00"/>
    <d v="2021-05-24T07:37:20"/>
    <n v="123"/>
    <s v="CanOnWat/tEmpK"/>
  </r>
  <r>
    <s v="CanOnWat"/>
    <x v="31"/>
    <d v="2021-05-24T00:00:00"/>
    <d v="2021-05-24T07:37:46"/>
    <n v="113"/>
    <x v="30"/>
    <d v="2021-05-24T00:00:00"/>
    <d v="2021-05-24T07:37:56"/>
    <n v="123"/>
    <s v="CanOnWat/qEmpD"/>
  </r>
  <r>
    <s v="CanOnTor"/>
    <x v="34"/>
    <d v="2021-05-24T00:00:00"/>
    <d v="2021-05-24T07:37:53"/>
    <n v="113"/>
    <x v="33"/>
    <d v="2021-05-24T00:00:00"/>
    <d v="2021-05-24T07:38:02"/>
    <n v="123"/>
    <s v="CanOnTor/gEmpI"/>
  </r>
  <r>
    <s v="CanOnTor"/>
    <x v="27"/>
    <d v="2021-05-24T00:00:00"/>
    <d v="2021-05-24T07:38:38"/>
    <n v="113"/>
    <x v="26"/>
    <d v="2021-05-24T00:00:00"/>
    <d v="2021-05-24T07:38:42"/>
    <n v="135"/>
    <s v="CanOnTor/fEmpV"/>
  </r>
  <r>
    <s v="CanOnTor"/>
    <x v="32"/>
    <d v="2021-05-24T00:00:00"/>
    <d v="2021-05-24T07:39:21"/>
    <n v="113"/>
    <x v="31"/>
    <d v="2021-05-24T00:00:00"/>
    <d v="2021-05-24T07:39:24"/>
    <n v="123"/>
    <s v="CanOnTor/nEmpM"/>
  </r>
  <r>
    <s v="CanOnWat"/>
    <x v="33"/>
    <d v="2021-05-24T00:00:00"/>
    <d v="2021-05-24T07:40:06"/>
    <n v="113"/>
    <x v="32"/>
    <d v="2021-05-24T00:00:00"/>
    <d v="2021-05-24T16:41:36"/>
    <n v="139"/>
    <s v="CanOnWat/qEmpD,F144-ws"/>
  </r>
  <r>
    <s v="CanOnTor"/>
    <x v="27"/>
    <d v="2021-05-24T00:00:00"/>
    <d v="2021-05-24T07:41:39"/>
    <n v="113"/>
    <x v="26"/>
    <d v="2021-05-24T00:00:00"/>
    <d v="2021-05-24T07:41:52"/>
    <n v="123"/>
    <s v="CanOnTor/fEmpV"/>
  </r>
  <r>
    <s v="CanOnTor"/>
    <x v="35"/>
    <d v="2021-05-24T00:00:00"/>
    <d v="2021-05-24T07:48:38"/>
    <n v="113"/>
    <x v="34"/>
    <d v="2021-05-24T00:00:00"/>
    <d v="2021-05-24T17:01:56"/>
    <n v="139"/>
    <s v="CanOnTor/lEmpA"/>
  </r>
  <r>
    <s v="CanOnWat"/>
    <x v="36"/>
    <d v="2021-05-24T00:00:00"/>
    <d v="2021-05-24T07:55:40"/>
    <n v="113"/>
    <x v="35"/>
    <d v="2021-05-24T00:00:00"/>
    <d v="2021-05-24T07:55:50"/>
    <n v="123"/>
    <s v="CanOnWat/pEmpL"/>
  </r>
  <r>
    <s v="CanOnWat"/>
    <x v="47"/>
    <d v="2021-05-24T00:00:00"/>
    <d v="2021-05-24T07:56:11"/>
    <n v="113"/>
    <x v="46"/>
    <d v="2021-05-24T00:00:00"/>
    <d v="2021-05-24T07:56:19"/>
    <n v="123"/>
    <s v="CanOnWat/nEmpU"/>
  </r>
  <r>
    <s v="CanOnWat"/>
    <x v="38"/>
    <d v="2021-05-24T00:00:00"/>
    <d v="2021-05-24T07:57:03"/>
    <n v="113"/>
    <x v="37"/>
    <d v="2021-05-24T00:00:00"/>
    <d v="2021-05-24T07:57:11"/>
    <n v="123"/>
    <s v="CanOnWat/lEmpA"/>
  </r>
  <r>
    <s v="CanOnTor"/>
    <x v="40"/>
    <d v="2021-05-24T00:00:00"/>
    <d v="2021-05-24T07:57:52"/>
    <n v="113"/>
    <x v="39"/>
    <d v="2021-05-24T00:00:00"/>
    <d v="2021-05-24T07:58:01"/>
    <n v="123"/>
    <s v="CanOnTor/oEmpO"/>
  </r>
  <r>
    <s v="CanOnTor"/>
    <x v="42"/>
    <d v="2021-05-24T00:00:00"/>
    <d v="2021-05-24T07:58:05"/>
    <n v="113"/>
    <x v="41"/>
    <d v="2021-05-24T00:00:00"/>
    <d v="2021-05-24T07:58:13"/>
    <n v="123"/>
    <s v="CanOnTor/pEmpL"/>
  </r>
  <r>
    <s v="CanOnWat"/>
    <x v="43"/>
    <d v="2021-05-24T00:00:00"/>
    <d v="2021-05-24T07:58:27"/>
    <n v="113"/>
    <x v="42"/>
    <d v="2021-05-24T00:00:00"/>
    <d v="2021-05-24T07:58:41"/>
    <n v="123"/>
    <s v="CanOnWat/xEmpS"/>
  </r>
  <r>
    <s v="CanOnTor"/>
    <x v="41"/>
    <d v="2021-05-24T00:00:00"/>
    <d v="2021-05-24T07:59:01"/>
    <n v="113"/>
    <x v="40"/>
    <d v="2021-05-24T00:00:00"/>
    <d v="2021-05-24T07:59:09"/>
    <n v="123"/>
    <s v="CanOnTor/oEmpO"/>
  </r>
  <r>
    <s v="CanOnTor"/>
    <x v="39"/>
    <d v="2021-05-24T00:00:00"/>
    <d v="2021-05-24T07:59:07"/>
    <n v="113"/>
    <x v="38"/>
    <d v="2021-05-24T00:00:00"/>
    <d v="2021-05-24T07:59:09"/>
    <n v="123"/>
    <s v="CanOnTor/nEmpU"/>
  </r>
  <r>
    <s v="CanOnTor"/>
    <x v="45"/>
    <d v="2021-05-24T00:00:00"/>
    <d v="2021-05-24T07:59:55"/>
    <n v="113"/>
    <x v="44"/>
    <d v="2021-05-24T00:00:00"/>
    <d v="2021-05-24T08:00:01"/>
    <n v="123"/>
    <s v="CanOnTor/jEmpB"/>
  </r>
  <r>
    <s v="CanOnTor"/>
    <x v="37"/>
    <d v="2021-05-24T00:00:00"/>
    <d v="2021-05-24T08:03:47"/>
    <n v="113"/>
    <x v="36"/>
    <d v="2021-05-24T00:00:00"/>
    <d v="2021-05-24T08:03:49"/>
    <n v="123"/>
    <s v="CanOnTor/xEmpS"/>
  </r>
  <r>
    <s v="CanOnTor"/>
    <x v="46"/>
    <d v="2021-05-24T00:00:00"/>
    <d v="2021-05-24T08:04:16"/>
    <n v="113"/>
    <x v="45"/>
    <d v="2021-05-24T00:00:00"/>
    <d v="2021-05-24T08:04:30"/>
    <n v="123"/>
    <s v="CanOnTor/wEmpF"/>
  </r>
  <r>
    <s v="CanOnTor"/>
    <x v="44"/>
    <d v="2021-05-24T00:00:00"/>
    <d v="2021-05-24T08:08:28"/>
    <n v="113"/>
    <x v="43"/>
    <d v="2021-05-24T00:00:00"/>
    <d v="2021-05-24T08:08:36"/>
    <n v="123"/>
    <s v="CanOnTor/jEmpB"/>
  </r>
  <r>
    <s v="CanOnTor"/>
    <x v="48"/>
    <d v="2021-05-24T00:00:00"/>
    <d v="2021-05-24T08:08:39"/>
    <n v="113"/>
    <x v="47"/>
    <d v="2021-05-24T00:00:00"/>
    <d v="2021-05-24T08:08:45"/>
    <n v="123"/>
    <s v="CanOnTor/wEmpF"/>
  </r>
  <r>
    <s v="CanOnTor"/>
    <x v="0"/>
    <d v="2021-05-23T00:00:00"/>
    <d v="2021-05-23T06:15:23"/>
    <n v="113"/>
    <x v="0"/>
    <d v="2021-05-23T00:00:00"/>
    <d v="2021-05-23T06:15:24"/>
    <n v="123"/>
    <s v="CanOnTor/oEmpT"/>
  </r>
  <r>
    <s v="CanOnTor"/>
    <x v="1"/>
    <d v="2021-05-23T00:00:00"/>
    <d v="2021-05-23T06:16:10"/>
    <n v="113"/>
    <x v="1"/>
    <d v="2021-05-23T00:00:00"/>
    <d v="2021-05-23T06:16:17"/>
    <n v="123"/>
    <s v="CanOnTor/oEmpT"/>
  </r>
  <r>
    <s v="CanOnWat"/>
    <x v="2"/>
    <d v="2021-05-23T00:00:00"/>
    <d v="2021-05-23T06:16:42"/>
    <n v="113"/>
    <x v="2"/>
    <d v="2021-05-23T00:00:00"/>
    <d v="2021-05-23T06:16:48"/>
    <n v="135"/>
    <s v="CanOnWat/vEmpQ"/>
  </r>
  <r>
    <s v="CanOnWat"/>
    <x v="2"/>
    <d v="2021-05-23T00:00:00"/>
    <d v="2021-05-23T06:20:25"/>
    <n v="113"/>
    <x v="2"/>
    <d v="2021-05-23T00:00:00"/>
    <d v="2021-05-23T06:20:31"/>
    <n v="123"/>
    <s v="CanOnWat/vEmpQ"/>
  </r>
  <r>
    <s v="CanOnTor"/>
    <x v="3"/>
    <d v="2021-05-23T00:00:00"/>
    <d v="2021-05-23T06:20:27"/>
    <n v="113"/>
    <x v="3"/>
    <d v="2021-05-23T00:00:00"/>
    <d v="2021-05-23T06:20:35"/>
    <n v="123"/>
    <s v="CanOnTor/vEmpQ"/>
  </r>
  <r>
    <s v="CanOnWat"/>
    <x v="4"/>
    <d v="2021-05-23T00:00:00"/>
    <d v="2021-05-23T06:42:18"/>
    <n v="113"/>
    <x v="4"/>
    <d v="2021-05-23T00:00:00"/>
    <d v="2021-05-23T06:42:30"/>
    <n v="123"/>
    <s v="CanOnWat/sEmpX"/>
  </r>
  <r>
    <s v="CanOnTor"/>
    <x v="5"/>
    <d v="2021-05-23T00:00:00"/>
    <d v="2021-05-23T06:43:13"/>
    <n v="113"/>
    <x v="5"/>
    <d v="2021-05-23T00:00:00"/>
    <d v="2021-05-23T06:43:22"/>
    <n v="123"/>
    <s v="CanOnTor/sEmpX"/>
  </r>
  <r>
    <s v="CanOnTor"/>
    <x v="6"/>
    <d v="2021-05-23T00:00:00"/>
    <d v="2021-05-23T06:54:31"/>
    <n v="113"/>
    <x v="6"/>
    <d v="2021-05-23T00:00:00"/>
    <d v="2021-05-23T06:54:32"/>
    <n v="123"/>
    <s v="CanOnTor/cEmpZ"/>
  </r>
  <r>
    <s v="CanOnTor"/>
    <x v="7"/>
    <d v="2021-05-23T00:00:00"/>
    <d v="2021-05-23T06:56:48"/>
    <n v="113"/>
    <x v="7"/>
    <d v="2021-05-23T00:00:00"/>
    <d v="2021-05-23T06:56:57"/>
    <n v="123"/>
    <s v="CanOnTor/nEmpY"/>
  </r>
  <r>
    <s v="CanOnTor"/>
    <x v="8"/>
    <d v="2021-05-23T00:00:00"/>
    <d v="2021-05-23T06:58:39"/>
    <n v="113"/>
    <x v="8"/>
    <d v="2021-05-23T00:00:00"/>
    <d v="2021-05-23T06:58:50"/>
    <n v="135"/>
    <s v="CanOnTor/xEmpN"/>
  </r>
  <r>
    <s v="CanOnWat"/>
    <x v="19"/>
    <d v="2021-05-23T00:00:00"/>
    <d v="2021-05-23T06:58:48"/>
    <n v="113"/>
    <x v="18"/>
    <d v="2021-05-23T00:00:00"/>
    <d v="2021-05-23T06:58:56"/>
    <n v="123"/>
    <s v="CanOnWat/hEmpW"/>
  </r>
  <r>
    <s v="CanOnWat"/>
    <x v="9"/>
    <d v="2021-05-23T00:00:00"/>
    <d v="2021-05-23T07:00:13"/>
    <n v="113"/>
    <x v="9"/>
    <d v="2021-05-23T00:00:00"/>
    <d v="2021-05-23T07:00:25"/>
    <n v="123"/>
    <s v="CanOnWat/zEmpR"/>
  </r>
  <r>
    <s v="CanOnWat"/>
    <x v="12"/>
    <d v="2021-05-23T00:00:00"/>
    <d v="2021-05-23T07:00:19"/>
    <n v="113"/>
    <x v="11"/>
    <d v="2021-05-23T00:00:00"/>
    <d v="2021-05-23T07:00:21"/>
    <n v="123"/>
    <s v="CanOnWat/cEmpZ"/>
  </r>
  <r>
    <s v="CanOnTor"/>
    <x v="10"/>
    <d v="2021-05-23T00:00:00"/>
    <d v="2021-05-23T07:01:02"/>
    <n v="113"/>
    <x v="6"/>
    <d v="2021-05-23T00:00:00"/>
    <d v="2021-05-23T07:01:09"/>
    <n v="135"/>
    <s v="CanOnTor/cEmpZ"/>
  </r>
  <r>
    <s v="CanOnTor"/>
    <x v="8"/>
    <d v="2021-05-23T00:00:00"/>
    <d v="2021-05-23T07:01:56"/>
    <n v="113"/>
    <x v="8"/>
    <d v="2021-05-23T00:00:00"/>
    <d v="2021-05-23T07:02:06"/>
    <n v="123"/>
    <s v="CanOnTor/xEmpN"/>
  </r>
  <r>
    <s v="CanOnTor"/>
    <x v="15"/>
    <d v="2021-05-23T00:00:00"/>
    <d v="2021-05-23T07:02:56"/>
    <n v="113"/>
    <x v="14"/>
    <d v="2021-05-23T00:00:00"/>
    <d v="2021-05-23T07:02:57"/>
    <n v="123"/>
    <s v="CanOnTor/zEmpR"/>
  </r>
  <r>
    <s v="CanOnTor"/>
    <x v="13"/>
    <d v="2021-05-23T00:00:00"/>
    <d v="2021-05-23T07:03:44"/>
    <n v="113"/>
    <x v="12"/>
    <d v="2021-05-23T00:00:00"/>
    <d v="2021-05-23T07:03:55"/>
    <n v="135"/>
    <s v="CanOnTor/xEmpN"/>
  </r>
  <r>
    <s v="CanOnTor"/>
    <x v="10"/>
    <d v="2021-05-23T00:00:00"/>
    <d v="2021-05-23T07:05:05"/>
    <n v="113"/>
    <x v="6"/>
    <d v="2021-05-23T00:00:00"/>
    <d v="2021-05-23T07:05:15"/>
    <n v="123"/>
    <s v="CanOnTor/cEmpZ"/>
  </r>
  <r>
    <s v="CanOnTor"/>
    <x v="17"/>
    <d v="2021-05-23T00:00:00"/>
    <d v="2021-05-23T07:05:20"/>
    <n v="113"/>
    <x v="16"/>
    <d v="2021-05-23T00:00:00"/>
    <d v="2021-05-23T07:05:21"/>
    <n v="123"/>
    <s v="CanOnTor/xEmpH"/>
  </r>
  <r>
    <s v="CanOnTor"/>
    <x v="16"/>
    <d v="2021-05-23T00:00:00"/>
    <d v="2021-05-23T07:05:24"/>
    <n v="113"/>
    <x v="15"/>
    <d v="2021-05-23T00:00:00"/>
    <d v="2021-05-23T07:05:34"/>
    <n v="123"/>
    <s v="CanOnTor/oEmpJ"/>
  </r>
  <r>
    <s v="CanOnWat"/>
    <x v="18"/>
    <d v="2021-05-23T00:00:00"/>
    <d v="2021-05-23T07:05:45"/>
    <n v="113"/>
    <x v="17"/>
    <d v="2021-05-23T00:00:00"/>
    <d v="2021-05-23T07:05:48"/>
    <n v="123"/>
    <s v="CanOnWat/jEmpG"/>
  </r>
  <r>
    <s v="CanOnWat"/>
    <x v="14"/>
    <d v="2021-05-23T00:00:00"/>
    <d v="2021-05-23T07:05:53"/>
    <n v="113"/>
    <x v="13"/>
    <d v="2021-05-23T00:00:00"/>
    <d v="2021-05-23T07:05:59"/>
    <n v="123"/>
    <s v="CanOnWat/xEmpH"/>
  </r>
  <r>
    <s v="CanOnTor"/>
    <x v="13"/>
    <d v="2021-05-23T00:00:00"/>
    <d v="2021-05-23T07:06:50"/>
    <n v="113"/>
    <x v="12"/>
    <d v="2021-05-23T00:00:00"/>
    <d v="2021-05-23T07:07:00"/>
    <n v="123"/>
    <s v="CanOnTor/xEmpN"/>
  </r>
  <r>
    <s v="CanOnWat"/>
    <x v="20"/>
    <d v="2021-05-23T00:00:00"/>
    <d v="2021-05-23T07:06:58"/>
    <n v="113"/>
    <x v="19"/>
    <d v="2021-05-23T00:00:00"/>
    <d v="2021-05-23T07:07:00"/>
    <n v="123"/>
    <s v="CanOnWat/uEmpC"/>
  </r>
  <r>
    <s v="CanOnTor"/>
    <x v="11"/>
    <d v="2021-05-23T00:00:00"/>
    <d v="2021-05-23T07:10:11"/>
    <n v="113"/>
    <x v="10"/>
    <d v="2021-05-23T00:00:00"/>
    <d v="2021-05-23T07:10:16"/>
    <n v="123"/>
    <s v="CanOnTor/oEmpJ"/>
  </r>
  <r>
    <s v="CanOnWat"/>
    <x v="21"/>
    <d v="2021-05-23T00:00:00"/>
    <d v="2021-05-23T07:12:35"/>
    <n v="113"/>
    <x v="20"/>
    <d v="2021-05-23T00:00:00"/>
    <d v="2021-05-23T07:12:37"/>
    <n v="123"/>
    <s v="CanOnWat/uEmpC"/>
  </r>
  <r>
    <s v="CanOnTor"/>
    <x v="22"/>
    <d v="2021-05-23T00:00:00"/>
    <d v="2021-05-23T07:18:36"/>
    <n v="113"/>
    <x v="21"/>
    <d v="2021-05-23T00:00:00"/>
    <d v="2021-05-23T07:18:40"/>
    <n v="123"/>
    <s v="CanOnTor/hEmpP"/>
  </r>
  <r>
    <s v="CanOnWat"/>
    <x v="23"/>
    <d v="2021-05-23T00:00:00"/>
    <d v="2021-05-23T07:19:46"/>
    <n v="113"/>
    <x v="22"/>
    <d v="2021-05-23T00:00:00"/>
    <d v="2021-05-23T07:19:59"/>
    <n v="123"/>
    <s v="CanOnWat/hEmpP"/>
  </r>
  <r>
    <s v="CanOnWat"/>
    <x v="25"/>
    <d v="2021-05-23T00:00:00"/>
    <d v="2021-05-23T07:28:18"/>
    <n v="113"/>
    <x v="24"/>
    <d v="2021-05-23T00:00:00"/>
    <d v="2021-05-23T07:28:30"/>
    <n v="123"/>
    <s v="CanOnWat/tEmpK"/>
  </r>
  <r>
    <s v="CanOnTor"/>
    <x v="26"/>
    <d v="2021-05-23T00:00:00"/>
    <d v="2021-05-23T07:29:01"/>
    <n v="113"/>
    <x v="25"/>
    <d v="2021-05-23T00:00:00"/>
    <d v="2021-05-23T07:29:04"/>
    <n v="123"/>
    <s v="CanOnTor/tEmpK"/>
  </r>
  <r>
    <s v="CanOnWat"/>
    <x v="29"/>
    <d v="2021-05-23T00:00:00"/>
    <d v="2021-05-23T07:34:17"/>
    <n v="113"/>
    <x v="28"/>
    <d v="2021-05-23T00:00:00"/>
    <d v="2021-05-23T07:34:20"/>
    <n v="123"/>
    <s v="CanOnWat/xEmpE"/>
  </r>
  <r>
    <s v="CanOnWat"/>
    <x v="30"/>
    <d v="2021-05-23T00:00:00"/>
    <d v="2021-05-23T07:35:06"/>
    <n v="113"/>
    <x v="29"/>
    <d v="2021-05-23T00:00:00"/>
    <d v="2021-05-23T07:35:12"/>
    <n v="123"/>
    <s v="CanOnWat/nEmpM"/>
  </r>
  <r>
    <s v="CanOnWat"/>
    <x v="28"/>
    <d v="2021-05-23T00:00:00"/>
    <d v="2021-05-23T07:35:13"/>
    <n v="113"/>
    <x v="27"/>
    <d v="2021-05-23T00:00:00"/>
    <d v="2021-05-23T07:35:18"/>
    <n v="123"/>
    <s v="CanOnWat/gEmpI"/>
  </r>
  <r>
    <s v="CanOnWat"/>
    <x v="31"/>
    <d v="2021-05-23T00:00:00"/>
    <d v="2021-05-23T07:35:41"/>
    <n v="113"/>
    <x v="30"/>
    <d v="2021-05-23T00:00:00"/>
    <d v="2021-05-23T16:29:42"/>
    <n v="139"/>
    <s v="CanOnWat/qEmpD"/>
  </r>
  <r>
    <s v="CanOnWat"/>
    <x v="24"/>
    <d v="2021-05-23T00:00:00"/>
    <d v="2021-05-23T07:35:52"/>
    <n v="113"/>
    <x v="23"/>
    <d v="2021-05-23T00:00:00"/>
    <d v="2021-05-23T07:35:52"/>
    <n v="123"/>
    <s v="CanOnWat/xEmpE"/>
  </r>
  <r>
    <s v="CanOnTor"/>
    <x v="34"/>
    <d v="2021-05-23T00:00:00"/>
    <d v="2021-05-23T07:38:16"/>
    <n v="113"/>
    <x v="33"/>
    <d v="2021-05-23T00:00:00"/>
    <d v="2021-05-23T07:38:21"/>
    <n v="123"/>
    <s v="CanOnTor/gEmpI"/>
  </r>
  <r>
    <s v="CanOnTor"/>
    <x v="27"/>
    <d v="2021-05-23T00:00:00"/>
    <d v="2021-05-23T07:39:39"/>
    <n v="113"/>
    <x v="26"/>
    <d v="2021-05-23T00:00:00"/>
    <d v="2021-05-23T07:39:42"/>
    <n v="123"/>
    <s v="CanOnTor/fEmpV"/>
  </r>
  <r>
    <s v="CanOnTor"/>
    <x v="32"/>
    <d v="2021-05-23T00:00:00"/>
    <d v="2021-05-23T07:39:53"/>
    <n v="113"/>
    <x v="31"/>
    <d v="2021-05-23T00:00:00"/>
    <d v="2021-05-23T07:39:56"/>
    <n v="123"/>
    <s v="CanOnTor/nEmpM"/>
  </r>
  <r>
    <s v="CanOnWat"/>
    <x v="33"/>
    <d v="2021-05-23T00:00:00"/>
    <d v="2021-05-23T07:41:33"/>
    <n v="113"/>
    <x v="32"/>
    <d v="2021-05-23T00:00:00"/>
    <d v="2021-05-23T07:41:37"/>
    <n v="123"/>
    <s v="CanOnWat/qEmpD"/>
  </r>
  <r>
    <s v="CanOnTor"/>
    <x v="37"/>
    <d v="2021-05-23T00:00:00"/>
    <d v="2021-05-23T07:55:10"/>
    <n v="113"/>
    <x v="36"/>
    <d v="2021-05-23T00:00:00"/>
    <d v="2021-05-23T07:55:21"/>
    <n v="123"/>
    <s v="CanOnTor/xEmpS"/>
  </r>
  <r>
    <s v="CanOnWat"/>
    <x v="47"/>
    <d v="2021-05-23T00:00:00"/>
    <d v="2021-05-23T07:56:10"/>
    <n v="113"/>
    <x v="46"/>
    <d v="2021-05-23T00:00:00"/>
    <d v="2021-05-23T07:56:19"/>
    <n v="123"/>
    <s v="CanOnWat/nEmpU"/>
  </r>
  <r>
    <s v="CanOnTor"/>
    <x v="35"/>
    <d v="2021-05-23T00:00:00"/>
    <d v="2021-05-23T07:56:35"/>
    <n v="113"/>
    <x v="34"/>
    <d v="2021-05-23T00:00:00"/>
    <d v="2021-05-23T07:56:42"/>
    <n v="123"/>
    <s v="CanOnTor/lEmpA"/>
  </r>
  <r>
    <s v="CanOnWat"/>
    <x v="38"/>
    <d v="2021-05-23T00:00:00"/>
    <d v="2021-05-23T07:56:56"/>
    <n v="113"/>
    <x v="37"/>
    <d v="2021-05-23T00:00:00"/>
    <d v="2021-05-23T07:57:06"/>
    <n v="123"/>
    <s v="CanOnWat/lEmpA"/>
  </r>
  <r>
    <s v="CanOnWat"/>
    <x v="43"/>
    <d v="2021-05-23T00:00:00"/>
    <d v="2021-05-23T07:57:38"/>
    <n v="113"/>
    <x v="42"/>
    <d v="2021-05-23T00:00:00"/>
    <d v="2021-05-23T07:57:38"/>
    <n v="123"/>
    <s v="CanOnWat/xEmpS"/>
  </r>
  <r>
    <s v="CanOnTor"/>
    <x v="42"/>
    <d v="2021-05-23T00:00:00"/>
    <d v="2021-05-23T07:57:46"/>
    <n v="113"/>
    <x v="41"/>
    <d v="2021-05-23T00:00:00"/>
    <d v="2021-05-23T07:57:50"/>
    <n v="123"/>
    <s v="CanOnTor/pEmpL"/>
  </r>
  <r>
    <s v="CanOnTor"/>
    <x v="40"/>
    <d v="2021-05-23T00:00:00"/>
    <d v="2021-05-23T07:58:35"/>
    <n v="113"/>
    <x v="39"/>
    <d v="2021-05-23T00:00:00"/>
    <d v="2021-05-23T07:58:48"/>
    <n v="123"/>
    <s v="CanOnTor/oEmpO"/>
  </r>
  <r>
    <s v="CanOnTor"/>
    <x v="41"/>
    <d v="2021-05-23T00:00:00"/>
    <d v="2021-05-23T07:58:45"/>
    <n v="113"/>
    <x v="40"/>
    <d v="2021-05-23T00:00:00"/>
    <d v="2021-05-23T07:58:55"/>
    <n v="123"/>
    <s v="CanOnTor/oEmpO"/>
  </r>
  <r>
    <s v="CanOnTor"/>
    <x v="39"/>
    <d v="2021-05-23T00:00:00"/>
    <d v="2021-05-23T07:59:08"/>
    <n v="113"/>
    <x v="38"/>
    <d v="2021-05-23T00:00:00"/>
    <d v="2021-05-23T07:59:18"/>
    <n v="123"/>
    <s v="CanOnTor/nEmpU"/>
  </r>
  <r>
    <s v="CanOnTor"/>
    <x v="45"/>
    <d v="2021-05-23T00:00:00"/>
    <d v="2021-05-23T08:00:36"/>
    <n v="113"/>
    <x v="44"/>
    <d v="2021-05-23T00:00:00"/>
    <d v="2021-05-23T08:00:47"/>
    <n v="123"/>
    <s v="CanOnTor/jEmpB"/>
  </r>
  <r>
    <s v="CanOnTor"/>
    <x v="46"/>
    <d v="2021-05-23T00:00:00"/>
    <d v="2021-05-23T08:03:37"/>
    <n v="113"/>
    <x v="45"/>
    <d v="2021-05-23T00:00:00"/>
    <d v="2021-05-23T08:03:51"/>
    <n v="123"/>
    <s v="CanOnTor/wEmpF"/>
  </r>
  <r>
    <s v="CanOnWat"/>
    <x v="36"/>
    <d v="2021-05-23T00:00:00"/>
    <d v="2021-05-23T08:03:39"/>
    <n v="113"/>
    <x v="35"/>
    <d v="2021-05-23T00:00:00"/>
    <d v="2021-05-23T08:03:45"/>
    <n v="123"/>
    <s v="CanOnWat/pEmpL"/>
  </r>
  <r>
    <s v="CanOnTor"/>
    <x v="44"/>
    <d v="2021-05-23T00:00:00"/>
    <d v="2021-05-23T08:07:56"/>
    <n v="113"/>
    <x v="43"/>
    <d v="2021-05-23T00:00:00"/>
    <d v="2021-05-23T08:07:56"/>
    <n v="123"/>
    <s v="CanOnTor/jEmpB"/>
  </r>
  <r>
    <s v="CanOnTor"/>
    <x v="48"/>
    <d v="2021-05-23T00:00:00"/>
    <d v="2021-05-23T08:08:55"/>
    <n v="113"/>
    <x v="47"/>
    <d v="2021-05-23T00:00:00"/>
    <d v="2021-05-23T08:08:55"/>
    <n v="123"/>
    <s v="CanOnTor/wEmpF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B5F839-C158-4AF5-ABE2-D7FB19ABD78E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13:C183" firstHeaderRow="1" firstDataRow="1" firstDataCol="2"/>
  <pivotFields count="10">
    <pivotField compact="0" outline="0" showAll="0" defaultSubtotal="0"/>
    <pivotField axis="axisRow" compact="0" outline="0" showAll="0" defaultSubtotal="0">
      <items count="49">
        <item x="25"/>
        <item x="5"/>
        <item x="36"/>
        <item x="12"/>
        <item x="27"/>
        <item x="14"/>
        <item x="7"/>
        <item x="24"/>
        <item x="1"/>
        <item x="29"/>
        <item x="23"/>
        <item x="0"/>
        <item x="16"/>
        <item x="46"/>
        <item x="4"/>
        <item x="35"/>
        <item x="37"/>
        <item x="40"/>
        <item x="34"/>
        <item x="31"/>
        <item x="22"/>
        <item x="38"/>
        <item x="45"/>
        <item x="13"/>
        <item x="42"/>
        <item x="6"/>
        <item x="18"/>
        <item x="19"/>
        <item x="41"/>
        <item x="48"/>
        <item x="17"/>
        <item x="44"/>
        <item x="43"/>
        <item x="47"/>
        <item x="15"/>
        <item x="28"/>
        <item x="8"/>
        <item x="39"/>
        <item x="30"/>
        <item x="2"/>
        <item x="9"/>
        <item x="3"/>
        <item x="21"/>
        <item x="20"/>
        <item x="11"/>
        <item x="32"/>
        <item x="33"/>
        <item x="10"/>
        <item x="26"/>
      </items>
    </pivotField>
    <pivotField compact="0" numFmtId="164" outline="0" showAll="0" defaultSubtotal="0"/>
    <pivotField compact="0" numFmtId="22" outline="0" showAll="0" defaultSubtotal="0"/>
    <pivotField compact="0" outline="0" showAll="0" defaultSubtotal="0"/>
    <pivotField axis="axisRow" compact="0" outline="0" showAll="0" defaultSubtotal="0">
      <items count="110">
        <item x="24"/>
        <item x="14"/>
        <item x="55"/>
        <item x="47"/>
        <item x="84"/>
        <item x="76"/>
        <item x="15"/>
        <item x="22"/>
        <item x="83"/>
        <item x="0"/>
        <item x="90"/>
        <item x="17"/>
        <item x="19"/>
        <item x="80"/>
        <item x="56"/>
        <item x="18"/>
        <item x="16"/>
        <item x="60"/>
        <item x="81"/>
        <item x="79"/>
        <item x="63"/>
        <item x="9"/>
        <item x="54"/>
        <item x="28"/>
        <item x="1"/>
        <item x="51"/>
        <item x="20"/>
        <item x="89"/>
        <item x="50"/>
        <item x="26"/>
        <item x="21"/>
        <item x="64"/>
        <item x="78"/>
        <item x="77"/>
        <item x="49"/>
        <item x="104"/>
        <item x="105"/>
        <item x="82"/>
        <item x="74"/>
        <item x="73"/>
        <item x="97"/>
        <item x="96"/>
        <item x="23"/>
        <item x="30"/>
        <item x="41"/>
        <item x="99"/>
        <item x="98"/>
        <item x="2"/>
        <item x="4"/>
        <item x="102"/>
        <item x="100"/>
        <item x="13"/>
        <item x="12"/>
        <item x="62"/>
        <item x="61"/>
        <item x="8"/>
        <item x="7"/>
        <item x="106"/>
        <item x="109"/>
        <item x="42"/>
        <item x="25"/>
        <item x="36"/>
        <item x="87"/>
        <item x="40"/>
        <item x="39"/>
        <item x="32"/>
        <item x="31"/>
        <item x="67"/>
        <item x="53"/>
        <item x="52"/>
        <item x="44"/>
        <item x="43"/>
        <item x="93"/>
        <item x="92"/>
        <item x="69"/>
        <item x="107"/>
        <item x="86"/>
        <item x="71"/>
        <item x="75"/>
        <item x="11"/>
        <item x="59"/>
        <item x="45"/>
        <item x="48"/>
        <item x="5"/>
        <item x="58"/>
        <item x="68"/>
        <item x="38"/>
        <item x="37"/>
        <item x="103"/>
        <item x="101"/>
        <item x="29"/>
        <item x="72"/>
        <item x="57"/>
        <item x="33"/>
        <item x="88"/>
        <item x="70"/>
        <item x="6"/>
        <item x="66"/>
        <item x="108"/>
        <item x="85"/>
        <item x="34"/>
        <item x="65"/>
        <item x="27"/>
        <item x="35"/>
        <item x="46"/>
        <item x="94"/>
        <item x="91"/>
        <item x="10"/>
        <item x="95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1"/>
    <field x="5"/>
  </rowFields>
  <rowItems count="170">
    <i>
      <x/>
      <x/>
    </i>
    <i r="1">
      <x v="22"/>
    </i>
    <i r="1">
      <x v="80"/>
    </i>
    <i>
      <x v="1"/>
      <x/>
    </i>
    <i r="1">
      <x v="51"/>
    </i>
    <i r="1">
      <x v="52"/>
    </i>
    <i r="1">
      <x v="107"/>
    </i>
    <i>
      <x v="2"/>
      <x/>
    </i>
    <i r="1">
      <x v="19"/>
    </i>
    <i r="1">
      <x v="76"/>
    </i>
    <i>
      <x v="3"/>
      <x/>
    </i>
    <i r="1">
      <x v="26"/>
    </i>
    <i r="1">
      <x v="90"/>
    </i>
    <i>
      <x v="4"/>
      <x/>
    </i>
    <i r="1">
      <x v="14"/>
    </i>
    <i r="1">
      <x v="67"/>
    </i>
    <i>
      <x v="5"/>
      <x/>
    </i>
    <i r="1">
      <x v="1"/>
    </i>
    <i r="1">
      <x v="30"/>
    </i>
    <i>
      <x v="6"/>
      <x/>
    </i>
    <i r="1">
      <x v="6"/>
    </i>
    <i r="1">
      <x v="42"/>
    </i>
    <i>
      <x v="7"/>
      <x/>
    </i>
    <i r="1">
      <x v="25"/>
    </i>
    <i r="1">
      <x v="84"/>
    </i>
    <i>
      <x v="8"/>
      <x/>
    </i>
    <i r="1">
      <x v="24"/>
    </i>
    <i r="1">
      <x v="83"/>
    </i>
    <i>
      <x v="9"/>
      <x/>
    </i>
    <i r="1">
      <x v="17"/>
    </i>
    <i r="1">
      <x v="74"/>
    </i>
    <i>
      <x v="10"/>
      <x/>
    </i>
    <i r="1">
      <x v="28"/>
    </i>
    <i r="1">
      <x v="68"/>
    </i>
    <i r="1">
      <x v="69"/>
    </i>
    <i>
      <x v="11"/>
      <x/>
    </i>
    <i r="1">
      <x v="9"/>
    </i>
    <i r="1">
      <x v="47"/>
    </i>
    <i>
      <x v="12"/>
      <x/>
    </i>
    <i r="1">
      <x v="65"/>
    </i>
    <i r="1">
      <x v="66"/>
    </i>
    <i r="1">
      <x v="102"/>
    </i>
    <i>
      <x v="13"/>
      <x/>
    </i>
    <i r="1">
      <x v="88"/>
    </i>
    <i r="1">
      <x v="89"/>
    </i>
    <i r="1">
      <x v="105"/>
    </i>
    <i>
      <x v="14"/>
      <x/>
    </i>
    <i r="1">
      <x v="21"/>
    </i>
    <i r="1">
      <x v="79"/>
    </i>
    <i>
      <x v="15"/>
      <x/>
    </i>
    <i r="1">
      <x v="5"/>
    </i>
    <i r="1">
      <x v="37"/>
    </i>
    <i>
      <x v="16"/>
      <x/>
    </i>
    <i r="1">
      <x v="13"/>
    </i>
    <i r="1">
      <x v="62"/>
    </i>
    <i>
      <x v="17"/>
      <x/>
    </i>
    <i r="1">
      <x v="4"/>
    </i>
    <i r="1">
      <x v="35"/>
    </i>
    <i>
      <x v="18"/>
      <x/>
    </i>
    <i r="1">
      <x v="77"/>
    </i>
    <i r="1">
      <x v="78"/>
    </i>
    <i r="1">
      <x v="91"/>
    </i>
    <i>
      <x v="19"/>
      <x/>
    </i>
    <i r="1">
      <x v="84"/>
    </i>
    <i r="1">
      <x v="85"/>
    </i>
    <i r="1">
      <x v="101"/>
    </i>
    <i>
      <x v="20"/>
      <x/>
    </i>
    <i r="1">
      <x v="3"/>
    </i>
    <i r="1">
      <x v="34"/>
    </i>
    <i>
      <x v="21"/>
      <x/>
    </i>
    <i r="1">
      <x v="18"/>
    </i>
    <i r="1">
      <x v="75"/>
    </i>
    <i>
      <x v="22"/>
      <x/>
    </i>
    <i r="1">
      <x v="40"/>
    </i>
    <i r="1">
      <x v="41"/>
    </i>
    <i r="1">
      <x v="106"/>
    </i>
    <i>
      <x v="23"/>
      <x/>
    </i>
    <i r="1">
      <x v="7"/>
    </i>
    <i r="1">
      <x v="43"/>
    </i>
    <i>
      <x v="24"/>
      <x/>
    </i>
    <i r="1">
      <x v="45"/>
    </i>
    <i r="1">
      <x v="46"/>
    </i>
    <i r="1">
      <x v="94"/>
    </i>
    <i>
      <x v="25"/>
      <x/>
    </i>
    <i r="1">
      <x v="1"/>
    </i>
    <i r="1">
      <x v="30"/>
    </i>
    <i>
      <x v="26"/>
      <x/>
    </i>
    <i r="1">
      <x v="63"/>
    </i>
    <i r="1">
      <x v="64"/>
    </i>
    <i r="1">
      <x v="93"/>
    </i>
    <i>
      <x v="27"/>
      <x/>
    </i>
    <i r="1">
      <x v="86"/>
    </i>
    <i r="1">
      <x v="87"/>
    </i>
    <i r="1">
      <x v="100"/>
    </i>
    <i>
      <x v="28"/>
      <x/>
    </i>
    <i r="1">
      <x v="72"/>
    </i>
    <i r="1">
      <x v="73"/>
    </i>
    <i r="1">
      <x v="99"/>
    </i>
    <i>
      <x v="29"/>
      <x/>
    </i>
    <i r="1">
      <x v="57"/>
    </i>
    <i r="1">
      <x v="58"/>
    </i>
    <i r="1">
      <x v="98"/>
    </i>
    <i>
      <x v="30"/>
      <x/>
    </i>
    <i r="1">
      <x v="23"/>
    </i>
    <i r="1">
      <x v="81"/>
    </i>
    <i>
      <x v="31"/>
      <x/>
    </i>
    <i r="1">
      <x v="10"/>
    </i>
    <i r="1">
      <x v="57"/>
    </i>
    <i>
      <x v="32"/>
      <x/>
    </i>
    <i r="1">
      <x v="27"/>
    </i>
    <i r="1">
      <x v="49"/>
    </i>
    <i r="1">
      <x v="50"/>
    </i>
    <i>
      <x v="33"/>
      <x/>
    </i>
    <i r="1">
      <x v="35"/>
    </i>
    <i r="1">
      <x v="36"/>
    </i>
    <i r="1">
      <x v="108"/>
    </i>
    <i>
      <x v="34"/>
      <x/>
    </i>
    <i r="1">
      <x v="29"/>
    </i>
    <i r="1">
      <x v="60"/>
    </i>
    <i r="1">
      <x v="61"/>
    </i>
    <i>
      <x v="35"/>
      <x/>
    </i>
    <i r="1">
      <x v="53"/>
    </i>
    <i r="1">
      <x v="54"/>
    </i>
    <i r="1">
      <x v="92"/>
    </i>
    <i>
      <x v="36"/>
      <x/>
    </i>
    <i r="1">
      <x v="16"/>
    </i>
    <i r="1">
      <x v="71"/>
    </i>
    <i>
      <x v="37"/>
      <x/>
    </i>
    <i r="1">
      <x v="8"/>
    </i>
    <i r="1">
      <x v="45"/>
    </i>
    <i>
      <x v="38"/>
      <x/>
    </i>
    <i r="1">
      <x v="20"/>
    </i>
    <i r="1">
      <x v="77"/>
    </i>
    <i>
      <x v="39"/>
      <x/>
    </i>
    <i r="1">
      <x v="47"/>
    </i>
    <i r="1">
      <x v="48"/>
    </i>
    <i r="1">
      <x v="109"/>
    </i>
    <i>
      <x v="40"/>
      <x/>
    </i>
    <i r="1">
      <x v="11"/>
    </i>
    <i r="1">
      <x v="59"/>
    </i>
    <i>
      <x v="41"/>
      <x/>
    </i>
    <i r="1">
      <x v="55"/>
    </i>
    <i r="1">
      <x v="56"/>
    </i>
    <i r="1">
      <x v="96"/>
    </i>
    <i>
      <x v="42"/>
      <x/>
    </i>
    <i r="1">
      <x v="81"/>
    </i>
    <i r="1">
      <x v="82"/>
    </i>
    <i r="1">
      <x v="104"/>
    </i>
    <i>
      <x v="43"/>
      <x/>
    </i>
    <i r="1">
      <x v="43"/>
    </i>
    <i r="1">
      <x v="44"/>
    </i>
    <i r="1">
      <x v="103"/>
    </i>
    <i>
      <x v="44"/>
      <x/>
    </i>
    <i r="1">
      <x v="12"/>
    </i>
    <i r="1">
      <x v="60"/>
    </i>
    <i>
      <x v="45"/>
      <x/>
    </i>
    <i r="1">
      <x v="32"/>
    </i>
    <i r="1">
      <x v="33"/>
    </i>
    <i r="1">
      <x v="97"/>
    </i>
    <i>
      <x v="46"/>
      <x/>
    </i>
    <i r="1">
      <x v="38"/>
    </i>
    <i r="1">
      <x v="39"/>
    </i>
    <i r="1">
      <x v="95"/>
    </i>
    <i>
      <x v="47"/>
      <x/>
    </i>
    <i r="1">
      <x v="15"/>
    </i>
    <i r="1">
      <x v="70"/>
    </i>
    <i>
      <x v="48"/>
      <x/>
    </i>
    <i r="1">
      <x v="2"/>
    </i>
    <i r="1">
      <x v="3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9D5A2A-7A57-4877-ACD1-0966D873206E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F13:G63" firstHeaderRow="1" firstDataRow="1" firstDataCol="2"/>
  <pivotFields count="10">
    <pivotField compact="0" outline="0" showAll="0" defaultSubtotal="0"/>
    <pivotField axis="axisRow" compact="0" outline="0" showAll="0" defaultSubtotal="0">
      <items count="49">
        <item x="25"/>
        <item x="5"/>
        <item x="36"/>
        <item x="12"/>
        <item x="27"/>
        <item x="14"/>
        <item x="7"/>
        <item x="24"/>
        <item x="1"/>
        <item x="29"/>
        <item x="23"/>
        <item x="0"/>
        <item x="16"/>
        <item x="46"/>
        <item x="4"/>
        <item x="35"/>
        <item x="37"/>
        <item x="40"/>
        <item x="33"/>
        <item x="31"/>
        <item x="21"/>
        <item x="38"/>
        <item x="45"/>
        <item x="13"/>
        <item x="43"/>
        <item x="6"/>
        <item x="19"/>
        <item x="18"/>
        <item x="42"/>
        <item x="48"/>
        <item x="15"/>
        <item x="41"/>
        <item x="44"/>
        <item x="47"/>
        <item x="17"/>
        <item x="28"/>
        <item x="8"/>
        <item x="39"/>
        <item x="30"/>
        <item x="2"/>
        <item x="9"/>
        <item x="3"/>
        <item x="22"/>
        <item x="20"/>
        <item x="11"/>
        <item x="34"/>
        <item x="32"/>
        <item x="10"/>
        <item x="26"/>
      </items>
    </pivotField>
    <pivotField compact="0" numFmtId="165" outline="0" showAll="0" defaultSubtotal="0"/>
    <pivotField compact="0" numFmtId="22" outline="0" showAll="0" defaultSubtotal="0"/>
    <pivotField compact="0" outline="0" showAll="0" defaultSubtotal="0"/>
    <pivotField axis="axisRow" compact="0" outline="0" showAll="0" defaultSubtotal="0">
      <items count="48">
        <item x="6"/>
        <item x="25"/>
        <item x="20"/>
        <item x="39"/>
        <item x="34"/>
        <item x="7"/>
        <item x="13"/>
        <item x="38"/>
        <item x="0"/>
        <item x="40"/>
        <item x="9"/>
        <item x="11"/>
        <item x="36"/>
        <item x="26"/>
        <item x="10"/>
        <item x="8"/>
        <item x="28"/>
        <item x="37"/>
        <item x="35"/>
        <item x="29"/>
        <item x="4"/>
        <item x="24"/>
        <item x="14"/>
        <item x="1"/>
        <item x="23"/>
        <item x="12"/>
        <item x="43"/>
        <item x="22"/>
        <item x="16"/>
        <item x="32"/>
        <item x="27"/>
        <item x="18"/>
        <item x="42"/>
        <item x="31"/>
        <item x="3"/>
        <item x="33"/>
        <item x="47"/>
        <item x="41"/>
        <item x="17"/>
        <item x="30"/>
        <item x="15"/>
        <item x="19"/>
        <item x="21"/>
        <item x="45"/>
        <item x="44"/>
        <item x="5"/>
        <item x="46"/>
        <item x="2"/>
      </items>
    </pivotField>
    <pivotField compact="0" numFmtId="165" outline="0" showAll="0" defaultSubtotal="0"/>
    <pivotField compact="0" numFmtId="22" outline="0" showAll="0" defaultSubtotal="0"/>
    <pivotField compact="0" outline="0" showAll="0" defaultSubtotal="0"/>
    <pivotField compact="0" outline="0" showAll="0" defaultSubtotal="0"/>
  </pivotFields>
  <rowFields count="2">
    <field x="1"/>
    <field x="5"/>
  </rowFields>
  <rowItems count="50">
    <i>
      <x/>
      <x v="21"/>
    </i>
    <i>
      <x v="1"/>
      <x v="45"/>
    </i>
    <i>
      <x v="2"/>
      <x v="18"/>
    </i>
    <i>
      <x v="3"/>
      <x v="25"/>
    </i>
    <i>
      <x v="4"/>
      <x v="13"/>
    </i>
    <i>
      <x v="5"/>
      <x/>
    </i>
    <i>
      <x v="6"/>
      <x v="5"/>
    </i>
    <i>
      <x v="7"/>
      <x v="24"/>
    </i>
    <i>
      <x v="8"/>
      <x v="23"/>
    </i>
    <i>
      <x v="9"/>
      <x v="16"/>
    </i>
    <i>
      <x v="10"/>
      <x v="27"/>
    </i>
    <i>
      <x v="11"/>
      <x v="8"/>
    </i>
    <i>
      <x v="12"/>
      <x v="40"/>
    </i>
    <i>
      <x v="13"/>
      <x v="43"/>
    </i>
    <i>
      <x v="14"/>
      <x v="20"/>
    </i>
    <i>
      <x v="15"/>
      <x v="4"/>
    </i>
    <i>
      <x v="16"/>
      <x v="12"/>
    </i>
    <i>
      <x v="17"/>
      <x v="3"/>
    </i>
    <i>
      <x v="18"/>
      <x v="29"/>
    </i>
    <i>
      <x v="19"/>
      <x v="39"/>
    </i>
    <i>
      <x v="20"/>
      <x v="2"/>
    </i>
    <i>
      <x v="21"/>
      <x v="17"/>
    </i>
    <i>
      <x v="22"/>
      <x v="44"/>
    </i>
    <i>
      <x v="23"/>
      <x v="6"/>
    </i>
    <i>
      <x v="24"/>
      <x v="32"/>
    </i>
    <i>
      <x v="25"/>
      <x/>
    </i>
    <i>
      <x v="26"/>
      <x v="31"/>
    </i>
    <i>
      <x v="27"/>
      <x v="38"/>
    </i>
    <i>
      <x v="28"/>
      <x v="37"/>
    </i>
    <i>
      <x v="29"/>
      <x v="36"/>
    </i>
    <i>
      <x v="30"/>
      <x v="22"/>
    </i>
    <i>
      <x v="31"/>
      <x v="9"/>
    </i>
    <i>
      <x v="32"/>
      <x v="26"/>
    </i>
    <i>
      <x v="33"/>
      <x v="46"/>
    </i>
    <i>
      <x v="34"/>
      <x v="28"/>
    </i>
    <i>
      <x v="35"/>
      <x v="30"/>
    </i>
    <i>
      <x v="36"/>
      <x v="15"/>
    </i>
    <i>
      <x v="37"/>
      <x v="7"/>
    </i>
    <i>
      <x v="38"/>
      <x v="19"/>
    </i>
    <i>
      <x v="39"/>
      <x v="47"/>
    </i>
    <i>
      <x v="40"/>
      <x v="10"/>
    </i>
    <i>
      <x v="41"/>
      <x v="34"/>
    </i>
    <i>
      <x v="42"/>
      <x v="42"/>
    </i>
    <i>
      <x v="43"/>
      <x v="41"/>
    </i>
    <i>
      <x v="44"/>
      <x v="11"/>
    </i>
    <i>
      <x v="45"/>
      <x v="35"/>
    </i>
    <i>
      <x v="46"/>
      <x v="33"/>
    </i>
    <i>
      <x v="47"/>
      <x v="14"/>
    </i>
    <i>
      <x v="48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624732-88C5-41BE-A08E-BE512EC413AC}" name="PivotTable6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O13:P63" firstHeaderRow="1" firstDataRow="1" firstDataCol="2"/>
  <pivotFields count="10">
    <pivotField compact="0" outline="0" showAll="0" defaultSubtotal="0"/>
    <pivotField axis="axisRow" compact="0" outline="0" showAll="0" defaultSubtotal="0">
      <items count="49">
        <item x="25"/>
        <item x="5"/>
        <item x="36"/>
        <item x="9"/>
        <item x="28"/>
        <item x="10"/>
        <item x="7"/>
        <item x="24"/>
        <item x="2"/>
        <item x="30"/>
        <item x="23"/>
        <item x="0"/>
        <item x="12"/>
        <item x="43"/>
        <item x="4"/>
        <item x="35"/>
        <item x="37"/>
        <item x="44"/>
        <item x="33"/>
        <item x="29"/>
        <item x="22"/>
        <item x="47"/>
        <item x="39"/>
        <item x="11"/>
        <item x="40"/>
        <item x="6"/>
        <item x="15"/>
        <item x="14"/>
        <item x="38"/>
        <item x="48"/>
        <item x="20"/>
        <item x="46"/>
        <item x="42"/>
        <item x="45"/>
        <item x="13"/>
        <item x="26"/>
        <item x="18"/>
        <item x="41"/>
        <item x="31"/>
        <item x="1"/>
        <item x="17"/>
        <item x="3"/>
        <item x="21"/>
        <item x="16"/>
        <item x="8"/>
        <item x="34"/>
        <item x="32"/>
        <item x="19"/>
        <item x="27"/>
      </items>
    </pivotField>
    <pivotField compact="0" numFmtId="165" outline="0" showAll="0" defaultSubtotal="0"/>
    <pivotField compact="0" numFmtId="22" outline="0" showAll="0" defaultSubtotal="0"/>
    <pivotField compact="0" outline="0" showAll="0" defaultSubtotal="0"/>
    <pivotField axis="axisRow" compact="0" outline="0" showAll="0" defaultSubtotal="0">
      <items count="48">
        <item x="6"/>
        <item x="26"/>
        <item x="33"/>
        <item x="21"/>
        <item x="43"/>
        <item x="44"/>
        <item x="34"/>
        <item x="31"/>
        <item x="38"/>
        <item x="7"/>
        <item x="10"/>
        <item x="15"/>
        <item x="40"/>
        <item x="39"/>
        <item x="0"/>
        <item x="1"/>
        <item x="41"/>
        <item x="5"/>
        <item x="25"/>
        <item x="3"/>
        <item x="45"/>
        <item x="47"/>
        <item x="16"/>
        <item x="8"/>
        <item x="12"/>
        <item x="36"/>
        <item x="14"/>
        <item x="11"/>
        <item x="27"/>
        <item x="22"/>
        <item x="18"/>
        <item x="17"/>
        <item x="37"/>
        <item x="29"/>
        <item x="46"/>
        <item x="35"/>
        <item x="30"/>
        <item x="32"/>
        <item x="4"/>
        <item x="24"/>
        <item x="19"/>
        <item x="20"/>
        <item x="2"/>
        <item x="23"/>
        <item x="28"/>
        <item x="13"/>
        <item x="42"/>
        <item x="9"/>
      </items>
    </pivotField>
    <pivotField compact="0" numFmtId="164" outline="0" showAll="0" defaultSubtotal="0"/>
    <pivotField compact="0" numFmtId="22" outline="0" showAll="0" defaultSubtotal="0"/>
    <pivotField compact="0" outline="0" showAll="0" defaultSubtotal="0"/>
    <pivotField compact="0" outline="0" showAll="0" defaultSubtotal="0"/>
  </pivotFields>
  <rowFields count="2">
    <field x="1"/>
    <field x="5"/>
  </rowFields>
  <rowItems count="50">
    <i>
      <x/>
      <x v="39"/>
    </i>
    <i>
      <x v="1"/>
      <x v="17"/>
    </i>
    <i>
      <x v="2"/>
      <x v="35"/>
    </i>
    <i>
      <x v="3"/>
      <x v="47"/>
    </i>
    <i>
      <x v="4"/>
      <x v="28"/>
    </i>
    <i>
      <x v="5"/>
      <x/>
    </i>
    <i>
      <x v="6"/>
      <x v="9"/>
    </i>
    <i>
      <x v="7"/>
      <x v="43"/>
    </i>
    <i>
      <x v="8"/>
      <x v="42"/>
    </i>
    <i>
      <x v="9"/>
      <x v="33"/>
    </i>
    <i>
      <x v="10"/>
      <x v="29"/>
    </i>
    <i>
      <x v="11"/>
      <x v="14"/>
    </i>
    <i>
      <x v="12"/>
      <x v="27"/>
    </i>
    <i>
      <x v="13"/>
      <x v="46"/>
    </i>
    <i>
      <x v="14"/>
      <x v="38"/>
    </i>
    <i>
      <x v="15"/>
      <x v="6"/>
    </i>
    <i>
      <x v="16"/>
      <x v="25"/>
    </i>
    <i>
      <x v="17"/>
      <x v="4"/>
    </i>
    <i>
      <x v="18"/>
      <x v="37"/>
    </i>
    <i>
      <x v="19"/>
      <x v="44"/>
    </i>
    <i>
      <x v="20"/>
      <x v="3"/>
    </i>
    <i>
      <x v="21"/>
      <x v="34"/>
    </i>
    <i>
      <x v="22"/>
      <x v="8"/>
    </i>
    <i>
      <x v="23"/>
      <x v="10"/>
    </i>
    <i>
      <x v="24"/>
      <x v="13"/>
    </i>
    <i>
      <x v="25"/>
      <x/>
    </i>
    <i>
      <x v="26"/>
      <x v="26"/>
    </i>
    <i>
      <x v="27"/>
      <x v="45"/>
    </i>
    <i>
      <x v="28"/>
      <x v="32"/>
    </i>
    <i>
      <x v="29"/>
      <x v="21"/>
    </i>
    <i>
      <x v="30"/>
      <x v="40"/>
    </i>
    <i>
      <x v="31"/>
      <x v="20"/>
    </i>
    <i>
      <x v="32"/>
      <x v="16"/>
    </i>
    <i>
      <x v="33"/>
      <x v="5"/>
    </i>
    <i>
      <x v="34"/>
      <x v="24"/>
    </i>
    <i>
      <x v="35"/>
      <x v="18"/>
    </i>
    <i>
      <x v="36"/>
      <x v="31"/>
    </i>
    <i>
      <x v="37"/>
      <x v="12"/>
    </i>
    <i>
      <x v="38"/>
      <x v="36"/>
    </i>
    <i>
      <x v="39"/>
      <x v="15"/>
    </i>
    <i>
      <x v="40"/>
      <x v="22"/>
    </i>
    <i>
      <x v="41"/>
      <x v="19"/>
    </i>
    <i>
      <x v="42"/>
      <x v="41"/>
    </i>
    <i>
      <x v="43"/>
      <x v="11"/>
    </i>
    <i>
      <x v="44"/>
      <x v="23"/>
    </i>
    <i>
      <x v="45"/>
      <x v="2"/>
    </i>
    <i>
      <x v="46"/>
      <x v="7"/>
    </i>
    <i>
      <x v="47"/>
      <x v="30"/>
    </i>
    <i>
      <x v="48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21BCEE-4CC6-447F-ABE1-4795CC5432AB}" name="Table7" displayName="Table7" ref="B10:G26" totalsRowShown="0" headerRowDxfId="56">
  <autoFilter ref="B10:G26" xr:uid="{0E21BCEE-4CC6-447F-ABE1-4795CC5432AB}"/>
  <tableColumns count="6">
    <tableColumn id="1" xr3:uid="{5019975A-F120-4AD4-A5B2-BD471186FCBE}" name="Deliverable ID"/>
    <tableColumn id="2" xr3:uid="{24431DF4-7DE8-4A33-9836-8017FECFDA2B}" name="Name"/>
    <tableColumn id="3" xr3:uid="{0A80073F-8A3E-43C1-893D-3810FBC41714}" name="Requirement ID" dataDxfId="55"/>
    <tableColumn id="4" xr3:uid="{127B4649-2B6F-40AF-B5F3-E04FACCA6183}" name="Person"/>
    <tableColumn id="5" xr3:uid="{A297BFF8-A30E-40BA-A0DA-CF2C8D13B80E}" name="Started Date" dataDxfId="54"/>
    <tableColumn id="7" xr3:uid="{EDD925B0-2455-4DA7-BD70-4AD5E9DABFCB}" name="Done Date" dataDxfId="5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835024-C32E-43AF-A6FF-CF4256A9C03B}" name="Table13144" displayName="Table13144" ref="B10:M1914" totalsRowShown="0" headerRowDxfId="13" dataDxfId="12">
  <tableColumns count="12">
    <tableColumn id="1" xr3:uid="{A9442C1E-A3B3-40B1-8F67-E7E8C985D90B}" name="DataCentre" dataDxfId="11" dataCellStyle="Normal_NetLogData"/>
    <tableColumn id="2" xr3:uid="{B8375CD5-489A-4F8D-BE44-37D7E2F106DD}" name="DeviceMAC" dataDxfId="10" dataCellStyle="Normal_NetLogData"/>
    <tableColumn id="3" xr3:uid="{7DFE4856-3612-4B92-842A-41F17AF6A41F}" name="LogDate" dataDxfId="9" dataCellStyle="Normal_NetLogData"/>
    <tableColumn id="4" xr3:uid="{08DC1C46-0CB0-4161-A399-D7B9E32BE713}" name="LogTime" dataDxfId="8" dataCellStyle="Normal_NetLogData"/>
    <tableColumn id="5" xr3:uid="{F72EE0BA-A49D-41E4-9348-933987371E4F}" name="LogRecordType" dataDxfId="7" dataCellStyle="Normal_NetLogData"/>
    <tableColumn id="11" xr3:uid="{26DBBBB5-6E17-44AA-A9B7-BD2234E2D77B}" name="LogRecordName" dataDxfId="6" dataCellStyle="Normal_NetLogData">
      <calculatedColumnFormula>VLOOKUP(Table13144[[#This Row],[LogRecordType]],RecordTypes!$B$13:$C$27,2,0)</calculatedColumnFormula>
    </tableColumn>
    <tableColumn id="6" xr3:uid="{8C13916D-8E5B-421A-A1E4-F3CC38CEB32F}" name="DetailsData" dataDxfId="5" dataCellStyle="Normal_NetLogData"/>
    <tableColumn id="7" xr3:uid="{1B2A4472-39D9-4ADE-A9F1-8A40EABB793D}" name="PrevLogDate" dataDxfId="4">
      <calculatedColumnFormula>+VLOOKUP(C11,C12:H1914,2,0)</calculatedColumnFormula>
    </tableColumn>
    <tableColumn id="8" xr3:uid="{BC9690DE-2B7B-484B-8040-E35250315B51}" name="PrevLogTime" dataDxfId="3">
      <calculatedColumnFormula>+VLOOKUP(Table13144[[#This Row],[DeviceMAC]],C12:F1914,3,0)</calculatedColumnFormula>
    </tableColumn>
    <tableColumn id="9" xr3:uid="{EC3F69C5-6CF1-450E-8A98-46099C2D5B09}" name="PrevRecordType" dataDxfId="2">
      <calculatedColumnFormula>+VLOOKUP(Table13144[[#This Row],[DeviceMAC]],C12:F1914,4,0)</calculatedColumnFormula>
    </tableColumn>
    <tableColumn id="12" xr3:uid="{804735AB-9497-4C29-BC20-247203BA27F3}" name="PrevRecordName" dataDxfId="1">
      <calculatedColumnFormula>VLOOKUP(Table13144[[#This Row],[PrevRecordType]],RecordTypes!$B$13:$C$27,2,0)</calculatedColumnFormula>
    </tableColumn>
    <tableColumn id="10" xr3:uid="{9A22B003-0598-44F5-87F8-66413DA2830E}" name="PrevDetailsData" dataDxfId="0">
      <calculatedColumnFormula>+VLOOKUP(Table13144[[#This Row],[DeviceMAC]],C12:H1914,5,0)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5F30A18-7878-9A40-8DDB-674B5F66A2FF}" name="Table6" displayName="Table6" ref="B10:G35" totalsRowShown="0" headerRowDxfId="52">
  <autoFilter ref="B10:G35" xr:uid="{25F30A18-7878-9A40-8DDB-674B5F66A2FF}"/>
  <tableColumns count="6">
    <tableColumn id="1" xr3:uid="{7EB9A643-CE3B-B74F-BEB7-B905F1712D9F}" name="Sr. no"/>
    <tableColumn id="2" xr3:uid="{51ACB21A-9C5B-754F-905E-C0A4923B1569}" name="Listing System"/>
    <tableColumn id="3" xr3:uid="{87220B5B-E256-7C4D-9774-0D6BD4E337ED}" name="Company"/>
    <tableColumn id="4" xr3:uid="{C30484FA-B3B3-5F4A-B531-9A2A9E1FA369}" name="Job title"/>
    <tableColumn id="5" xr3:uid="{B7A0569D-1AC5-5149-ABA4-EF540B195B1D}" name="Posting Date"/>
    <tableColumn id="6" xr3:uid="{5CD19935-A5F3-4D4D-8572-786180C7A02F}" name="Responsibilities" dataDxfId="51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781150-C20C-4EEF-9B09-66BB36BFE186}" name="Table1" displayName="Table1" ref="B10:G1914" totalsRowShown="0" headerRowDxfId="50" headerRowBorderDxfId="49" tableBorderDxfId="48" totalsRowBorderDxfId="47">
  <autoFilter ref="B10:G1914" xr:uid="{5C781150-C20C-4EEF-9B09-66BB36BFE186}"/>
  <tableColumns count="6">
    <tableColumn id="1" xr3:uid="{1AA60A26-B391-43BD-BDB6-C6A15F3E2DCC}" name="DataCentre" dataDxfId="46"/>
    <tableColumn id="2" xr3:uid="{E5EB23E9-493B-42D3-9763-B3A4981D7A3A}" name="DeviceMAC" dataDxfId="45"/>
    <tableColumn id="3" xr3:uid="{5B3C008B-1F84-433E-9DC0-B7FAB6033FA9}" name="LogDate" dataDxfId="44"/>
    <tableColumn id="4" xr3:uid="{FCF76DCF-0C85-4552-95B1-7141C62C299A}" name="LogTime" dataDxfId="43"/>
    <tableColumn id="5" xr3:uid="{0EE2F84B-9001-477D-AA96-121291E24BD3}" name="LogRecordType" dataDxfId="42"/>
    <tableColumn id="6" xr3:uid="{A081A803-BD34-48FC-998A-792FA5CCA3CA}" name="DetailsData" dataDxfId="4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C46A40E-FF18-4A65-981E-38D60AD97387}" name="Table1314" displayName="Table1314" ref="B10:M1914" totalsRowShown="0" headerRowDxfId="40" dataDxfId="39">
  <autoFilter ref="B10:M1914" xr:uid="{0C46A40E-FF18-4A65-981E-38D60AD97387}">
    <filterColumn colId="4">
      <filters>
        <filter val="123"/>
      </filters>
    </filterColumn>
  </autoFilter>
  <tableColumns count="12">
    <tableColumn id="1" xr3:uid="{9351C436-1108-4AFA-A90D-1DE65B74BE2D}" name="DataCentre" dataDxfId="38" dataCellStyle="Normal_NetLogData"/>
    <tableColumn id="2" xr3:uid="{B7721FE8-9F66-4491-9A24-D0F2C72E5563}" name="DeviceMAC" dataDxfId="37" dataCellStyle="Normal_NetLogData"/>
    <tableColumn id="3" xr3:uid="{2D10636A-8D9F-4C7C-AB55-ADFB7608C522}" name="LogDate" dataDxfId="36" dataCellStyle="Normal_NetLogData"/>
    <tableColumn id="4" xr3:uid="{E6523A7D-2BC0-4B51-A92F-35C00FD5F202}" name="LogTime" dataDxfId="35" dataCellStyle="Normal_NetLogData"/>
    <tableColumn id="5" xr3:uid="{E967C6F4-E78B-4D4F-BF9D-DE49558F1780}" name="LogRecordType" dataDxfId="34" dataCellStyle="Normal_NetLogData"/>
    <tableColumn id="11" xr3:uid="{F0A9F761-614D-46AB-B528-6450DF484D3A}" name="LogRecordName" dataDxfId="33" dataCellStyle="Normal_NetLogData">
      <calculatedColumnFormula>VLOOKUP(Table1314[[#This Row],[LogRecordType]],RecordTypes!$B$13:$C$27,2,0)</calculatedColumnFormula>
    </tableColumn>
    <tableColumn id="6" xr3:uid="{D65C3D83-7749-48DD-9849-2BB3123041D8}" name="DetailsData" dataDxfId="32" dataCellStyle="Normal_NetLogData"/>
    <tableColumn id="7" xr3:uid="{E5C42FE7-9D30-4D03-BBFC-C96AF4D9D125}" name="PrevLogDate" dataDxfId="31">
      <calculatedColumnFormula>+VLOOKUP(C11,C12:H1914,2,0)</calculatedColumnFormula>
    </tableColumn>
    <tableColumn id="8" xr3:uid="{A324C768-CDE9-4A57-8290-168F1E619C8F}" name="PrevLogTime" dataDxfId="30">
      <calculatedColumnFormula>+VLOOKUP(Table1314[[#This Row],[DeviceMAC]],C12:F1914,3,0)</calculatedColumnFormula>
    </tableColumn>
    <tableColumn id="9" xr3:uid="{9C3B4054-92C8-4D50-982C-F681C592489F}" name="PrevRecordType" dataDxfId="29">
      <calculatedColumnFormula>+VLOOKUP(Table1314[[#This Row],[DeviceMAC]],C12:F1914,4,0)</calculatedColumnFormula>
    </tableColumn>
    <tableColumn id="12" xr3:uid="{0A5D5B6D-9924-480E-9505-3EAEBF944B64}" name="PrevRecordName" dataDxfId="28">
      <calculatedColumnFormula>VLOOKUP(Table1314[[#This Row],[PrevRecordType]],RecordTypes!$B$13:$C$27,2,0)</calculatedColumnFormula>
    </tableColumn>
    <tableColumn id="10" xr3:uid="{E8A4AAAD-019D-4D47-90B5-516CAB4DD21A}" name="PrevDetailsData" dataDxfId="27">
      <calculatedColumnFormula>+VLOOKUP(Table1314[[#This Row],[DeviceMAC]],C12:H1914,5,0)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FC0408C-AF21-45E8-B1F5-0252D5F04796}" name="Table8" displayName="Table8" ref="C13:H27" totalsRowShown="0">
  <tableColumns count="6">
    <tableColumn id="1" xr3:uid="{1021F486-420E-4F17-9C43-75CDDC990F51}" name="Type of Record"/>
    <tableColumn id="3" xr3:uid="{C7F0D2CB-EEB9-4AB3-9093-EDEA6919AECE}" name="Date"/>
    <tableColumn id="4" xr3:uid="{E4A0722E-508A-4667-9D81-3242CDA4ED41}" name="Time"/>
    <tableColumn id="5" xr3:uid="{3E18E5CE-675F-499E-A66D-4DD5CF04B252}" name="DataCentre"/>
    <tableColumn id="6" xr3:uid="{55A4AD89-27F1-4B52-8DBD-4F256F4A05D2}" name="DeviceMAC"/>
    <tableColumn id="8" xr3:uid="{BF161494-DFAB-4ED3-969A-9E24C74295BA}" name="Dat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6D607BC-16BC-4A98-89B6-FEDB8DCF9790}" name="Table10" displayName="Table10" ref="J13:L62" totalsRowShown="0" headerRowDxfId="26">
  <sortState xmlns:xlrd2="http://schemas.microsoft.com/office/spreadsheetml/2017/richdata2" ref="J14:L62">
    <sortCondition ref="K13:K62"/>
  </sortState>
  <tableColumns count="3">
    <tableColumn id="1" xr3:uid="{34DF9C32-082B-4DD5-9C2C-FA3918295E2E}" name="DeviceMAC"/>
    <tableColumn id="2" xr3:uid="{3AF50020-58E8-4D7E-A3B3-CDC5A1ECF61B}" name="DetailsData"/>
    <tableColumn id="3" xr3:uid="{764C274A-9B65-4018-B548-35AD702AD075}" name="Device Nam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4E36270-3517-4F1A-BF68-B7F32CD96F85}" name="Table12" displayName="Table12" ref="R13:U62" totalsRowShown="0">
  <autoFilter ref="R13:U62" xr:uid="{74E36270-3517-4F1A-BF68-B7F32CD96F85}"/>
  <tableColumns count="4">
    <tableColumn id="1" xr3:uid="{1F2805B6-9F1F-4849-B82A-F124CD40017E}" name="DeviceMAC"/>
    <tableColumn id="2" xr3:uid="{5D57AF59-FA5C-4355-8977-2F67632F94A2}" name="DetailsData"/>
    <tableColumn id="3" xr3:uid="{B5064766-BC8B-438E-9479-5EC9E7ADAECA}" name="TempStr" dataDxfId="25">
      <calculatedColumnFormula>MID(Table12[[#This Row],[DetailsData]],10,20)</calculatedColumnFormula>
    </tableColumn>
    <tableColumn id="4" xr3:uid="{95277B4F-B042-46FC-9E91-3D4C68776E8A}" name="UserName" dataDxfId="24">
      <calculatedColumnFormula>LEFT(Table12[[#This Row],[TempStr]],5)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C7AE312-5EE5-45CE-8F10-DEFD859BB18D}" name="Table9" displayName="Table9" ref="B10:K255" totalsRowShown="0" headerRowDxfId="23" headerRowBorderDxfId="22" headerRowCellStyle="Normal_NetLogData">
  <autoFilter ref="B10:K255" xr:uid="{9C7AE312-5EE5-45CE-8F10-DEFD859BB18D}"/>
  <tableColumns count="10">
    <tableColumn id="1" xr3:uid="{946D8AD7-F75E-48F0-8C5E-62455844117D}" name="DataCentre"/>
    <tableColumn id="2" xr3:uid="{A952E00F-2D03-4AB5-9530-DF9D02A95399}" name="DeviceMAC"/>
    <tableColumn id="3" xr3:uid="{DBC239AD-75EC-4E3D-83F7-18AD87C0284E}" name="LogDate" dataDxfId="21"/>
    <tableColumn id="4" xr3:uid="{C72CC70C-DF09-48D6-8531-3EB212851A19}" name="LogTime" dataDxfId="20"/>
    <tableColumn id="5" xr3:uid="{83BA22FD-D030-4DD7-AC29-760463F7A907}" name="LogRecordType"/>
    <tableColumn id="6" xr3:uid="{2D8B046B-E30A-4B22-9306-F443BDC49F20}" name="DetailsData"/>
    <tableColumn id="7" xr3:uid="{BA9B2953-A9EC-4375-B4A6-D0302391C0E5}" name="PrevLogDate"/>
    <tableColumn id="8" xr3:uid="{B558538C-B80F-48EA-AD83-879971A07F25}" name="PrevLogTime" dataDxfId="19"/>
    <tableColumn id="9" xr3:uid="{ABF349DC-5129-4452-B672-1B0BDF6D3BFD}" name="PrevRecordType"/>
    <tableColumn id="10" xr3:uid="{AE14F927-39FE-4495-8A56-86ADE8E31879}" name="PrevDetailsData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4C63CEC-5FF0-43F4-B80C-3574272D5AEF}" name="Table11" displayName="Table11" ref="B10:M271" totalsRowShown="0" headerRowDxfId="18" headerRowBorderDxfId="17" headerRowCellStyle="Normal_NetLogData">
  <autoFilter ref="B10:M271" xr:uid="{94C63CEC-5FF0-43F4-B80C-3574272D5AEF}"/>
  <tableColumns count="12">
    <tableColumn id="1" xr3:uid="{8295B383-8912-47C5-B7D4-FDECB8C9E4FD}" name="DataCentre"/>
    <tableColumn id="2" xr3:uid="{62E05794-BCA9-45A3-BA32-4513184CDB97}" name="DeviceMAC"/>
    <tableColumn id="3" xr3:uid="{ED7A37CC-C6BC-4C21-82F8-4743EE6D25CD}" name="LogDate" dataDxfId="16"/>
    <tableColumn id="4" xr3:uid="{42727B03-6DED-432E-80E5-B31A8A24F081}" name="LogTime" dataDxfId="15"/>
    <tableColumn id="5" xr3:uid="{885588D6-F5BE-4360-A2B4-672EFEFFD9B5}" name="LogRecordType"/>
    <tableColumn id="6" xr3:uid="{7D3D254C-C936-4C3E-BA27-C00BC04B96D4}" name="LogRecordName"/>
    <tableColumn id="7" xr3:uid="{BF1B016C-9A53-4C5E-8D97-F50B2782DE5A}" name="DetailsData"/>
    <tableColumn id="8" xr3:uid="{1BC28DCF-661C-4CF9-B179-E91356A4D8DB}" name="PrevLogDate" dataDxfId="14"/>
    <tableColumn id="9" xr3:uid="{64A127A1-B0CD-4E72-9DDA-D0F79E2B499B}" name="PrevLogTime"/>
    <tableColumn id="10" xr3:uid="{37CCD108-645E-49B3-B4A7-5D2094DA690F}" name="PrevRecordType"/>
    <tableColumn id="11" xr3:uid="{1BA5BCE6-07FC-49C8-BE32-54AF33B8B630}" name="PrevRecordName"/>
    <tableColumn id="12" xr3:uid="{2C4C5F41-5C86-4174-85B1-48F0113C6B25}" name="PrevDetailsDa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0E81E-0521-4D25-9CD1-4A5AF945CAFE}">
  <dimension ref="A1:M36"/>
  <sheetViews>
    <sheetView zoomScale="60" workbookViewId="0">
      <selection activeCell="Q46" sqref="Q46"/>
    </sheetView>
  </sheetViews>
  <sheetFormatPr defaultColWidth="8.77734375" defaultRowHeight="14.4" x14ac:dyDescent="0.3"/>
  <cols>
    <col min="1" max="1" width="17.109375" bestFit="1" customWidth="1"/>
    <col min="2" max="2" width="20.33203125" bestFit="1" customWidth="1"/>
    <col min="3" max="3" width="9.6640625" bestFit="1" customWidth="1"/>
    <col min="4" max="4" width="9.33203125" bestFit="1" customWidth="1"/>
    <col min="12" max="12" width="13.44140625" bestFit="1" customWidth="1"/>
    <col min="13" max="13" width="24" bestFit="1" customWidth="1"/>
  </cols>
  <sheetData>
    <row r="1" spans="1:13" x14ac:dyDescent="0.3">
      <c r="A1" s="1" t="s">
        <v>0</v>
      </c>
    </row>
    <row r="4" spans="1:13" x14ac:dyDescent="0.3">
      <c r="B4" s="2" t="s">
        <v>17</v>
      </c>
      <c r="C4" s="2"/>
      <c r="L4" s="2"/>
      <c r="M4" s="2"/>
    </row>
    <row r="5" spans="1:13" x14ac:dyDescent="0.3">
      <c r="B5" s="2"/>
      <c r="C5" s="2"/>
      <c r="L5" s="2"/>
      <c r="M5" s="2"/>
    </row>
    <row r="6" spans="1:13" x14ac:dyDescent="0.3">
      <c r="A6" s="2" t="s">
        <v>1</v>
      </c>
      <c r="B6" s="2" t="s">
        <v>2</v>
      </c>
      <c r="C6" s="2"/>
      <c r="L6" s="2"/>
      <c r="M6" s="3"/>
    </row>
    <row r="7" spans="1:13" x14ac:dyDescent="0.3">
      <c r="A7" s="2" t="s">
        <v>3</v>
      </c>
      <c r="B7" s="2"/>
      <c r="C7" s="2"/>
      <c r="L7" s="2"/>
      <c r="M7" s="3"/>
    </row>
    <row r="8" spans="1:13" x14ac:dyDescent="0.3">
      <c r="A8" s="2">
        <v>1</v>
      </c>
      <c r="B8" t="s">
        <v>4</v>
      </c>
      <c r="C8">
        <v>8839268</v>
      </c>
      <c r="L8" s="2"/>
      <c r="M8" s="3"/>
    </row>
    <row r="9" spans="1:13" x14ac:dyDescent="0.3">
      <c r="A9" s="2">
        <v>2</v>
      </c>
      <c r="B9" t="s">
        <v>5</v>
      </c>
      <c r="C9">
        <v>8841879</v>
      </c>
      <c r="L9" s="2"/>
      <c r="M9" s="3"/>
    </row>
    <row r="10" spans="1:13" x14ac:dyDescent="0.3">
      <c r="A10" s="2">
        <v>3</v>
      </c>
      <c r="B10" t="s">
        <v>6</v>
      </c>
      <c r="C10">
        <v>8833576</v>
      </c>
      <c r="L10" s="2"/>
      <c r="M10" s="3"/>
    </row>
    <row r="11" spans="1:13" x14ac:dyDescent="0.3">
      <c r="A11" s="2"/>
      <c r="B11" s="2"/>
      <c r="C11" s="2"/>
      <c r="L11" s="2"/>
      <c r="M11" s="3"/>
    </row>
    <row r="12" spans="1:13" x14ac:dyDescent="0.3">
      <c r="A12" s="2" t="s">
        <v>7</v>
      </c>
      <c r="B12" s="3">
        <v>45006</v>
      </c>
      <c r="C12" s="2"/>
      <c r="L12" s="2"/>
      <c r="M12" s="3"/>
    </row>
    <row r="15" spans="1:13" x14ac:dyDescent="0.3">
      <c r="A15" s="2" t="s">
        <v>8</v>
      </c>
      <c r="L15" s="2"/>
      <c r="M15" s="2"/>
    </row>
    <row r="16" spans="1:13" x14ac:dyDescent="0.3">
      <c r="A16">
        <v>1</v>
      </c>
      <c r="B16" t="s">
        <v>18</v>
      </c>
    </row>
    <row r="17" spans="1:3" x14ac:dyDescent="0.3">
      <c r="A17">
        <v>2</v>
      </c>
      <c r="B17" t="s">
        <v>19</v>
      </c>
    </row>
    <row r="18" spans="1:3" x14ac:dyDescent="0.3">
      <c r="A18">
        <v>3</v>
      </c>
      <c r="B18" t="s">
        <v>9</v>
      </c>
    </row>
    <row r="21" spans="1:3" x14ac:dyDescent="0.3">
      <c r="A21" s="2" t="s">
        <v>10</v>
      </c>
    </row>
    <row r="23" spans="1:3" x14ac:dyDescent="0.3">
      <c r="A23" s="2" t="s">
        <v>11</v>
      </c>
      <c r="B23" s="2" t="s">
        <v>12</v>
      </c>
      <c r="C23" s="2" t="s">
        <v>13</v>
      </c>
    </row>
    <row r="24" spans="1:3" x14ac:dyDescent="0.3">
      <c r="A24">
        <v>1</v>
      </c>
      <c r="B24" s="4" t="s">
        <v>0</v>
      </c>
      <c r="C24" t="s">
        <v>14</v>
      </c>
    </row>
    <row r="25" spans="1:3" x14ac:dyDescent="0.3">
      <c r="A25">
        <v>2</v>
      </c>
      <c r="B25" s="4" t="s">
        <v>15</v>
      </c>
      <c r="C25" t="s">
        <v>16</v>
      </c>
    </row>
    <row r="26" spans="1:3" x14ac:dyDescent="0.3">
      <c r="A26">
        <v>3</v>
      </c>
      <c r="B26" s="4" t="s">
        <v>258</v>
      </c>
      <c r="C26" t="s">
        <v>307</v>
      </c>
    </row>
    <row r="27" spans="1:3" x14ac:dyDescent="0.3">
      <c r="A27">
        <v>4</v>
      </c>
      <c r="B27" s="4" t="s">
        <v>259</v>
      </c>
      <c r="C27" t="s">
        <v>308</v>
      </c>
    </row>
    <row r="28" spans="1:3" x14ac:dyDescent="0.3">
      <c r="A28">
        <v>5</v>
      </c>
      <c r="B28" s="4" t="s">
        <v>210</v>
      </c>
      <c r="C28" t="s">
        <v>309</v>
      </c>
    </row>
    <row r="29" spans="1:3" x14ac:dyDescent="0.3">
      <c r="A29">
        <v>6</v>
      </c>
      <c r="B29" s="4" t="s">
        <v>262</v>
      </c>
      <c r="C29" t="s">
        <v>310</v>
      </c>
    </row>
    <row r="30" spans="1:3" x14ac:dyDescent="0.3">
      <c r="A30">
        <v>7</v>
      </c>
      <c r="B30" s="4" t="s">
        <v>263</v>
      </c>
      <c r="C30" t="s">
        <v>311</v>
      </c>
    </row>
    <row r="31" spans="1:3" x14ac:dyDescent="0.3">
      <c r="A31">
        <v>8</v>
      </c>
      <c r="B31" s="4" t="s">
        <v>271</v>
      </c>
      <c r="C31" t="s">
        <v>312</v>
      </c>
    </row>
    <row r="32" spans="1:3" x14ac:dyDescent="0.3">
      <c r="A32">
        <v>9</v>
      </c>
      <c r="B32" s="4" t="s">
        <v>314</v>
      </c>
      <c r="C32" t="s">
        <v>313</v>
      </c>
    </row>
    <row r="33" spans="2:2" x14ac:dyDescent="0.3">
      <c r="B33" s="4"/>
    </row>
    <row r="34" spans="2:2" x14ac:dyDescent="0.3">
      <c r="B34" s="4"/>
    </row>
    <row r="35" spans="2:2" x14ac:dyDescent="0.3">
      <c r="B35" s="4"/>
    </row>
    <row r="36" spans="2:2" x14ac:dyDescent="0.3">
      <c r="B36" s="4"/>
    </row>
  </sheetData>
  <hyperlinks>
    <hyperlink ref="B24" location="ReadMeFirst!A1" display="ReadMeFirst" xr:uid="{3C5D5826-5804-4C28-80EE-00D5924AE692}"/>
    <hyperlink ref="B25" location="Deliverables!A1" display="Deliverables" xr:uid="{86765A14-637C-4CA5-99CD-7543FA0B5928}"/>
    <hyperlink ref="B26" location="NetLogData!A1" display="NetLogData" xr:uid="{E73700E7-D965-4ED4-B380-7348C0C14CAD}"/>
    <hyperlink ref="B27" location="NetLogDataDM!A1" display="NetLogDataDM" xr:uid="{5001C8B1-48EF-483E-B373-F2E379119546}"/>
    <hyperlink ref="B28" location="RecordTypes!A1" display="RecordTypes" xr:uid="{6D357A2D-44A3-4C1B-BD8A-34216426D049}"/>
    <hyperlink ref="B29" location="Devices!A1" display="Devices" xr:uid="{03EA638F-365B-454E-BE9D-1C567E91D962}"/>
    <hyperlink ref="B30" location="'112 DM'!A1" display="112 DM" xr:uid="{DE72B096-A864-4708-AA4F-CFED7FBF43E7}"/>
    <hyperlink ref="B31" location="'113 DM'!A1" display="113 DM" xr:uid="{0E389107-5F6C-43B8-9C11-1C8AE55CBE05}"/>
    <hyperlink ref="B32" location="'NetLogDM Stage1'!A1" display="NetLogDM Stage 1" xr:uid="{608CE8D2-C48A-44E0-A210-D66C56675EA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AD41D-DB21-457E-A53D-7360B3748031}">
  <dimension ref="A1:M1914"/>
  <sheetViews>
    <sheetView zoomScale="62" workbookViewId="0">
      <selection activeCell="M26" sqref="M26"/>
    </sheetView>
  </sheetViews>
  <sheetFormatPr defaultColWidth="8.77734375" defaultRowHeight="14.4" x14ac:dyDescent="0.3"/>
  <cols>
    <col min="2" max="2" width="15.44140625" customWidth="1"/>
    <col min="3" max="3" width="16.109375" customWidth="1"/>
    <col min="4" max="4" width="12.44140625" customWidth="1"/>
    <col min="5" max="5" width="17.109375" bestFit="1" customWidth="1"/>
    <col min="6" max="7" width="20.44140625" customWidth="1"/>
    <col min="8" max="8" width="34.77734375" customWidth="1"/>
    <col min="9" max="9" width="17" customWidth="1"/>
    <col min="10" max="10" width="21.109375" customWidth="1"/>
    <col min="11" max="12" width="17.77734375" customWidth="1"/>
    <col min="13" max="14" width="21.44140625" customWidth="1"/>
    <col min="15" max="15" width="20.44140625" customWidth="1"/>
    <col min="19" max="19" width="10.6640625" bestFit="1" customWidth="1"/>
  </cols>
  <sheetData>
    <row r="1" spans="1:13" x14ac:dyDescent="0.3">
      <c r="A1" s="1" t="s">
        <v>257</v>
      </c>
    </row>
    <row r="2" spans="1:13" x14ac:dyDescent="0.3">
      <c r="D2" s="2" t="s">
        <v>1</v>
      </c>
      <c r="E2" s="2" t="s">
        <v>2</v>
      </c>
      <c r="F2" s="2"/>
      <c r="G2" s="2"/>
      <c r="H2" s="2" t="s">
        <v>8</v>
      </c>
      <c r="J2" s="2"/>
      <c r="K2" s="2" t="s">
        <v>187</v>
      </c>
      <c r="L2" s="2"/>
      <c r="M2" s="12">
        <v>45006</v>
      </c>
    </row>
    <row r="3" spans="1:13" x14ac:dyDescent="0.3">
      <c r="D3" s="2" t="s">
        <v>3</v>
      </c>
      <c r="E3" s="2"/>
      <c r="F3" s="2"/>
      <c r="G3" s="2"/>
      <c r="H3">
        <v>1</v>
      </c>
      <c r="I3" t="s">
        <v>18</v>
      </c>
    </row>
    <row r="4" spans="1:13" x14ac:dyDescent="0.3">
      <c r="B4" s="2" t="s">
        <v>17</v>
      </c>
      <c r="C4" s="2"/>
      <c r="D4" s="2">
        <v>1</v>
      </c>
      <c r="E4" t="s">
        <v>188</v>
      </c>
      <c r="F4">
        <v>8839268</v>
      </c>
      <c r="H4">
        <v>2</v>
      </c>
      <c r="I4" t="s">
        <v>19</v>
      </c>
    </row>
    <row r="5" spans="1:13" x14ac:dyDescent="0.3">
      <c r="B5" s="2"/>
      <c r="C5" s="2"/>
      <c r="D5" s="2">
        <v>2</v>
      </c>
      <c r="E5" t="s">
        <v>189</v>
      </c>
      <c r="F5">
        <v>8841879</v>
      </c>
      <c r="H5">
        <v>3</v>
      </c>
      <c r="I5" t="s">
        <v>9</v>
      </c>
    </row>
    <row r="6" spans="1:13" x14ac:dyDescent="0.3">
      <c r="D6" s="2">
        <v>3</v>
      </c>
      <c r="E6" t="s">
        <v>190</v>
      </c>
      <c r="F6">
        <v>8833576</v>
      </c>
    </row>
    <row r="10" spans="1:13" x14ac:dyDescent="0.3">
      <c r="B10" s="26" t="s">
        <v>20</v>
      </c>
      <c r="C10" s="26" t="s">
        <v>21</v>
      </c>
      <c r="D10" s="26" t="s">
        <v>22</v>
      </c>
      <c r="E10" s="27" t="s">
        <v>23</v>
      </c>
      <c r="F10" s="26" t="s">
        <v>24</v>
      </c>
      <c r="G10" s="26" t="s">
        <v>260</v>
      </c>
      <c r="H10" s="26" t="s">
        <v>25</v>
      </c>
      <c r="I10" s="26" t="s">
        <v>211</v>
      </c>
      <c r="J10" s="26" t="s">
        <v>212</v>
      </c>
      <c r="K10" s="26" t="s">
        <v>213</v>
      </c>
      <c r="L10" s="26" t="s">
        <v>261</v>
      </c>
      <c r="M10" s="26" t="s">
        <v>214</v>
      </c>
    </row>
    <row r="11" spans="1:13" ht="43.2" x14ac:dyDescent="0.3">
      <c r="B11" s="5" t="s">
        <v>26</v>
      </c>
      <c r="C11" s="5" t="s">
        <v>124</v>
      </c>
      <c r="D11" s="6">
        <v>44343</v>
      </c>
      <c r="E11" s="28">
        <v>44343.750706018509</v>
      </c>
      <c r="F11" s="7">
        <v>156</v>
      </c>
      <c r="G11" s="7" t="str">
        <f>VLOOKUP(Table13144[[#This Row],[LogRecordType]],RecordTypes!$B$13:$C$27,2,0)</f>
        <v>PowerDown Or Network Disconnect Discovered</v>
      </c>
      <c r="H11" s="5" t="s">
        <v>67</v>
      </c>
      <c r="I11" s="6">
        <f t="shared" ref="I11:I74" si="0">+VLOOKUP(C11,C12:H1914,2,0)</f>
        <v>44343</v>
      </c>
      <c r="J11" s="28">
        <f>+VLOOKUP(Table13144[[#This Row],[DeviceMAC]],C12:F1914,3,0)</f>
        <v>44343.750555555547</v>
      </c>
      <c r="K11">
        <f>+VLOOKUP(Table13144[[#This Row],[DeviceMAC]],C12:F1914,4,0)</f>
        <v>151</v>
      </c>
      <c r="L11" s="7" t="str">
        <f>VLOOKUP(Table13144[[#This Row],[PrevRecordType]],RecordTypes!$B$13:$C$27,2,0)</f>
        <v>Device Shutdown Finish</v>
      </c>
      <c r="M11" t="str">
        <f>+VLOOKUP(Table13144[[#This Row],[DeviceMAC]],C12:H1914,5,0)</f>
        <v>Device Shutdown Finish</v>
      </c>
    </row>
    <row r="12" spans="1:13" x14ac:dyDescent="0.3">
      <c r="B12" s="5" t="s">
        <v>26</v>
      </c>
      <c r="C12" s="5" t="s">
        <v>124</v>
      </c>
      <c r="D12" s="6">
        <v>44343</v>
      </c>
      <c r="E12" s="28">
        <v>44343.750555555547</v>
      </c>
      <c r="F12" s="7">
        <v>151</v>
      </c>
      <c r="G12" s="7" t="str">
        <f>VLOOKUP(Table13144[[#This Row],[LogRecordType]],RecordTypes!$B$13:$C$27,2,0)</f>
        <v>Device Shutdown Finish</v>
      </c>
      <c r="H12" s="5" t="s">
        <v>125</v>
      </c>
      <c r="I12" s="30">
        <f t="shared" si="0"/>
        <v>44343</v>
      </c>
      <c r="J12" s="29">
        <f>+VLOOKUP(Table13144[[#This Row],[DeviceMAC]],C13:F1915,3,0)</f>
        <v>44343.749942129623</v>
      </c>
      <c r="K12">
        <f>+VLOOKUP(Table13144[[#This Row],[DeviceMAC]],C13:F1915,4,0)</f>
        <v>149</v>
      </c>
      <c r="L12" t="str">
        <f>VLOOKUP(Table13144[[#This Row],[PrevRecordType]],RecordTypes!$B$13:$C$27,2,0)</f>
        <v>Device Shutdown Start</v>
      </c>
      <c r="M12" t="str">
        <f>+VLOOKUP(Table13144[[#This Row],[DeviceMAC]],C13:H1915,5,0)</f>
        <v>Device Shutdown Start</v>
      </c>
    </row>
    <row r="13" spans="1:13" x14ac:dyDescent="0.3">
      <c r="B13" s="5" t="s">
        <v>26</v>
      </c>
      <c r="C13" s="5" t="s">
        <v>124</v>
      </c>
      <c r="D13" s="6">
        <v>44343</v>
      </c>
      <c r="E13" s="28">
        <v>44343.749942129623</v>
      </c>
      <c r="F13" s="7">
        <v>149</v>
      </c>
      <c r="G13" s="7" t="str">
        <f>VLOOKUP(Table13144[[#This Row],[LogRecordType]],RecordTypes!$B$13:$C$27,2,0)</f>
        <v>Device Shutdown Start</v>
      </c>
      <c r="H13" s="5" t="s">
        <v>125</v>
      </c>
      <c r="I13" s="30">
        <f t="shared" si="0"/>
        <v>44343</v>
      </c>
      <c r="J13" s="29">
        <f>+VLOOKUP(Table13144[[#This Row],[DeviceMAC]],C14:F1916,3,0)</f>
        <v>44343.749525462954</v>
      </c>
      <c r="K13">
        <f>+VLOOKUP(Table13144[[#This Row],[DeviceMAC]],C14:F1916,4,0)</f>
        <v>144</v>
      </c>
      <c r="L13" t="str">
        <f>VLOOKUP(Table13144[[#This Row],[PrevRecordType]],RecordTypes!$B$13:$C$27,2,0)</f>
        <v>User Logout is Good</v>
      </c>
      <c r="M13" t="str">
        <f>+VLOOKUP(Table13144[[#This Row],[DeviceMAC]],C14:H1916,5,0)</f>
        <v>User Logout is Good</v>
      </c>
    </row>
    <row r="14" spans="1:13" x14ac:dyDescent="0.3">
      <c r="B14" s="5" t="s">
        <v>26</v>
      </c>
      <c r="C14" s="5" t="s">
        <v>124</v>
      </c>
      <c r="D14" s="6">
        <v>44343</v>
      </c>
      <c r="E14" s="28">
        <v>44343.749525462954</v>
      </c>
      <c r="F14" s="7">
        <v>144</v>
      </c>
      <c r="G14" s="7" t="str">
        <f>VLOOKUP(Table13144[[#This Row],[LogRecordType]],RecordTypes!$B$13:$C$27,2,0)</f>
        <v>User Logout is Good</v>
      </c>
      <c r="H14" s="5" t="s">
        <v>134</v>
      </c>
      <c r="I14" s="30">
        <f t="shared" si="0"/>
        <v>44343</v>
      </c>
      <c r="J14" s="29">
        <f>+VLOOKUP(Table13144[[#This Row],[DeviceMAC]],C15:F1917,3,0)</f>
        <v>44343.748263888883</v>
      </c>
      <c r="K14">
        <f>+VLOOKUP(Table13144[[#This Row],[DeviceMAC]],C15:F1917,4,0)</f>
        <v>139</v>
      </c>
      <c r="L14" t="str">
        <f>VLOOKUP(Table13144[[#This Row],[PrevRecordType]],RecordTypes!$B$13:$C$27,2,0)</f>
        <v>User Logout Start</v>
      </c>
      <c r="M14" t="str">
        <f>+VLOOKUP(Table13144[[#This Row],[DeviceMAC]],C15:H1917,5,0)</f>
        <v>User Logout Start</v>
      </c>
    </row>
    <row r="15" spans="1:13" x14ac:dyDescent="0.3">
      <c r="B15" s="5" t="s">
        <v>26</v>
      </c>
      <c r="C15" s="5" t="s">
        <v>124</v>
      </c>
      <c r="D15" s="6">
        <v>44343</v>
      </c>
      <c r="E15" s="28">
        <v>44343.748263888883</v>
      </c>
      <c r="F15" s="7">
        <v>139</v>
      </c>
      <c r="G15" s="7" t="str">
        <f>VLOOKUP(Table13144[[#This Row],[LogRecordType]],RecordTypes!$B$13:$C$27,2,0)</f>
        <v>User Logout Start</v>
      </c>
      <c r="H15" s="5" t="s">
        <v>133</v>
      </c>
      <c r="I15" s="30">
        <f t="shared" si="0"/>
        <v>44343</v>
      </c>
      <c r="J15" s="29">
        <f>+VLOOKUP(Table13144[[#This Row],[DeviceMAC]],C16:F1918,3,0)</f>
        <v>44343.322210648141</v>
      </c>
      <c r="K15">
        <f>+VLOOKUP(Table13144[[#This Row],[DeviceMAC]],C16:F1918,4,0)</f>
        <v>123</v>
      </c>
      <c r="L15" t="str">
        <f>VLOOKUP(Table13144[[#This Row],[PrevRecordType]],RecordTypes!$B$13:$C$27,2,0)</f>
        <v>User Login Start is Good</v>
      </c>
      <c r="M15" t="str">
        <f>+VLOOKUP(Table13144[[#This Row],[DeviceMAC]],C16:H1918,5,0)</f>
        <v>User Login Start is Good</v>
      </c>
    </row>
    <row r="16" spans="1:13" ht="43.2" x14ac:dyDescent="0.3">
      <c r="B16" s="5" t="s">
        <v>26</v>
      </c>
      <c r="C16" s="5" t="s">
        <v>111</v>
      </c>
      <c r="D16" s="6">
        <v>44343</v>
      </c>
      <c r="E16" s="28">
        <v>44343.745844907418</v>
      </c>
      <c r="F16" s="7">
        <v>156</v>
      </c>
      <c r="G16" s="7" t="str">
        <f>VLOOKUP(Table13144[[#This Row],[LogRecordType]],RecordTypes!$B$13:$C$27,2,0)</f>
        <v>PowerDown Or Network Disconnect Discovered</v>
      </c>
      <c r="H16" s="5" t="s">
        <v>67</v>
      </c>
      <c r="I16" s="30">
        <f t="shared" si="0"/>
        <v>44343</v>
      </c>
      <c r="J16" s="29">
        <f>+VLOOKUP(Table13144[[#This Row],[DeviceMAC]],C17:F1919,3,0)</f>
        <v>44343.74572916668</v>
      </c>
      <c r="K16">
        <f>+VLOOKUP(Table13144[[#This Row],[DeviceMAC]],C17:F1919,4,0)</f>
        <v>151</v>
      </c>
      <c r="L16" t="str">
        <f>VLOOKUP(Table13144[[#This Row],[PrevRecordType]],RecordTypes!$B$13:$C$27,2,0)</f>
        <v>Device Shutdown Finish</v>
      </c>
      <c r="M16" t="str">
        <f>+VLOOKUP(Table13144[[#This Row],[DeviceMAC]],C17:H1919,5,0)</f>
        <v>Device Shutdown Finish</v>
      </c>
    </row>
    <row r="17" spans="2:13" x14ac:dyDescent="0.3">
      <c r="B17" s="5" t="s">
        <v>26</v>
      </c>
      <c r="C17" s="5" t="s">
        <v>111</v>
      </c>
      <c r="D17" s="6">
        <v>44343</v>
      </c>
      <c r="E17" s="28">
        <v>44343.74572916668</v>
      </c>
      <c r="F17" s="7">
        <v>151</v>
      </c>
      <c r="G17" s="7" t="str">
        <f>VLOOKUP(Table13144[[#This Row],[LogRecordType]],RecordTypes!$B$13:$C$27,2,0)</f>
        <v>Device Shutdown Finish</v>
      </c>
      <c r="H17" s="5" t="s">
        <v>112</v>
      </c>
      <c r="I17" s="30">
        <f t="shared" si="0"/>
        <v>44343</v>
      </c>
      <c r="J17" s="29">
        <f>+VLOOKUP(Table13144[[#This Row],[DeviceMAC]],C18:F1920,3,0)</f>
        <v>44343.745092592602</v>
      </c>
      <c r="K17">
        <f>+VLOOKUP(Table13144[[#This Row],[DeviceMAC]],C18:F1920,4,0)</f>
        <v>149</v>
      </c>
      <c r="L17" t="str">
        <f>VLOOKUP(Table13144[[#This Row],[PrevRecordType]],RecordTypes!$B$13:$C$27,2,0)</f>
        <v>Device Shutdown Start</v>
      </c>
      <c r="M17" t="str">
        <f>+VLOOKUP(Table13144[[#This Row],[DeviceMAC]],C18:H1920,5,0)</f>
        <v>Device Shutdown Start</v>
      </c>
    </row>
    <row r="18" spans="2:13" x14ac:dyDescent="0.3">
      <c r="B18" s="5" t="s">
        <v>26</v>
      </c>
      <c r="C18" s="5" t="s">
        <v>111</v>
      </c>
      <c r="D18" s="6">
        <v>44343</v>
      </c>
      <c r="E18" s="28">
        <v>44343.745092592602</v>
      </c>
      <c r="F18" s="7">
        <v>149</v>
      </c>
      <c r="G18" s="7" t="str">
        <f>VLOOKUP(Table13144[[#This Row],[LogRecordType]],RecordTypes!$B$13:$C$27,2,0)</f>
        <v>Device Shutdown Start</v>
      </c>
      <c r="H18" s="5" t="s">
        <v>112</v>
      </c>
      <c r="I18" s="30">
        <f t="shared" si="0"/>
        <v>44343</v>
      </c>
      <c r="J18" s="29">
        <f>+VLOOKUP(Table13144[[#This Row],[DeviceMAC]],C19:F1921,3,0)</f>
        <v>44343.744733796309</v>
      </c>
      <c r="K18">
        <f>+VLOOKUP(Table13144[[#This Row],[DeviceMAC]],C19:F1921,4,0)</f>
        <v>144</v>
      </c>
      <c r="L18" t="str">
        <f>VLOOKUP(Table13144[[#This Row],[PrevRecordType]],RecordTypes!$B$13:$C$27,2,0)</f>
        <v>User Logout is Good</v>
      </c>
      <c r="M18" t="str">
        <f>+VLOOKUP(Table13144[[#This Row],[DeviceMAC]],C19:H1921,5,0)</f>
        <v>User Logout is Good</v>
      </c>
    </row>
    <row r="19" spans="2:13" x14ac:dyDescent="0.3">
      <c r="B19" s="5" t="s">
        <v>26</v>
      </c>
      <c r="C19" s="5" t="s">
        <v>111</v>
      </c>
      <c r="D19" s="6">
        <v>44343</v>
      </c>
      <c r="E19" s="28">
        <v>44343.744733796309</v>
      </c>
      <c r="F19" s="7">
        <v>144</v>
      </c>
      <c r="G19" s="7" t="str">
        <f>VLOOKUP(Table13144[[#This Row],[LogRecordType]],RecordTypes!$B$13:$C$27,2,0)</f>
        <v>User Logout is Good</v>
      </c>
      <c r="H19" s="5" t="s">
        <v>119</v>
      </c>
      <c r="I19" s="30">
        <f t="shared" si="0"/>
        <v>44343</v>
      </c>
      <c r="J19" s="29">
        <f>+VLOOKUP(Table13144[[#This Row],[DeviceMAC]],C20:F1922,3,0)</f>
        <v>44343.744386574086</v>
      </c>
      <c r="K19">
        <f>+VLOOKUP(Table13144[[#This Row],[DeviceMAC]],C20:F1922,4,0)</f>
        <v>139</v>
      </c>
      <c r="L19" t="str">
        <f>VLOOKUP(Table13144[[#This Row],[PrevRecordType]],RecordTypes!$B$13:$C$27,2,0)</f>
        <v>User Logout Start</v>
      </c>
      <c r="M19" t="str">
        <f>+VLOOKUP(Table13144[[#This Row],[DeviceMAC]],C20:H1922,5,0)</f>
        <v>User Logout Start</v>
      </c>
    </row>
    <row r="20" spans="2:13" x14ac:dyDescent="0.3">
      <c r="B20" s="5" t="s">
        <v>26</v>
      </c>
      <c r="C20" s="5" t="s">
        <v>111</v>
      </c>
      <c r="D20" s="6">
        <v>44343</v>
      </c>
      <c r="E20" s="28">
        <v>44343.744386574086</v>
      </c>
      <c r="F20" s="7">
        <v>139</v>
      </c>
      <c r="G20" s="7" t="str">
        <f>VLOOKUP(Table13144[[#This Row],[LogRecordType]],RecordTypes!$B$13:$C$27,2,0)</f>
        <v>User Logout Start</v>
      </c>
      <c r="H20" s="5" t="s">
        <v>118</v>
      </c>
      <c r="I20" s="30">
        <f t="shared" si="0"/>
        <v>44343</v>
      </c>
      <c r="J20" s="29">
        <f>+VLOOKUP(Table13144[[#This Row],[DeviceMAC]],C21:F1923,3,0)</f>
        <v>44343.312106481491</v>
      </c>
      <c r="K20">
        <f>+VLOOKUP(Table13144[[#This Row],[DeviceMAC]],C21:F1923,4,0)</f>
        <v>123</v>
      </c>
      <c r="L20" t="str">
        <f>VLOOKUP(Table13144[[#This Row],[PrevRecordType]],RecordTypes!$B$13:$C$27,2,0)</f>
        <v>User Login Start is Good</v>
      </c>
      <c r="M20" t="str">
        <f>+VLOOKUP(Table13144[[#This Row],[DeviceMAC]],C21:H1923,5,0)</f>
        <v>User Login Start is Good</v>
      </c>
    </row>
    <row r="21" spans="2:13" ht="43.2" x14ac:dyDescent="0.3">
      <c r="B21" s="5" t="s">
        <v>26</v>
      </c>
      <c r="C21" s="5" t="s">
        <v>151</v>
      </c>
      <c r="D21" s="6">
        <v>44343</v>
      </c>
      <c r="E21" s="28">
        <v>44343.72033564814</v>
      </c>
      <c r="F21" s="7">
        <v>156</v>
      </c>
      <c r="G21" s="7" t="str">
        <f>VLOOKUP(Table13144[[#This Row],[LogRecordType]],RecordTypes!$B$13:$C$27,2,0)</f>
        <v>PowerDown Or Network Disconnect Discovered</v>
      </c>
      <c r="H21" s="5" t="s">
        <v>67</v>
      </c>
      <c r="I21" s="30">
        <f t="shared" si="0"/>
        <v>44343</v>
      </c>
      <c r="J21" s="29">
        <f>+VLOOKUP(Table13144[[#This Row],[DeviceMAC]],C22:F1924,3,0)</f>
        <v>44343.720208333325</v>
      </c>
      <c r="K21">
        <f>+VLOOKUP(Table13144[[#This Row],[DeviceMAC]],C22:F1924,4,0)</f>
        <v>144</v>
      </c>
      <c r="L21" t="str">
        <f>VLOOKUP(Table13144[[#This Row],[PrevRecordType]],RecordTypes!$B$13:$C$27,2,0)</f>
        <v>User Logout is Good</v>
      </c>
      <c r="M21" t="str">
        <f>+VLOOKUP(Table13144[[#This Row],[DeviceMAC]],C22:H1924,5,0)</f>
        <v>User Logout is Good</v>
      </c>
    </row>
    <row r="22" spans="2:13" x14ac:dyDescent="0.3">
      <c r="B22" s="5" t="s">
        <v>26</v>
      </c>
      <c r="C22" s="5" t="s">
        <v>151</v>
      </c>
      <c r="D22" s="6">
        <v>44343</v>
      </c>
      <c r="E22" s="28">
        <v>44343.720208333325</v>
      </c>
      <c r="F22" s="7">
        <v>144</v>
      </c>
      <c r="G22" s="7" t="str">
        <f>VLOOKUP(Table13144[[#This Row],[LogRecordType]],RecordTypes!$B$13:$C$27,2,0)</f>
        <v>User Logout is Good</v>
      </c>
      <c r="H22" s="5" t="s">
        <v>181</v>
      </c>
      <c r="I22" s="30">
        <f t="shared" si="0"/>
        <v>44343</v>
      </c>
      <c r="J22" s="29">
        <f>+VLOOKUP(Table13144[[#This Row],[DeviceMAC]],C23:F1925,3,0)</f>
        <v>44343.719861111102</v>
      </c>
      <c r="K22">
        <f>+VLOOKUP(Table13144[[#This Row],[DeviceMAC]],C23:F1925,4,0)</f>
        <v>139</v>
      </c>
      <c r="L22" t="str">
        <f>VLOOKUP(Table13144[[#This Row],[PrevRecordType]],RecordTypes!$B$13:$C$27,2,0)</f>
        <v>User Logout Start</v>
      </c>
      <c r="M22" t="str">
        <f>+VLOOKUP(Table13144[[#This Row],[DeviceMAC]],C23:H1925,5,0)</f>
        <v>User Logout Start</v>
      </c>
    </row>
    <row r="23" spans="2:13" x14ac:dyDescent="0.3">
      <c r="B23" s="5" t="s">
        <v>26</v>
      </c>
      <c r="C23" s="5" t="s">
        <v>151</v>
      </c>
      <c r="D23" s="6">
        <v>44343</v>
      </c>
      <c r="E23" s="28">
        <v>44343.719861111102</v>
      </c>
      <c r="F23" s="7">
        <v>139</v>
      </c>
      <c r="G23" s="7" t="str">
        <f>VLOOKUP(Table13144[[#This Row],[LogRecordType]],RecordTypes!$B$13:$C$27,2,0)</f>
        <v>User Logout Start</v>
      </c>
      <c r="H23" s="5" t="s">
        <v>181</v>
      </c>
      <c r="I23" s="30">
        <f t="shared" si="0"/>
        <v>44343</v>
      </c>
      <c r="J23" s="29">
        <f>+VLOOKUP(Table13144[[#This Row],[DeviceMAC]],C24:F1926,3,0)</f>
        <v>44343.333148148136</v>
      </c>
      <c r="K23">
        <f>+VLOOKUP(Table13144[[#This Row],[DeviceMAC]],C24:F1926,4,0)</f>
        <v>123</v>
      </c>
      <c r="L23" t="str">
        <f>VLOOKUP(Table13144[[#This Row],[PrevRecordType]],RecordTypes!$B$13:$C$27,2,0)</f>
        <v>User Login Start is Good</v>
      </c>
      <c r="M23" t="str">
        <f>+VLOOKUP(Table13144[[#This Row],[DeviceMAC]],C24:H1926,5,0)</f>
        <v>User Login Start is Good</v>
      </c>
    </row>
    <row r="24" spans="2:13" ht="43.2" x14ac:dyDescent="0.3">
      <c r="B24" s="5" t="s">
        <v>29</v>
      </c>
      <c r="C24" s="5" t="s">
        <v>145</v>
      </c>
      <c r="D24" s="6">
        <v>44343</v>
      </c>
      <c r="E24" s="28">
        <v>44343.7187037037</v>
      </c>
      <c r="F24" s="7">
        <v>156</v>
      </c>
      <c r="G24" s="7" t="str">
        <f>VLOOKUP(Table13144[[#This Row],[LogRecordType]],RecordTypes!$B$13:$C$27,2,0)</f>
        <v>PowerDown Or Network Disconnect Discovered</v>
      </c>
      <c r="H24" s="5" t="s">
        <v>67</v>
      </c>
      <c r="I24" s="30">
        <f t="shared" si="0"/>
        <v>44343</v>
      </c>
      <c r="J24" s="29">
        <f>+VLOOKUP(Table13144[[#This Row],[DeviceMAC]],C25:F1927,3,0)</f>
        <v>44343.718564814808</v>
      </c>
      <c r="K24">
        <f>+VLOOKUP(Table13144[[#This Row],[DeviceMAC]],C25:F1927,4,0)</f>
        <v>144</v>
      </c>
      <c r="L24" t="str">
        <f>VLOOKUP(Table13144[[#This Row],[PrevRecordType]],RecordTypes!$B$13:$C$27,2,0)</f>
        <v>User Logout is Good</v>
      </c>
      <c r="M24" t="str">
        <f>+VLOOKUP(Table13144[[#This Row],[DeviceMAC]],C25:H1927,5,0)</f>
        <v>User Logout is Good</v>
      </c>
    </row>
    <row r="25" spans="2:13" x14ac:dyDescent="0.3">
      <c r="B25" s="5" t="s">
        <v>29</v>
      </c>
      <c r="C25" s="5" t="s">
        <v>145</v>
      </c>
      <c r="D25" s="6">
        <v>44343</v>
      </c>
      <c r="E25" s="28">
        <v>44343.718564814808</v>
      </c>
      <c r="F25" s="7">
        <v>144</v>
      </c>
      <c r="G25" s="7" t="str">
        <f>VLOOKUP(Table13144[[#This Row],[LogRecordType]],RecordTypes!$B$13:$C$27,2,0)</f>
        <v>User Logout is Good</v>
      </c>
      <c r="H25" s="5" t="s">
        <v>183</v>
      </c>
      <c r="I25" s="30">
        <f t="shared" si="0"/>
        <v>44343</v>
      </c>
      <c r="J25" s="29">
        <f>+VLOOKUP(Table13144[[#This Row],[DeviceMAC]],C26:F1928,3,0)</f>
        <v>44343.718113425923</v>
      </c>
      <c r="K25">
        <f>+VLOOKUP(Table13144[[#This Row],[DeviceMAC]],C26:F1928,4,0)</f>
        <v>139</v>
      </c>
      <c r="L25" t="str">
        <f>VLOOKUP(Table13144[[#This Row],[PrevRecordType]],RecordTypes!$B$13:$C$27,2,0)</f>
        <v>User Logout Start</v>
      </c>
      <c r="M25" t="str">
        <f>+VLOOKUP(Table13144[[#This Row],[DeviceMAC]],C26:H1928,5,0)</f>
        <v>User Logout Start</v>
      </c>
    </row>
    <row r="26" spans="2:13" x14ac:dyDescent="0.3">
      <c r="B26" s="5" t="s">
        <v>29</v>
      </c>
      <c r="C26" s="5" t="s">
        <v>145</v>
      </c>
      <c r="D26" s="6">
        <v>44343</v>
      </c>
      <c r="E26" s="28">
        <v>44343.718113425923</v>
      </c>
      <c r="F26" s="7">
        <v>139</v>
      </c>
      <c r="G26" s="7" t="str">
        <f>VLOOKUP(Table13144[[#This Row],[LogRecordType]],RecordTypes!$B$13:$C$27,2,0)</f>
        <v>User Logout Start</v>
      </c>
      <c r="H26" s="5" t="s">
        <v>183</v>
      </c>
      <c r="I26" s="30">
        <f t="shared" si="0"/>
        <v>44343</v>
      </c>
      <c r="J26" s="29">
        <f>+VLOOKUP(Table13144[[#This Row],[DeviceMAC]],C27:F1929,3,0)</f>
        <v>44343.32975694444</v>
      </c>
      <c r="K26">
        <f>+VLOOKUP(Table13144[[#This Row],[DeviceMAC]],C27:F1929,4,0)</f>
        <v>123</v>
      </c>
      <c r="L26" t="str">
        <f>VLOOKUP(Table13144[[#This Row],[PrevRecordType]],RecordTypes!$B$13:$C$27,2,0)</f>
        <v>User Login Start is Good</v>
      </c>
      <c r="M26" t="str">
        <f>+VLOOKUP(Table13144[[#This Row],[DeviceMAC]],C27:H1929,5,0)</f>
        <v>User Login Start is Good</v>
      </c>
    </row>
    <row r="27" spans="2:13" ht="43.2" x14ac:dyDescent="0.3">
      <c r="B27" s="5" t="s">
        <v>26</v>
      </c>
      <c r="C27" s="5" t="s">
        <v>143</v>
      </c>
      <c r="D27" s="6">
        <v>44343</v>
      </c>
      <c r="E27" s="28">
        <v>44343.717384259253</v>
      </c>
      <c r="F27" s="7">
        <v>156</v>
      </c>
      <c r="G27" s="7" t="str">
        <f>VLOOKUP(Table13144[[#This Row],[LogRecordType]],RecordTypes!$B$13:$C$27,2,0)</f>
        <v>PowerDown Or Network Disconnect Discovered</v>
      </c>
      <c r="H27" s="5" t="s">
        <v>67</v>
      </c>
      <c r="I27" s="30">
        <f t="shared" si="0"/>
        <v>44343</v>
      </c>
      <c r="J27" s="29">
        <f>+VLOOKUP(Table13144[[#This Row],[DeviceMAC]],C28:F1930,3,0)</f>
        <v>44343.717245370361</v>
      </c>
      <c r="K27">
        <f>+VLOOKUP(Table13144[[#This Row],[DeviceMAC]],C28:F1930,4,0)</f>
        <v>144</v>
      </c>
      <c r="L27" t="str">
        <f>VLOOKUP(Table13144[[#This Row],[PrevRecordType]],RecordTypes!$B$13:$C$27,2,0)</f>
        <v>User Logout is Good</v>
      </c>
      <c r="M27" t="str">
        <f>+VLOOKUP(Table13144[[#This Row],[DeviceMAC]],C28:H1930,5,0)</f>
        <v>User Logout is Good</v>
      </c>
    </row>
    <row r="28" spans="2:13" x14ac:dyDescent="0.3">
      <c r="B28" s="5" t="s">
        <v>26</v>
      </c>
      <c r="C28" s="5" t="s">
        <v>143</v>
      </c>
      <c r="D28" s="6">
        <v>44343</v>
      </c>
      <c r="E28" s="28">
        <v>44343.717245370361</v>
      </c>
      <c r="F28" s="7">
        <v>144</v>
      </c>
      <c r="G28" s="7" t="str">
        <f>VLOOKUP(Table13144[[#This Row],[LogRecordType]],RecordTypes!$B$13:$C$27,2,0)</f>
        <v>User Logout is Good</v>
      </c>
      <c r="H28" s="5" t="s">
        <v>155</v>
      </c>
      <c r="I28" s="30">
        <f t="shared" si="0"/>
        <v>44343</v>
      </c>
      <c r="J28" s="29">
        <f>+VLOOKUP(Table13144[[#This Row],[DeviceMAC]],C29:F1931,3,0)</f>
        <v>44343.716736111099</v>
      </c>
      <c r="K28">
        <f>+VLOOKUP(Table13144[[#This Row],[DeviceMAC]],C29:F1931,4,0)</f>
        <v>139</v>
      </c>
      <c r="L28" t="str">
        <f>VLOOKUP(Table13144[[#This Row],[PrevRecordType]],RecordTypes!$B$13:$C$27,2,0)</f>
        <v>User Logout Start</v>
      </c>
      <c r="M28" t="str">
        <f>+VLOOKUP(Table13144[[#This Row],[DeviceMAC]],C29:H1931,5,0)</f>
        <v>User Logout Start</v>
      </c>
    </row>
    <row r="29" spans="2:13" ht="43.2" x14ac:dyDescent="0.3">
      <c r="B29" s="5" t="s">
        <v>29</v>
      </c>
      <c r="C29" s="5" t="s">
        <v>70</v>
      </c>
      <c r="D29" s="6">
        <v>44343</v>
      </c>
      <c r="E29" s="28">
        <v>44343.717025462975</v>
      </c>
      <c r="F29" s="7">
        <v>156</v>
      </c>
      <c r="G29" s="7" t="str">
        <f>VLOOKUP(Table13144[[#This Row],[LogRecordType]],RecordTypes!$B$13:$C$27,2,0)</f>
        <v>PowerDown Or Network Disconnect Discovered</v>
      </c>
      <c r="H29" s="5" t="s">
        <v>67</v>
      </c>
      <c r="I29" s="30">
        <f t="shared" si="0"/>
        <v>44343</v>
      </c>
      <c r="J29" s="29">
        <f>+VLOOKUP(Table13144[[#This Row],[DeviceMAC]],C30:F1932,3,0)</f>
        <v>44343.716909722236</v>
      </c>
      <c r="K29">
        <f>+VLOOKUP(Table13144[[#This Row],[DeviceMAC]],C30:F1932,4,0)</f>
        <v>151</v>
      </c>
      <c r="L29" t="str">
        <f>VLOOKUP(Table13144[[#This Row],[PrevRecordType]],RecordTypes!$B$13:$C$27,2,0)</f>
        <v>Device Shutdown Finish</v>
      </c>
      <c r="M29" t="str">
        <f>+VLOOKUP(Table13144[[#This Row],[DeviceMAC]],C30:H1932,5,0)</f>
        <v>Device Shutdown Finish</v>
      </c>
    </row>
    <row r="30" spans="2:13" ht="28.8" x14ac:dyDescent="0.3">
      <c r="B30" s="5" t="s">
        <v>29</v>
      </c>
      <c r="C30" s="5" t="s">
        <v>70</v>
      </c>
      <c r="D30" s="6">
        <v>44343</v>
      </c>
      <c r="E30" s="28">
        <v>44343.716909722236</v>
      </c>
      <c r="F30" s="7">
        <v>151</v>
      </c>
      <c r="G30" s="7" t="str">
        <f>VLOOKUP(Table13144[[#This Row],[LogRecordType]],RecordTypes!$B$13:$C$27,2,0)</f>
        <v>Device Shutdown Finish</v>
      </c>
      <c r="H30" s="5" t="s">
        <v>71</v>
      </c>
      <c r="I30" s="30">
        <f t="shared" si="0"/>
        <v>44343</v>
      </c>
      <c r="J30" s="29">
        <f>+VLOOKUP(Table13144[[#This Row],[DeviceMAC]],C31:F1933,3,0)</f>
        <v>44343.716400462974</v>
      </c>
      <c r="K30">
        <f>+VLOOKUP(Table13144[[#This Row],[DeviceMAC]],C31:F1933,4,0)</f>
        <v>149</v>
      </c>
      <c r="L30" t="str">
        <f>VLOOKUP(Table13144[[#This Row],[PrevRecordType]],RecordTypes!$B$13:$C$27,2,0)</f>
        <v>Device Shutdown Start</v>
      </c>
      <c r="M30" t="str">
        <f>+VLOOKUP(Table13144[[#This Row],[DeviceMAC]],C31:H1933,5,0)</f>
        <v>Device Shutdown Start</v>
      </c>
    </row>
    <row r="31" spans="2:13" x14ac:dyDescent="0.3">
      <c r="B31" s="5" t="s">
        <v>26</v>
      </c>
      <c r="C31" s="5" t="s">
        <v>143</v>
      </c>
      <c r="D31" s="6">
        <v>44343</v>
      </c>
      <c r="E31" s="28">
        <v>44343.716736111099</v>
      </c>
      <c r="F31" s="7">
        <v>139</v>
      </c>
      <c r="G31" s="7" t="str">
        <f>VLOOKUP(Table13144[[#This Row],[LogRecordType]],RecordTypes!$B$13:$C$27,2,0)</f>
        <v>User Logout Start</v>
      </c>
      <c r="H31" s="5" t="s">
        <v>155</v>
      </c>
      <c r="I31" s="30">
        <f t="shared" si="0"/>
        <v>44343</v>
      </c>
      <c r="J31" s="29">
        <f>+VLOOKUP(Table13144[[#This Row],[DeviceMAC]],C32:F1934,3,0)</f>
        <v>44343.330254629618</v>
      </c>
      <c r="K31">
        <f>+VLOOKUP(Table13144[[#This Row],[DeviceMAC]],C32:F1934,4,0)</f>
        <v>123</v>
      </c>
      <c r="L31" t="str">
        <f>VLOOKUP(Table13144[[#This Row],[PrevRecordType]],RecordTypes!$B$13:$C$27,2,0)</f>
        <v>User Login Start is Good</v>
      </c>
      <c r="M31" t="str">
        <f>+VLOOKUP(Table13144[[#This Row],[DeviceMAC]],C32:H1934,5,0)</f>
        <v>User Login Start is Good</v>
      </c>
    </row>
    <row r="32" spans="2:13" x14ac:dyDescent="0.3">
      <c r="B32" s="5" t="s">
        <v>29</v>
      </c>
      <c r="C32" s="5" t="s">
        <v>70</v>
      </c>
      <c r="D32" s="6">
        <v>44343</v>
      </c>
      <c r="E32" s="28">
        <v>44343.716400462974</v>
      </c>
      <c r="F32" s="7">
        <v>149</v>
      </c>
      <c r="G32" s="7" t="str">
        <f>VLOOKUP(Table13144[[#This Row],[LogRecordType]],RecordTypes!$B$13:$C$27,2,0)</f>
        <v>Device Shutdown Start</v>
      </c>
      <c r="H32" s="5" t="s">
        <v>71</v>
      </c>
      <c r="I32" s="30">
        <f t="shared" si="0"/>
        <v>44343</v>
      </c>
      <c r="J32" s="29">
        <f>+VLOOKUP(Table13144[[#This Row],[DeviceMAC]],C33:F1935,3,0)</f>
        <v>44343.715717592604</v>
      </c>
      <c r="K32">
        <f>+VLOOKUP(Table13144[[#This Row],[DeviceMAC]],C33:F1935,4,0)</f>
        <v>144</v>
      </c>
      <c r="L32" t="str">
        <f>VLOOKUP(Table13144[[#This Row],[PrevRecordType]],RecordTypes!$B$13:$C$27,2,0)</f>
        <v>User Logout is Good</v>
      </c>
      <c r="M32" t="str">
        <f>+VLOOKUP(Table13144[[#This Row],[DeviceMAC]],C33:H1935,5,0)</f>
        <v>User Logout is Good</v>
      </c>
    </row>
    <row r="33" spans="2:13" x14ac:dyDescent="0.3">
      <c r="B33" s="5" t="s">
        <v>29</v>
      </c>
      <c r="C33" s="5" t="s">
        <v>70</v>
      </c>
      <c r="D33" s="6">
        <v>44343</v>
      </c>
      <c r="E33" s="28">
        <v>44343.715717592604</v>
      </c>
      <c r="F33" s="7">
        <v>144</v>
      </c>
      <c r="G33" s="7" t="str">
        <f>VLOOKUP(Table13144[[#This Row],[LogRecordType]],RecordTypes!$B$13:$C$27,2,0)</f>
        <v>User Logout is Good</v>
      </c>
      <c r="H33" s="5" t="s">
        <v>78</v>
      </c>
      <c r="I33" s="30">
        <f t="shared" si="0"/>
        <v>44343</v>
      </c>
      <c r="J33" s="29">
        <f>+VLOOKUP(Table13144[[#This Row],[DeviceMAC]],C34:F1936,3,0)</f>
        <v>44343.715370370381</v>
      </c>
      <c r="K33">
        <f>+VLOOKUP(Table13144[[#This Row],[DeviceMAC]],C34:F1936,4,0)</f>
        <v>139</v>
      </c>
      <c r="L33" t="str">
        <f>VLOOKUP(Table13144[[#This Row],[PrevRecordType]],RecordTypes!$B$13:$C$27,2,0)</f>
        <v>User Logout Start</v>
      </c>
      <c r="M33" t="str">
        <f>+VLOOKUP(Table13144[[#This Row],[DeviceMAC]],C34:H1936,5,0)</f>
        <v>User Logout Start</v>
      </c>
    </row>
    <row r="34" spans="2:13" x14ac:dyDescent="0.3">
      <c r="B34" s="5" t="s">
        <v>29</v>
      </c>
      <c r="C34" s="5" t="s">
        <v>70</v>
      </c>
      <c r="D34" s="6">
        <v>44343</v>
      </c>
      <c r="E34" s="28">
        <v>44343.715370370381</v>
      </c>
      <c r="F34" s="7">
        <v>139</v>
      </c>
      <c r="G34" s="7" t="str">
        <f>VLOOKUP(Table13144[[#This Row],[LogRecordType]],RecordTypes!$B$13:$C$27,2,0)</f>
        <v>User Logout Start</v>
      </c>
      <c r="H34" s="5" t="s">
        <v>77</v>
      </c>
      <c r="I34" s="30">
        <f t="shared" si="0"/>
        <v>44343</v>
      </c>
      <c r="J34" s="29">
        <f>+VLOOKUP(Table13144[[#This Row],[DeviceMAC]],C35:F1937,3,0)</f>
        <v>44343.292974537049</v>
      </c>
      <c r="K34">
        <f>+VLOOKUP(Table13144[[#This Row],[DeviceMAC]],C35:F1937,4,0)</f>
        <v>123</v>
      </c>
      <c r="L34" t="str">
        <f>VLOOKUP(Table13144[[#This Row],[PrevRecordType]],RecordTypes!$B$13:$C$27,2,0)</f>
        <v>User Login Start is Good</v>
      </c>
      <c r="M34" t="str">
        <f>+VLOOKUP(Table13144[[#This Row],[DeviceMAC]],C35:H1937,5,0)</f>
        <v>User Login Start is Good</v>
      </c>
    </row>
    <row r="35" spans="2:13" ht="43.2" x14ac:dyDescent="0.3">
      <c r="B35" s="5" t="s">
        <v>26</v>
      </c>
      <c r="C35" s="5" t="s">
        <v>166</v>
      </c>
      <c r="D35" s="6">
        <v>44343</v>
      </c>
      <c r="E35" s="28">
        <v>44343.714247685188</v>
      </c>
      <c r="F35" s="7">
        <v>156</v>
      </c>
      <c r="G35" s="7" t="str">
        <f>VLOOKUP(Table13144[[#This Row],[LogRecordType]],RecordTypes!$B$13:$C$27,2,0)</f>
        <v>PowerDown Or Network Disconnect Discovered</v>
      </c>
      <c r="H35" s="5" t="s">
        <v>67</v>
      </c>
      <c r="I35" s="30">
        <f t="shared" si="0"/>
        <v>44343</v>
      </c>
      <c r="J35" s="29">
        <f>+VLOOKUP(Table13144[[#This Row],[DeviceMAC]],C36:F1938,3,0)</f>
        <v>44343.714108796295</v>
      </c>
      <c r="K35">
        <f>+VLOOKUP(Table13144[[#This Row],[DeviceMAC]],C36:F1938,4,0)</f>
        <v>144</v>
      </c>
      <c r="L35" t="str">
        <f>VLOOKUP(Table13144[[#This Row],[PrevRecordType]],RecordTypes!$B$13:$C$27,2,0)</f>
        <v>User Logout is Good</v>
      </c>
      <c r="M35" t="str">
        <f>+VLOOKUP(Table13144[[#This Row],[DeviceMAC]],C36:H1938,5,0)</f>
        <v>User Logout is Good</v>
      </c>
    </row>
    <row r="36" spans="2:13" x14ac:dyDescent="0.3">
      <c r="B36" s="5" t="s">
        <v>26</v>
      </c>
      <c r="C36" s="5" t="s">
        <v>166</v>
      </c>
      <c r="D36" s="6">
        <v>44343</v>
      </c>
      <c r="E36" s="28">
        <v>44343.714108796295</v>
      </c>
      <c r="F36" s="7">
        <v>144</v>
      </c>
      <c r="G36" s="7" t="str">
        <f>VLOOKUP(Table13144[[#This Row],[LogRecordType]],RecordTypes!$B$13:$C$27,2,0)</f>
        <v>User Logout is Good</v>
      </c>
      <c r="H36" s="5" t="s">
        <v>182</v>
      </c>
      <c r="I36" s="30">
        <f t="shared" si="0"/>
        <v>44343</v>
      </c>
      <c r="J36" s="29">
        <f>+VLOOKUP(Table13144[[#This Row],[DeviceMAC]],C37:F1939,3,0)</f>
        <v>44343.71365740741</v>
      </c>
      <c r="K36">
        <f>+VLOOKUP(Table13144[[#This Row],[DeviceMAC]],C37:F1939,4,0)</f>
        <v>139</v>
      </c>
      <c r="L36" t="str">
        <f>VLOOKUP(Table13144[[#This Row],[PrevRecordType]],RecordTypes!$B$13:$C$27,2,0)</f>
        <v>User Logout Start</v>
      </c>
      <c r="M36" t="str">
        <f>+VLOOKUP(Table13144[[#This Row],[DeviceMAC]],C37:H1939,5,0)</f>
        <v>User Logout Start</v>
      </c>
    </row>
    <row r="37" spans="2:13" x14ac:dyDescent="0.3">
      <c r="B37" s="5" t="s">
        <v>26</v>
      </c>
      <c r="C37" s="5" t="s">
        <v>166</v>
      </c>
      <c r="D37" s="6">
        <v>44343</v>
      </c>
      <c r="E37" s="28">
        <v>44343.71365740741</v>
      </c>
      <c r="F37" s="7">
        <v>139</v>
      </c>
      <c r="G37" s="7" t="str">
        <f>VLOOKUP(Table13144[[#This Row],[LogRecordType]],RecordTypes!$B$13:$C$27,2,0)</f>
        <v>User Logout Start</v>
      </c>
      <c r="H37" s="5" t="s">
        <v>182</v>
      </c>
      <c r="I37" s="30">
        <f t="shared" si="0"/>
        <v>44343</v>
      </c>
      <c r="J37" s="29">
        <f>+VLOOKUP(Table13144[[#This Row],[DeviceMAC]],C38:F1940,3,0)</f>
        <v>44343.33530092593</v>
      </c>
      <c r="K37">
        <f>+VLOOKUP(Table13144[[#This Row],[DeviceMAC]],C38:F1940,4,0)</f>
        <v>123</v>
      </c>
      <c r="L37" t="str">
        <f>VLOOKUP(Table13144[[#This Row],[PrevRecordType]],RecordTypes!$B$13:$C$27,2,0)</f>
        <v>User Login Start is Good</v>
      </c>
      <c r="M37" t="str">
        <f>+VLOOKUP(Table13144[[#This Row],[DeviceMAC]],C38:H1940,5,0)</f>
        <v>User Login Start is Good</v>
      </c>
    </row>
    <row r="38" spans="2:13" ht="43.2" x14ac:dyDescent="0.3">
      <c r="B38" s="5" t="s">
        <v>29</v>
      </c>
      <c r="C38" s="5" t="s">
        <v>41</v>
      </c>
      <c r="D38" s="6">
        <v>44343</v>
      </c>
      <c r="E38" s="28">
        <v>44343.71365740741</v>
      </c>
      <c r="F38" s="7">
        <v>156</v>
      </c>
      <c r="G38" s="7" t="str">
        <f>VLOOKUP(Table13144[[#This Row],[LogRecordType]],RecordTypes!$B$13:$C$27,2,0)</f>
        <v>PowerDown Or Network Disconnect Discovered</v>
      </c>
      <c r="H38" s="5" t="s">
        <v>67</v>
      </c>
      <c r="I38" s="30">
        <f t="shared" si="0"/>
        <v>44343</v>
      </c>
      <c r="J38" s="29">
        <f>+VLOOKUP(Table13144[[#This Row],[DeviceMAC]],C39:F1941,3,0)</f>
        <v>44343.713518518518</v>
      </c>
      <c r="K38">
        <f>+VLOOKUP(Table13144[[#This Row],[DeviceMAC]],C39:F1941,4,0)</f>
        <v>144</v>
      </c>
      <c r="L38" t="str">
        <f>VLOOKUP(Table13144[[#This Row],[PrevRecordType]],RecordTypes!$B$13:$C$27,2,0)</f>
        <v>User Logout is Good</v>
      </c>
      <c r="M38" t="str">
        <f>+VLOOKUP(Table13144[[#This Row],[DeviceMAC]],C39:H1941,5,0)</f>
        <v>User Logout is Good</v>
      </c>
    </row>
    <row r="39" spans="2:13" x14ac:dyDescent="0.3">
      <c r="B39" s="5" t="s">
        <v>29</v>
      </c>
      <c r="C39" s="5" t="s">
        <v>41</v>
      </c>
      <c r="D39" s="6">
        <v>44343</v>
      </c>
      <c r="E39" s="28">
        <v>44343.713518518518</v>
      </c>
      <c r="F39" s="7">
        <v>144</v>
      </c>
      <c r="G39" s="7" t="str">
        <f>VLOOKUP(Table13144[[#This Row],[LogRecordType]],RecordTypes!$B$13:$C$27,2,0)</f>
        <v>User Logout is Good</v>
      </c>
      <c r="H39" s="5" t="s">
        <v>45</v>
      </c>
      <c r="I39" s="30">
        <f t="shared" si="0"/>
        <v>44343</v>
      </c>
      <c r="J39" s="29">
        <f>+VLOOKUP(Table13144[[#This Row],[DeviceMAC]],C40:F1942,3,0)</f>
        <v>44343.713009259256</v>
      </c>
      <c r="K39">
        <f>+VLOOKUP(Table13144[[#This Row],[DeviceMAC]],C40:F1942,4,0)</f>
        <v>139</v>
      </c>
      <c r="L39" t="str">
        <f>VLOOKUP(Table13144[[#This Row],[PrevRecordType]],RecordTypes!$B$13:$C$27,2,0)</f>
        <v>User Logout Start</v>
      </c>
      <c r="M39" t="str">
        <f>+VLOOKUP(Table13144[[#This Row],[DeviceMAC]],C40:H1942,5,0)</f>
        <v>User Logout Start</v>
      </c>
    </row>
    <row r="40" spans="2:13" x14ac:dyDescent="0.3">
      <c r="B40" s="5" t="s">
        <v>29</v>
      </c>
      <c r="C40" s="5" t="s">
        <v>41</v>
      </c>
      <c r="D40" s="6">
        <v>44343</v>
      </c>
      <c r="E40" s="28">
        <v>44343.713009259256</v>
      </c>
      <c r="F40" s="7">
        <v>139</v>
      </c>
      <c r="G40" s="7" t="str">
        <f>VLOOKUP(Table13144[[#This Row],[LogRecordType]],RecordTypes!$B$13:$C$27,2,0)</f>
        <v>User Logout Start</v>
      </c>
      <c r="H40" s="5" t="s">
        <v>45</v>
      </c>
      <c r="I40" s="30">
        <f t="shared" si="0"/>
        <v>44343</v>
      </c>
      <c r="J40" s="29">
        <f>+VLOOKUP(Table13144[[#This Row],[DeviceMAC]],C41:F1943,3,0)</f>
        <v>44343.279178240737</v>
      </c>
      <c r="K40">
        <f>+VLOOKUP(Table13144[[#This Row],[DeviceMAC]],C41:F1943,4,0)</f>
        <v>123</v>
      </c>
      <c r="L40" t="str">
        <f>VLOOKUP(Table13144[[#This Row],[PrevRecordType]],RecordTypes!$B$13:$C$27,2,0)</f>
        <v>User Login Start is Good</v>
      </c>
      <c r="M40" t="str">
        <f>+VLOOKUP(Table13144[[#This Row],[DeviceMAC]],C41:H1943,5,0)</f>
        <v>User Login Start is Good</v>
      </c>
    </row>
    <row r="41" spans="2:13" ht="43.2" x14ac:dyDescent="0.3">
      <c r="B41" s="5" t="s">
        <v>26</v>
      </c>
      <c r="C41" s="5" t="s">
        <v>156</v>
      </c>
      <c r="D41" s="6">
        <v>44343</v>
      </c>
      <c r="E41" s="28">
        <v>44343.712037037032</v>
      </c>
      <c r="F41" s="7">
        <v>156</v>
      </c>
      <c r="G41" s="7" t="str">
        <f>VLOOKUP(Table13144[[#This Row],[LogRecordType]],RecordTypes!$B$13:$C$27,2,0)</f>
        <v>PowerDown Or Network Disconnect Discovered</v>
      </c>
      <c r="H41" s="5" t="s">
        <v>67</v>
      </c>
      <c r="I41" s="30">
        <f t="shared" si="0"/>
        <v>44343</v>
      </c>
      <c r="J41" s="29">
        <f>+VLOOKUP(Table13144[[#This Row],[DeviceMAC]],C42:F1944,3,0)</f>
        <v>44343.711921296293</v>
      </c>
      <c r="K41">
        <f>+VLOOKUP(Table13144[[#This Row],[DeviceMAC]],C42:F1944,4,0)</f>
        <v>151</v>
      </c>
      <c r="L41" t="str">
        <f>VLOOKUP(Table13144[[#This Row],[PrevRecordType]],RecordTypes!$B$13:$C$27,2,0)</f>
        <v>Device Shutdown Finish</v>
      </c>
      <c r="M41" t="str">
        <f>+VLOOKUP(Table13144[[#This Row],[DeviceMAC]],C42:H1944,5,0)</f>
        <v>Device Shutdown Finish</v>
      </c>
    </row>
    <row r="42" spans="2:13" ht="28.8" x14ac:dyDescent="0.3">
      <c r="B42" s="5" t="s">
        <v>26</v>
      </c>
      <c r="C42" s="5" t="s">
        <v>156</v>
      </c>
      <c r="D42" s="6">
        <v>44343</v>
      </c>
      <c r="E42" s="28">
        <v>44343.711921296293</v>
      </c>
      <c r="F42" s="7">
        <v>151</v>
      </c>
      <c r="G42" s="7" t="str">
        <f>VLOOKUP(Table13144[[#This Row],[LogRecordType]],RecordTypes!$B$13:$C$27,2,0)</f>
        <v>Device Shutdown Finish</v>
      </c>
      <c r="H42" s="5" t="s">
        <v>157</v>
      </c>
      <c r="I42" s="30">
        <f t="shared" si="0"/>
        <v>44343</v>
      </c>
      <c r="J42" s="29">
        <f>+VLOOKUP(Table13144[[#This Row],[DeviceMAC]],C43:F1945,3,0)</f>
        <v>44343.711493055554</v>
      </c>
      <c r="K42">
        <f>+VLOOKUP(Table13144[[#This Row],[DeviceMAC]],C43:F1945,4,0)</f>
        <v>149</v>
      </c>
      <c r="L42" t="str">
        <f>VLOOKUP(Table13144[[#This Row],[PrevRecordType]],RecordTypes!$B$13:$C$27,2,0)</f>
        <v>Device Shutdown Start</v>
      </c>
      <c r="M42" t="str">
        <f>+VLOOKUP(Table13144[[#This Row],[DeviceMAC]],C43:H1945,5,0)</f>
        <v>Device Shutdown Start</v>
      </c>
    </row>
    <row r="43" spans="2:13" x14ac:dyDescent="0.3">
      <c r="B43" s="5" t="s">
        <v>26</v>
      </c>
      <c r="C43" s="5" t="s">
        <v>156</v>
      </c>
      <c r="D43" s="6">
        <v>44343</v>
      </c>
      <c r="E43" s="28">
        <v>44343.711493055554</v>
      </c>
      <c r="F43" s="7">
        <v>149</v>
      </c>
      <c r="G43" s="7" t="str">
        <f>VLOOKUP(Table13144[[#This Row],[LogRecordType]],RecordTypes!$B$13:$C$27,2,0)</f>
        <v>Device Shutdown Start</v>
      </c>
      <c r="H43" s="5" t="s">
        <v>157</v>
      </c>
      <c r="I43" s="30">
        <f t="shared" si="0"/>
        <v>44343</v>
      </c>
      <c r="J43" s="29">
        <f>+VLOOKUP(Table13144[[#This Row],[DeviceMAC]],C44:F1946,3,0)</f>
        <v>44343.710682870369</v>
      </c>
      <c r="K43">
        <f>+VLOOKUP(Table13144[[#This Row],[DeviceMAC]],C44:F1946,4,0)</f>
        <v>144</v>
      </c>
      <c r="L43" t="str">
        <f>VLOOKUP(Table13144[[#This Row],[PrevRecordType]],RecordTypes!$B$13:$C$27,2,0)</f>
        <v>User Logout is Good</v>
      </c>
      <c r="M43" t="str">
        <f>+VLOOKUP(Table13144[[#This Row],[DeviceMAC]],C44:H1946,5,0)</f>
        <v>User Logout is Good</v>
      </c>
    </row>
    <row r="44" spans="2:13" ht="43.2" x14ac:dyDescent="0.3">
      <c r="B44" s="5" t="s">
        <v>29</v>
      </c>
      <c r="C44" s="5" t="s">
        <v>105</v>
      </c>
      <c r="D44" s="6">
        <v>44343</v>
      </c>
      <c r="E44" s="28">
        <v>44343.711273148154</v>
      </c>
      <c r="F44" s="7">
        <v>156</v>
      </c>
      <c r="G44" s="7" t="str">
        <f>VLOOKUP(Table13144[[#This Row],[LogRecordType]],RecordTypes!$B$13:$C$27,2,0)</f>
        <v>PowerDown Or Network Disconnect Discovered</v>
      </c>
      <c r="H44" s="5" t="s">
        <v>67</v>
      </c>
      <c r="I44" s="30">
        <f t="shared" si="0"/>
        <v>44343</v>
      </c>
      <c r="J44" s="29">
        <f>+VLOOKUP(Table13144[[#This Row],[DeviceMAC]],C45:F1947,3,0)</f>
        <v>44343.711111111115</v>
      </c>
      <c r="K44">
        <f>+VLOOKUP(Table13144[[#This Row],[DeviceMAC]],C45:F1947,4,0)</f>
        <v>144</v>
      </c>
      <c r="L44" t="str">
        <f>VLOOKUP(Table13144[[#This Row],[PrevRecordType]],RecordTypes!$B$13:$C$27,2,0)</f>
        <v>User Logout is Good</v>
      </c>
      <c r="M44" t="str">
        <f>+VLOOKUP(Table13144[[#This Row],[DeviceMAC]],C45:H1947,5,0)</f>
        <v>User Logout is Good</v>
      </c>
    </row>
    <row r="45" spans="2:13" x14ac:dyDescent="0.3">
      <c r="B45" s="5" t="s">
        <v>29</v>
      </c>
      <c r="C45" s="5" t="s">
        <v>105</v>
      </c>
      <c r="D45" s="6">
        <v>44343</v>
      </c>
      <c r="E45" s="28">
        <v>44343.711111111115</v>
      </c>
      <c r="F45" s="7">
        <v>144</v>
      </c>
      <c r="G45" s="7" t="str">
        <f>VLOOKUP(Table13144[[#This Row],[LogRecordType]],RecordTypes!$B$13:$C$27,2,0)</f>
        <v>User Logout is Good</v>
      </c>
      <c r="H45" s="5" t="s">
        <v>127</v>
      </c>
      <c r="I45" s="30">
        <f t="shared" si="0"/>
        <v>44343</v>
      </c>
      <c r="J45" s="29">
        <f>+VLOOKUP(Table13144[[#This Row],[DeviceMAC]],C46:F1948,3,0)</f>
        <v>44343.710682870376</v>
      </c>
      <c r="K45">
        <f>+VLOOKUP(Table13144[[#This Row],[DeviceMAC]],C46:F1948,4,0)</f>
        <v>139</v>
      </c>
      <c r="L45" t="str">
        <f>VLOOKUP(Table13144[[#This Row],[PrevRecordType]],RecordTypes!$B$13:$C$27,2,0)</f>
        <v>User Logout Start</v>
      </c>
      <c r="M45" t="str">
        <f>+VLOOKUP(Table13144[[#This Row],[DeviceMAC]],C46:H1948,5,0)</f>
        <v>User Logout Start</v>
      </c>
    </row>
    <row r="46" spans="2:13" ht="43.2" x14ac:dyDescent="0.3">
      <c r="B46" s="5" t="s">
        <v>26</v>
      </c>
      <c r="C46" s="5" t="s">
        <v>48</v>
      </c>
      <c r="D46" s="6">
        <v>44343</v>
      </c>
      <c r="E46" s="28">
        <v>44343.710752314801</v>
      </c>
      <c r="F46" s="7">
        <v>156</v>
      </c>
      <c r="G46" s="7" t="str">
        <f>VLOOKUP(Table13144[[#This Row],[LogRecordType]],RecordTypes!$B$13:$C$27,2,0)</f>
        <v>PowerDown Or Network Disconnect Discovered</v>
      </c>
      <c r="H46" s="5" t="s">
        <v>67</v>
      </c>
      <c r="I46" s="30">
        <f t="shared" si="0"/>
        <v>44343</v>
      </c>
      <c r="J46" s="29">
        <f>+VLOOKUP(Table13144[[#This Row],[DeviceMAC]],C47:F1949,3,0)</f>
        <v>44343.710613425908</v>
      </c>
      <c r="K46">
        <f>+VLOOKUP(Table13144[[#This Row],[DeviceMAC]],C47:F1949,4,0)</f>
        <v>144</v>
      </c>
      <c r="L46" t="str">
        <f>VLOOKUP(Table13144[[#This Row],[PrevRecordType]],RecordTypes!$B$13:$C$27,2,0)</f>
        <v>User Logout is Good</v>
      </c>
      <c r="M46" t="str">
        <f>+VLOOKUP(Table13144[[#This Row],[DeviceMAC]],C47:H1949,5,0)</f>
        <v>User Logout is Good</v>
      </c>
    </row>
    <row r="47" spans="2:13" x14ac:dyDescent="0.3">
      <c r="B47" s="5" t="s">
        <v>29</v>
      </c>
      <c r="C47" s="5" t="s">
        <v>105</v>
      </c>
      <c r="D47" s="6">
        <v>44343</v>
      </c>
      <c r="E47" s="28">
        <v>44343.710682870376</v>
      </c>
      <c r="F47" s="7">
        <v>139</v>
      </c>
      <c r="G47" s="7" t="str">
        <f>VLOOKUP(Table13144[[#This Row],[LogRecordType]],RecordTypes!$B$13:$C$27,2,0)</f>
        <v>User Logout Start</v>
      </c>
      <c r="H47" s="5" t="s">
        <v>127</v>
      </c>
      <c r="I47" s="30">
        <f t="shared" si="0"/>
        <v>44343</v>
      </c>
      <c r="J47" s="29">
        <f>+VLOOKUP(Table13144[[#This Row],[DeviceMAC]],C48:F1950,3,0)</f>
        <v>44343.311724537045</v>
      </c>
      <c r="K47">
        <f>+VLOOKUP(Table13144[[#This Row],[DeviceMAC]],C48:F1950,4,0)</f>
        <v>113</v>
      </c>
      <c r="L47" t="str">
        <f>VLOOKUP(Table13144[[#This Row],[PrevRecordType]],RecordTypes!$B$13:$C$27,2,0)</f>
        <v>User Login Start</v>
      </c>
      <c r="M47" t="str">
        <f>+VLOOKUP(Table13144[[#This Row],[DeviceMAC]],C48:H1950,5,0)</f>
        <v>User Login Start</v>
      </c>
    </row>
    <row r="48" spans="2:13" x14ac:dyDescent="0.3">
      <c r="B48" s="5" t="s">
        <v>26</v>
      </c>
      <c r="C48" s="5" t="s">
        <v>156</v>
      </c>
      <c r="D48" s="6">
        <v>44343</v>
      </c>
      <c r="E48" s="28">
        <v>44343.710682870369</v>
      </c>
      <c r="F48" s="7">
        <v>144</v>
      </c>
      <c r="G48" s="7" t="str">
        <f>VLOOKUP(Table13144[[#This Row],[LogRecordType]],RecordTypes!$B$13:$C$27,2,0)</f>
        <v>User Logout is Good</v>
      </c>
      <c r="H48" s="5" t="s">
        <v>173</v>
      </c>
      <c r="I48" s="30">
        <f t="shared" si="0"/>
        <v>44343</v>
      </c>
      <c r="J48" s="29">
        <f>+VLOOKUP(Table13144[[#This Row],[DeviceMAC]],C49:F1951,3,0)</f>
        <v>44343.710196759261</v>
      </c>
      <c r="K48">
        <f>+VLOOKUP(Table13144[[#This Row],[DeviceMAC]],C49:F1951,4,0)</f>
        <v>139</v>
      </c>
      <c r="L48" t="str">
        <f>VLOOKUP(Table13144[[#This Row],[PrevRecordType]],RecordTypes!$B$13:$C$27,2,0)</f>
        <v>User Logout Start</v>
      </c>
      <c r="M48" t="str">
        <f>+VLOOKUP(Table13144[[#This Row],[DeviceMAC]],C49:H1951,5,0)</f>
        <v>User Logout Start</v>
      </c>
    </row>
    <row r="49" spans="2:13" x14ac:dyDescent="0.3">
      <c r="B49" s="5" t="s">
        <v>26</v>
      </c>
      <c r="C49" s="5" t="s">
        <v>48</v>
      </c>
      <c r="D49" s="6">
        <v>44343</v>
      </c>
      <c r="E49" s="28">
        <v>44343.710613425908</v>
      </c>
      <c r="F49" s="7">
        <v>144</v>
      </c>
      <c r="G49" s="7" t="str">
        <f>VLOOKUP(Table13144[[#This Row],[LogRecordType]],RecordTypes!$B$13:$C$27,2,0)</f>
        <v>User Logout is Good</v>
      </c>
      <c r="H49" s="5" t="s">
        <v>63</v>
      </c>
      <c r="I49" s="30">
        <f t="shared" si="0"/>
        <v>44343</v>
      </c>
      <c r="J49" s="29">
        <f>+VLOOKUP(Table13144[[#This Row],[DeviceMAC]],C50:F1952,3,0)</f>
        <v>44343.709305555538</v>
      </c>
      <c r="K49">
        <f>+VLOOKUP(Table13144[[#This Row],[DeviceMAC]],C50:F1952,4,0)</f>
        <v>139</v>
      </c>
      <c r="L49" t="str">
        <f>VLOOKUP(Table13144[[#This Row],[PrevRecordType]],RecordTypes!$B$13:$C$27,2,0)</f>
        <v>User Logout Start</v>
      </c>
      <c r="M49" t="str">
        <f>+VLOOKUP(Table13144[[#This Row],[DeviceMAC]],C50:H1952,5,0)</f>
        <v>User Logout Start</v>
      </c>
    </row>
    <row r="50" spans="2:13" x14ac:dyDescent="0.3">
      <c r="B50" s="5" t="s">
        <v>26</v>
      </c>
      <c r="C50" s="5" t="s">
        <v>156</v>
      </c>
      <c r="D50" s="6">
        <v>44343</v>
      </c>
      <c r="E50" s="28">
        <v>44343.710196759261</v>
      </c>
      <c r="F50" s="7">
        <v>139</v>
      </c>
      <c r="G50" s="7" t="str">
        <f>VLOOKUP(Table13144[[#This Row],[LogRecordType]],RecordTypes!$B$13:$C$27,2,0)</f>
        <v>User Logout Start</v>
      </c>
      <c r="H50" s="5" t="s">
        <v>172</v>
      </c>
      <c r="I50" s="30">
        <f t="shared" si="0"/>
        <v>44343</v>
      </c>
      <c r="J50" s="29">
        <f>+VLOOKUP(Table13144[[#This Row],[DeviceMAC]],C51:F1953,3,0)</f>
        <v>44343.332708333335</v>
      </c>
      <c r="K50">
        <f>+VLOOKUP(Table13144[[#This Row],[DeviceMAC]],C51:F1953,4,0)</f>
        <v>123</v>
      </c>
      <c r="L50" t="str">
        <f>VLOOKUP(Table13144[[#This Row],[PrevRecordType]],RecordTypes!$B$13:$C$27,2,0)</f>
        <v>User Login Start is Good</v>
      </c>
      <c r="M50" t="str">
        <f>+VLOOKUP(Table13144[[#This Row],[DeviceMAC]],C51:H1953,5,0)</f>
        <v>User Login Start is Good</v>
      </c>
    </row>
    <row r="51" spans="2:13" x14ac:dyDescent="0.3">
      <c r="B51" s="5" t="s">
        <v>26</v>
      </c>
      <c r="C51" s="5" t="s">
        <v>48</v>
      </c>
      <c r="D51" s="6">
        <v>44343</v>
      </c>
      <c r="E51" s="28">
        <v>44343.709305555538</v>
      </c>
      <c r="F51" s="7">
        <v>139</v>
      </c>
      <c r="G51" s="7" t="str">
        <f>VLOOKUP(Table13144[[#This Row],[LogRecordType]],RecordTypes!$B$13:$C$27,2,0)</f>
        <v>User Logout Start</v>
      </c>
      <c r="H51" s="5" t="s">
        <v>63</v>
      </c>
      <c r="I51" s="30">
        <f t="shared" si="0"/>
        <v>44343</v>
      </c>
      <c r="J51" s="29">
        <f>+VLOOKUP(Table13144[[#This Row],[DeviceMAC]],C52:F1954,3,0)</f>
        <v>44343.287037037022</v>
      </c>
      <c r="K51">
        <f>+VLOOKUP(Table13144[[#This Row],[DeviceMAC]],C52:F1954,4,0)</f>
        <v>123</v>
      </c>
      <c r="L51" t="str">
        <f>VLOOKUP(Table13144[[#This Row],[PrevRecordType]],RecordTypes!$B$13:$C$27,2,0)</f>
        <v>User Login Start is Good</v>
      </c>
      <c r="M51" t="str">
        <f>+VLOOKUP(Table13144[[#This Row],[DeviceMAC]],C52:H1954,5,0)</f>
        <v>User Login Start is Good</v>
      </c>
    </row>
    <row r="52" spans="2:13" ht="43.2" x14ac:dyDescent="0.3">
      <c r="B52" s="5" t="s">
        <v>26</v>
      </c>
      <c r="C52" s="5" t="s">
        <v>184</v>
      </c>
      <c r="D52" s="6">
        <v>44343</v>
      </c>
      <c r="E52" s="28">
        <v>44343.706817129634</v>
      </c>
      <c r="F52" s="7">
        <v>156</v>
      </c>
      <c r="G52" s="7" t="str">
        <f>VLOOKUP(Table13144[[#This Row],[LogRecordType]],RecordTypes!$B$13:$C$27,2,0)</f>
        <v>PowerDown Or Network Disconnect Discovered</v>
      </c>
      <c r="H52" s="5" t="s">
        <v>67</v>
      </c>
      <c r="I52" s="30">
        <f t="shared" si="0"/>
        <v>44343</v>
      </c>
      <c r="J52" s="29">
        <f>+VLOOKUP(Table13144[[#This Row],[DeviceMAC]],C53:F1955,3,0)</f>
        <v>44343.706666666672</v>
      </c>
      <c r="K52">
        <f>+VLOOKUP(Table13144[[#This Row],[DeviceMAC]],C53:F1955,4,0)</f>
        <v>151</v>
      </c>
      <c r="L52" t="str">
        <f>VLOOKUP(Table13144[[#This Row],[PrevRecordType]],RecordTypes!$B$13:$C$27,2,0)</f>
        <v>Device Shutdown Finish</v>
      </c>
      <c r="M52" t="str">
        <f>+VLOOKUP(Table13144[[#This Row],[DeviceMAC]],C53:H1955,5,0)</f>
        <v>Device Shutdown Finish</v>
      </c>
    </row>
    <row r="53" spans="2:13" ht="43.2" x14ac:dyDescent="0.3">
      <c r="B53" s="5" t="s">
        <v>26</v>
      </c>
      <c r="C53" s="5" t="s">
        <v>164</v>
      </c>
      <c r="D53" s="6">
        <v>44343</v>
      </c>
      <c r="E53" s="28">
        <v>44343.70675925925</v>
      </c>
      <c r="F53" s="7">
        <v>156</v>
      </c>
      <c r="G53" s="7" t="str">
        <f>VLOOKUP(Table13144[[#This Row],[LogRecordType]],RecordTypes!$B$13:$C$27,2,0)</f>
        <v>PowerDown Or Network Disconnect Discovered</v>
      </c>
      <c r="H53" s="5" t="s">
        <v>67</v>
      </c>
      <c r="I53" s="30">
        <f t="shared" si="0"/>
        <v>44343</v>
      </c>
      <c r="J53" s="29">
        <f>+VLOOKUP(Table13144[[#This Row],[DeviceMAC]],C54:F1956,3,0)</f>
        <v>44343.706643518512</v>
      </c>
      <c r="K53">
        <f>+VLOOKUP(Table13144[[#This Row],[DeviceMAC]],C54:F1956,4,0)</f>
        <v>151</v>
      </c>
      <c r="L53" t="str">
        <f>VLOOKUP(Table13144[[#This Row],[PrevRecordType]],RecordTypes!$B$13:$C$27,2,0)</f>
        <v>Device Shutdown Finish</v>
      </c>
      <c r="M53" t="str">
        <f>+VLOOKUP(Table13144[[#This Row],[DeviceMAC]],C54:H1956,5,0)</f>
        <v>Device Shutdown Finish</v>
      </c>
    </row>
    <row r="54" spans="2:13" ht="28.8" x14ac:dyDescent="0.3">
      <c r="B54" s="5" t="s">
        <v>26</v>
      </c>
      <c r="C54" s="5" t="s">
        <v>184</v>
      </c>
      <c r="D54" s="6">
        <v>44343</v>
      </c>
      <c r="E54" s="28">
        <v>44343.706666666672</v>
      </c>
      <c r="F54" s="7">
        <v>151</v>
      </c>
      <c r="G54" s="7" t="str">
        <f>VLOOKUP(Table13144[[#This Row],[LogRecordType]],RecordTypes!$B$13:$C$27,2,0)</f>
        <v>Device Shutdown Finish</v>
      </c>
      <c r="H54" s="5" t="s">
        <v>185</v>
      </c>
      <c r="I54" s="30">
        <f t="shared" si="0"/>
        <v>44343</v>
      </c>
      <c r="J54" s="29">
        <f>+VLOOKUP(Table13144[[#This Row],[DeviceMAC]],C55:F1957,3,0)</f>
        <v>44343.705972222226</v>
      </c>
      <c r="K54">
        <f>+VLOOKUP(Table13144[[#This Row],[DeviceMAC]],C55:F1957,4,0)</f>
        <v>149</v>
      </c>
      <c r="L54" t="str">
        <f>VLOOKUP(Table13144[[#This Row],[PrevRecordType]],RecordTypes!$B$13:$C$27,2,0)</f>
        <v>Device Shutdown Start</v>
      </c>
      <c r="M54" t="str">
        <f>+VLOOKUP(Table13144[[#This Row],[DeviceMAC]],C55:H1957,5,0)</f>
        <v>Device Shutdown Start</v>
      </c>
    </row>
    <row r="55" spans="2:13" ht="28.8" x14ac:dyDescent="0.3">
      <c r="B55" s="5" t="s">
        <v>26</v>
      </c>
      <c r="C55" s="5" t="s">
        <v>164</v>
      </c>
      <c r="D55" s="6">
        <v>44343</v>
      </c>
      <c r="E55" s="28">
        <v>44343.706643518512</v>
      </c>
      <c r="F55" s="7">
        <v>151</v>
      </c>
      <c r="G55" s="7" t="str">
        <f>VLOOKUP(Table13144[[#This Row],[LogRecordType]],RecordTypes!$B$13:$C$27,2,0)</f>
        <v>Device Shutdown Finish</v>
      </c>
      <c r="H55" s="5" t="s">
        <v>165</v>
      </c>
      <c r="I55" s="30">
        <f t="shared" si="0"/>
        <v>44343</v>
      </c>
      <c r="J55" s="29">
        <f>+VLOOKUP(Table13144[[#This Row],[DeviceMAC]],C56:F1958,3,0)</f>
        <v>44343.705879629626</v>
      </c>
      <c r="K55">
        <f>+VLOOKUP(Table13144[[#This Row],[DeviceMAC]],C56:F1958,4,0)</f>
        <v>149</v>
      </c>
      <c r="L55" t="str">
        <f>VLOOKUP(Table13144[[#This Row],[PrevRecordType]],RecordTypes!$B$13:$C$27,2,0)</f>
        <v>Device Shutdown Start</v>
      </c>
      <c r="M55" t="str">
        <f>+VLOOKUP(Table13144[[#This Row],[DeviceMAC]],C56:H1958,5,0)</f>
        <v>Device Shutdown Start</v>
      </c>
    </row>
    <row r="56" spans="2:13" ht="43.2" x14ac:dyDescent="0.3">
      <c r="B56" s="5" t="s">
        <v>26</v>
      </c>
      <c r="C56" s="5" t="s">
        <v>162</v>
      </c>
      <c r="D56" s="6">
        <v>44343</v>
      </c>
      <c r="E56" s="28">
        <v>44343.706435185195</v>
      </c>
      <c r="F56" s="7">
        <v>156</v>
      </c>
      <c r="G56" s="7" t="str">
        <f>VLOOKUP(Table13144[[#This Row],[LogRecordType]],RecordTypes!$B$13:$C$27,2,0)</f>
        <v>PowerDown Or Network Disconnect Discovered</v>
      </c>
      <c r="H56" s="5" t="s">
        <v>67</v>
      </c>
      <c r="I56" s="30">
        <f t="shared" si="0"/>
        <v>44343</v>
      </c>
      <c r="J56" s="29">
        <f>+VLOOKUP(Table13144[[#This Row],[DeviceMAC]],C57:F1959,3,0)</f>
        <v>44343.70630787038</v>
      </c>
      <c r="K56">
        <f>+VLOOKUP(Table13144[[#This Row],[DeviceMAC]],C57:F1959,4,0)</f>
        <v>151</v>
      </c>
      <c r="L56" t="str">
        <f>VLOOKUP(Table13144[[#This Row],[PrevRecordType]],RecordTypes!$B$13:$C$27,2,0)</f>
        <v>Device Shutdown Finish</v>
      </c>
      <c r="M56" t="str">
        <f>+VLOOKUP(Table13144[[#This Row],[DeviceMAC]],C57:H1959,5,0)</f>
        <v>Device Shutdown Finish</v>
      </c>
    </row>
    <row r="57" spans="2:13" ht="28.8" x14ac:dyDescent="0.3">
      <c r="B57" s="5" t="s">
        <v>26</v>
      </c>
      <c r="C57" s="5" t="s">
        <v>162</v>
      </c>
      <c r="D57" s="6">
        <v>44343</v>
      </c>
      <c r="E57" s="28">
        <v>44343.70630787038</v>
      </c>
      <c r="F57" s="7">
        <v>151</v>
      </c>
      <c r="G57" s="7" t="str">
        <f>VLOOKUP(Table13144[[#This Row],[LogRecordType]],RecordTypes!$B$13:$C$27,2,0)</f>
        <v>Device Shutdown Finish</v>
      </c>
      <c r="H57" s="5" t="s">
        <v>163</v>
      </c>
      <c r="I57" s="30">
        <f t="shared" si="0"/>
        <v>44343</v>
      </c>
      <c r="J57" s="29">
        <f>+VLOOKUP(Table13144[[#This Row],[DeviceMAC]],C58:F1960,3,0)</f>
        <v>44343.705405092602</v>
      </c>
      <c r="K57">
        <f>+VLOOKUP(Table13144[[#This Row],[DeviceMAC]],C58:F1960,4,0)</f>
        <v>149</v>
      </c>
      <c r="L57" t="str">
        <f>VLOOKUP(Table13144[[#This Row],[PrevRecordType]],RecordTypes!$B$13:$C$27,2,0)</f>
        <v>Device Shutdown Start</v>
      </c>
      <c r="M57" t="str">
        <f>+VLOOKUP(Table13144[[#This Row],[DeviceMAC]],C58:H1960,5,0)</f>
        <v>Device Shutdown Start</v>
      </c>
    </row>
    <row r="58" spans="2:13" x14ac:dyDescent="0.3">
      <c r="B58" s="5" t="s">
        <v>26</v>
      </c>
      <c r="C58" s="5" t="s">
        <v>184</v>
      </c>
      <c r="D58" s="6">
        <v>44343</v>
      </c>
      <c r="E58" s="28">
        <v>44343.705972222226</v>
      </c>
      <c r="F58" s="7">
        <v>149</v>
      </c>
      <c r="G58" s="7" t="str">
        <f>VLOOKUP(Table13144[[#This Row],[LogRecordType]],RecordTypes!$B$13:$C$27,2,0)</f>
        <v>Device Shutdown Start</v>
      </c>
      <c r="H58" s="5" t="s">
        <v>185</v>
      </c>
      <c r="I58" s="30">
        <f t="shared" si="0"/>
        <v>44343</v>
      </c>
      <c r="J58" s="29">
        <f>+VLOOKUP(Table13144[[#This Row],[DeviceMAC]],C59:F1961,3,0)</f>
        <v>44343.70521990741</v>
      </c>
      <c r="K58">
        <f>+VLOOKUP(Table13144[[#This Row],[DeviceMAC]],C59:F1961,4,0)</f>
        <v>144</v>
      </c>
      <c r="L58" t="str">
        <f>VLOOKUP(Table13144[[#This Row],[PrevRecordType]],RecordTypes!$B$13:$C$27,2,0)</f>
        <v>User Logout is Good</v>
      </c>
      <c r="M58" t="str">
        <f>+VLOOKUP(Table13144[[#This Row],[DeviceMAC]],C59:H1961,5,0)</f>
        <v>User Logout is Good</v>
      </c>
    </row>
    <row r="59" spans="2:13" x14ac:dyDescent="0.3">
      <c r="B59" s="5" t="s">
        <v>26</v>
      </c>
      <c r="C59" s="5" t="s">
        <v>164</v>
      </c>
      <c r="D59" s="6">
        <v>44343</v>
      </c>
      <c r="E59" s="28">
        <v>44343.705879629626</v>
      </c>
      <c r="F59" s="7">
        <v>149</v>
      </c>
      <c r="G59" s="7" t="str">
        <f>VLOOKUP(Table13144[[#This Row],[LogRecordType]],RecordTypes!$B$13:$C$27,2,0)</f>
        <v>Device Shutdown Start</v>
      </c>
      <c r="H59" s="5" t="s">
        <v>165</v>
      </c>
      <c r="I59" s="30">
        <f t="shared" si="0"/>
        <v>44343</v>
      </c>
      <c r="J59" s="29">
        <f>+VLOOKUP(Table13144[[#This Row],[DeviceMAC]],C60:F1962,3,0)</f>
        <v>44343.705567129626</v>
      </c>
      <c r="K59">
        <f>+VLOOKUP(Table13144[[#This Row],[DeviceMAC]],C60:F1962,4,0)</f>
        <v>144</v>
      </c>
      <c r="L59" t="str">
        <f>VLOOKUP(Table13144[[#This Row],[PrevRecordType]],RecordTypes!$B$13:$C$27,2,0)</f>
        <v>User Logout is Good</v>
      </c>
      <c r="M59" t="str">
        <f>+VLOOKUP(Table13144[[#This Row],[DeviceMAC]],C60:H1962,5,0)</f>
        <v>User Logout is Good</v>
      </c>
    </row>
    <row r="60" spans="2:13" ht="43.2" x14ac:dyDescent="0.3">
      <c r="B60" s="5" t="s">
        <v>26</v>
      </c>
      <c r="C60" s="5" t="s">
        <v>149</v>
      </c>
      <c r="D60" s="6">
        <v>44343</v>
      </c>
      <c r="E60" s="28">
        <v>44343.705810185202</v>
      </c>
      <c r="F60" s="7">
        <v>156</v>
      </c>
      <c r="G60" s="7" t="str">
        <f>VLOOKUP(Table13144[[#This Row],[LogRecordType]],RecordTypes!$B$13:$C$27,2,0)</f>
        <v>PowerDown Or Network Disconnect Discovered</v>
      </c>
      <c r="H60" s="5" t="s">
        <v>67</v>
      </c>
      <c r="I60" s="30">
        <f t="shared" si="0"/>
        <v>44343</v>
      </c>
      <c r="J60" s="29">
        <f>+VLOOKUP(Table13144[[#This Row],[DeviceMAC]],C61:F1963,3,0)</f>
        <v>44343.705671296309</v>
      </c>
      <c r="K60">
        <f>+VLOOKUP(Table13144[[#This Row],[DeviceMAC]],C61:F1963,4,0)</f>
        <v>144</v>
      </c>
      <c r="L60" t="str">
        <f>VLOOKUP(Table13144[[#This Row],[PrevRecordType]],RecordTypes!$B$13:$C$27,2,0)</f>
        <v>User Logout is Good</v>
      </c>
      <c r="M60" t="str">
        <f>+VLOOKUP(Table13144[[#This Row],[DeviceMAC]],C61:H1963,5,0)</f>
        <v>User Logout is Good</v>
      </c>
    </row>
    <row r="61" spans="2:13" x14ac:dyDescent="0.3">
      <c r="B61" s="5" t="s">
        <v>26</v>
      </c>
      <c r="C61" s="5" t="s">
        <v>149</v>
      </c>
      <c r="D61" s="6">
        <v>44343</v>
      </c>
      <c r="E61" s="28">
        <v>44343.705671296309</v>
      </c>
      <c r="F61" s="7">
        <v>144</v>
      </c>
      <c r="G61" s="7" t="str">
        <f>VLOOKUP(Table13144[[#This Row],[LogRecordType]],RecordTypes!$B$13:$C$27,2,0)</f>
        <v>User Logout is Good</v>
      </c>
      <c r="H61" s="5" t="s">
        <v>177</v>
      </c>
      <c r="I61" s="30">
        <f t="shared" si="0"/>
        <v>44343</v>
      </c>
      <c r="J61" s="29">
        <f>+VLOOKUP(Table13144[[#This Row],[DeviceMAC]],C62:F1964,3,0)</f>
        <v>44343.704456018531</v>
      </c>
      <c r="K61">
        <f>+VLOOKUP(Table13144[[#This Row],[DeviceMAC]],C62:F1964,4,0)</f>
        <v>139</v>
      </c>
      <c r="L61" t="str">
        <f>VLOOKUP(Table13144[[#This Row],[PrevRecordType]],RecordTypes!$B$13:$C$27,2,0)</f>
        <v>User Logout Start</v>
      </c>
      <c r="M61" t="str">
        <f>+VLOOKUP(Table13144[[#This Row],[DeviceMAC]],C62:H1964,5,0)</f>
        <v>User Logout Start</v>
      </c>
    </row>
    <row r="62" spans="2:13" x14ac:dyDescent="0.3">
      <c r="B62" s="5" t="s">
        <v>26</v>
      </c>
      <c r="C62" s="5" t="s">
        <v>164</v>
      </c>
      <c r="D62" s="6">
        <v>44343</v>
      </c>
      <c r="E62" s="28">
        <v>44343.705567129626</v>
      </c>
      <c r="F62" s="7">
        <v>144</v>
      </c>
      <c r="G62" s="7" t="str">
        <f>VLOOKUP(Table13144[[#This Row],[LogRecordType]],RecordTypes!$B$13:$C$27,2,0)</f>
        <v>User Logout is Good</v>
      </c>
      <c r="H62" s="5" t="s">
        <v>179</v>
      </c>
      <c r="I62" s="30">
        <f t="shared" si="0"/>
        <v>44343</v>
      </c>
      <c r="J62" s="29">
        <f>+VLOOKUP(Table13144[[#This Row],[DeviceMAC]],C63:F1965,3,0)</f>
        <v>44343.705057870364</v>
      </c>
      <c r="K62">
        <f>+VLOOKUP(Table13144[[#This Row],[DeviceMAC]],C63:F1965,4,0)</f>
        <v>139</v>
      </c>
      <c r="L62" t="str">
        <f>VLOOKUP(Table13144[[#This Row],[PrevRecordType]],RecordTypes!$B$13:$C$27,2,0)</f>
        <v>User Logout Start</v>
      </c>
      <c r="M62" t="str">
        <f>+VLOOKUP(Table13144[[#This Row],[DeviceMAC]],C63:H1965,5,0)</f>
        <v>User Logout Start</v>
      </c>
    </row>
    <row r="63" spans="2:13" x14ac:dyDescent="0.3">
      <c r="B63" s="5" t="s">
        <v>26</v>
      </c>
      <c r="C63" s="5" t="s">
        <v>162</v>
      </c>
      <c r="D63" s="6">
        <v>44343</v>
      </c>
      <c r="E63" s="28">
        <v>44343.705405092602</v>
      </c>
      <c r="F63" s="7">
        <v>149</v>
      </c>
      <c r="G63" s="7" t="str">
        <f>VLOOKUP(Table13144[[#This Row],[LogRecordType]],RecordTypes!$B$13:$C$27,2,0)</f>
        <v>Device Shutdown Start</v>
      </c>
      <c r="H63" s="5" t="s">
        <v>163</v>
      </c>
      <c r="I63" s="30">
        <f t="shared" si="0"/>
        <v>44343</v>
      </c>
      <c r="J63" s="29">
        <f>+VLOOKUP(Table13144[[#This Row],[DeviceMAC]],C64:F1966,3,0)</f>
        <v>44343.704687500009</v>
      </c>
      <c r="K63">
        <f>+VLOOKUP(Table13144[[#This Row],[DeviceMAC]],C64:F1966,4,0)</f>
        <v>144</v>
      </c>
      <c r="L63" t="str">
        <f>VLOOKUP(Table13144[[#This Row],[PrevRecordType]],RecordTypes!$B$13:$C$27,2,0)</f>
        <v>User Logout is Good</v>
      </c>
      <c r="M63" t="str">
        <f>+VLOOKUP(Table13144[[#This Row],[DeviceMAC]],C64:H1966,5,0)</f>
        <v>User Logout is Good</v>
      </c>
    </row>
    <row r="64" spans="2:13" x14ac:dyDescent="0.3">
      <c r="B64" s="5" t="s">
        <v>26</v>
      </c>
      <c r="C64" s="5" t="s">
        <v>184</v>
      </c>
      <c r="D64" s="6">
        <v>44343</v>
      </c>
      <c r="E64" s="28">
        <v>44343.70521990741</v>
      </c>
      <c r="F64" s="7">
        <v>144</v>
      </c>
      <c r="G64" s="7" t="str">
        <f>VLOOKUP(Table13144[[#This Row],[LogRecordType]],RecordTypes!$B$13:$C$27,2,0)</f>
        <v>User Logout is Good</v>
      </c>
      <c r="H64" s="5" t="s">
        <v>182</v>
      </c>
      <c r="I64" s="30">
        <f t="shared" si="0"/>
        <v>44343</v>
      </c>
      <c r="J64" s="29">
        <f>+VLOOKUP(Table13144[[#This Row],[DeviceMAC]],C65:F1967,3,0)</f>
        <v>44343.703935185193</v>
      </c>
      <c r="K64">
        <f>+VLOOKUP(Table13144[[#This Row],[DeviceMAC]],C65:F1967,4,0)</f>
        <v>139</v>
      </c>
      <c r="L64" t="str">
        <f>VLOOKUP(Table13144[[#This Row],[PrevRecordType]],RecordTypes!$B$13:$C$27,2,0)</f>
        <v>User Logout Start</v>
      </c>
      <c r="M64" t="str">
        <f>+VLOOKUP(Table13144[[#This Row],[DeviceMAC]],C65:H1967,5,0)</f>
        <v>User Logout Start</v>
      </c>
    </row>
    <row r="65" spans="2:13" x14ac:dyDescent="0.3">
      <c r="B65" s="5" t="s">
        <v>26</v>
      </c>
      <c r="C65" s="5" t="s">
        <v>164</v>
      </c>
      <c r="D65" s="6">
        <v>44343</v>
      </c>
      <c r="E65" s="28">
        <v>44343.705057870364</v>
      </c>
      <c r="F65" s="7">
        <v>139</v>
      </c>
      <c r="G65" s="7" t="str">
        <f>VLOOKUP(Table13144[[#This Row],[LogRecordType]],RecordTypes!$B$13:$C$27,2,0)</f>
        <v>User Logout Start</v>
      </c>
      <c r="H65" s="5" t="s">
        <v>178</v>
      </c>
      <c r="I65" s="30">
        <f t="shared" si="0"/>
        <v>44343</v>
      </c>
      <c r="J65" s="29">
        <f>+VLOOKUP(Table13144[[#This Row],[DeviceMAC]],C66:F1968,3,0)</f>
        <v>44343.332384259258</v>
      </c>
      <c r="K65">
        <f>+VLOOKUP(Table13144[[#This Row],[DeviceMAC]],C66:F1968,4,0)</f>
        <v>123</v>
      </c>
      <c r="L65" t="str">
        <f>VLOOKUP(Table13144[[#This Row],[PrevRecordType]],RecordTypes!$B$13:$C$27,2,0)</f>
        <v>User Login Start is Good</v>
      </c>
      <c r="M65" t="str">
        <f>+VLOOKUP(Table13144[[#This Row],[DeviceMAC]],C66:H1968,5,0)</f>
        <v>User Login Start is Good</v>
      </c>
    </row>
    <row r="66" spans="2:13" x14ac:dyDescent="0.3">
      <c r="B66" s="5" t="s">
        <v>26</v>
      </c>
      <c r="C66" s="5" t="s">
        <v>162</v>
      </c>
      <c r="D66" s="6">
        <v>44343</v>
      </c>
      <c r="E66" s="28">
        <v>44343.704687500009</v>
      </c>
      <c r="F66" s="7">
        <v>144</v>
      </c>
      <c r="G66" s="7" t="str">
        <f>VLOOKUP(Table13144[[#This Row],[LogRecordType]],RecordTypes!$B$13:$C$27,2,0)</f>
        <v>User Logout is Good</v>
      </c>
      <c r="H66" s="5" t="s">
        <v>177</v>
      </c>
      <c r="I66" s="30">
        <f t="shared" si="0"/>
        <v>44343</v>
      </c>
      <c r="J66" s="29">
        <f>+VLOOKUP(Table13144[[#This Row],[DeviceMAC]],C67:F1969,3,0)</f>
        <v>44343.704340277785</v>
      </c>
      <c r="K66">
        <f>+VLOOKUP(Table13144[[#This Row],[DeviceMAC]],C67:F1969,4,0)</f>
        <v>139</v>
      </c>
      <c r="L66" t="str">
        <f>VLOOKUP(Table13144[[#This Row],[PrevRecordType]],RecordTypes!$B$13:$C$27,2,0)</f>
        <v>User Logout Start</v>
      </c>
      <c r="M66" t="str">
        <f>+VLOOKUP(Table13144[[#This Row],[DeviceMAC]],C67:H1969,5,0)</f>
        <v>User Logout Start</v>
      </c>
    </row>
    <row r="67" spans="2:13" x14ac:dyDescent="0.3">
      <c r="B67" s="5" t="s">
        <v>26</v>
      </c>
      <c r="C67" s="5" t="s">
        <v>149</v>
      </c>
      <c r="D67" s="6">
        <v>44343</v>
      </c>
      <c r="E67" s="28">
        <v>44343.704456018531</v>
      </c>
      <c r="F67" s="7">
        <v>139</v>
      </c>
      <c r="G67" s="7" t="str">
        <f>VLOOKUP(Table13144[[#This Row],[LogRecordType]],RecordTypes!$B$13:$C$27,2,0)</f>
        <v>User Logout Start</v>
      </c>
      <c r="H67" s="5" t="s">
        <v>177</v>
      </c>
      <c r="I67" s="30">
        <f t="shared" si="0"/>
        <v>44343</v>
      </c>
      <c r="J67" s="29">
        <f>+VLOOKUP(Table13144[[#This Row],[DeviceMAC]],C68:F1970,3,0)</f>
        <v>44343.332685185189</v>
      </c>
      <c r="K67">
        <f>+VLOOKUP(Table13144[[#This Row],[DeviceMAC]],C68:F1970,4,0)</f>
        <v>123</v>
      </c>
      <c r="L67" t="str">
        <f>VLOOKUP(Table13144[[#This Row],[PrevRecordType]],RecordTypes!$B$13:$C$27,2,0)</f>
        <v>User Login Start is Good</v>
      </c>
      <c r="M67" t="str">
        <f>+VLOOKUP(Table13144[[#This Row],[DeviceMAC]],C68:H1970,5,0)</f>
        <v>User Login Start is Good</v>
      </c>
    </row>
    <row r="68" spans="2:13" ht="43.2" x14ac:dyDescent="0.3">
      <c r="B68" s="5" t="s">
        <v>29</v>
      </c>
      <c r="C68" s="5" t="s">
        <v>116</v>
      </c>
      <c r="D68" s="6">
        <v>44343</v>
      </c>
      <c r="E68" s="28">
        <v>44343.704421296301</v>
      </c>
      <c r="F68" s="7">
        <v>156</v>
      </c>
      <c r="G68" s="7" t="str">
        <f>VLOOKUP(Table13144[[#This Row],[LogRecordType]],RecordTypes!$B$13:$C$27,2,0)</f>
        <v>PowerDown Or Network Disconnect Discovered</v>
      </c>
      <c r="H68" s="5" t="s">
        <v>67</v>
      </c>
      <c r="I68" s="30">
        <f t="shared" si="0"/>
        <v>44343</v>
      </c>
      <c r="J68" s="29">
        <f>+VLOOKUP(Table13144[[#This Row],[DeviceMAC]],C69:F1971,3,0)</f>
        <v>44343.704293981486</v>
      </c>
      <c r="K68">
        <f>+VLOOKUP(Table13144[[#This Row],[DeviceMAC]],C69:F1971,4,0)</f>
        <v>144</v>
      </c>
      <c r="L68" t="str">
        <f>VLOOKUP(Table13144[[#This Row],[PrevRecordType]],RecordTypes!$B$13:$C$27,2,0)</f>
        <v>User Logout is Good</v>
      </c>
      <c r="M68" t="str">
        <f>+VLOOKUP(Table13144[[#This Row],[DeviceMAC]],C69:H1971,5,0)</f>
        <v>User Logout is Good</v>
      </c>
    </row>
    <row r="69" spans="2:13" x14ac:dyDescent="0.3">
      <c r="B69" s="5" t="s">
        <v>26</v>
      </c>
      <c r="C69" s="5" t="s">
        <v>162</v>
      </c>
      <c r="D69" s="6">
        <v>44343</v>
      </c>
      <c r="E69" s="28">
        <v>44343.704340277785</v>
      </c>
      <c r="F69" s="7">
        <v>139</v>
      </c>
      <c r="G69" s="7" t="str">
        <f>VLOOKUP(Table13144[[#This Row],[LogRecordType]],RecordTypes!$B$13:$C$27,2,0)</f>
        <v>User Logout Start</v>
      </c>
      <c r="H69" s="5" t="s">
        <v>176</v>
      </c>
      <c r="I69" s="30">
        <f t="shared" si="0"/>
        <v>44343</v>
      </c>
      <c r="J69" s="29">
        <f>+VLOOKUP(Table13144[[#This Row],[DeviceMAC]],C70:F1972,3,0)</f>
        <v>44343.332615740743</v>
      </c>
      <c r="K69">
        <f>+VLOOKUP(Table13144[[#This Row],[DeviceMAC]],C70:F1972,4,0)</f>
        <v>123</v>
      </c>
      <c r="L69" t="str">
        <f>VLOOKUP(Table13144[[#This Row],[PrevRecordType]],RecordTypes!$B$13:$C$27,2,0)</f>
        <v>User Login Start is Good</v>
      </c>
      <c r="M69" t="str">
        <f>+VLOOKUP(Table13144[[#This Row],[DeviceMAC]],C70:H1972,5,0)</f>
        <v>User Login Start is Good</v>
      </c>
    </row>
    <row r="70" spans="2:13" ht="43.2" x14ac:dyDescent="0.3">
      <c r="B70" s="5" t="s">
        <v>29</v>
      </c>
      <c r="C70" s="5" t="s">
        <v>158</v>
      </c>
      <c r="D70" s="6">
        <v>44343</v>
      </c>
      <c r="E70" s="28">
        <v>44343.704317129625</v>
      </c>
      <c r="F70" s="7">
        <v>156</v>
      </c>
      <c r="G70" s="7" t="str">
        <f>VLOOKUP(Table13144[[#This Row],[LogRecordType]],RecordTypes!$B$13:$C$27,2,0)</f>
        <v>PowerDown Or Network Disconnect Discovered</v>
      </c>
      <c r="H70" s="5" t="s">
        <v>67</v>
      </c>
      <c r="I70" s="30">
        <f t="shared" si="0"/>
        <v>44343</v>
      </c>
      <c r="J70" s="29">
        <f>+VLOOKUP(Table13144[[#This Row],[DeviceMAC]],C71:F1973,3,0)</f>
        <v>44343.704166666663</v>
      </c>
      <c r="K70">
        <f>+VLOOKUP(Table13144[[#This Row],[DeviceMAC]],C71:F1973,4,0)</f>
        <v>151</v>
      </c>
      <c r="L70" t="str">
        <f>VLOOKUP(Table13144[[#This Row],[PrevRecordType]],RecordTypes!$B$13:$C$27,2,0)</f>
        <v>Device Shutdown Finish</v>
      </c>
      <c r="M70" t="str">
        <f>+VLOOKUP(Table13144[[#This Row],[DeviceMAC]],C71:H1973,5,0)</f>
        <v>Device Shutdown Finish</v>
      </c>
    </row>
    <row r="71" spans="2:13" x14ac:dyDescent="0.3">
      <c r="B71" s="5" t="s">
        <v>29</v>
      </c>
      <c r="C71" s="5" t="s">
        <v>116</v>
      </c>
      <c r="D71" s="6">
        <v>44343</v>
      </c>
      <c r="E71" s="28">
        <v>44343.704293981486</v>
      </c>
      <c r="F71" s="7">
        <v>144</v>
      </c>
      <c r="G71" s="7" t="str">
        <f>VLOOKUP(Table13144[[#This Row],[LogRecordType]],RecordTypes!$B$13:$C$27,2,0)</f>
        <v>User Logout is Good</v>
      </c>
      <c r="H71" s="5" t="s">
        <v>128</v>
      </c>
      <c r="I71" s="30">
        <f t="shared" si="0"/>
        <v>44343</v>
      </c>
      <c r="J71" s="29">
        <f>+VLOOKUP(Table13144[[#This Row],[DeviceMAC]],C72:F1974,3,0)</f>
        <v>44343.703807870377</v>
      </c>
      <c r="K71">
        <f>+VLOOKUP(Table13144[[#This Row],[DeviceMAC]],C72:F1974,4,0)</f>
        <v>139</v>
      </c>
      <c r="L71" t="str">
        <f>VLOOKUP(Table13144[[#This Row],[PrevRecordType]],RecordTypes!$B$13:$C$27,2,0)</f>
        <v>User Logout Start</v>
      </c>
      <c r="M71" t="str">
        <f>+VLOOKUP(Table13144[[#This Row],[DeviceMAC]],C72:H1974,5,0)</f>
        <v>User Logout Start</v>
      </c>
    </row>
    <row r="72" spans="2:13" ht="28.8" x14ac:dyDescent="0.3">
      <c r="B72" s="5" t="s">
        <v>29</v>
      </c>
      <c r="C72" s="5" t="s">
        <v>158</v>
      </c>
      <c r="D72" s="6">
        <v>44343</v>
      </c>
      <c r="E72" s="28">
        <v>44343.704166666663</v>
      </c>
      <c r="F72" s="7">
        <v>151</v>
      </c>
      <c r="G72" s="7" t="str">
        <f>VLOOKUP(Table13144[[#This Row],[LogRecordType]],RecordTypes!$B$13:$C$27,2,0)</f>
        <v>Device Shutdown Finish</v>
      </c>
      <c r="H72" s="5" t="s">
        <v>159</v>
      </c>
      <c r="I72" s="30">
        <f t="shared" si="0"/>
        <v>44343</v>
      </c>
      <c r="J72" s="29">
        <f>+VLOOKUP(Table13144[[#This Row],[DeviceMAC]],C73:F1975,3,0)</f>
        <v>44343.703877314809</v>
      </c>
      <c r="K72">
        <f>+VLOOKUP(Table13144[[#This Row],[DeviceMAC]],C73:F1975,4,0)</f>
        <v>149</v>
      </c>
      <c r="L72" t="str">
        <f>VLOOKUP(Table13144[[#This Row],[PrevRecordType]],RecordTypes!$B$13:$C$27,2,0)</f>
        <v>Device Shutdown Start</v>
      </c>
      <c r="M72" t="str">
        <f>+VLOOKUP(Table13144[[#This Row],[DeviceMAC]],C73:H1975,5,0)</f>
        <v>Device Shutdown Start</v>
      </c>
    </row>
    <row r="73" spans="2:13" ht="43.2" x14ac:dyDescent="0.3">
      <c r="B73" s="5" t="s">
        <v>29</v>
      </c>
      <c r="C73" s="5" t="s">
        <v>147</v>
      </c>
      <c r="D73" s="6">
        <v>44343</v>
      </c>
      <c r="E73" s="28">
        <v>44343.704074074078</v>
      </c>
      <c r="F73" s="7">
        <v>156</v>
      </c>
      <c r="G73" s="7" t="str">
        <f>VLOOKUP(Table13144[[#This Row],[LogRecordType]],RecordTypes!$B$13:$C$27,2,0)</f>
        <v>PowerDown Or Network Disconnect Discovered</v>
      </c>
      <c r="H73" s="5" t="s">
        <v>67</v>
      </c>
      <c r="I73" s="30">
        <f t="shared" si="0"/>
        <v>44343</v>
      </c>
      <c r="J73" s="29">
        <f>+VLOOKUP(Table13144[[#This Row],[DeviceMAC]],C74:F1976,3,0)</f>
        <v>44343.703935185185</v>
      </c>
      <c r="K73">
        <f>+VLOOKUP(Table13144[[#This Row],[DeviceMAC]],C74:F1976,4,0)</f>
        <v>144</v>
      </c>
      <c r="L73" t="str">
        <f>VLOOKUP(Table13144[[#This Row],[PrevRecordType]],RecordTypes!$B$13:$C$27,2,0)</f>
        <v>User Logout is Good</v>
      </c>
      <c r="M73" t="str">
        <f>+VLOOKUP(Table13144[[#This Row],[DeviceMAC]],C74:H1976,5,0)</f>
        <v>User Logout is Good</v>
      </c>
    </row>
    <row r="74" spans="2:13" ht="43.2" x14ac:dyDescent="0.3">
      <c r="B74" s="5" t="s">
        <v>29</v>
      </c>
      <c r="C74" s="5" t="s">
        <v>153</v>
      </c>
      <c r="D74" s="6">
        <v>44343</v>
      </c>
      <c r="E74" s="28">
        <v>44343.704062500001</v>
      </c>
      <c r="F74" s="7">
        <v>156</v>
      </c>
      <c r="G74" s="7" t="str">
        <f>VLOOKUP(Table13144[[#This Row],[LogRecordType]],RecordTypes!$B$13:$C$27,2,0)</f>
        <v>PowerDown Or Network Disconnect Discovered</v>
      </c>
      <c r="H74" s="5" t="s">
        <v>67</v>
      </c>
      <c r="I74" s="30">
        <f t="shared" si="0"/>
        <v>44343</v>
      </c>
      <c r="J74" s="29">
        <f>+VLOOKUP(Table13144[[#This Row],[DeviceMAC]],C75:F1977,3,0)</f>
        <v>44343.703900462962</v>
      </c>
      <c r="K74">
        <f>+VLOOKUP(Table13144[[#This Row],[DeviceMAC]],C75:F1977,4,0)</f>
        <v>151</v>
      </c>
      <c r="L74" t="str">
        <f>VLOOKUP(Table13144[[#This Row],[PrevRecordType]],RecordTypes!$B$13:$C$27,2,0)</f>
        <v>Device Shutdown Finish</v>
      </c>
      <c r="M74" t="str">
        <f>+VLOOKUP(Table13144[[#This Row],[DeviceMAC]],C75:H1977,5,0)</f>
        <v>Device Shutdown Finish</v>
      </c>
    </row>
    <row r="75" spans="2:13" x14ac:dyDescent="0.3">
      <c r="B75" s="5" t="s">
        <v>26</v>
      </c>
      <c r="C75" s="5" t="s">
        <v>184</v>
      </c>
      <c r="D75" s="6">
        <v>44343</v>
      </c>
      <c r="E75" s="28">
        <v>44343.703935185193</v>
      </c>
      <c r="F75" s="7">
        <v>139</v>
      </c>
      <c r="G75" s="7" t="str">
        <f>VLOOKUP(Table13144[[#This Row],[LogRecordType]],RecordTypes!$B$13:$C$27,2,0)</f>
        <v>User Logout Start</v>
      </c>
      <c r="H75" s="5" t="s">
        <v>186</v>
      </c>
      <c r="I75" s="30">
        <f t="shared" ref="I75:I138" si="1">+VLOOKUP(C75,C76:H1978,2,0)</f>
        <v>44343</v>
      </c>
      <c r="J75" s="29">
        <f>+VLOOKUP(Table13144[[#This Row],[DeviceMAC]],C76:F1978,3,0)</f>
        <v>44343.33971064815</v>
      </c>
      <c r="K75">
        <f>+VLOOKUP(Table13144[[#This Row],[DeviceMAC]],C76:F1978,4,0)</f>
        <v>123</v>
      </c>
      <c r="L75" t="str">
        <f>VLOOKUP(Table13144[[#This Row],[PrevRecordType]],RecordTypes!$B$13:$C$27,2,0)</f>
        <v>User Login Start is Good</v>
      </c>
      <c r="M75" t="str">
        <f>+VLOOKUP(Table13144[[#This Row],[DeviceMAC]],C76:H1978,5,0)</f>
        <v>User Login Start is Good</v>
      </c>
    </row>
    <row r="76" spans="2:13" x14ac:dyDescent="0.3">
      <c r="B76" s="5" t="s">
        <v>29</v>
      </c>
      <c r="C76" s="5" t="s">
        <v>147</v>
      </c>
      <c r="D76" s="6">
        <v>44343</v>
      </c>
      <c r="E76" s="28">
        <v>44343.703935185185</v>
      </c>
      <c r="F76" s="7">
        <v>144</v>
      </c>
      <c r="G76" s="7" t="str">
        <f>VLOOKUP(Table13144[[#This Row],[LogRecordType]],RecordTypes!$B$13:$C$27,2,0)</f>
        <v>User Logout is Good</v>
      </c>
      <c r="H76" s="5" t="s">
        <v>160</v>
      </c>
      <c r="I76" s="30">
        <f t="shared" si="1"/>
        <v>44343</v>
      </c>
      <c r="J76" s="29">
        <f>+VLOOKUP(Table13144[[#This Row],[DeviceMAC]],C77:F1979,3,0)</f>
        <v>44343.70349537037</v>
      </c>
      <c r="K76">
        <f>+VLOOKUP(Table13144[[#This Row],[DeviceMAC]],C77:F1979,4,0)</f>
        <v>139</v>
      </c>
      <c r="L76" t="str">
        <f>VLOOKUP(Table13144[[#This Row],[PrevRecordType]],RecordTypes!$B$13:$C$27,2,0)</f>
        <v>User Logout Start</v>
      </c>
      <c r="M76" t="str">
        <f>+VLOOKUP(Table13144[[#This Row],[DeviceMAC]],C77:H1979,5,0)</f>
        <v>User Logout Start</v>
      </c>
    </row>
    <row r="77" spans="2:13" ht="28.8" x14ac:dyDescent="0.3">
      <c r="B77" s="5" t="s">
        <v>29</v>
      </c>
      <c r="C77" s="5" t="s">
        <v>153</v>
      </c>
      <c r="D77" s="6">
        <v>44343</v>
      </c>
      <c r="E77" s="28">
        <v>44343.703900462962</v>
      </c>
      <c r="F77" s="7">
        <v>151</v>
      </c>
      <c r="G77" s="7" t="str">
        <f>VLOOKUP(Table13144[[#This Row],[LogRecordType]],RecordTypes!$B$13:$C$27,2,0)</f>
        <v>Device Shutdown Finish</v>
      </c>
      <c r="H77" s="5" t="s">
        <v>154</v>
      </c>
      <c r="I77" s="30">
        <f t="shared" si="1"/>
        <v>44343</v>
      </c>
      <c r="J77" s="29">
        <f>+VLOOKUP(Table13144[[#This Row],[DeviceMAC]],C78:F1980,3,0)</f>
        <v>44343.703483796293</v>
      </c>
      <c r="K77">
        <f>+VLOOKUP(Table13144[[#This Row],[DeviceMAC]],C78:F1980,4,0)</f>
        <v>149</v>
      </c>
      <c r="L77" t="str">
        <f>VLOOKUP(Table13144[[#This Row],[PrevRecordType]],RecordTypes!$B$13:$C$27,2,0)</f>
        <v>Device Shutdown Start</v>
      </c>
      <c r="M77" t="str">
        <f>+VLOOKUP(Table13144[[#This Row],[DeviceMAC]],C78:H1980,5,0)</f>
        <v>Device Shutdown Start</v>
      </c>
    </row>
    <row r="78" spans="2:13" x14ac:dyDescent="0.3">
      <c r="B78" s="5" t="s">
        <v>29</v>
      </c>
      <c r="C78" s="5" t="s">
        <v>158</v>
      </c>
      <c r="D78" s="6">
        <v>44343</v>
      </c>
      <c r="E78" s="28">
        <v>44343.703877314809</v>
      </c>
      <c r="F78" s="7">
        <v>149</v>
      </c>
      <c r="G78" s="7" t="str">
        <f>VLOOKUP(Table13144[[#This Row],[LogRecordType]],RecordTypes!$B$13:$C$27,2,0)</f>
        <v>Device Shutdown Start</v>
      </c>
      <c r="H78" s="5" t="s">
        <v>159</v>
      </c>
      <c r="I78" s="30">
        <f t="shared" si="1"/>
        <v>44343</v>
      </c>
      <c r="J78" s="29">
        <f>+VLOOKUP(Table13144[[#This Row],[DeviceMAC]],C79:F1981,3,0)</f>
        <v>44343.703009259254</v>
      </c>
      <c r="K78">
        <f>+VLOOKUP(Table13144[[#This Row],[DeviceMAC]],C79:F1981,4,0)</f>
        <v>144</v>
      </c>
      <c r="L78" t="str">
        <f>VLOOKUP(Table13144[[#This Row],[PrevRecordType]],RecordTypes!$B$13:$C$27,2,0)</f>
        <v>User Logout is Good</v>
      </c>
      <c r="M78" t="str">
        <f>+VLOOKUP(Table13144[[#This Row],[DeviceMAC]],C79:H1981,5,0)</f>
        <v>User Logout is Good</v>
      </c>
    </row>
    <row r="79" spans="2:13" x14ac:dyDescent="0.3">
      <c r="B79" s="5" t="s">
        <v>29</v>
      </c>
      <c r="C79" s="5" t="s">
        <v>116</v>
      </c>
      <c r="D79" s="6">
        <v>44343</v>
      </c>
      <c r="E79" s="28">
        <v>44343.703807870377</v>
      </c>
      <c r="F79" s="7">
        <v>139</v>
      </c>
      <c r="G79" s="7" t="str">
        <f>VLOOKUP(Table13144[[#This Row],[LogRecordType]],RecordTypes!$B$13:$C$27,2,0)</f>
        <v>User Logout Start</v>
      </c>
      <c r="H79" s="5" t="s">
        <v>128</v>
      </c>
      <c r="I79" s="30">
        <f t="shared" si="1"/>
        <v>44343</v>
      </c>
      <c r="J79" s="29">
        <f>+VLOOKUP(Table13144[[#This Row],[DeviceMAC]],C80:F1982,3,0)</f>
        <v>44343.317175925928</v>
      </c>
      <c r="K79">
        <f>+VLOOKUP(Table13144[[#This Row],[DeviceMAC]],C80:F1982,4,0)</f>
        <v>123</v>
      </c>
      <c r="L79" t="str">
        <f>VLOOKUP(Table13144[[#This Row],[PrevRecordType]],RecordTypes!$B$13:$C$27,2,0)</f>
        <v>User Login Start is Good</v>
      </c>
      <c r="M79" t="str">
        <f>+VLOOKUP(Table13144[[#This Row],[DeviceMAC]],C80:H1982,5,0)</f>
        <v>User Login Start is Good</v>
      </c>
    </row>
    <row r="80" spans="2:13" ht="43.2" x14ac:dyDescent="0.3">
      <c r="B80" s="5" t="s">
        <v>26</v>
      </c>
      <c r="C80" s="5" t="s">
        <v>174</v>
      </c>
      <c r="D80" s="6">
        <v>44343</v>
      </c>
      <c r="E80" s="28">
        <v>44343.70351851853</v>
      </c>
      <c r="F80" s="7">
        <v>156</v>
      </c>
      <c r="G80" s="7" t="str">
        <f>VLOOKUP(Table13144[[#This Row],[LogRecordType]],RecordTypes!$B$13:$C$27,2,0)</f>
        <v>PowerDown Or Network Disconnect Discovered</v>
      </c>
      <c r="H80" s="5" t="s">
        <v>67</v>
      </c>
      <c r="I80" s="30">
        <f t="shared" si="1"/>
        <v>44343</v>
      </c>
      <c r="J80" s="29">
        <f>+VLOOKUP(Table13144[[#This Row],[DeviceMAC]],C81:F1983,3,0)</f>
        <v>44343.703379629638</v>
      </c>
      <c r="K80">
        <f>+VLOOKUP(Table13144[[#This Row],[DeviceMAC]],C81:F1983,4,0)</f>
        <v>151</v>
      </c>
      <c r="L80" t="str">
        <f>VLOOKUP(Table13144[[#This Row],[PrevRecordType]],RecordTypes!$B$13:$C$27,2,0)</f>
        <v>Device Shutdown Finish</v>
      </c>
      <c r="M80" t="str">
        <f>+VLOOKUP(Table13144[[#This Row],[DeviceMAC]],C81:H1983,5,0)</f>
        <v>Device Shutdown Finish</v>
      </c>
    </row>
    <row r="81" spans="2:13" x14ac:dyDescent="0.3">
      <c r="B81" s="5" t="s">
        <v>29</v>
      </c>
      <c r="C81" s="5" t="s">
        <v>147</v>
      </c>
      <c r="D81" s="6">
        <v>44343</v>
      </c>
      <c r="E81" s="28">
        <v>44343.70349537037</v>
      </c>
      <c r="F81" s="7">
        <v>139</v>
      </c>
      <c r="G81" s="7" t="str">
        <f>VLOOKUP(Table13144[[#This Row],[LogRecordType]],RecordTypes!$B$13:$C$27,2,0)</f>
        <v>User Logout Start</v>
      </c>
      <c r="H81" s="5" t="s">
        <v>160</v>
      </c>
      <c r="I81" s="30">
        <f t="shared" si="1"/>
        <v>44343</v>
      </c>
      <c r="J81" s="29">
        <f>+VLOOKUP(Table13144[[#This Row],[DeviceMAC]],C82:F1984,3,0)</f>
        <v>44343.335798611108</v>
      </c>
      <c r="K81">
        <f>+VLOOKUP(Table13144[[#This Row],[DeviceMAC]],C82:F1984,4,0)</f>
        <v>123</v>
      </c>
      <c r="L81" t="str">
        <f>VLOOKUP(Table13144[[#This Row],[PrevRecordType]],RecordTypes!$B$13:$C$27,2,0)</f>
        <v>User Login Start is Good</v>
      </c>
      <c r="M81" t="str">
        <f>+VLOOKUP(Table13144[[#This Row],[DeviceMAC]],C82:H1984,5,0)</f>
        <v>User Login Start is Good</v>
      </c>
    </row>
    <row r="82" spans="2:13" x14ac:dyDescent="0.3">
      <c r="B82" s="5" t="s">
        <v>29</v>
      </c>
      <c r="C82" s="5" t="s">
        <v>153</v>
      </c>
      <c r="D82" s="6">
        <v>44343</v>
      </c>
      <c r="E82" s="28">
        <v>44343.703483796293</v>
      </c>
      <c r="F82" s="7">
        <v>149</v>
      </c>
      <c r="G82" s="7" t="str">
        <f>VLOOKUP(Table13144[[#This Row],[LogRecordType]],RecordTypes!$B$13:$C$27,2,0)</f>
        <v>Device Shutdown Start</v>
      </c>
      <c r="H82" s="5" t="s">
        <v>154</v>
      </c>
      <c r="I82" s="30">
        <f t="shared" si="1"/>
        <v>44343</v>
      </c>
      <c r="J82" s="29">
        <f>+VLOOKUP(Table13144[[#This Row],[DeviceMAC]],C83:F1985,3,0)</f>
        <v>44343.703055555554</v>
      </c>
      <c r="K82">
        <f>+VLOOKUP(Table13144[[#This Row],[DeviceMAC]],C83:F1985,4,0)</f>
        <v>144</v>
      </c>
      <c r="L82" t="str">
        <f>VLOOKUP(Table13144[[#This Row],[PrevRecordType]],RecordTypes!$B$13:$C$27,2,0)</f>
        <v>User Logout is Good</v>
      </c>
      <c r="M82" t="str">
        <f>+VLOOKUP(Table13144[[#This Row],[DeviceMAC]],C83:H1985,5,0)</f>
        <v>User Logout is Good</v>
      </c>
    </row>
    <row r="83" spans="2:13" ht="28.8" x14ac:dyDescent="0.3">
      <c r="B83" s="5" t="s">
        <v>26</v>
      </c>
      <c r="C83" s="5" t="s">
        <v>174</v>
      </c>
      <c r="D83" s="6">
        <v>44343</v>
      </c>
      <c r="E83" s="28">
        <v>44343.703379629638</v>
      </c>
      <c r="F83" s="7">
        <v>151</v>
      </c>
      <c r="G83" s="7" t="str">
        <f>VLOOKUP(Table13144[[#This Row],[LogRecordType]],RecordTypes!$B$13:$C$27,2,0)</f>
        <v>Device Shutdown Finish</v>
      </c>
      <c r="H83" s="5" t="s">
        <v>175</v>
      </c>
      <c r="I83" s="30">
        <f t="shared" si="1"/>
        <v>44343</v>
      </c>
      <c r="J83" s="29">
        <f>+VLOOKUP(Table13144[[#This Row],[DeviceMAC]],C84:F1986,3,0)</f>
        <v>44343.703032407415</v>
      </c>
      <c r="K83">
        <f>+VLOOKUP(Table13144[[#This Row],[DeviceMAC]],C84:F1986,4,0)</f>
        <v>149</v>
      </c>
      <c r="L83" t="str">
        <f>VLOOKUP(Table13144[[#This Row],[PrevRecordType]],RecordTypes!$B$13:$C$27,2,0)</f>
        <v>Device Shutdown Start</v>
      </c>
      <c r="M83" t="str">
        <f>+VLOOKUP(Table13144[[#This Row],[DeviceMAC]],C84:H1986,5,0)</f>
        <v>Device Shutdown Start</v>
      </c>
    </row>
    <row r="84" spans="2:13" x14ac:dyDescent="0.3">
      <c r="B84" s="5" t="s">
        <v>29</v>
      </c>
      <c r="C84" s="5" t="s">
        <v>153</v>
      </c>
      <c r="D84" s="6">
        <v>44343</v>
      </c>
      <c r="E84" s="28">
        <v>44343.703055555554</v>
      </c>
      <c r="F84" s="7">
        <v>144</v>
      </c>
      <c r="G84" s="7" t="str">
        <f>VLOOKUP(Table13144[[#This Row],[LogRecordType]],RecordTypes!$B$13:$C$27,2,0)</f>
        <v>User Logout is Good</v>
      </c>
      <c r="H84" s="5" t="s">
        <v>169</v>
      </c>
      <c r="I84" s="30">
        <f t="shared" si="1"/>
        <v>44343</v>
      </c>
      <c r="J84" s="29">
        <f>+VLOOKUP(Table13144[[#This Row],[DeviceMAC]],C85:F1987,3,0)</f>
        <v>44343.702685185184</v>
      </c>
      <c r="K84">
        <f>+VLOOKUP(Table13144[[#This Row],[DeviceMAC]],C85:F1987,4,0)</f>
        <v>139</v>
      </c>
      <c r="L84" t="str">
        <f>VLOOKUP(Table13144[[#This Row],[PrevRecordType]],RecordTypes!$B$13:$C$27,2,0)</f>
        <v>User Logout Start</v>
      </c>
      <c r="M84" t="str">
        <f>+VLOOKUP(Table13144[[#This Row],[DeviceMAC]],C85:H1987,5,0)</f>
        <v>User Logout Start</v>
      </c>
    </row>
    <row r="85" spans="2:13" x14ac:dyDescent="0.3">
      <c r="B85" s="5" t="s">
        <v>26</v>
      </c>
      <c r="C85" s="5" t="s">
        <v>174</v>
      </c>
      <c r="D85" s="6">
        <v>44343</v>
      </c>
      <c r="E85" s="28">
        <v>44343.703032407415</v>
      </c>
      <c r="F85" s="7">
        <v>149</v>
      </c>
      <c r="G85" s="7" t="str">
        <f>VLOOKUP(Table13144[[#This Row],[LogRecordType]],RecordTypes!$B$13:$C$27,2,0)</f>
        <v>Device Shutdown Start</v>
      </c>
      <c r="H85" s="5" t="s">
        <v>175</v>
      </c>
      <c r="I85" s="30">
        <f t="shared" si="1"/>
        <v>44343</v>
      </c>
      <c r="J85" s="29">
        <f>+VLOOKUP(Table13144[[#This Row],[DeviceMAC]],C86:F1988,3,0)</f>
        <v>44343.702280092599</v>
      </c>
      <c r="K85">
        <f>+VLOOKUP(Table13144[[#This Row],[DeviceMAC]],C86:F1988,4,0)</f>
        <v>144</v>
      </c>
      <c r="L85" t="str">
        <f>VLOOKUP(Table13144[[#This Row],[PrevRecordType]],RecordTypes!$B$13:$C$27,2,0)</f>
        <v>User Logout is Good</v>
      </c>
      <c r="M85" t="str">
        <f>+VLOOKUP(Table13144[[#This Row],[DeviceMAC]],C86:H1988,5,0)</f>
        <v>User Logout is Good</v>
      </c>
    </row>
    <row r="86" spans="2:13" x14ac:dyDescent="0.3">
      <c r="B86" s="5" t="s">
        <v>29</v>
      </c>
      <c r="C86" s="5" t="s">
        <v>158</v>
      </c>
      <c r="D86" s="6">
        <v>44343</v>
      </c>
      <c r="E86" s="28">
        <v>44343.703009259254</v>
      </c>
      <c r="F86" s="7">
        <v>144</v>
      </c>
      <c r="G86" s="7" t="str">
        <f>VLOOKUP(Table13144[[#This Row],[LogRecordType]],RecordTypes!$B$13:$C$27,2,0)</f>
        <v>User Logout is Good</v>
      </c>
      <c r="H86" s="5" t="s">
        <v>171</v>
      </c>
      <c r="I86" s="30">
        <f t="shared" si="1"/>
        <v>44343</v>
      </c>
      <c r="J86" s="29">
        <f>+VLOOKUP(Table13144[[#This Row],[DeviceMAC]],C87:F1989,3,0)</f>
        <v>44343.701724537037</v>
      </c>
      <c r="K86">
        <f>+VLOOKUP(Table13144[[#This Row],[DeviceMAC]],C87:F1989,4,0)</f>
        <v>139</v>
      </c>
      <c r="L86" t="str">
        <f>VLOOKUP(Table13144[[#This Row],[PrevRecordType]],RecordTypes!$B$13:$C$27,2,0)</f>
        <v>User Logout Start</v>
      </c>
      <c r="M86" t="str">
        <f>+VLOOKUP(Table13144[[#This Row],[DeviceMAC]],C87:H1989,5,0)</f>
        <v>User Logout Start</v>
      </c>
    </row>
    <row r="87" spans="2:13" x14ac:dyDescent="0.3">
      <c r="B87" s="5" t="s">
        <v>29</v>
      </c>
      <c r="C87" s="5" t="s">
        <v>153</v>
      </c>
      <c r="D87" s="6">
        <v>44343</v>
      </c>
      <c r="E87" s="28">
        <v>44343.702685185184</v>
      </c>
      <c r="F87" s="7">
        <v>139</v>
      </c>
      <c r="G87" s="7" t="str">
        <f>VLOOKUP(Table13144[[#This Row],[LogRecordType]],RecordTypes!$B$13:$C$27,2,0)</f>
        <v>User Logout Start</v>
      </c>
      <c r="H87" s="5" t="s">
        <v>168</v>
      </c>
      <c r="I87" s="30">
        <f t="shared" si="1"/>
        <v>44343</v>
      </c>
      <c r="J87" s="29">
        <f>+VLOOKUP(Table13144[[#This Row],[DeviceMAC]],C88:F1990,3,0)</f>
        <v>44343.331215277773</v>
      </c>
      <c r="K87">
        <f>+VLOOKUP(Table13144[[#This Row],[DeviceMAC]],C88:F1990,4,0)</f>
        <v>123</v>
      </c>
      <c r="L87" t="str">
        <f>VLOOKUP(Table13144[[#This Row],[PrevRecordType]],RecordTypes!$B$13:$C$27,2,0)</f>
        <v>User Login Start is Good</v>
      </c>
      <c r="M87" t="str">
        <f>+VLOOKUP(Table13144[[#This Row],[DeviceMAC]],C88:H1990,5,0)</f>
        <v>User Login Start is Good</v>
      </c>
    </row>
    <row r="88" spans="2:13" x14ac:dyDescent="0.3">
      <c r="B88" s="5" t="s">
        <v>26</v>
      </c>
      <c r="C88" s="5" t="s">
        <v>174</v>
      </c>
      <c r="D88" s="6">
        <v>44343</v>
      </c>
      <c r="E88" s="28">
        <v>44343.702280092599</v>
      </c>
      <c r="F88" s="7">
        <v>144</v>
      </c>
      <c r="G88" s="7" t="str">
        <f>VLOOKUP(Table13144[[#This Row],[LogRecordType]],RecordTypes!$B$13:$C$27,2,0)</f>
        <v>User Logout is Good</v>
      </c>
      <c r="H88" s="5" t="s">
        <v>181</v>
      </c>
      <c r="I88" s="30">
        <f t="shared" si="1"/>
        <v>44343</v>
      </c>
      <c r="J88" s="29">
        <f>+VLOOKUP(Table13144[[#This Row],[DeviceMAC]],C89:F1991,3,0)</f>
        <v>44343.701898148152</v>
      </c>
      <c r="K88">
        <f>+VLOOKUP(Table13144[[#This Row],[DeviceMAC]],C89:F1991,4,0)</f>
        <v>139</v>
      </c>
      <c r="L88" t="str">
        <f>VLOOKUP(Table13144[[#This Row],[PrevRecordType]],RecordTypes!$B$13:$C$27,2,0)</f>
        <v>User Logout Start</v>
      </c>
      <c r="M88" t="str">
        <f>+VLOOKUP(Table13144[[#This Row],[DeviceMAC]],C89:H1991,5,0)</f>
        <v>User Logout Start</v>
      </c>
    </row>
    <row r="89" spans="2:13" x14ac:dyDescent="0.3">
      <c r="B89" s="5" t="s">
        <v>26</v>
      </c>
      <c r="C89" s="5" t="s">
        <v>174</v>
      </c>
      <c r="D89" s="6">
        <v>44343</v>
      </c>
      <c r="E89" s="28">
        <v>44343.701898148152</v>
      </c>
      <c r="F89" s="7">
        <v>139</v>
      </c>
      <c r="G89" s="7" t="str">
        <f>VLOOKUP(Table13144[[#This Row],[LogRecordType]],RecordTypes!$B$13:$C$27,2,0)</f>
        <v>User Logout Start</v>
      </c>
      <c r="H89" s="5" t="s">
        <v>180</v>
      </c>
      <c r="I89" s="30">
        <f t="shared" si="1"/>
        <v>44343</v>
      </c>
      <c r="J89" s="29">
        <f>+VLOOKUP(Table13144[[#This Row],[DeviceMAC]],C90:F1992,3,0)</f>
        <v>44343.333773148152</v>
      </c>
      <c r="K89">
        <f>+VLOOKUP(Table13144[[#This Row],[DeviceMAC]],C90:F1992,4,0)</f>
        <v>123</v>
      </c>
      <c r="L89" t="str">
        <f>VLOOKUP(Table13144[[#This Row],[PrevRecordType]],RecordTypes!$B$13:$C$27,2,0)</f>
        <v>User Login Start is Good</v>
      </c>
      <c r="M89" t="str">
        <f>+VLOOKUP(Table13144[[#This Row],[DeviceMAC]],C90:H1992,5,0)</f>
        <v>User Login Start is Good</v>
      </c>
    </row>
    <row r="90" spans="2:13" x14ac:dyDescent="0.3">
      <c r="B90" s="5" t="s">
        <v>29</v>
      </c>
      <c r="C90" s="5" t="s">
        <v>158</v>
      </c>
      <c r="D90" s="6">
        <v>44343</v>
      </c>
      <c r="E90" s="28">
        <v>44343.701724537037</v>
      </c>
      <c r="F90" s="7">
        <v>139</v>
      </c>
      <c r="G90" s="7" t="str">
        <f>VLOOKUP(Table13144[[#This Row],[LogRecordType]],RecordTypes!$B$13:$C$27,2,0)</f>
        <v>User Logout Start</v>
      </c>
      <c r="H90" s="5" t="s">
        <v>170</v>
      </c>
      <c r="I90" s="30">
        <f t="shared" si="1"/>
        <v>44343</v>
      </c>
      <c r="J90" s="29">
        <f>+VLOOKUP(Table13144[[#This Row],[DeviceMAC]],C91:F1993,3,0)</f>
        <v>44343.332835648143</v>
      </c>
      <c r="K90">
        <f>+VLOOKUP(Table13144[[#This Row],[DeviceMAC]],C91:F1993,4,0)</f>
        <v>123</v>
      </c>
      <c r="L90" t="str">
        <f>VLOOKUP(Table13144[[#This Row],[PrevRecordType]],RecordTypes!$B$13:$C$27,2,0)</f>
        <v>User Login Start is Good</v>
      </c>
      <c r="M90" t="str">
        <f>+VLOOKUP(Table13144[[#This Row],[DeviceMAC]],C91:H1993,5,0)</f>
        <v>User Login Start is Good</v>
      </c>
    </row>
    <row r="91" spans="2:13" ht="43.2" x14ac:dyDescent="0.3">
      <c r="B91" s="5" t="s">
        <v>29</v>
      </c>
      <c r="C91" s="5" t="s">
        <v>120</v>
      </c>
      <c r="D91" s="6">
        <v>44343</v>
      </c>
      <c r="E91" s="28">
        <v>44343.698599537034</v>
      </c>
      <c r="F91" s="7">
        <v>156</v>
      </c>
      <c r="G91" s="7" t="str">
        <f>VLOOKUP(Table13144[[#This Row],[LogRecordType]],RecordTypes!$B$13:$C$27,2,0)</f>
        <v>PowerDown Or Network Disconnect Discovered</v>
      </c>
      <c r="H91" s="5" t="s">
        <v>67</v>
      </c>
      <c r="I91" s="30">
        <f t="shared" si="1"/>
        <v>44343</v>
      </c>
      <c r="J91" s="29">
        <f>+VLOOKUP(Table13144[[#This Row],[DeviceMAC]],C92:F1994,3,0)</f>
        <v>44343.698437499996</v>
      </c>
      <c r="K91">
        <f>+VLOOKUP(Table13144[[#This Row],[DeviceMAC]],C92:F1994,4,0)</f>
        <v>144</v>
      </c>
      <c r="L91" t="str">
        <f>VLOOKUP(Table13144[[#This Row],[PrevRecordType]],RecordTypes!$B$13:$C$27,2,0)</f>
        <v>User Logout is Good</v>
      </c>
      <c r="M91" t="str">
        <f>+VLOOKUP(Table13144[[#This Row],[DeviceMAC]],C92:H1994,5,0)</f>
        <v>User Logout is Good</v>
      </c>
    </row>
    <row r="92" spans="2:13" ht="43.2" x14ac:dyDescent="0.3">
      <c r="B92" s="5" t="s">
        <v>26</v>
      </c>
      <c r="C92" s="5" t="s">
        <v>141</v>
      </c>
      <c r="D92" s="6">
        <v>44343</v>
      </c>
      <c r="E92" s="28">
        <v>44343.698495370365</v>
      </c>
      <c r="F92" s="7">
        <v>156</v>
      </c>
      <c r="G92" s="7" t="str">
        <f>VLOOKUP(Table13144[[#This Row],[LogRecordType]],RecordTypes!$B$13:$C$27,2,0)</f>
        <v>PowerDown Or Network Disconnect Discovered</v>
      </c>
      <c r="H92" s="5" t="s">
        <v>67</v>
      </c>
      <c r="I92" s="30">
        <f t="shared" si="1"/>
        <v>44343</v>
      </c>
      <c r="J92" s="29">
        <f>+VLOOKUP(Table13144[[#This Row],[DeviceMAC]],C93:F1995,3,0)</f>
        <v>44343.698344907403</v>
      </c>
      <c r="K92">
        <f>+VLOOKUP(Table13144[[#This Row],[DeviceMAC]],C93:F1995,4,0)</f>
        <v>144</v>
      </c>
      <c r="L92" t="str">
        <f>VLOOKUP(Table13144[[#This Row],[PrevRecordType]],RecordTypes!$B$13:$C$27,2,0)</f>
        <v>User Logout is Good</v>
      </c>
      <c r="M92" t="str">
        <f>+VLOOKUP(Table13144[[#This Row],[DeviceMAC]],C93:H1995,5,0)</f>
        <v>User Logout is Good</v>
      </c>
    </row>
    <row r="93" spans="2:13" x14ac:dyDescent="0.3">
      <c r="B93" s="5" t="s">
        <v>29</v>
      </c>
      <c r="C93" s="5" t="s">
        <v>120</v>
      </c>
      <c r="D93" s="6">
        <v>44343</v>
      </c>
      <c r="E93" s="28">
        <v>44343.698437499996</v>
      </c>
      <c r="F93" s="7">
        <v>144</v>
      </c>
      <c r="G93" s="7" t="str">
        <f>VLOOKUP(Table13144[[#This Row],[LogRecordType]],RecordTypes!$B$13:$C$27,2,0)</f>
        <v>User Logout is Good</v>
      </c>
      <c r="H93" s="5" t="s">
        <v>130</v>
      </c>
      <c r="I93" s="30">
        <f t="shared" si="1"/>
        <v>44343</v>
      </c>
      <c r="J93" s="29">
        <f>+VLOOKUP(Table13144[[#This Row],[DeviceMAC]],C94:F1996,3,0)</f>
        <v>44343.69799768518</v>
      </c>
      <c r="K93">
        <f>+VLOOKUP(Table13144[[#This Row],[DeviceMAC]],C94:F1996,4,0)</f>
        <v>139</v>
      </c>
      <c r="L93" t="str">
        <f>VLOOKUP(Table13144[[#This Row],[PrevRecordType]],RecordTypes!$B$13:$C$27,2,0)</f>
        <v>User Logout Start</v>
      </c>
      <c r="M93" t="str">
        <f>+VLOOKUP(Table13144[[#This Row],[DeviceMAC]],C94:H1996,5,0)</f>
        <v>User Logout Start</v>
      </c>
    </row>
    <row r="94" spans="2:13" x14ac:dyDescent="0.3">
      <c r="B94" s="5" t="s">
        <v>26</v>
      </c>
      <c r="C94" s="5" t="s">
        <v>141</v>
      </c>
      <c r="D94" s="6">
        <v>44343</v>
      </c>
      <c r="E94" s="28">
        <v>44343.698344907403</v>
      </c>
      <c r="F94" s="7">
        <v>144</v>
      </c>
      <c r="G94" s="7" t="str">
        <f>VLOOKUP(Table13144[[#This Row],[LogRecordType]],RecordTypes!$B$13:$C$27,2,0)</f>
        <v>User Logout is Good</v>
      </c>
      <c r="H94" s="5" t="s">
        <v>161</v>
      </c>
      <c r="I94" s="30">
        <f t="shared" si="1"/>
        <v>44343</v>
      </c>
      <c r="J94" s="29">
        <f>+VLOOKUP(Table13144[[#This Row],[DeviceMAC]],C95:F1997,3,0)</f>
        <v>44343.697870370364</v>
      </c>
      <c r="K94">
        <f>+VLOOKUP(Table13144[[#This Row],[DeviceMAC]],C95:F1997,4,0)</f>
        <v>139</v>
      </c>
      <c r="L94" t="str">
        <f>VLOOKUP(Table13144[[#This Row],[PrevRecordType]],RecordTypes!$B$13:$C$27,2,0)</f>
        <v>User Logout Start</v>
      </c>
      <c r="M94" t="str">
        <f>+VLOOKUP(Table13144[[#This Row],[DeviceMAC]],C95:H1997,5,0)</f>
        <v>User Logout Start</v>
      </c>
    </row>
    <row r="95" spans="2:13" x14ac:dyDescent="0.3">
      <c r="B95" s="5" t="s">
        <v>29</v>
      </c>
      <c r="C95" s="5" t="s">
        <v>120</v>
      </c>
      <c r="D95" s="6">
        <v>44343</v>
      </c>
      <c r="E95" s="28">
        <v>44343.69799768518</v>
      </c>
      <c r="F95" s="7">
        <v>139</v>
      </c>
      <c r="G95" s="7" t="str">
        <f>VLOOKUP(Table13144[[#This Row],[LogRecordType]],RecordTypes!$B$13:$C$27,2,0)</f>
        <v>User Logout Start</v>
      </c>
      <c r="H95" s="5" t="s">
        <v>130</v>
      </c>
      <c r="I95" s="30">
        <f t="shared" si="1"/>
        <v>44343</v>
      </c>
      <c r="J95" s="29">
        <f>+VLOOKUP(Table13144[[#This Row],[DeviceMAC]],C96:F1998,3,0)</f>
        <v>44343.317986111106</v>
      </c>
      <c r="K95">
        <f>+VLOOKUP(Table13144[[#This Row],[DeviceMAC]],C96:F1998,4,0)</f>
        <v>123</v>
      </c>
      <c r="L95" t="str">
        <f>VLOOKUP(Table13144[[#This Row],[PrevRecordType]],RecordTypes!$B$13:$C$27,2,0)</f>
        <v>User Login Start is Good</v>
      </c>
      <c r="M95" t="str">
        <f>+VLOOKUP(Table13144[[#This Row],[DeviceMAC]],C96:H1998,5,0)</f>
        <v>User Login Start is Good</v>
      </c>
    </row>
    <row r="96" spans="2:13" x14ac:dyDescent="0.3">
      <c r="B96" s="5" t="s">
        <v>26</v>
      </c>
      <c r="C96" s="5" t="s">
        <v>141</v>
      </c>
      <c r="D96" s="6">
        <v>44343</v>
      </c>
      <c r="E96" s="28">
        <v>44343.697870370364</v>
      </c>
      <c r="F96" s="7">
        <v>139</v>
      </c>
      <c r="G96" s="7" t="str">
        <f>VLOOKUP(Table13144[[#This Row],[LogRecordType]],RecordTypes!$B$13:$C$27,2,0)</f>
        <v>User Logout Start</v>
      </c>
      <c r="H96" s="5" t="s">
        <v>161</v>
      </c>
      <c r="I96" s="30">
        <f t="shared" si="1"/>
        <v>44343</v>
      </c>
      <c r="J96" s="29">
        <f>+VLOOKUP(Table13144[[#This Row],[DeviceMAC]],C97:F1999,3,0)</f>
        <v>44343.327141203699</v>
      </c>
      <c r="K96">
        <f>+VLOOKUP(Table13144[[#This Row],[DeviceMAC]],C97:F1999,4,0)</f>
        <v>123</v>
      </c>
      <c r="L96" t="str">
        <f>VLOOKUP(Table13144[[#This Row],[PrevRecordType]],RecordTypes!$B$13:$C$27,2,0)</f>
        <v>User Login Start is Good</v>
      </c>
      <c r="M96" t="str">
        <f>+VLOOKUP(Table13144[[#This Row],[DeviceMAC]],C97:H1999,5,0)</f>
        <v>User Login Start is Good</v>
      </c>
    </row>
    <row r="97" spans="2:13" ht="43.2" x14ac:dyDescent="0.3">
      <c r="B97" s="5" t="s">
        <v>29</v>
      </c>
      <c r="C97" s="5" t="s">
        <v>122</v>
      </c>
      <c r="D97" s="6">
        <v>44343</v>
      </c>
      <c r="E97" s="28">
        <v>44343.696157407416</v>
      </c>
      <c r="F97" s="7">
        <v>156</v>
      </c>
      <c r="G97" s="7" t="str">
        <f>VLOOKUP(Table13144[[#This Row],[LogRecordType]],RecordTypes!$B$13:$C$27,2,0)</f>
        <v>PowerDown Or Network Disconnect Discovered</v>
      </c>
      <c r="H97" s="5" t="s">
        <v>67</v>
      </c>
      <c r="I97" s="30">
        <f t="shared" si="1"/>
        <v>44343</v>
      </c>
      <c r="J97" s="29">
        <f>+VLOOKUP(Table13144[[#This Row],[DeviceMAC]],C98:F2000,3,0)</f>
        <v>44343.6960300926</v>
      </c>
      <c r="K97">
        <f>+VLOOKUP(Table13144[[#This Row],[DeviceMAC]],C98:F2000,4,0)</f>
        <v>151</v>
      </c>
      <c r="L97" t="str">
        <f>VLOOKUP(Table13144[[#This Row],[PrevRecordType]],RecordTypes!$B$13:$C$27,2,0)</f>
        <v>Device Shutdown Finish</v>
      </c>
      <c r="M97" t="str">
        <f>+VLOOKUP(Table13144[[#This Row],[DeviceMAC]],C98:H2000,5,0)</f>
        <v>Device Shutdown Finish</v>
      </c>
    </row>
    <row r="98" spans="2:13" ht="28.8" x14ac:dyDescent="0.3">
      <c r="B98" s="5" t="s">
        <v>29</v>
      </c>
      <c r="C98" s="5" t="s">
        <v>122</v>
      </c>
      <c r="D98" s="6">
        <v>44343</v>
      </c>
      <c r="E98" s="28">
        <v>44343.6960300926</v>
      </c>
      <c r="F98" s="7">
        <v>151</v>
      </c>
      <c r="G98" s="7" t="str">
        <f>VLOOKUP(Table13144[[#This Row],[LogRecordType]],RecordTypes!$B$13:$C$27,2,0)</f>
        <v>Device Shutdown Finish</v>
      </c>
      <c r="H98" s="5" t="s">
        <v>123</v>
      </c>
      <c r="I98" s="30">
        <f t="shared" si="1"/>
        <v>44343</v>
      </c>
      <c r="J98" s="29">
        <f>+VLOOKUP(Table13144[[#This Row],[DeviceMAC]],C99:F2001,3,0)</f>
        <v>44343.695740740746</v>
      </c>
      <c r="K98">
        <f>+VLOOKUP(Table13144[[#This Row],[DeviceMAC]],C99:F2001,4,0)</f>
        <v>149</v>
      </c>
      <c r="L98" t="str">
        <f>VLOOKUP(Table13144[[#This Row],[PrevRecordType]],RecordTypes!$B$13:$C$27,2,0)</f>
        <v>Device Shutdown Start</v>
      </c>
      <c r="M98" t="str">
        <f>+VLOOKUP(Table13144[[#This Row],[DeviceMAC]],C99:H2001,5,0)</f>
        <v>Device Shutdown Start</v>
      </c>
    </row>
    <row r="99" spans="2:13" ht="43.2" x14ac:dyDescent="0.3">
      <c r="B99" s="5" t="s">
        <v>26</v>
      </c>
      <c r="C99" s="5" t="s">
        <v>131</v>
      </c>
      <c r="D99" s="6">
        <v>44343</v>
      </c>
      <c r="E99" s="28">
        <v>44343.695740740746</v>
      </c>
      <c r="F99" s="7">
        <v>156</v>
      </c>
      <c r="G99" s="7" t="str">
        <f>VLOOKUP(Table13144[[#This Row],[LogRecordType]],RecordTypes!$B$13:$C$27,2,0)</f>
        <v>PowerDown Or Network Disconnect Discovered</v>
      </c>
      <c r="H99" s="5" t="s">
        <v>67</v>
      </c>
      <c r="I99" s="30">
        <f t="shared" si="1"/>
        <v>44343</v>
      </c>
      <c r="J99" s="29">
        <f>+VLOOKUP(Table13144[[#This Row],[DeviceMAC]],C100:F2002,3,0)</f>
        <v>44343.695590277785</v>
      </c>
      <c r="K99">
        <f>+VLOOKUP(Table13144[[#This Row],[DeviceMAC]],C100:F2002,4,0)</f>
        <v>151</v>
      </c>
      <c r="L99" t="str">
        <f>VLOOKUP(Table13144[[#This Row],[PrevRecordType]],RecordTypes!$B$13:$C$27,2,0)</f>
        <v>Device Shutdown Finish</v>
      </c>
      <c r="M99" t="str">
        <f>+VLOOKUP(Table13144[[#This Row],[DeviceMAC]],C100:H2002,5,0)</f>
        <v>Device Shutdown Finish</v>
      </c>
    </row>
    <row r="100" spans="2:13" x14ac:dyDescent="0.3">
      <c r="B100" s="5" t="s">
        <v>29</v>
      </c>
      <c r="C100" s="5" t="s">
        <v>122</v>
      </c>
      <c r="D100" s="6">
        <v>44343</v>
      </c>
      <c r="E100" s="28">
        <v>44343.695740740746</v>
      </c>
      <c r="F100" s="7">
        <v>149</v>
      </c>
      <c r="G100" s="7" t="str">
        <f>VLOOKUP(Table13144[[#This Row],[LogRecordType]],RecordTypes!$B$13:$C$27,2,0)</f>
        <v>Device Shutdown Start</v>
      </c>
      <c r="H100" s="5" t="s">
        <v>123</v>
      </c>
      <c r="I100" s="30">
        <f t="shared" si="1"/>
        <v>44343</v>
      </c>
      <c r="J100" s="29">
        <f>+VLOOKUP(Table13144[[#This Row],[DeviceMAC]],C101:F2003,3,0)</f>
        <v>44343.695335648154</v>
      </c>
      <c r="K100">
        <f>+VLOOKUP(Table13144[[#This Row],[DeviceMAC]],C101:F2003,4,0)</f>
        <v>144</v>
      </c>
      <c r="L100" t="str">
        <f>VLOOKUP(Table13144[[#This Row],[PrevRecordType]],RecordTypes!$B$13:$C$27,2,0)</f>
        <v>User Logout is Good</v>
      </c>
      <c r="M100" t="str">
        <f>+VLOOKUP(Table13144[[#This Row],[DeviceMAC]],C101:H2003,5,0)</f>
        <v>User Logout is Good</v>
      </c>
    </row>
    <row r="101" spans="2:13" ht="28.8" x14ac:dyDescent="0.3">
      <c r="B101" s="5" t="s">
        <v>26</v>
      </c>
      <c r="C101" s="5" t="s">
        <v>131</v>
      </c>
      <c r="D101" s="6">
        <v>44343</v>
      </c>
      <c r="E101" s="28">
        <v>44343.695590277785</v>
      </c>
      <c r="F101" s="7">
        <v>151</v>
      </c>
      <c r="G101" s="7" t="str">
        <f>VLOOKUP(Table13144[[#This Row],[LogRecordType]],RecordTypes!$B$13:$C$27,2,0)</f>
        <v>Device Shutdown Finish</v>
      </c>
      <c r="H101" s="5" t="s">
        <v>132</v>
      </c>
      <c r="I101" s="30">
        <f t="shared" si="1"/>
        <v>44343</v>
      </c>
      <c r="J101" s="29">
        <f>+VLOOKUP(Table13144[[#This Row],[DeviceMAC]],C102:F2004,3,0)</f>
        <v>44343.694756944453</v>
      </c>
      <c r="K101">
        <f>+VLOOKUP(Table13144[[#This Row],[DeviceMAC]],C102:F2004,4,0)</f>
        <v>149</v>
      </c>
      <c r="L101" t="str">
        <f>VLOOKUP(Table13144[[#This Row],[PrevRecordType]],RecordTypes!$B$13:$C$27,2,0)</f>
        <v>Device Shutdown Start</v>
      </c>
      <c r="M101" t="str">
        <f>+VLOOKUP(Table13144[[#This Row],[DeviceMAC]],C102:H2004,5,0)</f>
        <v>Device Shutdown Start</v>
      </c>
    </row>
    <row r="102" spans="2:13" ht="43.2" x14ac:dyDescent="0.3">
      <c r="B102" s="5" t="s">
        <v>29</v>
      </c>
      <c r="C102" s="5" t="s">
        <v>100</v>
      </c>
      <c r="D102" s="6">
        <v>44343</v>
      </c>
      <c r="E102" s="28">
        <v>44343.695474537039</v>
      </c>
      <c r="F102" s="7">
        <v>156</v>
      </c>
      <c r="G102" s="7" t="str">
        <f>VLOOKUP(Table13144[[#This Row],[LogRecordType]],RecordTypes!$B$13:$C$27,2,0)</f>
        <v>PowerDown Or Network Disconnect Discovered</v>
      </c>
      <c r="H102" s="5" t="s">
        <v>67</v>
      </c>
      <c r="I102" s="30">
        <f t="shared" si="1"/>
        <v>44343</v>
      </c>
      <c r="J102" s="29">
        <f>+VLOOKUP(Table13144[[#This Row],[DeviceMAC]],C103:F2005,3,0)</f>
        <v>44343.695347222223</v>
      </c>
      <c r="K102">
        <f>+VLOOKUP(Table13144[[#This Row],[DeviceMAC]],C103:F2005,4,0)</f>
        <v>151</v>
      </c>
      <c r="L102" t="str">
        <f>VLOOKUP(Table13144[[#This Row],[PrevRecordType]],RecordTypes!$B$13:$C$27,2,0)</f>
        <v>Device Shutdown Finish</v>
      </c>
      <c r="M102" t="str">
        <f>+VLOOKUP(Table13144[[#This Row],[DeviceMAC]],C103:H2005,5,0)</f>
        <v>Device Shutdown Finish</v>
      </c>
    </row>
    <row r="103" spans="2:13" ht="28.8" x14ac:dyDescent="0.3">
      <c r="B103" s="5" t="s">
        <v>29</v>
      </c>
      <c r="C103" s="5" t="s">
        <v>100</v>
      </c>
      <c r="D103" s="6">
        <v>44343</v>
      </c>
      <c r="E103" s="28">
        <v>44343.695347222223</v>
      </c>
      <c r="F103" s="7">
        <v>151</v>
      </c>
      <c r="G103" s="7" t="str">
        <f>VLOOKUP(Table13144[[#This Row],[LogRecordType]],RecordTypes!$B$13:$C$27,2,0)</f>
        <v>Device Shutdown Finish</v>
      </c>
      <c r="H103" s="5" t="s">
        <v>101</v>
      </c>
      <c r="I103" s="30">
        <f t="shared" si="1"/>
        <v>44343</v>
      </c>
      <c r="J103" s="29">
        <f>+VLOOKUP(Table13144[[#This Row],[DeviceMAC]],C104:F2006,3,0)</f>
        <v>44343.694768518522</v>
      </c>
      <c r="K103">
        <f>+VLOOKUP(Table13144[[#This Row],[DeviceMAC]],C104:F2006,4,0)</f>
        <v>149</v>
      </c>
      <c r="L103" t="str">
        <f>VLOOKUP(Table13144[[#This Row],[PrevRecordType]],RecordTypes!$B$13:$C$27,2,0)</f>
        <v>Device Shutdown Start</v>
      </c>
      <c r="M103" t="str">
        <f>+VLOOKUP(Table13144[[#This Row],[DeviceMAC]],C104:H2006,5,0)</f>
        <v>Device Shutdown Start</v>
      </c>
    </row>
    <row r="104" spans="2:13" x14ac:dyDescent="0.3">
      <c r="B104" s="5" t="s">
        <v>29</v>
      </c>
      <c r="C104" s="5" t="s">
        <v>122</v>
      </c>
      <c r="D104" s="6">
        <v>44343</v>
      </c>
      <c r="E104" s="28">
        <v>44343.695335648154</v>
      </c>
      <c r="F104" s="7">
        <v>144</v>
      </c>
      <c r="G104" s="7" t="str">
        <f>VLOOKUP(Table13144[[#This Row],[LogRecordType]],RecordTypes!$B$13:$C$27,2,0)</f>
        <v>User Logout is Good</v>
      </c>
      <c r="H104" s="5" t="s">
        <v>127</v>
      </c>
      <c r="I104" s="30">
        <f t="shared" si="1"/>
        <v>44343</v>
      </c>
      <c r="J104" s="29">
        <f>+VLOOKUP(Table13144[[#This Row],[DeviceMAC]],C105:F2007,3,0)</f>
        <v>44343.694097222229</v>
      </c>
      <c r="K104">
        <f>+VLOOKUP(Table13144[[#This Row],[DeviceMAC]],C105:F2007,4,0)</f>
        <v>139</v>
      </c>
      <c r="L104" t="str">
        <f>VLOOKUP(Table13144[[#This Row],[PrevRecordType]],RecordTypes!$B$13:$C$27,2,0)</f>
        <v>User Logout Start</v>
      </c>
      <c r="M104" t="str">
        <f>+VLOOKUP(Table13144[[#This Row],[DeviceMAC]],C105:H2007,5,0)</f>
        <v>User Logout Start</v>
      </c>
    </row>
    <row r="105" spans="2:13" x14ac:dyDescent="0.3">
      <c r="B105" s="5" t="s">
        <v>29</v>
      </c>
      <c r="C105" s="5" t="s">
        <v>100</v>
      </c>
      <c r="D105" s="6">
        <v>44343</v>
      </c>
      <c r="E105" s="28">
        <v>44343.694768518522</v>
      </c>
      <c r="F105" s="7">
        <v>149</v>
      </c>
      <c r="G105" s="7" t="str">
        <f>VLOOKUP(Table13144[[#This Row],[LogRecordType]],RecordTypes!$B$13:$C$27,2,0)</f>
        <v>Device Shutdown Start</v>
      </c>
      <c r="H105" s="5" t="s">
        <v>101</v>
      </c>
      <c r="I105" s="30">
        <f t="shared" si="1"/>
        <v>44343</v>
      </c>
      <c r="J105" s="29">
        <f>+VLOOKUP(Table13144[[#This Row],[DeviceMAC]],C106:F2008,3,0)</f>
        <v>44343.694016203706</v>
      </c>
      <c r="K105">
        <f>+VLOOKUP(Table13144[[#This Row],[DeviceMAC]],C106:F2008,4,0)</f>
        <v>144</v>
      </c>
      <c r="L105" t="str">
        <f>VLOOKUP(Table13144[[#This Row],[PrevRecordType]],RecordTypes!$B$13:$C$27,2,0)</f>
        <v>User Logout is Good</v>
      </c>
      <c r="M105" t="str">
        <f>+VLOOKUP(Table13144[[#This Row],[DeviceMAC]],C106:H2008,5,0)</f>
        <v>User Logout is Good</v>
      </c>
    </row>
    <row r="106" spans="2:13" x14ac:dyDescent="0.3">
      <c r="B106" s="5" t="s">
        <v>26</v>
      </c>
      <c r="C106" s="5" t="s">
        <v>131</v>
      </c>
      <c r="D106" s="6">
        <v>44343</v>
      </c>
      <c r="E106" s="28">
        <v>44343.694756944453</v>
      </c>
      <c r="F106" s="7">
        <v>149</v>
      </c>
      <c r="G106" s="7" t="str">
        <f>VLOOKUP(Table13144[[#This Row],[LogRecordType]],RecordTypes!$B$13:$C$27,2,0)</f>
        <v>Device Shutdown Start</v>
      </c>
      <c r="H106" s="5" t="s">
        <v>132</v>
      </c>
      <c r="I106" s="30">
        <f t="shared" si="1"/>
        <v>44343</v>
      </c>
      <c r="J106" s="29">
        <f>+VLOOKUP(Table13144[[#This Row],[DeviceMAC]],C107:F2009,3,0)</f>
        <v>44343.694409722229</v>
      </c>
      <c r="K106">
        <f>+VLOOKUP(Table13144[[#This Row],[DeviceMAC]],C107:F2009,4,0)</f>
        <v>144</v>
      </c>
      <c r="L106" t="str">
        <f>VLOOKUP(Table13144[[#This Row],[PrevRecordType]],RecordTypes!$B$13:$C$27,2,0)</f>
        <v>User Logout is Good</v>
      </c>
      <c r="M106" t="str">
        <f>+VLOOKUP(Table13144[[#This Row],[DeviceMAC]],C107:H2009,5,0)</f>
        <v>User Logout is Good</v>
      </c>
    </row>
    <row r="107" spans="2:13" x14ac:dyDescent="0.3">
      <c r="B107" s="5" t="s">
        <v>26</v>
      </c>
      <c r="C107" s="5" t="s">
        <v>131</v>
      </c>
      <c r="D107" s="6">
        <v>44343</v>
      </c>
      <c r="E107" s="28">
        <v>44343.694409722229</v>
      </c>
      <c r="F107" s="7">
        <v>144</v>
      </c>
      <c r="G107" s="7" t="str">
        <f>VLOOKUP(Table13144[[#This Row],[LogRecordType]],RecordTypes!$B$13:$C$27,2,0)</f>
        <v>User Logout is Good</v>
      </c>
      <c r="H107" s="5" t="s">
        <v>139</v>
      </c>
      <c r="I107" s="30">
        <f t="shared" si="1"/>
        <v>44343</v>
      </c>
      <c r="J107" s="29">
        <f>+VLOOKUP(Table13144[[#This Row],[DeviceMAC]],C108:F2010,3,0)</f>
        <v>44343.69399305556</v>
      </c>
      <c r="K107">
        <f>+VLOOKUP(Table13144[[#This Row],[DeviceMAC]],C108:F2010,4,0)</f>
        <v>139</v>
      </c>
      <c r="L107" t="str">
        <f>VLOOKUP(Table13144[[#This Row],[PrevRecordType]],RecordTypes!$B$13:$C$27,2,0)</f>
        <v>User Logout Start</v>
      </c>
      <c r="M107" t="str">
        <f>+VLOOKUP(Table13144[[#This Row],[DeviceMAC]],C108:H2010,5,0)</f>
        <v>User Logout Start</v>
      </c>
    </row>
    <row r="108" spans="2:13" x14ac:dyDescent="0.3">
      <c r="B108" s="5" t="s">
        <v>29</v>
      </c>
      <c r="C108" s="5" t="s">
        <v>122</v>
      </c>
      <c r="D108" s="6">
        <v>44343</v>
      </c>
      <c r="E108" s="28">
        <v>44343.694097222229</v>
      </c>
      <c r="F108" s="7">
        <v>139</v>
      </c>
      <c r="G108" s="7" t="str">
        <f>VLOOKUP(Table13144[[#This Row],[LogRecordType]],RecordTypes!$B$13:$C$27,2,0)</f>
        <v>User Logout Start</v>
      </c>
      <c r="H108" s="5" t="s">
        <v>126</v>
      </c>
      <c r="I108" s="30">
        <f t="shared" si="1"/>
        <v>44343</v>
      </c>
      <c r="J108" s="29">
        <f>+VLOOKUP(Table13144[[#This Row],[DeviceMAC]],C109:F2011,3,0)</f>
        <v>44343.31590277778</v>
      </c>
      <c r="K108">
        <f>+VLOOKUP(Table13144[[#This Row],[DeviceMAC]],C109:F2011,4,0)</f>
        <v>123</v>
      </c>
      <c r="L108" t="str">
        <f>VLOOKUP(Table13144[[#This Row],[PrevRecordType]],RecordTypes!$B$13:$C$27,2,0)</f>
        <v>User Login Start is Good</v>
      </c>
      <c r="M108" t="str">
        <f>+VLOOKUP(Table13144[[#This Row],[DeviceMAC]],C109:H2011,5,0)</f>
        <v>User Login Start is Good</v>
      </c>
    </row>
    <row r="109" spans="2:13" x14ac:dyDescent="0.3">
      <c r="B109" s="5" t="s">
        <v>29</v>
      </c>
      <c r="C109" s="5" t="s">
        <v>100</v>
      </c>
      <c r="D109" s="6">
        <v>44343</v>
      </c>
      <c r="E109" s="28">
        <v>44343.694016203706</v>
      </c>
      <c r="F109" s="7">
        <v>144</v>
      </c>
      <c r="G109" s="7" t="str">
        <f>VLOOKUP(Table13144[[#This Row],[LogRecordType]],RecordTypes!$B$13:$C$27,2,0)</f>
        <v>User Logout is Good</v>
      </c>
      <c r="H109" s="5" t="s">
        <v>104</v>
      </c>
      <c r="I109" s="30">
        <f t="shared" si="1"/>
        <v>44343</v>
      </c>
      <c r="J109" s="29">
        <f>+VLOOKUP(Table13144[[#This Row],[DeviceMAC]],C110:F2012,3,0)</f>
        <v>44343.693506944444</v>
      </c>
      <c r="K109">
        <f>+VLOOKUP(Table13144[[#This Row],[DeviceMAC]],C110:F2012,4,0)</f>
        <v>139</v>
      </c>
      <c r="L109" t="str">
        <f>VLOOKUP(Table13144[[#This Row],[PrevRecordType]],RecordTypes!$B$13:$C$27,2,0)</f>
        <v>User Logout Start</v>
      </c>
      <c r="M109" t="str">
        <f>+VLOOKUP(Table13144[[#This Row],[DeviceMAC]],C110:H2012,5,0)</f>
        <v>User Logout Start</v>
      </c>
    </row>
    <row r="110" spans="2:13" x14ac:dyDescent="0.3">
      <c r="B110" s="5" t="s">
        <v>26</v>
      </c>
      <c r="C110" s="5" t="s">
        <v>131</v>
      </c>
      <c r="D110" s="6">
        <v>44343</v>
      </c>
      <c r="E110" s="28">
        <v>44343.69399305556</v>
      </c>
      <c r="F110" s="7">
        <v>139</v>
      </c>
      <c r="G110" s="7" t="str">
        <f>VLOOKUP(Table13144[[#This Row],[LogRecordType]],RecordTypes!$B$13:$C$27,2,0)</f>
        <v>User Logout Start</v>
      </c>
      <c r="H110" s="5" t="s">
        <v>138</v>
      </c>
      <c r="I110" s="30">
        <f t="shared" si="1"/>
        <v>44343</v>
      </c>
      <c r="J110" s="29">
        <f>+VLOOKUP(Table13144[[#This Row],[DeviceMAC]],C111:F2013,3,0)</f>
        <v>44343.319386574076</v>
      </c>
      <c r="K110">
        <f>+VLOOKUP(Table13144[[#This Row],[DeviceMAC]],C111:F2013,4,0)</f>
        <v>123</v>
      </c>
      <c r="L110" t="str">
        <f>VLOOKUP(Table13144[[#This Row],[PrevRecordType]],RecordTypes!$B$13:$C$27,2,0)</f>
        <v>User Login Start is Good</v>
      </c>
      <c r="M110" t="str">
        <f>+VLOOKUP(Table13144[[#This Row],[DeviceMAC]],C111:H2013,5,0)</f>
        <v>User Login Start is Good</v>
      </c>
    </row>
    <row r="111" spans="2:13" x14ac:dyDescent="0.3">
      <c r="B111" s="5" t="s">
        <v>29</v>
      </c>
      <c r="C111" s="5" t="s">
        <v>100</v>
      </c>
      <c r="D111" s="6">
        <v>44343</v>
      </c>
      <c r="E111" s="28">
        <v>44343.693506944444</v>
      </c>
      <c r="F111" s="7">
        <v>139</v>
      </c>
      <c r="G111" s="7" t="str">
        <f>VLOOKUP(Table13144[[#This Row],[LogRecordType]],RecordTypes!$B$13:$C$27,2,0)</f>
        <v>User Logout Start</v>
      </c>
      <c r="H111" s="5" t="s">
        <v>103</v>
      </c>
      <c r="I111" s="30">
        <f t="shared" si="1"/>
        <v>44343</v>
      </c>
      <c r="J111" s="29">
        <f>+VLOOKUP(Table13144[[#This Row],[DeviceMAC]],C112:F2014,3,0)</f>
        <v>44343.307037037041</v>
      </c>
      <c r="K111">
        <f>+VLOOKUP(Table13144[[#This Row],[DeviceMAC]],C112:F2014,4,0)</f>
        <v>123</v>
      </c>
      <c r="L111" t="str">
        <f>VLOOKUP(Table13144[[#This Row],[PrevRecordType]],RecordTypes!$B$13:$C$27,2,0)</f>
        <v>User Login Start is Good</v>
      </c>
      <c r="M111" t="str">
        <f>+VLOOKUP(Table13144[[#This Row],[DeviceMAC]],C112:H2014,5,0)</f>
        <v>User Login Start is Good</v>
      </c>
    </row>
    <row r="112" spans="2:13" ht="43.2" x14ac:dyDescent="0.3">
      <c r="B112" s="5" t="s">
        <v>29</v>
      </c>
      <c r="C112" s="5" t="s">
        <v>107</v>
      </c>
      <c r="D112" s="6">
        <v>44343</v>
      </c>
      <c r="E112" s="28">
        <v>44343.69332175926</v>
      </c>
      <c r="F112" s="7">
        <v>156</v>
      </c>
      <c r="G112" s="7" t="str">
        <f>VLOOKUP(Table13144[[#This Row],[LogRecordType]],RecordTypes!$B$13:$C$27,2,0)</f>
        <v>PowerDown Or Network Disconnect Discovered</v>
      </c>
      <c r="H112" s="5" t="s">
        <v>67</v>
      </c>
      <c r="I112" s="30">
        <f t="shared" si="1"/>
        <v>44343</v>
      </c>
      <c r="J112" s="29">
        <f>+VLOOKUP(Table13144[[#This Row],[DeviceMAC]],C113:F2015,3,0)</f>
        <v>44343.693159722221</v>
      </c>
      <c r="K112">
        <f>+VLOOKUP(Table13144[[#This Row],[DeviceMAC]],C113:F2015,4,0)</f>
        <v>144</v>
      </c>
      <c r="L112" t="str">
        <f>VLOOKUP(Table13144[[#This Row],[PrevRecordType]],RecordTypes!$B$13:$C$27,2,0)</f>
        <v>User Logout is Good</v>
      </c>
      <c r="M112" t="str">
        <f>+VLOOKUP(Table13144[[#This Row],[DeviceMAC]],C113:H2015,5,0)</f>
        <v>User Logout is Good</v>
      </c>
    </row>
    <row r="113" spans="2:13" x14ac:dyDescent="0.3">
      <c r="B113" s="5" t="s">
        <v>29</v>
      </c>
      <c r="C113" s="5" t="s">
        <v>107</v>
      </c>
      <c r="D113" s="6">
        <v>44343</v>
      </c>
      <c r="E113" s="28">
        <v>44343.693159722221</v>
      </c>
      <c r="F113" s="7">
        <v>144</v>
      </c>
      <c r="G113" s="7" t="str">
        <f>VLOOKUP(Table13144[[#This Row],[LogRecordType]],RecordTypes!$B$13:$C$27,2,0)</f>
        <v>User Logout is Good</v>
      </c>
      <c r="H113" s="5" t="s">
        <v>115</v>
      </c>
      <c r="I113" s="30">
        <f t="shared" si="1"/>
        <v>44343</v>
      </c>
      <c r="J113" s="29">
        <f>+VLOOKUP(Table13144[[#This Row],[DeviceMAC]],C114:F2016,3,0)</f>
        <v>44343.692812499998</v>
      </c>
      <c r="K113">
        <f>+VLOOKUP(Table13144[[#This Row],[DeviceMAC]],C114:F2016,4,0)</f>
        <v>139</v>
      </c>
      <c r="L113" t="str">
        <f>VLOOKUP(Table13144[[#This Row],[PrevRecordType]],RecordTypes!$B$13:$C$27,2,0)</f>
        <v>User Logout Start</v>
      </c>
      <c r="M113" t="str">
        <f>+VLOOKUP(Table13144[[#This Row],[DeviceMAC]],C114:H2016,5,0)</f>
        <v>User Logout Start</v>
      </c>
    </row>
    <row r="114" spans="2:13" x14ac:dyDescent="0.3">
      <c r="B114" s="5" t="s">
        <v>29</v>
      </c>
      <c r="C114" s="5" t="s">
        <v>107</v>
      </c>
      <c r="D114" s="6">
        <v>44343</v>
      </c>
      <c r="E114" s="28">
        <v>44343.692812499998</v>
      </c>
      <c r="F114" s="7">
        <v>139</v>
      </c>
      <c r="G114" s="7" t="str">
        <f>VLOOKUP(Table13144[[#This Row],[LogRecordType]],RecordTypes!$B$13:$C$27,2,0)</f>
        <v>User Logout Start</v>
      </c>
      <c r="H114" s="5" t="s">
        <v>115</v>
      </c>
      <c r="I114" s="30">
        <f t="shared" si="1"/>
        <v>44343</v>
      </c>
      <c r="J114" s="29">
        <f>+VLOOKUP(Table13144[[#This Row],[DeviceMAC]],C115:F2017,3,0)</f>
        <v>44343.311886574069</v>
      </c>
      <c r="K114">
        <f>+VLOOKUP(Table13144[[#This Row],[DeviceMAC]],C115:F2017,4,0)</f>
        <v>123</v>
      </c>
      <c r="L114" t="str">
        <f>VLOOKUP(Table13144[[#This Row],[PrevRecordType]],RecordTypes!$B$13:$C$27,2,0)</f>
        <v>User Login Start is Good</v>
      </c>
      <c r="M114" t="str">
        <f>+VLOOKUP(Table13144[[#This Row],[DeviceMAC]],C115:H2017,5,0)</f>
        <v>User Login Start is Good</v>
      </c>
    </row>
    <row r="115" spans="2:13" ht="43.2" x14ac:dyDescent="0.3">
      <c r="B115" s="5" t="s">
        <v>29</v>
      </c>
      <c r="C115" s="5" t="s">
        <v>135</v>
      </c>
      <c r="D115" s="6">
        <v>44343</v>
      </c>
      <c r="E115" s="28">
        <v>44343.689548611103</v>
      </c>
      <c r="F115" s="7">
        <v>156</v>
      </c>
      <c r="G115" s="7" t="str">
        <f>VLOOKUP(Table13144[[#This Row],[LogRecordType]],RecordTypes!$B$13:$C$27,2,0)</f>
        <v>PowerDown Or Network Disconnect Discovered</v>
      </c>
      <c r="H115" s="5" t="s">
        <v>67</v>
      </c>
      <c r="I115" s="30">
        <f t="shared" si="1"/>
        <v>44343</v>
      </c>
      <c r="J115" s="29">
        <f>+VLOOKUP(Table13144[[#This Row],[DeviceMAC]],C116:F2018,3,0)</f>
        <v>44343.689432870364</v>
      </c>
      <c r="K115">
        <f>+VLOOKUP(Table13144[[#This Row],[DeviceMAC]],C116:F2018,4,0)</f>
        <v>151</v>
      </c>
      <c r="L115" t="str">
        <f>VLOOKUP(Table13144[[#This Row],[PrevRecordType]],RecordTypes!$B$13:$C$27,2,0)</f>
        <v>Device Shutdown Finish</v>
      </c>
      <c r="M115" t="str">
        <f>+VLOOKUP(Table13144[[#This Row],[DeviceMAC]],C116:H2018,5,0)</f>
        <v>Device Shutdown Finish</v>
      </c>
    </row>
    <row r="116" spans="2:13" ht="28.8" x14ac:dyDescent="0.3">
      <c r="B116" s="5" t="s">
        <v>29</v>
      </c>
      <c r="C116" s="5" t="s">
        <v>135</v>
      </c>
      <c r="D116" s="6">
        <v>44343</v>
      </c>
      <c r="E116" s="28">
        <v>44343.689432870364</v>
      </c>
      <c r="F116" s="7">
        <v>151</v>
      </c>
      <c r="G116" s="7" t="str">
        <f>VLOOKUP(Table13144[[#This Row],[LogRecordType]],RecordTypes!$B$13:$C$27,2,0)</f>
        <v>Device Shutdown Finish</v>
      </c>
      <c r="H116" s="5" t="s">
        <v>136</v>
      </c>
      <c r="I116" s="30">
        <f t="shared" si="1"/>
        <v>44343</v>
      </c>
      <c r="J116" s="29">
        <f>+VLOOKUP(Table13144[[#This Row],[DeviceMAC]],C117:F2019,3,0)</f>
        <v>44343.688969907402</v>
      </c>
      <c r="K116">
        <f>+VLOOKUP(Table13144[[#This Row],[DeviceMAC]],C117:F2019,4,0)</f>
        <v>149</v>
      </c>
      <c r="L116" t="str">
        <f>VLOOKUP(Table13144[[#This Row],[PrevRecordType]],RecordTypes!$B$13:$C$27,2,0)</f>
        <v>Device Shutdown Start</v>
      </c>
      <c r="M116" t="str">
        <f>+VLOOKUP(Table13144[[#This Row],[DeviceMAC]],C117:H2019,5,0)</f>
        <v>Device Shutdown Start</v>
      </c>
    </row>
    <row r="117" spans="2:13" x14ac:dyDescent="0.3">
      <c r="B117" s="5" t="s">
        <v>29</v>
      </c>
      <c r="C117" s="5" t="s">
        <v>135</v>
      </c>
      <c r="D117" s="6">
        <v>44343</v>
      </c>
      <c r="E117" s="28">
        <v>44343.688969907402</v>
      </c>
      <c r="F117" s="7">
        <v>149</v>
      </c>
      <c r="G117" s="7" t="str">
        <f>VLOOKUP(Table13144[[#This Row],[LogRecordType]],RecordTypes!$B$13:$C$27,2,0)</f>
        <v>Device Shutdown Start</v>
      </c>
      <c r="H117" s="5" t="s">
        <v>136</v>
      </c>
      <c r="I117" s="30">
        <f t="shared" si="1"/>
        <v>44343</v>
      </c>
      <c r="J117" s="29">
        <f>+VLOOKUP(Table13144[[#This Row],[DeviceMAC]],C118:F2020,3,0)</f>
        <v>44343.688553240732</v>
      </c>
      <c r="K117">
        <f>+VLOOKUP(Table13144[[#This Row],[DeviceMAC]],C118:F2020,4,0)</f>
        <v>144</v>
      </c>
      <c r="L117" t="str">
        <f>VLOOKUP(Table13144[[#This Row],[PrevRecordType]],RecordTypes!$B$13:$C$27,2,0)</f>
        <v>User Logout is Good</v>
      </c>
      <c r="M117" t="str">
        <f>+VLOOKUP(Table13144[[#This Row],[DeviceMAC]],C118:H2020,5,0)</f>
        <v>User Logout is Good</v>
      </c>
    </row>
    <row r="118" spans="2:13" x14ac:dyDescent="0.3">
      <c r="B118" s="5" t="s">
        <v>29</v>
      </c>
      <c r="C118" s="5" t="s">
        <v>135</v>
      </c>
      <c r="D118" s="6">
        <v>44343</v>
      </c>
      <c r="E118" s="28">
        <v>44343.688553240732</v>
      </c>
      <c r="F118" s="7">
        <v>144</v>
      </c>
      <c r="G118" s="7" t="str">
        <f>VLOOKUP(Table13144[[#This Row],[LogRecordType]],RecordTypes!$B$13:$C$27,2,0)</f>
        <v>User Logout is Good</v>
      </c>
      <c r="H118" s="5" t="s">
        <v>130</v>
      </c>
      <c r="I118" s="30">
        <f t="shared" si="1"/>
        <v>44343</v>
      </c>
      <c r="J118" s="29">
        <f>+VLOOKUP(Table13144[[#This Row],[DeviceMAC]],C119:F2021,3,0)</f>
        <v>44343.688182870363</v>
      </c>
      <c r="K118">
        <f>+VLOOKUP(Table13144[[#This Row],[DeviceMAC]],C119:F2021,4,0)</f>
        <v>139</v>
      </c>
      <c r="L118" t="str">
        <f>VLOOKUP(Table13144[[#This Row],[PrevRecordType]],RecordTypes!$B$13:$C$27,2,0)</f>
        <v>User Logout Start</v>
      </c>
      <c r="M118" t="str">
        <f>+VLOOKUP(Table13144[[#This Row],[DeviceMAC]],C119:H2021,5,0)</f>
        <v>User Logout Start</v>
      </c>
    </row>
    <row r="119" spans="2:13" x14ac:dyDescent="0.3">
      <c r="B119" s="5" t="s">
        <v>29</v>
      </c>
      <c r="C119" s="5" t="s">
        <v>135</v>
      </c>
      <c r="D119" s="6">
        <v>44343</v>
      </c>
      <c r="E119" s="28">
        <v>44343.688182870363</v>
      </c>
      <c r="F119" s="7">
        <v>139</v>
      </c>
      <c r="G119" s="7" t="str">
        <f>VLOOKUP(Table13144[[#This Row],[LogRecordType]],RecordTypes!$B$13:$C$27,2,0)</f>
        <v>User Logout Start</v>
      </c>
      <c r="H119" s="5" t="s">
        <v>140</v>
      </c>
      <c r="I119" s="30">
        <f t="shared" si="1"/>
        <v>44343</v>
      </c>
      <c r="J119" s="29">
        <f>+VLOOKUP(Table13144[[#This Row],[DeviceMAC]],C120:F2022,3,0)</f>
        <v>44343.320196759254</v>
      </c>
      <c r="K119">
        <f>+VLOOKUP(Table13144[[#This Row],[DeviceMAC]],C120:F2022,4,0)</f>
        <v>123</v>
      </c>
      <c r="L119" t="str">
        <f>VLOOKUP(Table13144[[#This Row],[PrevRecordType]],RecordTypes!$B$13:$C$27,2,0)</f>
        <v>User Login Start is Good</v>
      </c>
      <c r="M119" t="str">
        <f>+VLOOKUP(Table13144[[#This Row],[DeviceMAC]],C120:H2022,5,0)</f>
        <v>User Login Start is Good</v>
      </c>
    </row>
    <row r="120" spans="2:13" ht="43.2" x14ac:dyDescent="0.3">
      <c r="B120" s="5" t="s">
        <v>29</v>
      </c>
      <c r="C120" s="5" t="s">
        <v>113</v>
      </c>
      <c r="D120" s="6">
        <v>44343</v>
      </c>
      <c r="E120" s="28">
        <v>44343.687280092592</v>
      </c>
      <c r="F120" s="7">
        <v>156</v>
      </c>
      <c r="G120" s="7" t="str">
        <f>VLOOKUP(Table13144[[#This Row],[LogRecordType]],RecordTypes!$B$13:$C$27,2,0)</f>
        <v>PowerDown Or Network Disconnect Discovered</v>
      </c>
      <c r="H120" s="5" t="s">
        <v>67</v>
      </c>
      <c r="I120" s="30">
        <f t="shared" si="1"/>
        <v>44343</v>
      </c>
      <c r="J120" s="29">
        <f>+VLOOKUP(Table13144[[#This Row],[DeviceMAC]],C121:F2023,3,0)</f>
        <v>44343.68712962963</v>
      </c>
      <c r="K120">
        <f>+VLOOKUP(Table13144[[#This Row],[DeviceMAC]],C121:F2023,4,0)</f>
        <v>144</v>
      </c>
      <c r="L120" t="str">
        <f>VLOOKUP(Table13144[[#This Row],[PrevRecordType]],RecordTypes!$B$13:$C$27,2,0)</f>
        <v>User Logout is Good</v>
      </c>
      <c r="M120" t="str">
        <f>+VLOOKUP(Table13144[[#This Row],[DeviceMAC]],C121:H2023,5,0)</f>
        <v>User Logout is Good</v>
      </c>
    </row>
    <row r="121" spans="2:13" x14ac:dyDescent="0.3">
      <c r="B121" s="5" t="s">
        <v>29</v>
      </c>
      <c r="C121" s="5" t="s">
        <v>113</v>
      </c>
      <c r="D121" s="6">
        <v>44343</v>
      </c>
      <c r="E121" s="28">
        <v>44343.68712962963</v>
      </c>
      <c r="F121" s="7">
        <v>144</v>
      </c>
      <c r="G121" s="7" t="str">
        <f>VLOOKUP(Table13144[[#This Row],[LogRecordType]],RecordTypes!$B$13:$C$27,2,0)</f>
        <v>User Logout is Good</v>
      </c>
      <c r="H121" s="5" t="s">
        <v>129</v>
      </c>
      <c r="I121" s="30">
        <f t="shared" si="1"/>
        <v>44343</v>
      </c>
      <c r="J121" s="29">
        <f>+VLOOKUP(Table13144[[#This Row],[DeviceMAC]],C122:F2024,3,0)</f>
        <v>44343.686620370368</v>
      </c>
      <c r="K121">
        <f>+VLOOKUP(Table13144[[#This Row],[DeviceMAC]],C122:F2024,4,0)</f>
        <v>139</v>
      </c>
      <c r="L121" t="str">
        <f>VLOOKUP(Table13144[[#This Row],[PrevRecordType]],RecordTypes!$B$13:$C$27,2,0)</f>
        <v>User Logout Start</v>
      </c>
      <c r="M121" t="str">
        <f>+VLOOKUP(Table13144[[#This Row],[DeviceMAC]],C122:H2024,5,0)</f>
        <v>User Logout Start</v>
      </c>
    </row>
    <row r="122" spans="2:13" ht="43.2" x14ac:dyDescent="0.3">
      <c r="B122" s="5" t="s">
        <v>26</v>
      </c>
      <c r="C122" s="5" t="s">
        <v>95</v>
      </c>
      <c r="D122" s="6">
        <v>44343</v>
      </c>
      <c r="E122" s="28">
        <v>44343.687037037038</v>
      </c>
      <c r="F122" s="7">
        <v>156</v>
      </c>
      <c r="G122" s="7" t="str">
        <f>VLOOKUP(Table13144[[#This Row],[LogRecordType]],RecordTypes!$B$13:$C$27,2,0)</f>
        <v>PowerDown Or Network Disconnect Discovered</v>
      </c>
      <c r="H122" s="5" t="s">
        <v>67</v>
      </c>
      <c r="I122" s="30">
        <f t="shared" si="1"/>
        <v>44343</v>
      </c>
      <c r="J122" s="29">
        <f>+VLOOKUP(Table13144[[#This Row],[DeviceMAC]],C123:F2025,3,0)</f>
        <v>44343.686886574076</v>
      </c>
      <c r="K122">
        <f>+VLOOKUP(Table13144[[#This Row],[DeviceMAC]],C123:F2025,4,0)</f>
        <v>144</v>
      </c>
      <c r="L122" t="str">
        <f>VLOOKUP(Table13144[[#This Row],[PrevRecordType]],RecordTypes!$B$13:$C$27,2,0)</f>
        <v>User Logout is Good</v>
      </c>
      <c r="M122" t="str">
        <f>+VLOOKUP(Table13144[[#This Row],[DeviceMAC]],C123:H2025,5,0)</f>
        <v>User Logout is Good</v>
      </c>
    </row>
    <row r="123" spans="2:13" x14ac:dyDescent="0.3">
      <c r="B123" s="5" t="s">
        <v>26</v>
      </c>
      <c r="C123" s="5" t="s">
        <v>95</v>
      </c>
      <c r="D123" s="6">
        <v>44343</v>
      </c>
      <c r="E123" s="28">
        <v>44343.686886574076</v>
      </c>
      <c r="F123" s="7">
        <v>144</v>
      </c>
      <c r="G123" s="7" t="str">
        <f>VLOOKUP(Table13144[[#This Row],[LogRecordType]],RecordTypes!$B$13:$C$27,2,0)</f>
        <v>User Logout is Good</v>
      </c>
      <c r="H123" s="5" t="s">
        <v>102</v>
      </c>
      <c r="I123" s="30">
        <f t="shared" si="1"/>
        <v>44343</v>
      </c>
      <c r="J123" s="29">
        <f>+VLOOKUP(Table13144[[#This Row],[DeviceMAC]],C124:F2026,3,0)</f>
        <v>44343.686539351853</v>
      </c>
      <c r="K123">
        <f>+VLOOKUP(Table13144[[#This Row],[DeviceMAC]],C124:F2026,4,0)</f>
        <v>139</v>
      </c>
      <c r="L123" t="str">
        <f>VLOOKUP(Table13144[[#This Row],[PrevRecordType]],RecordTypes!$B$13:$C$27,2,0)</f>
        <v>User Logout Start</v>
      </c>
      <c r="M123" t="str">
        <f>+VLOOKUP(Table13144[[#This Row],[DeviceMAC]],C124:H2026,5,0)</f>
        <v>User Logout Start</v>
      </c>
    </row>
    <row r="124" spans="2:13" x14ac:dyDescent="0.3">
      <c r="B124" s="5" t="s">
        <v>29</v>
      </c>
      <c r="C124" s="5" t="s">
        <v>113</v>
      </c>
      <c r="D124" s="6">
        <v>44343</v>
      </c>
      <c r="E124" s="28">
        <v>44343.686620370368</v>
      </c>
      <c r="F124" s="7">
        <v>139</v>
      </c>
      <c r="G124" s="7" t="str">
        <f>VLOOKUP(Table13144[[#This Row],[LogRecordType]],RecordTypes!$B$13:$C$27,2,0)</f>
        <v>User Logout Start</v>
      </c>
      <c r="H124" s="5" t="s">
        <v>129</v>
      </c>
      <c r="I124" s="30">
        <f t="shared" si="1"/>
        <v>44343</v>
      </c>
      <c r="J124" s="29">
        <f>+VLOOKUP(Table13144[[#This Row],[DeviceMAC]],C125:F2027,3,0)</f>
        <v>44343.315300925926</v>
      </c>
      <c r="K124">
        <f>+VLOOKUP(Table13144[[#This Row],[DeviceMAC]],C125:F2027,4,0)</f>
        <v>123</v>
      </c>
      <c r="L124" t="str">
        <f>VLOOKUP(Table13144[[#This Row],[PrevRecordType]],RecordTypes!$B$13:$C$27,2,0)</f>
        <v>User Login Start is Good</v>
      </c>
      <c r="M124" t="str">
        <f>+VLOOKUP(Table13144[[#This Row],[DeviceMAC]],C125:H2027,5,0)</f>
        <v>User Login Start is Good</v>
      </c>
    </row>
    <row r="125" spans="2:13" x14ac:dyDescent="0.3">
      <c r="B125" s="5" t="s">
        <v>26</v>
      </c>
      <c r="C125" s="5" t="s">
        <v>95</v>
      </c>
      <c r="D125" s="6">
        <v>44343</v>
      </c>
      <c r="E125" s="28">
        <v>44343.686539351853</v>
      </c>
      <c r="F125" s="7">
        <v>139</v>
      </c>
      <c r="G125" s="7" t="str">
        <f>VLOOKUP(Table13144[[#This Row],[LogRecordType]],RecordTypes!$B$13:$C$27,2,0)</f>
        <v>User Logout Start</v>
      </c>
      <c r="H125" s="5" t="s">
        <v>102</v>
      </c>
      <c r="I125" s="30">
        <f t="shared" si="1"/>
        <v>44343</v>
      </c>
      <c r="J125" s="29">
        <f>+VLOOKUP(Table13144[[#This Row],[DeviceMAC]],C126:F2028,3,0)</f>
        <v>44343.303622685184</v>
      </c>
      <c r="K125">
        <f>+VLOOKUP(Table13144[[#This Row],[DeviceMAC]],C126:F2028,4,0)</f>
        <v>123</v>
      </c>
      <c r="L125" t="str">
        <f>VLOOKUP(Table13144[[#This Row],[PrevRecordType]],RecordTypes!$B$13:$C$27,2,0)</f>
        <v>User Login Start is Good</v>
      </c>
      <c r="M125" t="str">
        <f>+VLOOKUP(Table13144[[#This Row],[DeviceMAC]],C126:H2028,5,0)</f>
        <v>User Login Start is Good</v>
      </c>
    </row>
    <row r="126" spans="2:13" ht="43.2" x14ac:dyDescent="0.3">
      <c r="B126" s="5" t="s">
        <v>29</v>
      </c>
      <c r="C126" s="5" t="s">
        <v>83</v>
      </c>
      <c r="D126" s="6">
        <v>44343</v>
      </c>
      <c r="E126" s="28">
        <v>44343.680983796301</v>
      </c>
      <c r="F126" s="7">
        <v>156</v>
      </c>
      <c r="G126" s="7" t="str">
        <f>VLOOKUP(Table13144[[#This Row],[LogRecordType]],RecordTypes!$B$13:$C$27,2,0)</f>
        <v>PowerDown Or Network Disconnect Discovered</v>
      </c>
      <c r="H126" s="5" t="s">
        <v>67</v>
      </c>
      <c r="I126" s="30">
        <f t="shared" si="1"/>
        <v>44343</v>
      </c>
      <c r="J126" s="29">
        <f>+VLOOKUP(Table13144[[#This Row],[DeviceMAC]],C127:F2029,3,0)</f>
        <v>44343.680821759262</v>
      </c>
      <c r="K126">
        <f>+VLOOKUP(Table13144[[#This Row],[DeviceMAC]],C127:F2029,4,0)</f>
        <v>151</v>
      </c>
      <c r="L126" t="str">
        <f>VLOOKUP(Table13144[[#This Row],[PrevRecordType]],RecordTypes!$B$13:$C$27,2,0)</f>
        <v>Device Shutdown Finish</v>
      </c>
      <c r="M126" t="str">
        <f>+VLOOKUP(Table13144[[#This Row],[DeviceMAC]],C127:H2029,5,0)</f>
        <v>Device Shutdown Finish</v>
      </c>
    </row>
    <row r="127" spans="2:13" ht="28.8" x14ac:dyDescent="0.3">
      <c r="B127" s="5" t="s">
        <v>29</v>
      </c>
      <c r="C127" s="5" t="s">
        <v>83</v>
      </c>
      <c r="D127" s="6">
        <v>44343</v>
      </c>
      <c r="E127" s="28">
        <v>44343.680821759262</v>
      </c>
      <c r="F127" s="7">
        <v>151</v>
      </c>
      <c r="G127" s="7" t="str">
        <f>VLOOKUP(Table13144[[#This Row],[LogRecordType]],RecordTypes!$B$13:$C$27,2,0)</f>
        <v>Device Shutdown Finish</v>
      </c>
      <c r="H127" s="5" t="s">
        <v>84</v>
      </c>
      <c r="I127" s="30">
        <f t="shared" si="1"/>
        <v>44343</v>
      </c>
      <c r="J127" s="29">
        <f>+VLOOKUP(Table13144[[#This Row],[DeviceMAC]],C128:F2030,3,0)</f>
        <v>44343.680138888893</v>
      </c>
      <c r="K127">
        <f>+VLOOKUP(Table13144[[#This Row],[DeviceMAC]],C128:F2030,4,0)</f>
        <v>149</v>
      </c>
      <c r="L127" t="str">
        <f>VLOOKUP(Table13144[[#This Row],[PrevRecordType]],RecordTypes!$B$13:$C$27,2,0)</f>
        <v>Device Shutdown Start</v>
      </c>
      <c r="M127" t="str">
        <f>+VLOOKUP(Table13144[[#This Row],[DeviceMAC]],C128:H2030,5,0)</f>
        <v>Device Shutdown Start</v>
      </c>
    </row>
    <row r="128" spans="2:13" ht="43.2" x14ac:dyDescent="0.3">
      <c r="B128" s="5" t="s">
        <v>26</v>
      </c>
      <c r="C128" s="5" t="s">
        <v>64</v>
      </c>
      <c r="D128" s="6">
        <v>44343</v>
      </c>
      <c r="E128" s="28">
        <v>44343.68068287037</v>
      </c>
      <c r="F128" s="7">
        <v>156</v>
      </c>
      <c r="G128" s="7" t="str">
        <f>VLOOKUP(Table13144[[#This Row],[LogRecordType]],RecordTypes!$B$13:$C$27,2,0)</f>
        <v>PowerDown Or Network Disconnect Discovered</v>
      </c>
      <c r="H128" s="5" t="s">
        <v>67</v>
      </c>
      <c r="I128" s="30">
        <f t="shared" si="1"/>
        <v>44343</v>
      </c>
      <c r="J128" s="29">
        <f>+VLOOKUP(Table13144[[#This Row],[DeviceMAC]],C129:F2031,3,0)</f>
        <v>44343.680520833332</v>
      </c>
      <c r="K128">
        <f>+VLOOKUP(Table13144[[#This Row],[DeviceMAC]],C129:F2031,4,0)</f>
        <v>144</v>
      </c>
      <c r="L128" t="str">
        <f>VLOOKUP(Table13144[[#This Row],[PrevRecordType]],RecordTypes!$B$13:$C$27,2,0)</f>
        <v>User Logout is Good</v>
      </c>
      <c r="M128" t="str">
        <f>+VLOOKUP(Table13144[[#This Row],[DeviceMAC]],C129:H2031,5,0)</f>
        <v>User Logout is Good</v>
      </c>
    </row>
    <row r="129" spans="2:13" x14ac:dyDescent="0.3">
      <c r="B129" s="5" t="s">
        <v>26</v>
      </c>
      <c r="C129" s="5" t="s">
        <v>64</v>
      </c>
      <c r="D129" s="6">
        <v>44343</v>
      </c>
      <c r="E129" s="28">
        <v>44343.680520833332</v>
      </c>
      <c r="F129" s="7">
        <v>144</v>
      </c>
      <c r="G129" s="7" t="str">
        <f>VLOOKUP(Table13144[[#This Row],[LogRecordType]],RecordTypes!$B$13:$C$27,2,0)</f>
        <v>User Logout is Good</v>
      </c>
      <c r="H129" s="5" t="s">
        <v>90</v>
      </c>
      <c r="I129" s="30">
        <f t="shared" si="1"/>
        <v>44343</v>
      </c>
      <c r="J129" s="29">
        <f>+VLOOKUP(Table13144[[#This Row],[DeviceMAC]],C130:F2032,3,0)</f>
        <v>44343.680173611108</v>
      </c>
      <c r="K129">
        <f>+VLOOKUP(Table13144[[#This Row],[DeviceMAC]],C130:F2032,4,0)</f>
        <v>139</v>
      </c>
      <c r="L129" t="str">
        <f>VLOOKUP(Table13144[[#This Row],[PrevRecordType]],RecordTypes!$B$13:$C$27,2,0)</f>
        <v>User Logout Start</v>
      </c>
      <c r="M129" t="str">
        <f>+VLOOKUP(Table13144[[#This Row],[DeviceMAC]],C130:H2032,5,0)</f>
        <v>User Logout Start</v>
      </c>
    </row>
    <row r="130" spans="2:13" x14ac:dyDescent="0.3">
      <c r="B130" s="5" t="s">
        <v>26</v>
      </c>
      <c r="C130" s="5" t="s">
        <v>64</v>
      </c>
      <c r="D130" s="6">
        <v>44343</v>
      </c>
      <c r="E130" s="28">
        <v>44343.680173611108</v>
      </c>
      <c r="F130" s="7">
        <v>139</v>
      </c>
      <c r="G130" s="7" t="str">
        <f>VLOOKUP(Table13144[[#This Row],[LogRecordType]],RecordTypes!$B$13:$C$27,2,0)</f>
        <v>User Logout Start</v>
      </c>
      <c r="H130" s="5" t="s">
        <v>90</v>
      </c>
      <c r="I130" s="30">
        <f t="shared" si="1"/>
        <v>44343</v>
      </c>
      <c r="J130" s="29">
        <f>+VLOOKUP(Table13144[[#This Row],[DeviceMAC]],C131:F2033,3,0)</f>
        <v>44343.292812500003</v>
      </c>
      <c r="K130">
        <f>+VLOOKUP(Table13144[[#This Row],[DeviceMAC]],C131:F2033,4,0)</f>
        <v>123</v>
      </c>
      <c r="L130" t="str">
        <f>VLOOKUP(Table13144[[#This Row],[PrevRecordType]],RecordTypes!$B$13:$C$27,2,0)</f>
        <v>User Login Start is Good</v>
      </c>
      <c r="M130" t="str">
        <f>+VLOOKUP(Table13144[[#This Row],[DeviceMAC]],C131:H2033,5,0)</f>
        <v>User Login Start is Good</v>
      </c>
    </row>
    <row r="131" spans="2:13" x14ac:dyDescent="0.3">
      <c r="B131" s="5" t="s">
        <v>29</v>
      </c>
      <c r="C131" s="5" t="s">
        <v>83</v>
      </c>
      <c r="D131" s="6">
        <v>44343</v>
      </c>
      <c r="E131" s="28">
        <v>44343.680138888893</v>
      </c>
      <c r="F131" s="7">
        <v>149</v>
      </c>
      <c r="G131" s="7" t="str">
        <f>VLOOKUP(Table13144[[#This Row],[LogRecordType]],RecordTypes!$B$13:$C$27,2,0)</f>
        <v>Device Shutdown Start</v>
      </c>
      <c r="H131" s="5" t="s">
        <v>84</v>
      </c>
      <c r="I131" s="30">
        <f t="shared" si="1"/>
        <v>44343</v>
      </c>
      <c r="J131" s="29">
        <f>+VLOOKUP(Table13144[[#This Row],[DeviceMAC]],C132:F2034,3,0)</f>
        <v>44343.679594907408</v>
      </c>
      <c r="K131">
        <f>+VLOOKUP(Table13144[[#This Row],[DeviceMAC]],C132:F2034,4,0)</f>
        <v>144</v>
      </c>
      <c r="L131" t="str">
        <f>VLOOKUP(Table13144[[#This Row],[PrevRecordType]],RecordTypes!$B$13:$C$27,2,0)</f>
        <v>User Logout is Good</v>
      </c>
      <c r="M131" t="str">
        <f>+VLOOKUP(Table13144[[#This Row],[DeviceMAC]],C132:H2034,5,0)</f>
        <v>User Logout is Good</v>
      </c>
    </row>
    <row r="132" spans="2:13" ht="43.2" x14ac:dyDescent="0.3">
      <c r="B132" s="5" t="s">
        <v>26</v>
      </c>
      <c r="C132" s="5" t="s">
        <v>79</v>
      </c>
      <c r="D132" s="6">
        <v>44343</v>
      </c>
      <c r="E132" s="28">
        <v>44343.6800462963</v>
      </c>
      <c r="F132" s="7">
        <v>156</v>
      </c>
      <c r="G132" s="7" t="str">
        <f>VLOOKUP(Table13144[[#This Row],[LogRecordType]],RecordTypes!$B$13:$C$27,2,0)</f>
        <v>PowerDown Or Network Disconnect Discovered</v>
      </c>
      <c r="H132" s="5" t="s">
        <v>67</v>
      </c>
      <c r="I132" s="30">
        <f t="shared" si="1"/>
        <v>44343</v>
      </c>
      <c r="J132" s="29">
        <f>+VLOOKUP(Table13144[[#This Row],[DeviceMAC]],C133:F2035,3,0)</f>
        <v>44343.679884259262</v>
      </c>
      <c r="K132">
        <f>+VLOOKUP(Table13144[[#This Row],[DeviceMAC]],C133:F2035,4,0)</f>
        <v>151</v>
      </c>
      <c r="L132" t="str">
        <f>VLOOKUP(Table13144[[#This Row],[PrevRecordType]],RecordTypes!$B$13:$C$27,2,0)</f>
        <v>Device Shutdown Finish</v>
      </c>
      <c r="M132" t="str">
        <f>+VLOOKUP(Table13144[[#This Row],[DeviceMAC]],C133:H2035,5,0)</f>
        <v>Device Shutdown Finish</v>
      </c>
    </row>
    <row r="133" spans="2:13" ht="28.8" x14ac:dyDescent="0.3">
      <c r="B133" s="5" t="s">
        <v>26</v>
      </c>
      <c r="C133" s="5" t="s">
        <v>79</v>
      </c>
      <c r="D133" s="6">
        <v>44343</v>
      </c>
      <c r="E133" s="28">
        <v>44343.679884259262</v>
      </c>
      <c r="F133" s="7">
        <v>151</v>
      </c>
      <c r="G133" s="7" t="str">
        <f>VLOOKUP(Table13144[[#This Row],[LogRecordType]],RecordTypes!$B$13:$C$27,2,0)</f>
        <v>Device Shutdown Finish</v>
      </c>
      <c r="H133" s="5" t="s">
        <v>80</v>
      </c>
      <c r="I133" s="30">
        <f t="shared" si="1"/>
        <v>44343</v>
      </c>
      <c r="J133" s="29">
        <f>+VLOOKUP(Table13144[[#This Row],[DeviceMAC]],C134:F2036,3,0)</f>
        <v>44343.67936342593</v>
      </c>
      <c r="K133">
        <f>+VLOOKUP(Table13144[[#This Row],[DeviceMAC]],C134:F2036,4,0)</f>
        <v>149</v>
      </c>
      <c r="L133" t="str">
        <f>VLOOKUP(Table13144[[#This Row],[PrevRecordType]],RecordTypes!$B$13:$C$27,2,0)</f>
        <v>Device Shutdown Start</v>
      </c>
      <c r="M133" t="str">
        <f>+VLOOKUP(Table13144[[#This Row],[DeviceMAC]],C134:H2036,5,0)</f>
        <v>Device Shutdown Start</v>
      </c>
    </row>
    <row r="134" spans="2:13" x14ac:dyDescent="0.3">
      <c r="B134" s="5" t="s">
        <v>29</v>
      </c>
      <c r="C134" s="5" t="s">
        <v>83</v>
      </c>
      <c r="D134" s="6">
        <v>44343</v>
      </c>
      <c r="E134" s="28">
        <v>44343.679594907408</v>
      </c>
      <c r="F134" s="7">
        <v>144</v>
      </c>
      <c r="G134" s="7" t="str">
        <f>VLOOKUP(Table13144[[#This Row],[LogRecordType]],RecordTypes!$B$13:$C$27,2,0)</f>
        <v>User Logout is Good</v>
      </c>
      <c r="H134" s="5" t="s">
        <v>93</v>
      </c>
      <c r="I134" s="30">
        <f t="shared" si="1"/>
        <v>44343</v>
      </c>
      <c r="J134" s="29">
        <f>+VLOOKUP(Table13144[[#This Row],[DeviceMAC]],C135:F2037,3,0)</f>
        <v>44343.679143518522</v>
      </c>
      <c r="K134">
        <f>+VLOOKUP(Table13144[[#This Row],[DeviceMAC]],C135:F2037,4,0)</f>
        <v>139</v>
      </c>
      <c r="L134" t="str">
        <f>VLOOKUP(Table13144[[#This Row],[PrevRecordType]],RecordTypes!$B$13:$C$27,2,0)</f>
        <v>User Logout Start</v>
      </c>
      <c r="M134" t="str">
        <f>+VLOOKUP(Table13144[[#This Row],[DeviceMAC]],C135:H2037,5,0)</f>
        <v>User Logout Start</v>
      </c>
    </row>
    <row r="135" spans="2:13" ht="43.2" x14ac:dyDescent="0.3">
      <c r="B135" s="5" t="s">
        <v>29</v>
      </c>
      <c r="C135" s="5" t="s">
        <v>74</v>
      </c>
      <c r="D135" s="6">
        <v>44343</v>
      </c>
      <c r="E135" s="28">
        <v>44343.679479166662</v>
      </c>
      <c r="F135" s="7">
        <v>156</v>
      </c>
      <c r="G135" s="7" t="str">
        <f>VLOOKUP(Table13144[[#This Row],[LogRecordType]],RecordTypes!$B$13:$C$27,2,0)</f>
        <v>PowerDown Or Network Disconnect Discovered</v>
      </c>
      <c r="H135" s="5" t="s">
        <v>67</v>
      </c>
      <c r="I135" s="30">
        <f t="shared" si="1"/>
        <v>44343</v>
      </c>
      <c r="J135" s="29">
        <f>+VLOOKUP(Table13144[[#This Row],[DeviceMAC]],C136:F2038,3,0)</f>
        <v>44343.679351851846</v>
      </c>
      <c r="K135">
        <f>+VLOOKUP(Table13144[[#This Row],[DeviceMAC]],C136:F2038,4,0)</f>
        <v>144</v>
      </c>
      <c r="L135" t="str">
        <f>VLOOKUP(Table13144[[#This Row],[PrevRecordType]],RecordTypes!$B$13:$C$27,2,0)</f>
        <v>User Logout is Good</v>
      </c>
      <c r="M135" t="str">
        <f>+VLOOKUP(Table13144[[#This Row],[DeviceMAC]],C136:H2038,5,0)</f>
        <v>User Logout is Good</v>
      </c>
    </row>
    <row r="136" spans="2:13" x14ac:dyDescent="0.3">
      <c r="B136" s="5" t="s">
        <v>26</v>
      </c>
      <c r="C136" s="5" t="s">
        <v>79</v>
      </c>
      <c r="D136" s="6">
        <v>44343</v>
      </c>
      <c r="E136" s="28">
        <v>44343.67936342593</v>
      </c>
      <c r="F136" s="7">
        <v>149</v>
      </c>
      <c r="G136" s="7" t="str">
        <f>VLOOKUP(Table13144[[#This Row],[LogRecordType]],RecordTypes!$B$13:$C$27,2,0)</f>
        <v>Device Shutdown Start</v>
      </c>
      <c r="H136" s="5" t="s">
        <v>80</v>
      </c>
      <c r="I136" s="30">
        <f t="shared" si="1"/>
        <v>44343</v>
      </c>
      <c r="J136" s="29">
        <f>+VLOOKUP(Table13144[[#This Row],[DeviceMAC]],C137:F2039,3,0)</f>
        <v>44343.679120370376</v>
      </c>
      <c r="K136">
        <f>+VLOOKUP(Table13144[[#This Row],[DeviceMAC]],C137:F2039,4,0)</f>
        <v>144</v>
      </c>
      <c r="L136" t="str">
        <f>VLOOKUP(Table13144[[#This Row],[PrevRecordType]],RecordTypes!$B$13:$C$27,2,0)</f>
        <v>User Logout is Good</v>
      </c>
      <c r="M136" t="str">
        <f>+VLOOKUP(Table13144[[#This Row],[DeviceMAC]],C137:H2039,5,0)</f>
        <v>User Logout is Good</v>
      </c>
    </row>
    <row r="137" spans="2:13" x14ac:dyDescent="0.3">
      <c r="B137" s="5" t="s">
        <v>29</v>
      </c>
      <c r="C137" s="5" t="s">
        <v>74</v>
      </c>
      <c r="D137" s="6">
        <v>44343</v>
      </c>
      <c r="E137" s="28">
        <v>44343.679351851846</v>
      </c>
      <c r="F137" s="7">
        <v>144</v>
      </c>
      <c r="G137" s="7" t="str">
        <f>VLOOKUP(Table13144[[#This Row],[LogRecordType]],RecordTypes!$B$13:$C$27,2,0)</f>
        <v>User Logout is Good</v>
      </c>
      <c r="H137" s="5" t="s">
        <v>94</v>
      </c>
      <c r="I137" s="30">
        <f t="shared" si="1"/>
        <v>44343</v>
      </c>
      <c r="J137" s="29">
        <f>+VLOOKUP(Table13144[[#This Row],[DeviceMAC]],C138:F2040,3,0)</f>
        <v>44343.67895833333</v>
      </c>
      <c r="K137">
        <f>+VLOOKUP(Table13144[[#This Row],[DeviceMAC]],C138:F2040,4,0)</f>
        <v>139</v>
      </c>
      <c r="L137" t="str">
        <f>VLOOKUP(Table13144[[#This Row],[PrevRecordType]],RecordTypes!$B$13:$C$27,2,0)</f>
        <v>User Logout Start</v>
      </c>
      <c r="M137" t="str">
        <f>+VLOOKUP(Table13144[[#This Row],[DeviceMAC]],C138:H2040,5,0)</f>
        <v>User Logout Start</v>
      </c>
    </row>
    <row r="138" spans="2:13" x14ac:dyDescent="0.3">
      <c r="B138" s="5" t="s">
        <v>29</v>
      </c>
      <c r="C138" s="5" t="s">
        <v>83</v>
      </c>
      <c r="D138" s="6">
        <v>44343</v>
      </c>
      <c r="E138" s="28">
        <v>44343.679143518522</v>
      </c>
      <c r="F138" s="7">
        <v>139</v>
      </c>
      <c r="G138" s="7" t="str">
        <f>VLOOKUP(Table13144[[#This Row],[LogRecordType]],RecordTypes!$B$13:$C$27,2,0)</f>
        <v>User Logout Start</v>
      </c>
      <c r="H138" s="5" t="s">
        <v>92</v>
      </c>
      <c r="I138" s="30">
        <f t="shared" si="1"/>
        <v>44343</v>
      </c>
      <c r="J138" s="29">
        <f>+VLOOKUP(Table13144[[#This Row],[DeviceMAC]],C139:F2041,3,0)</f>
        <v>44343.294907407413</v>
      </c>
      <c r="K138">
        <f>+VLOOKUP(Table13144[[#This Row],[DeviceMAC]],C139:F2041,4,0)</f>
        <v>123</v>
      </c>
      <c r="L138" t="str">
        <f>VLOOKUP(Table13144[[#This Row],[PrevRecordType]],RecordTypes!$B$13:$C$27,2,0)</f>
        <v>User Login Start is Good</v>
      </c>
      <c r="M138" t="str">
        <f>+VLOOKUP(Table13144[[#This Row],[DeviceMAC]],C139:H2041,5,0)</f>
        <v>User Login Start is Good</v>
      </c>
    </row>
    <row r="139" spans="2:13" x14ac:dyDescent="0.3">
      <c r="B139" s="5" t="s">
        <v>26</v>
      </c>
      <c r="C139" s="5" t="s">
        <v>79</v>
      </c>
      <c r="D139" s="6">
        <v>44343</v>
      </c>
      <c r="E139" s="28">
        <v>44343.679120370376</v>
      </c>
      <c r="F139" s="7">
        <v>144</v>
      </c>
      <c r="G139" s="7" t="str">
        <f>VLOOKUP(Table13144[[#This Row],[LogRecordType]],RecordTypes!$B$13:$C$27,2,0)</f>
        <v>User Logout is Good</v>
      </c>
      <c r="H139" s="5" t="s">
        <v>82</v>
      </c>
      <c r="I139" s="30">
        <f t="shared" ref="I139:I202" si="2">+VLOOKUP(C139,C140:H2042,2,0)</f>
        <v>44343</v>
      </c>
      <c r="J139" s="29">
        <f>+VLOOKUP(Table13144[[#This Row],[DeviceMAC]],C140:F2042,3,0)</f>
        <v>44343.677824074082</v>
      </c>
      <c r="K139">
        <f>+VLOOKUP(Table13144[[#This Row],[DeviceMAC]],C140:F2042,4,0)</f>
        <v>139</v>
      </c>
      <c r="L139" t="str">
        <f>VLOOKUP(Table13144[[#This Row],[PrevRecordType]],RecordTypes!$B$13:$C$27,2,0)</f>
        <v>User Logout Start</v>
      </c>
      <c r="M139" t="str">
        <f>+VLOOKUP(Table13144[[#This Row],[DeviceMAC]],C140:H2042,5,0)</f>
        <v>User Logout Start</v>
      </c>
    </row>
    <row r="140" spans="2:13" x14ac:dyDescent="0.3">
      <c r="B140" s="5" t="s">
        <v>29</v>
      </c>
      <c r="C140" s="5" t="s">
        <v>74</v>
      </c>
      <c r="D140" s="6">
        <v>44343</v>
      </c>
      <c r="E140" s="28">
        <v>44343.67895833333</v>
      </c>
      <c r="F140" s="7">
        <v>139</v>
      </c>
      <c r="G140" s="7" t="str">
        <f>VLOOKUP(Table13144[[#This Row],[LogRecordType]],RecordTypes!$B$13:$C$27,2,0)</f>
        <v>User Logout Start</v>
      </c>
      <c r="H140" s="5" t="s">
        <v>94</v>
      </c>
      <c r="I140" s="30">
        <f t="shared" si="2"/>
        <v>44343</v>
      </c>
      <c r="J140" s="29">
        <f>+VLOOKUP(Table13144[[#This Row],[DeviceMAC]],C141:F2043,3,0)</f>
        <v>44343.296678240731</v>
      </c>
      <c r="K140">
        <f>+VLOOKUP(Table13144[[#This Row],[DeviceMAC]],C141:F2043,4,0)</f>
        <v>123</v>
      </c>
      <c r="L140" t="str">
        <f>VLOOKUP(Table13144[[#This Row],[PrevRecordType]],RecordTypes!$B$13:$C$27,2,0)</f>
        <v>User Login Start is Good</v>
      </c>
      <c r="M140" t="str">
        <f>+VLOOKUP(Table13144[[#This Row],[DeviceMAC]],C141:H2043,5,0)</f>
        <v>User Login Start is Good</v>
      </c>
    </row>
    <row r="141" spans="2:13" ht="43.2" x14ac:dyDescent="0.3">
      <c r="B141" s="5" t="s">
        <v>26</v>
      </c>
      <c r="C141" s="5" t="s">
        <v>85</v>
      </c>
      <c r="D141" s="6">
        <v>44343</v>
      </c>
      <c r="E141" s="28">
        <v>44343.678541666675</v>
      </c>
      <c r="F141" s="7">
        <v>156</v>
      </c>
      <c r="G141" s="7" t="str">
        <f>VLOOKUP(Table13144[[#This Row],[LogRecordType]],RecordTypes!$B$13:$C$27,2,0)</f>
        <v>PowerDown Or Network Disconnect Discovered</v>
      </c>
      <c r="H141" s="5" t="s">
        <v>67</v>
      </c>
      <c r="I141" s="30">
        <f t="shared" si="2"/>
        <v>44343</v>
      </c>
      <c r="J141" s="29">
        <f>+VLOOKUP(Table13144[[#This Row],[DeviceMAC]],C142:F2044,3,0)</f>
        <v>44343.678402777783</v>
      </c>
      <c r="K141">
        <f>+VLOOKUP(Table13144[[#This Row],[DeviceMAC]],C142:F2044,4,0)</f>
        <v>151</v>
      </c>
      <c r="L141" t="str">
        <f>VLOOKUP(Table13144[[#This Row],[PrevRecordType]],RecordTypes!$B$13:$C$27,2,0)</f>
        <v>Device Shutdown Finish</v>
      </c>
      <c r="M141" t="str">
        <f>+VLOOKUP(Table13144[[#This Row],[DeviceMAC]],C142:H2044,5,0)</f>
        <v>Device Shutdown Finish</v>
      </c>
    </row>
    <row r="142" spans="2:13" ht="28.8" x14ac:dyDescent="0.3">
      <c r="B142" s="5" t="s">
        <v>26</v>
      </c>
      <c r="C142" s="5" t="s">
        <v>85</v>
      </c>
      <c r="D142" s="6">
        <v>44343</v>
      </c>
      <c r="E142" s="28">
        <v>44343.678402777783</v>
      </c>
      <c r="F142" s="7">
        <v>151</v>
      </c>
      <c r="G142" s="7" t="str">
        <f>VLOOKUP(Table13144[[#This Row],[LogRecordType]],RecordTypes!$B$13:$C$27,2,0)</f>
        <v>Device Shutdown Finish</v>
      </c>
      <c r="H142" s="5" t="s">
        <v>86</v>
      </c>
      <c r="I142" s="30">
        <f t="shared" si="2"/>
        <v>44343</v>
      </c>
      <c r="J142" s="29">
        <f>+VLOOKUP(Table13144[[#This Row],[DeviceMAC]],C143:F2045,3,0)</f>
        <v>44343.677986111114</v>
      </c>
      <c r="K142">
        <f>+VLOOKUP(Table13144[[#This Row],[DeviceMAC]],C143:F2045,4,0)</f>
        <v>149</v>
      </c>
      <c r="L142" t="str">
        <f>VLOOKUP(Table13144[[#This Row],[PrevRecordType]],RecordTypes!$B$13:$C$27,2,0)</f>
        <v>Device Shutdown Start</v>
      </c>
      <c r="M142" t="str">
        <f>+VLOOKUP(Table13144[[#This Row],[DeviceMAC]],C143:H2045,5,0)</f>
        <v>Device Shutdown Start</v>
      </c>
    </row>
    <row r="143" spans="2:13" x14ac:dyDescent="0.3">
      <c r="B143" s="5" t="s">
        <v>26</v>
      </c>
      <c r="C143" s="5" t="s">
        <v>85</v>
      </c>
      <c r="D143" s="6">
        <v>44343</v>
      </c>
      <c r="E143" s="28">
        <v>44343.677986111114</v>
      </c>
      <c r="F143" s="7">
        <v>149</v>
      </c>
      <c r="G143" s="7" t="str">
        <f>VLOOKUP(Table13144[[#This Row],[LogRecordType]],RecordTypes!$B$13:$C$27,2,0)</f>
        <v>Device Shutdown Start</v>
      </c>
      <c r="H143" s="5" t="s">
        <v>86</v>
      </c>
      <c r="I143" s="30">
        <f t="shared" si="2"/>
        <v>44343</v>
      </c>
      <c r="J143" s="29">
        <f>+VLOOKUP(Table13144[[#This Row],[DeviceMAC]],C144:F2046,3,0)</f>
        <v>44343.677754629629</v>
      </c>
      <c r="K143">
        <f>+VLOOKUP(Table13144[[#This Row],[DeviceMAC]],C144:F2046,4,0)</f>
        <v>144</v>
      </c>
      <c r="L143" t="str">
        <f>VLOOKUP(Table13144[[#This Row],[PrevRecordType]],RecordTypes!$B$13:$C$27,2,0)</f>
        <v>User Logout is Good</v>
      </c>
      <c r="M143" t="str">
        <f>+VLOOKUP(Table13144[[#This Row],[DeviceMAC]],C144:H2046,5,0)</f>
        <v>User Logout is Good</v>
      </c>
    </row>
    <row r="144" spans="2:13" x14ac:dyDescent="0.3">
      <c r="B144" s="5" t="s">
        <v>26</v>
      </c>
      <c r="C144" s="5" t="s">
        <v>79</v>
      </c>
      <c r="D144" s="6">
        <v>44343</v>
      </c>
      <c r="E144" s="28">
        <v>44343.677824074082</v>
      </c>
      <c r="F144" s="7">
        <v>139</v>
      </c>
      <c r="G144" s="7" t="str">
        <f>VLOOKUP(Table13144[[#This Row],[LogRecordType]],RecordTypes!$B$13:$C$27,2,0)</f>
        <v>User Logout Start</v>
      </c>
      <c r="H144" s="5" t="s">
        <v>81</v>
      </c>
      <c r="I144" s="30">
        <f t="shared" si="2"/>
        <v>44343</v>
      </c>
      <c r="J144" s="29">
        <f>+VLOOKUP(Table13144[[#This Row],[DeviceMAC]],C145:F2047,3,0)</f>
        <v>44343.295104166675</v>
      </c>
      <c r="K144">
        <f>+VLOOKUP(Table13144[[#This Row],[DeviceMAC]],C145:F2047,4,0)</f>
        <v>123</v>
      </c>
      <c r="L144" t="str">
        <f>VLOOKUP(Table13144[[#This Row],[PrevRecordType]],RecordTypes!$B$13:$C$27,2,0)</f>
        <v>User Login Start is Good</v>
      </c>
      <c r="M144" t="str">
        <f>+VLOOKUP(Table13144[[#This Row],[DeviceMAC]],C145:H2047,5,0)</f>
        <v>User Login Start is Good</v>
      </c>
    </row>
    <row r="145" spans="2:13" x14ac:dyDescent="0.3">
      <c r="B145" s="5" t="s">
        <v>26</v>
      </c>
      <c r="C145" s="5" t="s">
        <v>85</v>
      </c>
      <c r="D145" s="6">
        <v>44343</v>
      </c>
      <c r="E145" s="28">
        <v>44343.677754629629</v>
      </c>
      <c r="F145" s="7">
        <v>144</v>
      </c>
      <c r="G145" s="7" t="str">
        <f>VLOOKUP(Table13144[[#This Row],[LogRecordType]],RecordTypes!$B$13:$C$27,2,0)</f>
        <v>User Logout is Good</v>
      </c>
      <c r="H145" s="5" t="s">
        <v>90</v>
      </c>
      <c r="I145" s="30">
        <f t="shared" si="2"/>
        <v>44343</v>
      </c>
      <c r="J145" s="29">
        <f>+VLOOKUP(Table13144[[#This Row],[DeviceMAC]],C146:F2048,3,0)</f>
        <v>44343.677395833336</v>
      </c>
      <c r="K145">
        <f>+VLOOKUP(Table13144[[#This Row],[DeviceMAC]],C146:F2048,4,0)</f>
        <v>139</v>
      </c>
      <c r="L145" t="str">
        <f>VLOOKUP(Table13144[[#This Row],[PrevRecordType]],RecordTypes!$B$13:$C$27,2,0)</f>
        <v>User Logout Start</v>
      </c>
      <c r="M145" t="str">
        <f>+VLOOKUP(Table13144[[#This Row],[DeviceMAC]],C146:H2048,5,0)</f>
        <v>User Logout Start</v>
      </c>
    </row>
    <row r="146" spans="2:13" x14ac:dyDescent="0.3">
      <c r="B146" s="5" t="s">
        <v>26</v>
      </c>
      <c r="C146" s="5" t="s">
        <v>85</v>
      </c>
      <c r="D146" s="6">
        <v>44343</v>
      </c>
      <c r="E146" s="28">
        <v>44343.677395833336</v>
      </c>
      <c r="F146" s="7">
        <v>139</v>
      </c>
      <c r="G146" s="7" t="str">
        <f>VLOOKUP(Table13144[[#This Row],[LogRecordType]],RecordTypes!$B$13:$C$27,2,0)</f>
        <v>User Logout Start</v>
      </c>
      <c r="H146" s="5" t="s">
        <v>89</v>
      </c>
      <c r="I146" s="30">
        <f t="shared" si="2"/>
        <v>44343</v>
      </c>
      <c r="J146" s="29">
        <f>+VLOOKUP(Table13144[[#This Row],[DeviceMAC]],C147:F2049,3,0)</f>
        <v>44343.295497685191</v>
      </c>
      <c r="K146">
        <f>+VLOOKUP(Table13144[[#This Row],[DeviceMAC]],C147:F2049,4,0)</f>
        <v>123</v>
      </c>
      <c r="L146" t="str">
        <f>VLOOKUP(Table13144[[#This Row],[PrevRecordType]],RecordTypes!$B$13:$C$27,2,0)</f>
        <v>User Login Start is Good</v>
      </c>
      <c r="M146" t="str">
        <f>+VLOOKUP(Table13144[[#This Row],[DeviceMAC]],C147:H2049,5,0)</f>
        <v>User Login Start is Good</v>
      </c>
    </row>
    <row r="147" spans="2:13" ht="43.2" x14ac:dyDescent="0.3">
      <c r="B147" s="5" t="s">
        <v>29</v>
      </c>
      <c r="C147" s="5" t="s">
        <v>97</v>
      </c>
      <c r="D147" s="6">
        <v>44343</v>
      </c>
      <c r="E147" s="28">
        <v>44343.674664351856</v>
      </c>
      <c r="F147" s="7">
        <v>156</v>
      </c>
      <c r="G147" s="7" t="str">
        <f>VLOOKUP(Table13144[[#This Row],[LogRecordType]],RecordTypes!$B$13:$C$27,2,0)</f>
        <v>PowerDown Or Network Disconnect Discovered</v>
      </c>
      <c r="H147" s="5" t="s">
        <v>67</v>
      </c>
      <c r="I147" s="30">
        <f t="shared" si="2"/>
        <v>44343</v>
      </c>
      <c r="J147" s="29">
        <f>+VLOOKUP(Table13144[[#This Row],[DeviceMAC]],C148:F2050,3,0)</f>
        <v>44343.674525462964</v>
      </c>
      <c r="K147">
        <f>+VLOOKUP(Table13144[[#This Row],[DeviceMAC]],C148:F2050,4,0)</f>
        <v>151</v>
      </c>
      <c r="L147" t="str">
        <f>VLOOKUP(Table13144[[#This Row],[PrevRecordType]],RecordTypes!$B$13:$C$27,2,0)</f>
        <v>Device Shutdown Finish</v>
      </c>
      <c r="M147" t="str">
        <f>+VLOOKUP(Table13144[[#This Row],[DeviceMAC]],C148:H2050,5,0)</f>
        <v>Device Shutdown Finish</v>
      </c>
    </row>
    <row r="148" spans="2:13" ht="28.8" x14ac:dyDescent="0.3">
      <c r="B148" s="5" t="s">
        <v>29</v>
      </c>
      <c r="C148" s="5" t="s">
        <v>97</v>
      </c>
      <c r="D148" s="6">
        <v>44343</v>
      </c>
      <c r="E148" s="28">
        <v>44343.674525462964</v>
      </c>
      <c r="F148" s="7">
        <v>151</v>
      </c>
      <c r="G148" s="7" t="str">
        <f>VLOOKUP(Table13144[[#This Row],[LogRecordType]],RecordTypes!$B$13:$C$27,2,0)</f>
        <v>Device Shutdown Finish</v>
      </c>
      <c r="H148" s="5" t="s">
        <v>98</v>
      </c>
      <c r="I148" s="30">
        <f t="shared" si="2"/>
        <v>44343</v>
      </c>
      <c r="J148" s="29">
        <f>+VLOOKUP(Table13144[[#This Row],[DeviceMAC]],C149:F2051,3,0)</f>
        <v>44343.674155092594</v>
      </c>
      <c r="K148">
        <f>+VLOOKUP(Table13144[[#This Row],[DeviceMAC]],C149:F2051,4,0)</f>
        <v>149</v>
      </c>
      <c r="L148" t="str">
        <f>VLOOKUP(Table13144[[#This Row],[PrevRecordType]],RecordTypes!$B$13:$C$27,2,0)</f>
        <v>Device Shutdown Start</v>
      </c>
      <c r="M148" t="str">
        <f>+VLOOKUP(Table13144[[#This Row],[DeviceMAC]],C149:H2051,5,0)</f>
        <v>Device Shutdown Start</v>
      </c>
    </row>
    <row r="149" spans="2:13" x14ac:dyDescent="0.3">
      <c r="B149" s="5" t="s">
        <v>29</v>
      </c>
      <c r="C149" s="5" t="s">
        <v>97</v>
      </c>
      <c r="D149" s="6">
        <v>44343</v>
      </c>
      <c r="E149" s="28">
        <v>44343.674155092594</v>
      </c>
      <c r="F149" s="7">
        <v>149</v>
      </c>
      <c r="G149" s="7" t="str">
        <f>VLOOKUP(Table13144[[#This Row],[LogRecordType]],RecordTypes!$B$13:$C$27,2,0)</f>
        <v>Device Shutdown Start</v>
      </c>
      <c r="H149" s="5" t="s">
        <v>98</v>
      </c>
      <c r="I149" s="30">
        <f t="shared" si="2"/>
        <v>44343</v>
      </c>
      <c r="J149" s="29">
        <f>+VLOOKUP(Table13144[[#This Row],[DeviceMAC]],C150:F2052,3,0)</f>
        <v>44343.673564814817</v>
      </c>
      <c r="K149">
        <f>+VLOOKUP(Table13144[[#This Row],[DeviceMAC]],C150:F2052,4,0)</f>
        <v>144</v>
      </c>
      <c r="L149" t="str">
        <f>VLOOKUP(Table13144[[#This Row],[PrevRecordType]],RecordTypes!$B$13:$C$27,2,0)</f>
        <v>User Logout is Good</v>
      </c>
      <c r="M149" t="str">
        <f>+VLOOKUP(Table13144[[#This Row],[DeviceMAC]],C150:H2052,5,0)</f>
        <v>User Logout is Good</v>
      </c>
    </row>
    <row r="150" spans="2:13" x14ac:dyDescent="0.3">
      <c r="B150" s="5" t="s">
        <v>29</v>
      </c>
      <c r="C150" s="5" t="s">
        <v>97</v>
      </c>
      <c r="D150" s="6">
        <v>44343</v>
      </c>
      <c r="E150" s="28">
        <v>44343.673564814817</v>
      </c>
      <c r="F150" s="7">
        <v>144</v>
      </c>
      <c r="G150" s="7" t="str">
        <f>VLOOKUP(Table13144[[#This Row],[LogRecordType]],RecordTypes!$B$13:$C$27,2,0)</f>
        <v>User Logout is Good</v>
      </c>
      <c r="H150" s="5" t="s">
        <v>94</v>
      </c>
      <c r="I150" s="30">
        <f t="shared" si="2"/>
        <v>44343</v>
      </c>
      <c r="J150" s="29">
        <f>+VLOOKUP(Table13144[[#This Row],[DeviceMAC]],C151:F2053,3,0)</f>
        <v>44343.673148148147</v>
      </c>
      <c r="K150">
        <f>+VLOOKUP(Table13144[[#This Row],[DeviceMAC]],C151:F2053,4,0)</f>
        <v>139</v>
      </c>
      <c r="L150" t="str">
        <f>VLOOKUP(Table13144[[#This Row],[PrevRecordType]],RecordTypes!$B$13:$C$27,2,0)</f>
        <v>User Logout Start</v>
      </c>
      <c r="M150" t="str">
        <f>+VLOOKUP(Table13144[[#This Row],[DeviceMAC]],C151:H2053,5,0)</f>
        <v>User Logout Start</v>
      </c>
    </row>
    <row r="151" spans="2:13" x14ac:dyDescent="0.3">
      <c r="B151" s="5" t="s">
        <v>29</v>
      </c>
      <c r="C151" s="5" t="s">
        <v>97</v>
      </c>
      <c r="D151" s="6">
        <v>44343</v>
      </c>
      <c r="E151" s="28">
        <v>44343.673148148147</v>
      </c>
      <c r="F151" s="7">
        <v>139</v>
      </c>
      <c r="G151" s="7" t="str">
        <f>VLOOKUP(Table13144[[#This Row],[LogRecordType]],RecordTypes!$B$13:$C$27,2,0)</f>
        <v>User Logout Start</v>
      </c>
      <c r="H151" s="5" t="s">
        <v>99</v>
      </c>
      <c r="I151" s="30">
        <f t="shared" si="2"/>
        <v>44343</v>
      </c>
      <c r="J151" s="29">
        <f>+VLOOKUP(Table13144[[#This Row],[DeviceMAC]],C152:F2054,3,0)</f>
        <v>44343.300706018519</v>
      </c>
      <c r="K151">
        <f>+VLOOKUP(Table13144[[#This Row],[DeviceMAC]],C152:F2054,4,0)</f>
        <v>123</v>
      </c>
      <c r="L151" t="str">
        <f>VLOOKUP(Table13144[[#This Row],[PrevRecordType]],RecordTypes!$B$13:$C$27,2,0)</f>
        <v>User Login Start is Good</v>
      </c>
      <c r="M151" t="str">
        <f>+VLOOKUP(Table13144[[#This Row],[DeviceMAC]],C152:H2054,5,0)</f>
        <v>User Login Start is Good</v>
      </c>
    </row>
    <row r="152" spans="2:13" ht="43.2" x14ac:dyDescent="0.3">
      <c r="B152" s="5" t="s">
        <v>26</v>
      </c>
      <c r="C152" s="5" t="s">
        <v>62</v>
      </c>
      <c r="D152" s="6">
        <v>44343</v>
      </c>
      <c r="E152" s="28">
        <v>44343.67283564814</v>
      </c>
      <c r="F152" s="7">
        <v>156</v>
      </c>
      <c r="G152" s="7" t="str">
        <f>VLOOKUP(Table13144[[#This Row],[LogRecordType]],RecordTypes!$B$13:$C$27,2,0)</f>
        <v>PowerDown Or Network Disconnect Discovered</v>
      </c>
      <c r="H152" s="5" t="s">
        <v>67</v>
      </c>
      <c r="I152" s="30">
        <f t="shared" si="2"/>
        <v>44343</v>
      </c>
      <c r="J152" s="29">
        <f>+VLOOKUP(Table13144[[#This Row],[DeviceMAC]],C153:F2055,3,0)</f>
        <v>44343.672719907401</v>
      </c>
      <c r="K152">
        <f>+VLOOKUP(Table13144[[#This Row],[DeviceMAC]],C153:F2055,4,0)</f>
        <v>144</v>
      </c>
      <c r="L152" t="str">
        <f>VLOOKUP(Table13144[[#This Row],[PrevRecordType]],RecordTypes!$B$13:$C$27,2,0)</f>
        <v>User Logout is Good</v>
      </c>
      <c r="M152" t="str">
        <f>+VLOOKUP(Table13144[[#This Row],[DeviceMAC]],C153:H2055,5,0)</f>
        <v>User Logout is Good</v>
      </c>
    </row>
    <row r="153" spans="2:13" x14ac:dyDescent="0.3">
      <c r="B153" s="5" t="s">
        <v>26</v>
      </c>
      <c r="C153" s="5" t="s">
        <v>62</v>
      </c>
      <c r="D153" s="6">
        <v>44343</v>
      </c>
      <c r="E153" s="28">
        <v>44343.672719907401</v>
      </c>
      <c r="F153" s="7">
        <v>144</v>
      </c>
      <c r="G153" s="7" t="str">
        <f>VLOOKUP(Table13144[[#This Row],[LogRecordType]],RecordTypes!$B$13:$C$27,2,0)</f>
        <v>User Logout is Good</v>
      </c>
      <c r="H153" s="5" t="s">
        <v>63</v>
      </c>
      <c r="I153" s="30">
        <f t="shared" si="2"/>
        <v>44343</v>
      </c>
      <c r="J153" s="29">
        <f>+VLOOKUP(Table13144[[#This Row],[DeviceMAC]],C154:F2056,3,0)</f>
        <v>44343.672291666662</v>
      </c>
      <c r="K153">
        <f>+VLOOKUP(Table13144[[#This Row],[DeviceMAC]],C154:F2056,4,0)</f>
        <v>139</v>
      </c>
      <c r="L153" t="str">
        <f>VLOOKUP(Table13144[[#This Row],[PrevRecordType]],RecordTypes!$B$13:$C$27,2,0)</f>
        <v>User Logout Start</v>
      </c>
      <c r="M153" t="str">
        <f>+VLOOKUP(Table13144[[#This Row],[DeviceMAC]],C154:H2056,5,0)</f>
        <v>User Logout Start</v>
      </c>
    </row>
    <row r="154" spans="2:13" ht="43.2" x14ac:dyDescent="0.3">
      <c r="B154" s="5" t="s">
        <v>26</v>
      </c>
      <c r="C154" s="5" t="s">
        <v>72</v>
      </c>
      <c r="D154" s="6">
        <v>44343</v>
      </c>
      <c r="E154" s="28">
        <v>44343.672673611109</v>
      </c>
      <c r="F154" s="7">
        <v>156</v>
      </c>
      <c r="G154" s="7" t="str">
        <f>VLOOKUP(Table13144[[#This Row],[LogRecordType]],RecordTypes!$B$13:$C$27,2,0)</f>
        <v>PowerDown Or Network Disconnect Discovered</v>
      </c>
      <c r="H154" s="5" t="s">
        <v>67</v>
      </c>
      <c r="I154" s="30">
        <f t="shared" si="2"/>
        <v>44343</v>
      </c>
      <c r="J154" s="29">
        <f>+VLOOKUP(Table13144[[#This Row],[DeviceMAC]],C155:F2057,3,0)</f>
        <v>44343.672523148147</v>
      </c>
      <c r="K154">
        <f>+VLOOKUP(Table13144[[#This Row],[DeviceMAC]],C155:F2057,4,0)</f>
        <v>151</v>
      </c>
      <c r="L154" t="str">
        <f>VLOOKUP(Table13144[[#This Row],[PrevRecordType]],RecordTypes!$B$13:$C$27,2,0)</f>
        <v>Device Shutdown Finish</v>
      </c>
      <c r="M154" t="str">
        <f>+VLOOKUP(Table13144[[#This Row],[DeviceMAC]],C155:H2057,5,0)</f>
        <v>Device Shutdown Finish</v>
      </c>
    </row>
    <row r="155" spans="2:13" ht="28.8" x14ac:dyDescent="0.3">
      <c r="B155" s="5" t="s">
        <v>26</v>
      </c>
      <c r="C155" s="5" t="s">
        <v>72</v>
      </c>
      <c r="D155" s="6">
        <v>44343</v>
      </c>
      <c r="E155" s="28">
        <v>44343.672523148147</v>
      </c>
      <c r="F155" s="7">
        <v>151</v>
      </c>
      <c r="G155" s="7" t="str">
        <f>VLOOKUP(Table13144[[#This Row],[LogRecordType]],RecordTypes!$B$13:$C$27,2,0)</f>
        <v>Device Shutdown Finish</v>
      </c>
      <c r="H155" s="5" t="s">
        <v>73</v>
      </c>
      <c r="I155" s="30">
        <f t="shared" si="2"/>
        <v>44343</v>
      </c>
      <c r="J155" s="29">
        <f>+VLOOKUP(Table13144[[#This Row],[DeviceMAC]],C156:F2058,3,0)</f>
        <v>44343.671932870369</v>
      </c>
      <c r="K155">
        <f>+VLOOKUP(Table13144[[#This Row],[DeviceMAC]],C156:F2058,4,0)</f>
        <v>149</v>
      </c>
      <c r="L155" t="str">
        <f>VLOOKUP(Table13144[[#This Row],[PrevRecordType]],RecordTypes!$B$13:$C$27,2,0)</f>
        <v>Device Shutdown Start</v>
      </c>
      <c r="M155" t="str">
        <f>+VLOOKUP(Table13144[[#This Row],[DeviceMAC]],C156:H2058,5,0)</f>
        <v>Device Shutdown Start</v>
      </c>
    </row>
    <row r="156" spans="2:13" x14ac:dyDescent="0.3">
      <c r="B156" s="5" t="s">
        <v>26</v>
      </c>
      <c r="C156" s="5" t="s">
        <v>62</v>
      </c>
      <c r="D156" s="6">
        <v>44343</v>
      </c>
      <c r="E156" s="28">
        <v>44343.672291666662</v>
      </c>
      <c r="F156" s="7">
        <v>139</v>
      </c>
      <c r="G156" s="7" t="str">
        <f>VLOOKUP(Table13144[[#This Row],[LogRecordType]],RecordTypes!$B$13:$C$27,2,0)</f>
        <v>User Logout Start</v>
      </c>
      <c r="H156" s="5" t="s">
        <v>63</v>
      </c>
      <c r="I156" s="30">
        <f t="shared" si="2"/>
        <v>44343</v>
      </c>
      <c r="J156" s="29">
        <f>+VLOOKUP(Table13144[[#This Row],[DeviceMAC]],C157:F2059,3,0)</f>
        <v>44343.294016203698</v>
      </c>
      <c r="K156">
        <f>+VLOOKUP(Table13144[[#This Row],[DeviceMAC]],C157:F2059,4,0)</f>
        <v>123</v>
      </c>
      <c r="L156" t="str">
        <f>VLOOKUP(Table13144[[#This Row],[PrevRecordType]],RecordTypes!$B$13:$C$27,2,0)</f>
        <v>User Login Start is Good</v>
      </c>
      <c r="M156" t="str">
        <f>+VLOOKUP(Table13144[[#This Row],[DeviceMAC]],C157:H2059,5,0)</f>
        <v>User Login Start is Good</v>
      </c>
    </row>
    <row r="157" spans="2:13" ht="43.2" x14ac:dyDescent="0.3">
      <c r="B157" s="5" t="s">
        <v>26</v>
      </c>
      <c r="C157" s="5" t="s">
        <v>54</v>
      </c>
      <c r="D157" s="6">
        <v>44343</v>
      </c>
      <c r="E157" s="28">
        <v>44343.672037037024</v>
      </c>
      <c r="F157" s="7">
        <v>156</v>
      </c>
      <c r="G157" s="7" t="str">
        <f>VLOOKUP(Table13144[[#This Row],[LogRecordType]],RecordTypes!$B$13:$C$27,2,0)</f>
        <v>PowerDown Or Network Disconnect Discovered</v>
      </c>
      <c r="H157" s="5" t="s">
        <v>67</v>
      </c>
      <c r="I157" s="30">
        <f t="shared" si="2"/>
        <v>44343</v>
      </c>
      <c r="J157" s="29">
        <f>+VLOOKUP(Table13144[[#This Row],[DeviceMAC]],C158:F2060,3,0)</f>
        <v>44343.671921296285</v>
      </c>
      <c r="K157">
        <f>+VLOOKUP(Table13144[[#This Row],[DeviceMAC]],C158:F2060,4,0)</f>
        <v>144</v>
      </c>
      <c r="L157" t="str">
        <f>VLOOKUP(Table13144[[#This Row],[PrevRecordType]],RecordTypes!$B$13:$C$27,2,0)</f>
        <v>User Logout is Good</v>
      </c>
      <c r="M157" t="str">
        <f>+VLOOKUP(Table13144[[#This Row],[DeviceMAC]],C158:H2060,5,0)</f>
        <v>User Logout is Good</v>
      </c>
    </row>
    <row r="158" spans="2:13" x14ac:dyDescent="0.3">
      <c r="B158" s="5" t="s">
        <v>26</v>
      </c>
      <c r="C158" s="5" t="s">
        <v>72</v>
      </c>
      <c r="D158" s="6">
        <v>44343</v>
      </c>
      <c r="E158" s="28">
        <v>44343.671932870369</v>
      </c>
      <c r="F158" s="7">
        <v>149</v>
      </c>
      <c r="G158" s="7" t="str">
        <f>VLOOKUP(Table13144[[#This Row],[LogRecordType]],RecordTypes!$B$13:$C$27,2,0)</f>
        <v>Device Shutdown Start</v>
      </c>
      <c r="H158" s="5" t="s">
        <v>73</v>
      </c>
      <c r="I158" s="30">
        <f t="shared" si="2"/>
        <v>44343</v>
      </c>
      <c r="J158" s="29">
        <f>+VLOOKUP(Table13144[[#This Row],[DeviceMAC]],C159:F2061,3,0)</f>
        <v>44343.671481481484</v>
      </c>
      <c r="K158">
        <f>+VLOOKUP(Table13144[[#This Row],[DeviceMAC]],C159:F2061,4,0)</f>
        <v>144</v>
      </c>
      <c r="L158" t="str">
        <f>VLOOKUP(Table13144[[#This Row],[PrevRecordType]],RecordTypes!$B$13:$C$27,2,0)</f>
        <v>User Logout is Good</v>
      </c>
      <c r="M158" t="str">
        <f>+VLOOKUP(Table13144[[#This Row],[DeviceMAC]],C159:H2061,5,0)</f>
        <v>User Logout is Good</v>
      </c>
    </row>
    <row r="159" spans="2:13" x14ac:dyDescent="0.3">
      <c r="B159" s="5" t="s">
        <v>26</v>
      </c>
      <c r="C159" s="5" t="s">
        <v>54</v>
      </c>
      <c r="D159" s="6">
        <v>44343</v>
      </c>
      <c r="E159" s="28">
        <v>44343.671921296285</v>
      </c>
      <c r="F159" s="7">
        <v>144</v>
      </c>
      <c r="G159" s="7" t="str">
        <f>VLOOKUP(Table13144[[#This Row],[LogRecordType]],RecordTypes!$B$13:$C$27,2,0)</f>
        <v>User Logout is Good</v>
      </c>
      <c r="H159" s="5" t="s">
        <v>88</v>
      </c>
      <c r="I159" s="30">
        <f t="shared" si="2"/>
        <v>44343</v>
      </c>
      <c r="J159" s="29">
        <f>+VLOOKUP(Table13144[[#This Row],[DeviceMAC]],C160:F2062,3,0)</f>
        <v>44343.671527777769</v>
      </c>
      <c r="K159">
        <f>+VLOOKUP(Table13144[[#This Row],[DeviceMAC]],C160:F2062,4,0)</f>
        <v>139</v>
      </c>
      <c r="L159" t="str">
        <f>VLOOKUP(Table13144[[#This Row],[PrevRecordType]],RecordTypes!$B$13:$C$27,2,0)</f>
        <v>User Logout Start</v>
      </c>
      <c r="M159" t="str">
        <f>+VLOOKUP(Table13144[[#This Row],[DeviceMAC]],C160:H2062,5,0)</f>
        <v>User Logout Start</v>
      </c>
    </row>
    <row r="160" spans="2:13" x14ac:dyDescent="0.3">
      <c r="B160" s="5" t="s">
        <v>26</v>
      </c>
      <c r="C160" s="5" t="s">
        <v>54</v>
      </c>
      <c r="D160" s="6">
        <v>44343</v>
      </c>
      <c r="E160" s="28">
        <v>44343.671527777769</v>
      </c>
      <c r="F160" s="7">
        <v>139</v>
      </c>
      <c r="G160" s="7" t="str">
        <f>VLOOKUP(Table13144[[#This Row],[LogRecordType]],RecordTypes!$B$13:$C$27,2,0)</f>
        <v>User Logout Start</v>
      </c>
      <c r="H160" s="5" t="s">
        <v>88</v>
      </c>
      <c r="I160" s="30">
        <f t="shared" si="2"/>
        <v>44343</v>
      </c>
      <c r="J160" s="29">
        <f>+VLOOKUP(Table13144[[#This Row],[DeviceMAC]],C161:F2063,3,0)</f>
        <v>44343.295659722215</v>
      </c>
      <c r="K160">
        <f>+VLOOKUP(Table13144[[#This Row],[DeviceMAC]],C161:F2063,4,0)</f>
        <v>123</v>
      </c>
      <c r="L160" t="str">
        <f>VLOOKUP(Table13144[[#This Row],[PrevRecordType]],RecordTypes!$B$13:$C$27,2,0)</f>
        <v>User Login Start is Good</v>
      </c>
      <c r="M160" t="str">
        <f>+VLOOKUP(Table13144[[#This Row],[DeviceMAC]],C161:H2063,5,0)</f>
        <v>User Login Start is Good</v>
      </c>
    </row>
    <row r="161" spans="2:13" x14ac:dyDescent="0.3">
      <c r="B161" s="5" t="s">
        <v>26</v>
      </c>
      <c r="C161" s="5" t="s">
        <v>72</v>
      </c>
      <c r="D161" s="6">
        <v>44343</v>
      </c>
      <c r="E161" s="28">
        <v>44343.671481481484</v>
      </c>
      <c r="F161" s="7">
        <v>144</v>
      </c>
      <c r="G161" s="7" t="str">
        <f>VLOOKUP(Table13144[[#This Row],[LogRecordType]],RecordTypes!$B$13:$C$27,2,0)</f>
        <v>User Logout is Good</v>
      </c>
      <c r="H161" s="5" t="s">
        <v>68</v>
      </c>
      <c r="I161" s="30">
        <f t="shared" si="2"/>
        <v>44343</v>
      </c>
      <c r="J161" s="29">
        <f>+VLOOKUP(Table13144[[#This Row],[DeviceMAC]],C162:F2064,3,0)</f>
        <v>44343.671064814815</v>
      </c>
      <c r="K161">
        <f>+VLOOKUP(Table13144[[#This Row],[DeviceMAC]],C162:F2064,4,0)</f>
        <v>139</v>
      </c>
      <c r="L161" t="str">
        <f>VLOOKUP(Table13144[[#This Row],[PrevRecordType]],RecordTypes!$B$13:$C$27,2,0)</f>
        <v>User Logout Start</v>
      </c>
      <c r="M161" t="str">
        <f>+VLOOKUP(Table13144[[#This Row],[DeviceMAC]],C162:H2064,5,0)</f>
        <v>User Logout Start</v>
      </c>
    </row>
    <row r="162" spans="2:13" x14ac:dyDescent="0.3">
      <c r="B162" s="5" t="s">
        <v>26</v>
      </c>
      <c r="C162" s="5" t="s">
        <v>72</v>
      </c>
      <c r="D162" s="6">
        <v>44343</v>
      </c>
      <c r="E162" s="28">
        <v>44343.671064814815</v>
      </c>
      <c r="F162" s="7">
        <v>139</v>
      </c>
      <c r="G162" s="7" t="str">
        <f>VLOOKUP(Table13144[[#This Row],[LogRecordType]],RecordTypes!$B$13:$C$27,2,0)</f>
        <v>User Logout Start</v>
      </c>
      <c r="H162" s="5" t="s">
        <v>87</v>
      </c>
      <c r="I162" s="30">
        <f t="shared" si="2"/>
        <v>44343</v>
      </c>
      <c r="J162" s="29">
        <f>+VLOOKUP(Table13144[[#This Row],[DeviceMAC]],C163:F2065,3,0)</f>
        <v>44343.294467592597</v>
      </c>
      <c r="K162">
        <f>+VLOOKUP(Table13144[[#This Row],[DeviceMAC]],C163:F2065,4,0)</f>
        <v>123</v>
      </c>
      <c r="L162" t="str">
        <f>VLOOKUP(Table13144[[#This Row],[PrevRecordType]],RecordTypes!$B$13:$C$27,2,0)</f>
        <v>User Login Start is Good</v>
      </c>
      <c r="M162" t="str">
        <f>+VLOOKUP(Table13144[[#This Row],[DeviceMAC]],C163:H2065,5,0)</f>
        <v>User Login Start is Good</v>
      </c>
    </row>
    <row r="163" spans="2:13" ht="43.2" x14ac:dyDescent="0.3">
      <c r="B163" s="5" t="s">
        <v>26</v>
      </c>
      <c r="C163" s="5" t="s">
        <v>56</v>
      </c>
      <c r="D163" s="6">
        <v>44343</v>
      </c>
      <c r="E163" s="28">
        <v>44343.670972222215</v>
      </c>
      <c r="F163" s="7">
        <v>156</v>
      </c>
      <c r="G163" s="7" t="str">
        <f>VLOOKUP(Table13144[[#This Row],[LogRecordType]],RecordTypes!$B$13:$C$27,2,0)</f>
        <v>PowerDown Or Network Disconnect Discovered</v>
      </c>
      <c r="H163" s="5" t="s">
        <v>67</v>
      </c>
      <c r="I163" s="30">
        <f t="shared" si="2"/>
        <v>44343</v>
      </c>
      <c r="J163" s="29">
        <f>+VLOOKUP(Table13144[[#This Row],[DeviceMAC]],C164:F2066,3,0)</f>
        <v>44343.670844907399</v>
      </c>
      <c r="K163">
        <f>+VLOOKUP(Table13144[[#This Row],[DeviceMAC]],C164:F2066,4,0)</f>
        <v>144</v>
      </c>
      <c r="L163" t="str">
        <f>VLOOKUP(Table13144[[#This Row],[PrevRecordType]],RecordTypes!$B$13:$C$27,2,0)</f>
        <v>User Logout is Good</v>
      </c>
      <c r="M163" t="str">
        <f>+VLOOKUP(Table13144[[#This Row],[DeviceMAC]],C164:H2066,5,0)</f>
        <v>User Logout is Good</v>
      </c>
    </row>
    <row r="164" spans="2:13" x14ac:dyDescent="0.3">
      <c r="B164" s="5" t="s">
        <v>26</v>
      </c>
      <c r="C164" s="5" t="s">
        <v>56</v>
      </c>
      <c r="D164" s="6">
        <v>44343</v>
      </c>
      <c r="E164" s="28">
        <v>44343.670844907399</v>
      </c>
      <c r="F164" s="7">
        <v>144</v>
      </c>
      <c r="G164" s="7" t="str">
        <f>VLOOKUP(Table13144[[#This Row],[LogRecordType]],RecordTypes!$B$13:$C$27,2,0)</f>
        <v>User Logout is Good</v>
      </c>
      <c r="H164" s="5" t="s">
        <v>68</v>
      </c>
      <c r="I164" s="30">
        <f t="shared" si="2"/>
        <v>44343</v>
      </c>
      <c r="J164" s="29">
        <f>+VLOOKUP(Table13144[[#This Row],[DeviceMAC]],C165:F2067,3,0)</f>
        <v>44343.670393518514</v>
      </c>
      <c r="K164">
        <f>+VLOOKUP(Table13144[[#This Row],[DeviceMAC]],C165:F2067,4,0)</f>
        <v>139</v>
      </c>
      <c r="L164" t="str">
        <f>VLOOKUP(Table13144[[#This Row],[PrevRecordType]],RecordTypes!$B$13:$C$27,2,0)</f>
        <v>User Logout Start</v>
      </c>
      <c r="M164" t="str">
        <f>+VLOOKUP(Table13144[[#This Row],[DeviceMAC]],C165:H2067,5,0)</f>
        <v>User Logout Start</v>
      </c>
    </row>
    <row r="165" spans="2:13" x14ac:dyDescent="0.3">
      <c r="B165" s="5" t="s">
        <v>26</v>
      </c>
      <c r="C165" s="5" t="s">
        <v>56</v>
      </c>
      <c r="D165" s="6">
        <v>44343</v>
      </c>
      <c r="E165" s="28">
        <v>44343.670393518514</v>
      </c>
      <c r="F165" s="7">
        <v>139</v>
      </c>
      <c r="G165" s="7" t="str">
        <f>VLOOKUP(Table13144[[#This Row],[LogRecordType]],RecordTypes!$B$13:$C$27,2,0)</f>
        <v>User Logout Start</v>
      </c>
      <c r="H165" s="5" t="s">
        <v>68</v>
      </c>
      <c r="I165" s="30">
        <f t="shared" si="2"/>
        <v>44343</v>
      </c>
      <c r="J165" s="29">
        <f>+VLOOKUP(Table13144[[#This Row],[DeviceMAC]],C166:F2068,3,0)</f>
        <v>44343.291006944441</v>
      </c>
      <c r="K165">
        <f>+VLOOKUP(Table13144[[#This Row],[DeviceMAC]],C166:F2068,4,0)</f>
        <v>123</v>
      </c>
      <c r="L165" t="str">
        <f>VLOOKUP(Table13144[[#This Row],[PrevRecordType]],RecordTypes!$B$13:$C$27,2,0)</f>
        <v>User Login Start is Good</v>
      </c>
      <c r="M165" t="str">
        <f>+VLOOKUP(Table13144[[#This Row],[DeviceMAC]],C166:H2068,5,0)</f>
        <v>User Login Start is Good</v>
      </c>
    </row>
    <row r="166" spans="2:13" ht="43.2" x14ac:dyDescent="0.3">
      <c r="B166" s="5" t="s">
        <v>29</v>
      </c>
      <c r="C166" s="5" t="s">
        <v>60</v>
      </c>
      <c r="D166" s="6">
        <v>44343</v>
      </c>
      <c r="E166" s="28">
        <v>44343.669097222228</v>
      </c>
      <c r="F166" s="7">
        <v>156</v>
      </c>
      <c r="G166" s="7" t="str">
        <f>VLOOKUP(Table13144[[#This Row],[LogRecordType]],RecordTypes!$B$13:$C$27,2,0)</f>
        <v>PowerDown Or Network Disconnect Discovered</v>
      </c>
      <c r="H166" s="5" t="s">
        <v>67</v>
      </c>
      <c r="I166" s="30">
        <f t="shared" si="2"/>
        <v>44343</v>
      </c>
      <c r="J166" s="29">
        <f>+VLOOKUP(Table13144[[#This Row],[DeviceMAC]],C167:F2069,3,0)</f>
        <v>44343.668969907412</v>
      </c>
      <c r="K166">
        <f>+VLOOKUP(Table13144[[#This Row],[DeviceMAC]],C167:F2069,4,0)</f>
        <v>144</v>
      </c>
      <c r="L166" t="str">
        <f>VLOOKUP(Table13144[[#This Row],[PrevRecordType]],RecordTypes!$B$13:$C$27,2,0)</f>
        <v>User Logout is Good</v>
      </c>
      <c r="M166" t="str">
        <f>+VLOOKUP(Table13144[[#This Row],[DeviceMAC]],C167:H2069,5,0)</f>
        <v>User Logout is Good</v>
      </c>
    </row>
    <row r="167" spans="2:13" x14ac:dyDescent="0.3">
      <c r="B167" s="5" t="s">
        <v>29</v>
      </c>
      <c r="C167" s="5" t="s">
        <v>60</v>
      </c>
      <c r="D167" s="6">
        <v>44343</v>
      </c>
      <c r="E167" s="28">
        <v>44343.668969907412</v>
      </c>
      <c r="F167" s="7">
        <v>144</v>
      </c>
      <c r="G167" s="7" t="str">
        <f>VLOOKUP(Table13144[[#This Row],[LogRecordType]],RecordTypes!$B$13:$C$27,2,0)</f>
        <v>User Logout is Good</v>
      </c>
      <c r="H167" s="5" t="s">
        <v>76</v>
      </c>
      <c r="I167" s="30">
        <f t="shared" si="2"/>
        <v>44343</v>
      </c>
      <c r="J167" s="29">
        <f>+VLOOKUP(Table13144[[#This Row],[DeviceMAC]],C168:F2070,3,0)</f>
        <v>44343.668530092596</v>
      </c>
      <c r="K167">
        <f>+VLOOKUP(Table13144[[#This Row],[DeviceMAC]],C168:F2070,4,0)</f>
        <v>139</v>
      </c>
      <c r="L167" t="str">
        <f>VLOOKUP(Table13144[[#This Row],[PrevRecordType]],RecordTypes!$B$13:$C$27,2,0)</f>
        <v>User Logout Start</v>
      </c>
      <c r="M167" t="str">
        <f>+VLOOKUP(Table13144[[#This Row],[DeviceMAC]],C168:H2070,5,0)</f>
        <v>User Logout Start</v>
      </c>
    </row>
    <row r="168" spans="2:13" x14ac:dyDescent="0.3">
      <c r="B168" s="5" t="s">
        <v>29</v>
      </c>
      <c r="C168" s="5" t="s">
        <v>60</v>
      </c>
      <c r="D168" s="6">
        <v>44343</v>
      </c>
      <c r="E168" s="28">
        <v>44343.668530092596</v>
      </c>
      <c r="F168" s="7">
        <v>139</v>
      </c>
      <c r="G168" s="7" t="str">
        <f>VLOOKUP(Table13144[[#This Row],[LogRecordType]],RecordTypes!$B$13:$C$27,2,0)</f>
        <v>User Logout Start</v>
      </c>
      <c r="H168" s="5" t="s">
        <v>76</v>
      </c>
      <c r="I168" s="30">
        <f t="shared" si="2"/>
        <v>44343</v>
      </c>
      <c r="J168" s="29">
        <f>+VLOOKUP(Table13144[[#This Row],[DeviceMAC]],C169:F2071,3,0)</f>
        <v>44343.291932870372</v>
      </c>
      <c r="K168">
        <f>+VLOOKUP(Table13144[[#This Row],[DeviceMAC]],C169:F2071,4,0)</f>
        <v>113</v>
      </c>
      <c r="L168" t="str">
        <f>VLOOKUP(Table13144[[#This Row],[PrevRecordType]],RecordTypes!$B$13:$C$27,2,0)</f>
        <v>User Login Start</v>
      </c>
      <c r="M168" t="str">
        <f>+VLOOKUP(Table13144[[#This Row],[DeviceMAC]],C169:H2071,5,0)</f>
        <v>User Login Start</v>
      </c>
    </row>
    <row r="169" spans="2:13" ht="43.2" x14ac:dyDescent="0.3">
      <c r="B169" s="5" t="s">
        <v>26</v>
      </c>
      <c r="C169" s="5" t="s">
        <v>43</v>
      </c>
      <c r="D169" s="6">
        <v>44343</v>
      </c>
      <c r="E169" s="28">
        <v>44343.657060185193</v>
      </c>
      <c r="F169" s="7">
        <v>156</v>
      </c>
      <c r="G169" s="7" t="str">
        <f>VLOOKUP(Table13144[[#This Row],[LogRecordType]],RecordTypes!$B$13:$C$27,2,0)</f>
        <v>PowerDown Or Network Disconnect Discovered</v>
      </c>
      <c r="H169" s="5" t="s">
        <v>67</v>
      </c>
      <c r="I169" s="30">
        <f t="shared" si="2"/>
        <v>44343</v>
      </c>
      <c r="J169" s="29">
        <f>+VLOOKUP(Table13144[[#This Row],[DeviceMAC]],C170:F2072,3,0)</f>
        <v>44343.6569212963</v>
      </c>
      <c r="K169">
        <f>+VLOOKUP(Table13144[[#This Row],[DeviceMAC]],C170:F2072,4,0)</f>
        <v>151</v>
      </c>
      <c r="L169" t="str">
        <f>VLOOKUP(Table13144[[#This Row],[PrevRecordType]],RecordTypes!$B$13:$C$27,2,0)</f>
        <v>Device Shutdown Finish</v>
      </c>
      <c r="M169" t="str">
        <f>+VLOOKUP(Table13144[[#This Row],[DeviceMAC]],C170:H2072,5,0)</f>
        <v>Device Shutdown Finish</v>
      </c>
    </row>
    <row r="170" spans="2:13" ht="28.8" x14ac:dyDescent="0.3">
      <c r="B170" s="5" t="s">
        <v>26</v>
      </c>
      <c r="C170" s="5" t="s">
        <v>43</v>
      </c>
      <c r="D170" s="6">
        <v>44343</v>
      </c>
      <c r="E170" s="28">
        <v>44343.6569212963</v>
      </c>
      <c r="F170" s="7">
        <v>151</v>
      </c>
      <c r="G170" s="7" t="str">
        <f>VLOOKUP(Table13144[[#This Row],[LogRecordType]],RecordTypes!$B$13:$C$27,2,0)</f>
        <v>Device Shutdown Finish</v>
      </c>
      <c r="H170" s="5" t="s">
        <v>44</v>
      </c>
      <c r="I170" s="30">
        <f t="shared" si="2"/>
        <v>44343</v>
      </c>
      <c r="J170" s="29">
        <f>+VLOOKUP(Table13144[[#This Row],[DeviceMAC]],C171:F2073,3,0)</f>
        <v>44343.6566087963</v>
      </c>
      <c r="K170">
        <f>+VLOOKUP(Table13144[[#This Row],[DeviceMAC]],C171:F2073,4,0)</f>
        <v>149</v>
      </c>
      <c r="L170" t="str">
        <f>VLOOKUP(Table13144[[#This Row],[PrevRecordType]],RecordTypes!$B$13:$C$27,2,0)</f>
        <v>Device Shutdown Start</v>
      </c>
      <c r="M170" t="str">
        <f>+VLOOKUP(Table13144[[#This Row],[DeviceMAC]],C171:H2073,5,0)</f>
        <v>Device Shutdown Start</v>
      </c>
    </row>
    <row r="171" spans="2:13" x14ac:dyDescent="0.3">
      <c r="B171" s="5" t="s">
        <v>26</v>
      </c>
      <c r="C171" s="5" t="s">
        <v>43</v>
      </c>
      <c r="D171" s="6">
        <v>44343</v>
      </c>
      <c r="E171" s="28">
        <v>44343.6566087963</v>
      </c>
      <c r="F171" s="7">
        <v>149</v>
      </c>
      <c r="G171" s="7" t="str">
        <f>VLOOKUP(Table13144[[#This Row],[LogRecordType]],RecordTypes!$B$13:$C$27,2,0)</f>
        <v>Device Shutdown Start</v>
      </c>
      <c r="H171" s="5" t="s">
        <v>44</v>
      </c>
      <c r="I171" s="30">
        <f t="shared" si="2"/>
        <v>44343</v>
      </c>
      <c r="J171" s="29">
        <f>+VLOOKUP(Table13144[[#This Row],[DeviceMAC]],C172:F2074,3,0)</f>
        <v>44343.656261574077</v>
      </c>
      <c r="K171">
        <f>+VLOOKUP(Table13144[[#This Row],[DeviceMAC]],C172:F2074,4,0)</f>
        <v>144</v>
      </c>
      <c r="L171" t="str">
        <f>VLOOKUP(Table13144[[#This Row],[PrevRecordType]],RecordTypes!$B$13:$C$27,2,0)</f>
        <v>User Logout is Good</v>
      </c>
      <c r="M171" t="str">
        <f>+VLOOKUP(Table13144[[#This Row],[DeviceMAC]],C172:H2074,5,0)</f>
        <v>User Logout is Good</v>
      </c>
    </row>
    <row r="172" spans="2:13" x14ac:dyDescent="0.3">
      <c r="B172" s="5" t="s">
        <v>26</v>
      </c>
      <c r="C172" s="5" t="s">
        <v>43</v>
      </c>
      <c r="D172" s="6">
        <v>44343</v>
      </c>
      <c r="E172" s="28">
        <v>44343.656261574077</v>
      </c>
      <c r="F172" s="7">
        <v>144</v>
      </c>
      <c r="G172" s="7" t="str">
        <f>VLOOKUP(Table13144[[#This Row],[LogRecordType]],RecordTypes!$B$13:$C$27,2,0)</f>
        <v>User Logout is Good</v>
      </c>
      <c r="H172" s="5" t="s">
        <v>47</v>
      </c>
      <c r="I172" s="30">
        <f t="shared" si="2"/>
        <v>44343</v>
      </c>
      <c r="J172" s="29">
        <f>+VLOOKUP(Table13144[[#This Row],[DeviceMAC]],C173:F2075,3,0)</f>
        <v>44343.65587962963</v>
      </c>
      <c r="K172">
        <f>+VLOOKUP(Table13144[[#This Row],[DeviceMAC]],C173:F2075,4,0)</f>
        <v>139</v>
      </c>
      <c r="L172" t="str">
        <f>VLOOKUP(Table13144[[#This Row],[PrevRecordType]],RecordTypes!$B$13:$C$27,2,0)</f>
        <v>User Logout Start</v>
      </c>
      <c r="M172" t="str">
        <f>+VLOOKUP(Table13144[[#This Row],[DeviceMAC]],C173:H2075,5,0)</f>
        <v>User Logout Start</v>
      </c>
    </row>
    <row r="173" spans="2:13" x14ac:dyDescent="0.3">
      <c r="B173" s="5" t="s">
        <v>26</v>
      </c>
      <c r="C173" s="5" t="s">
        <v>43</v>
      </c>
      <c r="D173" s="6">
        <v>44343</v>
      </c>
      <c r="E173" s="28">
        <v>44343.65587962963</v>
      </c>
      <c r="F173" s="7">
        <v>139</v>
      </c>
      <c r="G173" s="7" t="str">
        <f>VLOOKUP(Table13144[[#This Row],[LogRecordType]],RecordTypes!$B$13:$C$27,2,0)</f>
        <v>User Logout Start</v>
      </c>
      <c r="H173" s="5" t="s">
        <v>46</v>
      </c>
      <c r="I173" s="30">
        <f t="shared" si="2"/>
        <v>44343</v>
      </c>
      <c r="J173" s="29">
        <f>+VLOOKUP(Table13144[[#This Row],[DeviceMAC]],C174:F2076,3,0)</f>
        <v>44343.279780092591</v>
      </c>
      <c r="K173">
        <f>+VLOOKUP(Table13144[[#This Row],[DeviceMAC]],C174:F2076,4,0)</f>
        <v>123</v>
      </c>
      <c r="L173" t="str">
        <f>VLOOKUP(Table13144[[#This Row],[PrevRecordType]],RecordTypes!$B$13:$C$27,2,0)</f>
        <v>User Login Start is Good</v>
      </c>
      <c r="M173" t="str">
        <f>+VLOOKUP(Table13144[[#This Row],[DeviceMAC]],C174:H2076,5,0)</f>
        <v>User Login Start is Good</v>
      </c>
    </row>
    <row r="174" spans="2:13" ht="43.2" x14ac:dyDescent="0.3">
      <c r="B174" s="5" t="s">
        <v>26</v>
      </c>
      <c r="C174" s="5" t="s">
        <v>37</v>
      </c>
      <c r="D174" s="6">
        <v>44343</v>
      </c>
      <c r="E174" s="28">
        <v>44343.655555555553</v>
      </c>
      <c r="F174" s="7">
        <v>156</v>
      </c>
      <c r="G174" s="7" t="str">
        <f>VLOOKUP(Table13144[[#This Row],[LogRecordType]],RecordTypes!$B$13:$C$27,2,0)</f>
        <v>PowerDown Or Network Disconnect Discovered</v>
      </c>
      <c r="H174" s="5" t="s">
        <v>67</v>
      </c>
      <c r="I174" s="30">
        <f t="shared" si="2"/>
        <v>44343</v>
      </c>
      <c r="J174" s="29">
        <f>+VLOOKUP(Table13144[[#This Row],[DeviceMAC]],C175:F2077,3,0)</f>
        <v>44343.655405092592</v>
      </c>
      <c r="K174">
        <f>+VLOOKUP(Table13144[[#This Row],[DeviceMAC]],C175:F2077,4,0)</f>
        <v>151</v>
      </c>
      <c r="L174" t="str">
        <f>VLOOKUP(Table13144[[#This Row],[PrevRecordType]],RecordTypes!$B$13:$C$27,2,0)</f>
        <v>Device Shutdown Finish</v>
      </c>
      <c r="M174" t="str">
        <f>+VLOOKUP(Table13144[[#This Row],[DeviceMAC]],C175:H2077,5,0)</f>
        <v>Device Shutdown Finish</v>
      </c>
    </row>
    <row r="175" spans="2:13" ht="28.8" x14ac:dyDescent="0.3">
      <c r="B175" s="5" t="s">
        <v>26</v>
      </c>
      <c r="C175" s="5" t="s">
        <v>37</v>
      </c>
      <c r="D175" s="6">
        <v>44343</v>
      </c>
      <c r="E175" s="28">
        <v>44343.655405092592</v>
      </c>
      <c r="F175" s="7">
        <v>151</v>
      </c>
      <c r="G175" s="7" t="str">
        <f>VLOOKUP(Table13144[[#This Row],[LogRecordType]],RecordTypes!$B$13:$C$27,2,0)</f>
        <v>Device Shutdown Finish</v>
      </c>
      <c r="H175" s="5" t="s">
        <v>38</v>
      </c>
      <c r="I175" s="30">
        <f t="shared" si="2"/>
        <v>44343</v>
      </c>
      <c r="J175" s="29">
        <f>+VLOOKUP(Table13144[[#This Row],[DeviceMAC]],C176:F2078,3,0)</f>
        <v>44343.654976851853</v>
      </c>
      <c r="K175">
        <f>+VLOOKUP(Table13144[[#This Row],[DeviceMAC]],C176:F2078,4,0)</f>
        <v>149</v>
      </c>
      <c r="L175" t="str">
        <f>VLOOKUP(Table13144[[#This Row],[PrevRecordType]],RecordTypes!$B$13:$C$27,2,0)</f>
        <v>Device Shutdown Start</v>
      </c>
      <c r="M175" t="str">
        <f>+VLOOKUP(Table13144[[#This Row],[DeviceMAC]],C176:H2078,5,0)</f>
        <v>Device Shutdown Start</v>
      </c>
    </row>
    <row r="176" spans="2:13" x14ac:dyDescent="0.3">
      <c r="B176" s="5" t="s">
        <v>26</v>
      </c>
      <c r="C176" s="5" t="s">
        <v>37</v>
      </c>
      <c r="D176" s="6">
        <v>44343</v>
      </c>
      <c r="E176" s="28">
        <v>44343.654976851853</v>
      </c>
      <c r="F176" s="7">
        <v>149</v>
      </c>
      <c r="G176" s="7" t="str">
        <f>VLOOKUP(Table13144[[#This Row],[LogRecordType]],RecordTypes!$B$13:$C$27,2,0)</f>
        <v>Device Shutdown Start</v>
      </c>
      <c r="H176" s="5" t="s">
        <v>38</v>
      </c>
      <c r="I176" s="30">
        <f t="shared" si="2"/>
        <v>44343</v>
      </c>
      <c r="J176" s="29">
        <f>+VLOOKUP(Table13144[[#This Row],[DeviceMAC]],C177:F2079,3,0)</f>
        <v>44343.654236111113</v>
      </c>
      <c r="K176">
        <f>+VLOOKUP(Table13144[[#This Row],[DeviceMAC]],C177:F2079,4,0)</f>
        <v>144</v>
      </c>
      <c r="L176" t="str">
        <f>VLOOKUP(Table13144[[#This Row],[PrevRecordType]],RecordTypes!$B$13:$C$27,2,0)</f>
        <v>User Logout is Good</v>
      </c>
      <c r="M176" t="str">
        <f>+VLOOKUP(Table13144[[#This Row],[DeviceMAC]],C177:H2079,5,0)</f>
        <v>User Logout is Good</v>
      </c>
    </row>
    <row r="177" spans="2:13" x14ac:dyDescent="0.3">
      <c r="B177" s="5" t="s">
        <v>26</v>
      </c>
      <c r="C177" s="5" t="s">
        <v>37</v>
      </c>
      <c r="D177" s="6">
        <v>44343</v>
      </c>
      <c r="E177" s="28">
        <v>44343.654236111113</v>
      </c>
      <c r="F177" s="7">
        <v>144</v>
      </c>
      <c r="G177" s="7" t="str">
        <f>VLOOKUP(Table13144[[#This Row],[LogRecordType]],RecordTypes!$B$13:$C$27,2,0)</f>
        <v>User Logout is Good</v>
      </c>
      <c r="H177" s="5" t="s">
        <v>40</v>
      </c>
      <c r="I177" s="30">
        <f t="shared" si="2"/>
        <v>44343</v>
      </c>
      <c r="J177" s="29">
        <f>+VLOOKUP(Table13144[[#This Row],[DeviceMAC]],C178:F2080,3,0)</f>
        <v>44343.653819444444</v>
      </c>
      <c r="K177">
        <f>+VLOOKUP(Table13144[[#This Row],[DeviceMAC]],C178:F2080,4,0)</f>
        <v>139</v>
      </c>
      <c r="L177" t="str">
        <f>VLOOKUP(Table13144[[#This Row],[PrevRecordType]],RecordTypes!$B$13:$C$27,2,0)</f>
        <v>User Logout Start</v>
      </c>
      <c r="M177" t="str">
        <f>+VLOOKUP(Table13144[[#This Row],[DeviceMAC]],C178:H2080,5,0)</f>
        <v>User Logout Start</v>
      </c>
    </row>
    <row r="178" spans="2:13" x14ac:dyDescent="0.3">
      <c r="B178" s="5" t="s">
        <v>26</v>
      </c>
      <c r="C178" s="5" t="s">
        <v>37</v>
      </c>
      <c r="D178" s="6">
        <v>44343</v>
      </c>
      <c r="E178" s="28">
        <v>44343.653819444444</v>
      </c>
      <c r="F178" s="7">
        <v>139</v>
      </c>
      <c r="G178" s="7" t="str">
        <f>VLOOKUP(Table13144[[#This Row],[LogRecordType]],RecordTypes!$B$13:$C$27,2,0)</f>
        <v>User Logout Start</v>
      </c>
      <c r="H178" s="5" t="s">
        <v>39</v>
      </c>
      <c r="I178" s="30">
        <f t="shared" si="2"/>
        <v>44343</v>
      </c>
      <c r="J178" s="29">
        <f>+VLOOKUP(Table13144[[#This Row],[DeviceMAC]],C179:F2081,3,0)</f>
        <v>44343.265717592592</v>
      </c>
      <c r="K178">
        <f>+VLOOKUP(Table13144[[#This Row],[DeviceMAC]],C179:F2081,4,0)</f>
        <v>123</v>
      </c>
      <c r="L178" t="str">
        <f>VLOOKUP(Table13144[[#This Row],[PrevRecordType]],RecordTypes!$B$13:$C$27,2,0)</f>
        <v>User Login Start is Good</v>
      </c>
      <c r="M178" t="str">
        <f>+VLOOKUP(Table13144[[#This Row],[DeviceMAC]],C179:H2081,5,0)</f>
        <v>User Login Start is Good</v>
      </c>
    </row>
    <row r="179" spans="2:13" ht="43.2" x14ac:dyDescent="0.3">
      <c r="B179" s="5" t="s">
        <v>26</v>
      </c>
      <c r="C179" s="5" t="s">
        <v>32</v>
      </c>
      <c r="D179" s="6">
        <v>44343</v>
      </c>
      <c r="E179" s="28">
        <v>44343.649074074085</v>
      </c>
      <c r="F179" s="7">
        <v>156</v>
      </c>
      <c r="G179" s="7" t="str">
        <f>VLOOKUP(Table13144[[#This Row],[LogRecordType]],RecordTypes!$B$13:$C$27,2,0)</f>
        <v>PowerDown Or Network Disconnect Discovered</v>
      </c>
      <c r="H179" s="5" t="s">
        <v>67</v>
      </c>
      <c r="I179" s="30">
        <f t="shared" si="2"/>
        <v>44343</v>
      </c>
      <c r="J179" s="29">
        <f>+VLOOKUP(Table13144[[#This Row],[DeviceMAC]],C180:F2082,3,0)</f>
        <v>44343.648946759269</v>
      </c>
      <c r="K179">
        <f>+VLOOKUP(Table13144[[#This Row],[DeviceMAC]],C180:F2082,4,0)</f>
        <v>151</v>
      </c>
      <c r="L179" t="str">
        <f>VLOOKUP(Table13144[[#This Row],[PrevRecordType]],RecordTypes!$B$13:$C$27,2,0)</f>
        <v>Device Shutdown Finish</v>
      </c>
      <c r="M179" t="str">
        <f>+VLOOKUP(Table13144[[#This Row],[DeviceMAC]],C180:H2082,5,0)</f>
        <v>Device Shutdown Finish</v>
      </c>
    </row>
    <row r="180" spans="2:13" ht="28.8" x14ac:dyDescent="0.3">
      <c r="B180" s="5" t="s">
        <v>26</v>
      </c>
      <c r="C180" s="5" t="s">
        <v>32</v>
      </c>
      <c r="D180" s="6">
        <v>44343</v>
      </c>
      <c r="E180" s="28">
        <v>44343.648946759269</v>
      </c>
      <c r="F180" s="7">
        <v>151</v>
      </c>
      <c r="G180" s="7" t="str">
        <f>VLOOKUP(Table13144[[#This Row],[LogRecordType]],RecordTypes!$B$13:$C$27,2,0)</f>
        <v>Device Shutdown Finish</v>
      </c>
      <c r="H180" s="5" t="s">
        <v>33</v>
      </c>
      <c r="I180" s="30">
        <f t="shared" si="2"/>
        <v>44343</v>
      </c>
      <c r="J180" s="29">
        <f>+VLOOKUP(Table13144[[#This Row],[DeviceMAC]],C181:F2083,3,0)</f>
        <v>44343.648113425937</v>
      </c>
      <c r="K180">
        <f>+VLOOKUP(Table13144[[#This Row],[DeviceMAC]],C181:F2083,4,0)</f>
        <v>149</v>
      </c>
      <c r="L180" t="str">
        <f>VLOOKUP(Table13144[[#This Row],[PrevRecordType]],RecordTypes!$B$13:$C$27,2,0)</f>
        <v>Device Shutdown Start</v>
      </c>
      <c r="M180" t="str">
        <f>+VLOOKUP(Table13144[[#This Row],[DeviceMAC]],C181:H2083,5,0)</f>
        <v>Device Shutdown Start</v>
      </c>
    </row>
    <row r="181" spans="2:13" x14ac:dyDescent="0.3">
      <c r="B181" s="5" t="s">
        <v>26</v>
      </c>
      <c r="C181" s="5" t="s">
        <v>32</v>
      </c>
      <c r="D181" s="6">
        <v>44343</v>
      </c>
      <c r="E181" s="28">
        <v>44343.648113425937</v>
      </c>
      <c r="F181" s="7">
        <v>149</v>
      </c>
      <c r="G181" s="7" t="str">
        <f>VLOOKUP(Table13144[[#This Row],[LogRecordType]],RecordTypes!$B$13:$C$27,2,0)</f>
        <v>Device Shutdown Start</v>
      </c>
      <c r="H181" s="5" t="s">
        <v>33</v>
      </c>
      <c r="I181" s="30">
        <f t="shared" si="2"/>
        <v>44343</v>
      </c>
      <c r="J181" s="29">
        <f>+VLOOKUP(Table13144[[#This Row],[DeviceMAC]],C182:F2084,3,0)</f>
        <v>44343.647361111121</v>
      </c>
      <c r="K181">
        <f>+VLOOKUP(Table13144[[#This Row],[DeviceMAC]],C182:F2084,4,0)</f>
        <v>144</v>
      </c>
      <c r="L181" t="str">
        <f>VLOOKUP(Table13144[[#This Row],[PrevRecordType]],RecordTypes!$B$13:$C$27,2,0)</f>
        <v>User Logout is Good</v>
      </c>
      <c r="M181" t="str">
        <f>+VLOOKUP(Table13144[[#This Row],[DeviceMAC]],C182:H2084,5,0)</f>
        <v>User Logout is Good</v>
      </c>
    </row>
    <row r="182" spans="2:13" x14ac:dyDescent="0.3">
      <c r="B182" s="5" t="s">
        <v>26</v>
      </c>
      <c r="C182" s="5" t="s">
        <v>32</v>
      </c>
      <c r="D182" s="6">
        <v>44343</v>
      </c>
      <c r="E182" s="28">
        <v>44343.647361111121</v>
      </c>
      <c r="F182" s="7">
        <v>144</v>
      </c>
      <c r="G182" s="7" t="str">
        <f>VLOOKUP(Table13144[[#This Row],[LogRecordType]],RecordTypes!$B$13:$C$27,2,0)</f>
        <v>User Logout is Good</v>
      </c>
      <c r="H182" s="5" t="s">
        <v>34</v>
      </c>
      <c r="I182" s="30">
        <f t="shared" si="2"/>
        <v>44343</v>
      </c>
      <c r="J182" s="29">
        <f>+VLOOKUP(Table13144[[#This Row],[DeviceMAC]],C183:F2085,3,0)</f>
        <v>44343.646921296306</v>
      </c>
      <c r="K182">
        <f>+VLOOKUP(Table13144[[#This Row],[DeviceMAC]],C183:F2085,4,0)</f>
        <v>139</v>
      </c>
      <c r="L182" t="str">
        <f>VLOOKUP(Table13144[[#This Row],[PrevRecordType]],RecordTypes!$B$13:$C$27,2,0)</f>
        <v>User Logout Start</v>
      </c>
      <c r="M182" t="str">
        <f>+VLOOKUP(Table13144[[#This Row],[DeviceMAC]],C183:H2085,5,0)</f>
        <v>User Logout Start</v>
      </c>
    </row>
    <row r="183" spans="2:13" x14ac:dyDescent="0.3">
      <c r="B183" s="5" t="s">
        <v>26</v>
      </c>
      <c r="C183" s="5" t="s">
        <v>32</v>
      </c>
      <c r="D183" s="6">
        <v>44343</v>
      </c>
      <c r="E183" s="28">
        <v>44343.646921296306</v>
      </c>
      <c r="F183" s="7">
        <v>139</v>
      </c>
      <c r="G183" s="7" t="str">
        <f>VLOOKUP(Table13144[[#This Row],[LogRecordType]],RecordTypes!$B$13:$C$27,2,0)</f>
        <v>User Logout Start</v>
      </c>
      <c r="H183" s="5" t="s">
        <v>35</v>
      </c>
      <c r="I183" s="30">
        <f t="shared" si="2"/>
        <v>44343</v>
      </c>
      <c r="J183" s="29">
        <f>+VLOOKUP(Table13144[[#This Row],[DeviceMAC]],C184:F2086,3,0)</f>
        <v>44343.262708333343</v>
      </c>
      <c r="K183">
        <f>+VLOOKUP(Table13144[[#This Row],[DeviceMAC]],C184:F2086,4,0)</f>
        <v>123</v>
      </c>
      <c r="L183" t="str">
        <f>VLOOKUP(Table13144[[#This Row],[PrevRecordType]],RecordTypes!$B$13:$C$27,2,0)</f>
        <v>User Login Start is Good</v>
      </c>
      <c r="M183" t="str">
        <f>+VLOOKUP(Table13144[[#This Row],[DeviceMAC]],C184:H2086,5,0)</f>
        <v>User Login Start is Good</v>
      </c>
    </row>
    <row r="184" spans="2:13" ht="43.2" x14ac:dyDescent="0.3">
      <c r="B184" s="5" t="s">
        <v>29</v>
      </c>
      <c r="C184" s="5" t="s">
        <v>30</v>
      </c>
      <c r="D184" s="6">
        <v>44343</v>
      </c>
      <c r="E184" s="28">
        <v>44343.643483796302</v>
      </c>
      <c r="F184" s="7">
        <v>156</v>
      </c>
      <c r="G184" s="7" t="str">
        <f>VLOOKUP(Table13144[[#This Row],[LogRecordType]],RecordTypes!$B$13:$C$27,2,0)</f>
        <v>PowerDown Or Network Disconnect Discovered</v>
      </c>
      <c r="H184" s="5" t="s">
        <v>67</v>
      </c>
      <c r="I184" s="30">
        <f t="shared" si="2"/>
        <v>44343</v>
      </c>
      <c r="J184" s="29">
        <f>+VLOOKUP(Table13144[[#This Row],[DeviceMAC]],C185:F2087,3,0)</f>
        <v>44343.64334490741</v>
      </c>
      <c r="K184">
        <f>+VLOOKUP(Table13144[[#This Row],[DeviceMAC]],C185:F2087,4,0)</f>
        <v>144</v>
      </c>
      <c r="L184" t="str">
        <f>VLOOKUP(Table13144[[#This Row],[PrevRecordType]],RecordTypes!$B$13:$C$27,2,0)</f>
        <v>User Logout is Good</v>
      </c>
      <c r="M184" t="str">
        <f>+VLOOKUP(Table13144[[#This Row],[DeviceMAC]],C185:H2087,5,0)</f>
        <v>User Logout is Good</v>
      </c>
    </row>
    <row r="185" spans="2:13" x14ac:dyDescent="0.3">
      <c r="B185" s="5" t="s">
        <v>29</v>
      </c>
      <c r="C185" s="5" t="s">
        <v>30</v>
      </c>
      <c r="D185" s="6">
        <v>44343</v>
      </c>
      <c r="E185" s="28">
        <v>44343.64334490741</v>
      </c>
      <c r="F185" s="7">
        <v>144</v>
      </c>
      <c r="G185" s="7" t="str">
        <f>VLOOKUP(Table13144[[#This Row],[LogRecordType]],RecordTypes!$B$13:$C$27,2,0)</f>
        <v>User Logout is Good</v>
      </c>
      <c r="H185" s="5" t="s">
        <v>36</v>
      </c>
      <c r="I185" s="30">
        <f t="shared" si="2"/>
        <v>44343</v>
      </c>
      <c r="J185" s="29">
        <f>+VLOOKUP(Table13144[[#This Row],[DeviceMAC]],C186:F2088,3,0)</f>
        <v>44343.642048611109</v>
      </c>
      <c r="K185">
        <f>+VLOOKUP(Table13144[[#This Row],[DeviceMAC]],C186:F2088,4,0)</f>
        <v>139</v>
      </c>
      <c r="L185" t="str">
        <f>VLOOKUP(Table13144[[#This Row],[PrevRecordType]],RecordTypes!$B$13:$C$27,2,0)</f>
        <v>User Logout Start</v>
      </c>
      <c r="M185" t="str">
        <f>+VLOOKUP(Table13144[[#This Row],[DeviceMAC]],C186:H2088,5,0)</f>
        <v>User Logout Start</v>
      </c>
    </row>
    <row r="186" spans="2:13" x14ac:dyDescent="0.3">
      <c r="B186" s="5" t="s">
        <v>29</v>
      </c>
      <c r="C186" s="5" t="s">
        <v>30</v>
      </c>
      <c r="D186" s="6">
        <v>44343</v>
      </c>
      <c r="E186" s="28">
        <v>44343.642048611109</v>
      </c>
      <c r="F186" s="7">
        <v>139</v>
      </c>
      <c r="G186" s="7" t="str">
        <f>VLOOKUP(Table13144[[#This Row],[LogRecordType]],RecordTypes!$B$13:$C$27,2,0)</f>
        <v>User Logout Start</v>
      </c>
      <c r="H186" s="5" t="s">
        <v>36</v>
      </c>
      <c r="I186" s="30">
        <f t="shared" si="2"/>
        <v>44343</v>
      </c>
      <c r="J186" s="29">
        <f>+VLOOKUP(Table13144[[#This Row],[DeviceMAC]],C187:F2089,3,0)</f>
        <v>44343.264467592591</v>
      </c>
      <c r="K186">
        <f>+VLOOKUP(Table13144[[#This Row],[DeviceMAC]],C187:F2089,4,0)</f>
        <v>123</v>
      </c>
      <c r="L186" t="str">
        <f>VLOOKUP(Table13144[[#This Row],[PrevRecordType]],RecordTypes!$B$13:$C$27,2,0)</f>
        <v>User Login Start is Good</v>
      </c>
      <c r="M186" t="str">
        <f>+VLOOKUP(Table13144[[#This Row],[DeviceMAC]],C187:H2089,5,0)</f>
        <v>User Login Start is Good</v>
      </c>
    </row>
    <row r="187" spans="2:13" ht="43.2" x14ac:dyDescent="0.3">
      <c r="B187" s="5" t="s">
        <v>26</v>
      </c>
      <c r="C187" s="5" t="s">
        <v>27</v>
      </c>
      <c r="D187" s="6">
        <v>44343</v>
      </c>
      <c r="E187" s="28">
        <v>44343.637106481481</v>
      </c>
      <c r="F187" s="7">
        <v>156</v>
      </c>
      <c r="G187" s="7" t="str">
        <f>VLOOKUP(Table13144[[#This Row],[LogRecordType]],RecordTypes!$B$13:$C$27,2,0)</f>
        <v>PowerDown Or Network Disconnect Discovered</v>
      </c>
      <c r="H187" s="5" t="s">
        <v>67</v>
      </c>
      <c r="I187" s="30">
        <f t="shared" si="2"/>
        <v>44343</v>
      </c>
      <c r="J187" s="29">
        <f>+VLOOKUP(Table13144[[#This Row],[DeviceMAC]],C188:F2090,3,0)</f>
        <v>44343.636990740742</v>
      </c>
      <c r="K187">
        <f>+VLOOKUP(Table13144[[#This Row],[DeviceMAC]],C188:F2090,4,0)</f>
        <v>144</v>
      </c>
      <c r="L187" t="str">
        <f>VLOOKUP(Table13144[[#This Row],[PrevRecordType]],RecordTypes!$B$13:$C$27,2,0)</f>
        <v>User Logout is Good</v>
      </c>
      <c r="M187" t="str">
        <f>+VLOOKUP(Table13144[[#This Row],[DeviceMAC]],C188:H2090,5,0)</f>
        <v>User Logout is Good</v>
      </c>
    </row>
    <row r="188" spans="2:13" x14ac:dyDescent="0.3">
      <c r="B188" s="5" t="s">
        <v>26</v>
      </c>
      <c r="C188" s="5" t="s">
        <v>27</v>
      </c>
      <c r="D188" s="6">
        <v>44343</v>
      </c>
      <c r="E188" s="28">
        <v>44343.636990740742</v>
      </c>
      <c r="F188" s="7">
        <v>144</v>
      </c>
      <c r="G188" s="7" t="str">
        <f>VLOOKUP(Table13144[[#This Row],[LogRecordType]],RecordTypes!$B$13:$C$27,2,0)</f>
        <v>User Logout is Good</v>
      </c>
      <c r="H188" s="5" t="s">
        <v>34</v>
      </c>
      <c r="I188" s="30">
        <f t="shared" si="2"/>
        <v>44343</v>
      </c>
      <c r="J188" s="29">
        <f>+VLOOKUP(Table13144[[#This Row],[DeviceMAC]],C189:F2091,3,0)</f>
        <v>44343.636597222227</v>
      </c>
      <c r="K188">
        <f>+VLOOKUP(Table13144[[#This Row],[DeviceMAC]],C189:F2091,4,0)</f>
        <v>139</v>
      </c>
      <c r="L188" t="str">
        <f>VLOOKUP(Table13144[[#This Row],[PrevRecordType]],RecordTypes!$B$13:$C$27,2,0)</f>
        <v>User Logout Start</v>
      </c>
      <c r="M188" t="str">
        <f>+VLOOKUP(Table13144[[#This Row],[DeviceMAC]],C189:H2091,5,0)</f>
        <v>User Logout Start</v>
      </c>
    </row>
    <row r="189" spans="2:13" x14ac:dyDescent="0.3">
      <c r="B189" s="5" t="s">
        <v>26</v>
      </c>
      <c r="C189" s="5" t="s">
        <v>27</v>
      </c>
      <c r="D189" s="6">
        <v>44343</v>
      </c>
      <c r="E189" s="28">
        <v>44343.636597222227</v>
      </c>
      <c r="F189" s="7">
        <v>139</v>
      </c>
      <c r="G189" s="7" t="str">
        <f>VLOOKUP(Table13144[[#This Row],[LogRecordType]],RecordTypes!$B$13:$C$27,2,0)</f>
        <v>User Logout Start</v>
      </c>
      <c r="H189" s="5" t="s">
        <v>34</v>
      </c>
      <c r="I189" s="30">
        <f t="shared" si="2"/>
        <v>44343</v>
      </c>
      <c r="J189" s="29">
        <f>+VLOOKUP(Table13144[[#This Row],[DeviceMAC]],C190:F2092,3,0)</f>
        <v>44343.259074074078</v>
      </c>
      <c r="K189">
        <f>+VLOOKUP(Table13144[[#This Row],[DeviceMAC]],C190:F2092,4,0)</f>
        <v>123</v>
      </c>
      <c r="L189" t="str">
        <f>VLOOKUP(Table13144[[#This Row],[PrevRecordType]],RecordTypes!$B$13:$C$27,2,0)</f>
        <v>User Login Start is Good</v>
      </c>
      <c r="M189" t="str">
        <f>+VLOOKUP(Table13144[[#This Row],[DeviceMAC]],C190:H2092,5,0)</f>
        <v>User Login Start is Good</v>
      </c>
    </row>
    <row r="190" spans="2:13" ht="28.8" x14ac:dyDescent="0.3">
      <c r="B190" s="5" t="s">
        <v>26</v>
      </c>
      <c r="C190" s="5" t="s">
        <v>184</v>
      </c>
      <c r="D190" s="6">
        <v>44343</v>
      </c>
      <c r="E190" s="28">
        <v>44343.33971064815</v>
      </c>
      <c r="F190" s="7">
        <v>123</v>
      </c>
      <c r="G190" s="7" t="str">
        <f>VLOOKUP(Table13144[[#This Row],[LogRecordType]],RecordTypes!$B$13:$C$27,2,0)</f>
        <v>User Login Start is Good</v>
      </c>
      <c r="H190" s="5" t="s">
        <v>182</v>
      </c>
      <c r="I190" s="30">
        <f t="shared" si="2"/>
        <v>44343</v>
      </c>
      <c r="J190" s="29">
        <f>+VLOOKUP(Table13144[[#This Row],[DeviceMAC]],C191:F2093,3,0)</f>
        <v>44343.339594907411</v>
      </c>
      <c r="K190">
        <f>+VLOOKUP(Table13144[[#This Row],[DeviceMAC]],C191:F2093,4,0)</f>
        <v>113</v>
      </c>
      <c r="L190" t="str">
        <f>VLOOKUP(Table13144[[#This Row],[PrevRecordType]],RecordTypes!$B$13:$C$27,2,0)</f>
        <v>User Login Start</v>
      </c>
      <c r="M190" t="str">
        <f>+VLOOKUP(Table13144[[#This Row],[DeviceMAC]],C191:H2093,5,0)</f>
        <v>User Login Start</v>
      </c>
    </row>
    <row r="191" spans="2:13" x14ac:dyDescent="0.3">
      <c r="B191" s="5" t="s">
        <v>26</v>
      </c>
      <c r="C191" s="5" t="s">
        <v>184</v>
      </c>
      <c r="D191" s="6">
        <v>44343</v>
      </c>
      <c r="E191" s="28">
        <v>44343.339594907411</v>
      </c>
      <c r="F191" s="7">
        <v>113</v>
      </c>
      <c r="G191" s="7" t="str">
        <f>VLOOKUP(Table13144[[#This Row],[LogRecordType]],RecordTypes!$B$13:$C$27,2,0)</f>
        <v>User Login Start</v>
      </c>
      <c r="H191" s="5" t="s">
        <v>186</v>
      </c>
      <c r="I191" s="30">
        <f t="shared" si="2"/>
        <v>44343</v>
      </c>
      <c r="J191" s="29">
        <f>+VLOOKUP(Table13144[[#This Row],[DeviceMAC]],C192:F2094,3,0)</f>
        <v>44343.338668981487</v>
      </c>
      <c r="K191">
        <f>+VLOOKUP(Table13144[[#This Row],[DeviceMAC]],C192:F2094,4,0)</f>
        <v>112</v>
      </c>
      <c r="L191" t="str">
        <f>VLOOKUP(Table13144[[#This Row],[PrevRecordType]],RecordTypes!$B$13:$C$27,2,0)</f>
        <v>Device Connect Network</v>
      </c>
      <c r="M191" t="str">
        <f>+VLOOKUP(Table13144[[#This Row],[DeviceMAC]],C192:H2094,5,0)</f>
        <v>Device Connect Network</v>
      </c>
    </row>
    <row r="192" spans="2:13" ht="28.8" x14ac:dyDescent="0.3">
      <c r="B192" s="5" t="s">
        <v>26</v>
      </c>
      <c r="C192" s="5" t="s">
        <v>184</v>
      </c>
      <c r="D192" s="6">
        <v>44343</v>
      </c>
      <c r="E192" s="28">
        <v>44343.338668981487</v>
      </c>
      <c r="F192" s="7">
        <v>112</v>
      </c>
      <c r="G192" s="7" t="str">
        <f>VLOOKUP(Table13144[[#This Row],[LogRecordType]],RecordTypes!$B$13:$C$27,2,0)</f>
        <v>Device Connect Network</v>
      </c>
      <c r="H192" s="5" t="s">
        <v>185</v>
      </c>
      <c r="I192" s="30">
        <f t="shared" si="2"/>
        <v>44343</v>
      </c>
      <c r="J192" s="29">
        <f>+VLOOKUP(Table13144[[#This Row],[DeviceMAC]],C193:F2095,3,0)</f>
        <v>44343.338564814818</v>
      </c>
      <c r="K192">
        <f>+VLOOKUP(Table13144[[#This Row],[DeviceMAC]],C193:F2095,4,0)</f>
        <v>106</v>
      </c>
      <c r="L192" t="str">
        <f>VLOOKUP(Table13144[[#This Row],[PrevRecordType]],RecordTypes!$B$13:$C$27,2,0)</f>
        <v>Device Start is Good</v>
      </c>
      <c r="M192" t="str">
        <f>+VLOOKUP(Table13144[[#This Row],[DeviceMAC]],C193:H2095,5,0)</f>
        <v>Device Start is Good</v>
      </c>
    </row>
    <row r="193" spans="2:13" x14ac:dyDescent="0.3">
      <c r="B193" s="5" t="s">
        <v>26</v>
      </c>
      <c r="C193" s="5" t="s">
        <v>184</v>
      </c>
      <c r="D193" s="6">
        <v>44343</v>
      </c>
      <c r="E193" s="28">
        <v>44343.338564814818</v>
      </c>
      <c r="F193" s="7">
        <v>106</v>
      </c>
      <c r="G193" s="7" t="str">
        <f>VLOOKUP(Table13144[[#This Row],[LogRecordType]],RecordTypes!$B$13:$C$27,2,0)</f>
        <v>Device Start is Good</v>
      </c>
      <c r="H193" s="5" t="s">
        <v>185</v>
      </c>
      <c r="I193" s="30">
        <f t="shared" si="2"/>
        <v>44343</v>
      </c>
      <c r="J193" s="29">
        <f>+VLOOKUP(Table13144[[#This Row],[DeviceMAC]],C194:F2096,3,0)</f>
        <v>44343.337777777779</v>
      </c>
      <c r="K193">
        <f>+VLOOKUP(Table13144[[#This Row],[DeviceMAC]],C194:F2096,4,0)</f>
        <v>102</v>
      </c>
      <c r="L193" t="str">
        <f>VLOOKUP(Table13144[[#This Row],[PrevRecordType]],RecordTypes!$B$13:$C$27,2,0)</f>
        <v>Device Start</v>
      </c>
      <c r="M193" t="str">
        <f>+VLOOKUP(Table13144[[#This Row],[DeviceMAC]],C194:H2096,5,0)</f>
        <v>Device Start</v>
      </c>
    </row>
    <row r="194" spans="2:13" x14ac:dyDescent="0.3">
      <c r="B194" s="5" t="s">
        <v>26</v>
      </c>
      <c r="C194" s="5" t="s">
        <v>184</v>
      </c>
      <c r="D194" s="6">
        <v>44343</v>
      </c>
      <c r="E194" s="28">
        <v>44343.337777777779</v>
      </c>
      <c r="F194" s="7">
        <v>102</v>
      </c>
      <c r="G194" s="7" t="str">
        <f>VLOOKUP(Table13144[[#This Row],[LogRecordType]],RecordTypes!$B$13:$C$27,2,0)</f>
        <v>Device Start</v>
      </c>
      <c r="H194" s="5" t="s">
        <v>185</v>
      </c>
      <c r="I194" s="30">
        <f t="shared" si="2"/>
        <v>44342</v>
      </c>
      <c r="J194" s="29">
        <f>+VLOOKUP(Table13144[[#This Row],[DeviceMAC]],C195:F2097,3,0)</f>
        <v>44342.718726851854</v>
      </c>
      <c r="K194">
        <f>+VLOOKUP(Table13144[[#This Row],[DeviceMAC]],C195:F2097,4,0)</f>
        <v>156</v>
      </c>
      <c r="L194" t="str">
        <f>VLOOKUP(Table13144[[#This Row],[PrevRecordType]],RecordTypes!$B$13:$C$27,2,0)</f>
        <v>PowerDown Or Network Disconnect Discovered</v>
      </c>
      <c r="M194" t="str">
        <f>+VLOOKUP(Table13144[[#This Row],[DeviceMAC]],C195:H2097,5,0)</f>
        <v>PowerDown Or Network Disconnect Discovered</v>
      </c>
    </row>
    <row r="195" spans="2:13" ht="28.8" x14ac:dyDescent="0.3">
      <c r="B195" s="5" t="s">
        <v>29</v>
      </c>
      <c r="C195" s="5" t="s">
        <v>147</v>
      </c>
      <c r="D195" s="6">
        <v>44343</v>
      </c>
      <c r="E195" s="28">
        <v>44343.335798611108</v>
      </c>
      <c r="F195" s="7">
        <v>123</v>
      </c>
      <c r="G195" s="7" t="str">
        <f>VLOOKUP(Table13144[[#This Row],[LogRecordType]],RecordTypes!$B$13:$C$27,2,0)</f>
        <v>User Login Start is Good</v>
      </c>
      <c r="H195" s="5" t="s">
        <v>160</v>
      </c>
      <c r="I195" s="30">
        <f t="shared" si="2"/>
        <v>44343</v>
      </c>
      <c r="J195" s="29">
        <f>+VLOOKUP(Table13144[[#This Row],[DeviceMAC]],C196:F2098,3,0)</f>
        <v>44343.335636574069</v>
      </c>
      <c r="K195">
        <f>+VLOOKUP(Table13144[[#This Row],[DeviceMAC]],C196:F2098,4,0)</f>
        <v>113</v>
      </c>
      <c r="L195" t="str">
        <f>VLOOKUP(Table13144[[#This Row],[PrevRecordType]],RecordTypes!$B$13:$C$27,2,0)</f>
        <v>User Login Start</v>
      </c>
      <c r="M195" t="str">
        <f>+VLOOKUP(Table13144[[#This Row],[DeviceMAC]],C196:H2098,5,0)</f>
        <v>User Login Start</v>
      </c>
    </row>
    <row r="196" spans="2:13" x14ac:dyDescent="0.3">
      <c r="B196" s="5" t="s">
        <v>29</v>
      </c>
      <c r="C196" s="5" t="s">
        <v>147</v>
      </c>
      <c r="D196" s="6">
        <v>44343</v>
      </c>
      <c r="E196" s="28">
        <v>44343.335636574069</v>
      </c>
      <c r="F196" s="7">
        <v>113</v>
      </c>
      <c r="G196" s="7" t="str">
        <f>VLOOKUP(Table13144[[#This Row],[LogRecordType]],RecordTypes!$B$13:$C$27,2,0)</f>
        <v>User Login Start</v>
      </c>
      <c r="H196" s="5" t="s">
        <v>160</v>
      </c>
      <c r="I196" s="30">
        <f t="shared" si="2"/>
        <v>44343</v>
      </c>
      <c r="J196" s="29">
        <f>+VLOOKUP(Table13144[[#This Row],[DeviceMAC]],C197:F2099,3,0)</f>
        <v>44343.325787037036</v>
      </c>
      <c r="K196">
        <f>+VLOOKUP(Table13144[[#This Row],[DeviceMAC]],C197:F2099,4,0)</f>
        <v>112</v>
      </c>
      <c r="L196" t="str">
        <f>VLOOKUP(Table13144[[#This Row],[PrevRecordType]],RecordTypes!$B$13:$C$27,2,0)</f>
        <v>Device Connect Network</v>
      </c>
      <c r="M196" t="str">
        <f>+VLOOKUP(Table13144[[#This Row],[DeviceMAC]],C197:H2099,5,0)</f>
        <v>Device Connect Network</v>
      </c>
    </row>
    <row r="197" spans="2:13" ht="28.8" x14ac:dyDescent="0.3">
      <c r="B197" s="5" t="s">
        <v>26</v>
      </c>
      <c r="C197" s="5" t="s">
        <v>166</v>
      </c>
      <c r="D197" s="6">
        <v>44343</v>
      </c>
      <c r="E197" s="28">
        <v>44343.33530092593</v>
      </c>
      <c r="F197" s="7">
        <v>123</v>
      </c>
      <c r="G197" s="7" t="str">
        <f>VLOOKUP(Table13144[[#This Row],[LogRecordType]],RecordTypes!$B$13:$C$27,2,0)</f>
        <v>User Login Start is Good</v>
      </c>
      <c r="H197" s="5" t="s">
        <v>182</v>
      </c>
      <c r="I197" s="30">
        <f t="shared" si="2"/>
        <v>44343</v>
      </c>
      <c r="J197" s="29">
        <f>+VLOOKUP(Table13144[[#This Row],[DeviceMAC]],C198:F2100,3,0)</f>
        <v>44343.335289351853</v>
      </c>
      <c r="K197">
        <f>+VLOOKUP(Table13144[[#This Row],[DeviceMAC]],C198:F2100,4,0)</f>
        <v>113</v>
      </c>
      <c r="L197" t="str">
        <f>VLOOKUP(Table13144[[#This Row],[PrevRecordType]],RecordTypes!$B$13:$C$27,2,0)</f>
        <v>User Login Start</v>
      </c>
      <c r="M197" t="str">
        <f>+VLOOKUP(Table13144[[#This Row],[DeviceMAC]],C198:H2100,5,0)</f>
        <v>User Login Start</v>
      </c>
    </row>
    <row r="198" spans="2:13" x14ac:dyDescent="0.3">
      <c r="B198" s="5" t="s">
        <v>26</v>
      </c>
      <c r="C198" s="5" t="s">
        <v>166</v>
      </c>
      <c r="D198" s="6">
        <v>44343</v>
      </c>
      <c r="E198" s="28">
        <v>44343.335289351853</v>
      </c>
      <c r="F198" s="7">
        <v>113</v>
      </c>
      <c r="G198" s="7" t="str">
        <f>VLOOKUP(Table13144[[#This Row],[LogRecordType]],RecordTypes!$B$13:$C$27,2,0)</f>
        <v>User Login Start</v>
      </c>
      <c r="H198" s="5" t="s">
        <v>182</v>
      </c>
      <c r="I198" s="30">
        <f t="shared" si="2"/>
        <v>44343</v>
      </c>
      <c r="J198" s="29">
        <f>+VLOOKUP(Table13144[[#This Row],[DeviceMAC]],C199:F2101,3,0)</f>
        <v>44343.330578703702</v>
      </c>
      <c r="K198">
        <f>+VLOOKUP(Table13144[[#This Row],[DeviceMAC]],C199:F2101,4,0)</f>
        <v>112</v>
      </c>
      <c r="L198" t="str">
        <f>VLOOKUP(Table13144[[#This Row],[PrevRecordType]],RecordTypes!$B$13:$C$27,2,0)</f>
        <v>Device Connect Network</v>
      </c>
      <c r="M198" t="str">
        <f>+VLOOKUP(Table13144[[#This Row],[DeviceMAC]],C199:H2101,5,0)</f>
        <v>Device Connect Network</v>
      </c>
    </row>
    <row r="199" spans="2:13" ht="28.8" x14ac:dyDescent="0.3">
      <c r="B199" s="5" t="s">
        <v>26</v>
      </c>
      <c r="C199" s="5" t="s">
        <v>174</v>
      </c>
      <c r="D199" s="6">
        <v>44343</v>
      </c>
      <c r="E199" s="28">
        <v>44343.333773148152</v>
      </c>
      <c r="F199" s="7">
        <v>123</v>
      </c>
      <c r="G199" s="7" t="str">
        <f>VLOOKUP(Table13144[[#This Row],[LogRecordType]],RecordTypes!$B$13:$C$27,2,0)</f>
        <v>User Login Start is Good</v>
      </c>
      <c r="H199" s="5" t="s">
        <v>181</v>
      </c>
      <c r="I199" s="30">
        <f t="shared" si="2"/>
        <v>44343</v>
      </c>
      <c r="J199" s="29">
        <f>+VLOOKUP(Table13144[[#This Row],[DeviceMAC]],C200:F2102,3,0)</f>
        <v>44343.333611111113</v>
      </c>
      <c r="K199">
        <f>+VLOOKUP(Table13144[[#This Row],[DeviceMAC]],C200:F2102,4,0)</f>
        <v>113</v>
      </c>
      <c r="L199" t="str">
        <f>VLOOKUP(Table13144[[#This Row],[PrevRecordType]],RecordTypes!$B$13:$C$27,2,0)</f>
        <v>User Login Start</v>
      </c>
      <c r="M199" t="str">
        <f>+VLOOKUP(Table13144[[#This Row],[DeviceMAC]],C200:H2102,5,0)</f>
        <v>User Login Start</v>
      </c>
    </row>
    <row r="200" spans="2:13" x14ac:dyDescent="0.3">
      <c r="B200" s="5" t="s">
        <v>26</v>
      </c>
      <c r="C200" s="5" t="s">
        <v>174</v>
      </c>
      <c r="D200" s="6">
        <v>44343</v>
      </c>
      <c r="E200" s="28">
        <v>44343.333611111113</v>
      </c>
      <c r="F200" s="7">
        <v>113</v>
      </c>
      <c r="G200" s="7" t="str">
        <f>VLOOKUP(Table13144[[#This Row],[LogRecordType]],RecordTypes!$B$13:$C$27,2,0)</f>
        <v>User Login Start</v>
      </c>
      <c r="H200" s="5" t="s">
        <v>180</v>
      </c>
      <c r="I200" s="30">
        <f t="shared" si="2"/>
        <v>44343</v>
      </c>
      <c r="J200" s="29">
        <f>+VLOOKUP(Table13144[[#This Row],[DeviceMAC]],C201:F2103,3,0)</f>
        <v>44343.332615740743</v>
      </c>
      <c r="K200">
        <f>+VLOOKUP(Table13144[[#This Row],[DeviceMAC]],C201:F2103,4,0)</f>
        <v>112</v>
      </c>
      <c r="L200" t="str">
        <f>VLOOKUP(Table13144[[#This Row],[PrevRecordType]],RecordTypes!$B$13:$C$27,2,0)</f>
        <v>Device Connect Network</v>
      </c>
      <c r="M200" t="str">
        <f>+VLOOKUP(Table13144[[#This Row],[DeviceMAC]],C201:H2103,5,0)</f>
        <v>Device Connect Network</v>
      </c>
    </row>
    <row r="201" spans="2:13" ht="28.8" x14ac:dyDescent="0.3">
      <c r="B201" s="5" t="s">
        <v>26</v>
      </c>
      <c r="C201" s="5" t="s">
        <v>151</v>
      </c>
      <c r="D201" s="6">
        <v>44343</v>
      </c>
      <c r="E201" s="28">
        <v>44343.333148148136</v>
      </c>
      <c r="F201" s="7">
        <v>123</v>
      </c>
      <c r="G201" s="7" t="str">
        <f>VLOOKUP(Table13144[[#This Row],[LogRecordType]],RecordTypes!$B$13:$C$27,2,0)</f>
        <v>User Login Start is Good</v>
      </c>
      <c r="H201" s="5" t="s">
        <v>181</v>
      </c>
      <c r="I201" s="30">
        <f t="shared" si="2"/>
        <v>44343</v>
      </c>
      <c r="J201" s="29">
        <f>+VLOOKUP(Table13144[[#This Row],[DeviceMAC]],C202:F2104,3,0)</f>
        <v>44343.33312499999</v>
      </c>
      <c r="K201">
        <f>+VLOOKUP(Table13144[[#This Row],[DeviceMAC]],C202:F2104,4,0)</f>
        <v>113</v>
      </c>
      <c r="L201" t="str">
        <f>VLOOKUP(Table13144[[#This Row],[PrevRecordType]],RecordTypes!$B$13:$C$27,2,0)</f>
        <v>User Login Start</v>
      </c>
      <c r="M201" t="str">
        <f>+VLOOKUP(Table13144[[#This Row],[DeviceMAC]],C202:H2104,5,0)</f>
        <v>User Login Start</v>
      </c>
    </row>
    <row r="202" spans="2:13" x14ac:dyDescent="0.3">
      <c r="B202" s="5" t="s">
        <v>26</v>
      </c>
      <c r="C202" s="5" t="s">
        <v>151</v>
      </c>
      <c r="D202" s="6">
        <v>44343</v>
      </c>
      <c r="E202" s="28">
        <v>44343.33312499999</v>
      </c>
      <c r="F202" s="7">
        <v>113</v>
      </c>
      <c r="G202" s="7" t="str">
        <f>VLOOKUP(Table13144[[#This Row],[LogRecordType]],RecordTypes!$B$13:$C$27,2,0)</f>
        <v>User Login Start</v>
      </c>
      <c r="H202" s="5" t="s">
        <v>181</v>
      </c>
      <c r="I202" s="30">
        <f t="shared" si="2"/>
        <v>44343</v>
      </c>
      <c r="J202" s="29">
        <f>+VLOOKUP(Table13144[[#This Row],[DeviceMAC]],C203:F2105,3,0)</f>
        <v>44343.328124999993</v>
      </c>
      <c r="K202">
        <f>+VLOOKUP(Table13144[[#This Row],[DeviceMAC]],C203:F2105,4,0)</f>
        <v>112</v>
      </c>
      <c r="L202" t="str">
        <f>VLOOKUP(Table13144[[#This Row],[PrevRecordType]],RecordTypes!$B$13:$C$27,2,0)</f>
        <v>Device Connect Network</v>
      </c>
      <c r="M202" t="str">
        <f>+VLOOKUP(Table13144[[#This Row],[DeviceMAC]],C203:H2105,5,0)</f>
        <v>Device Connect Network</v>
      </c>
    </row>
    <row r="203" spans="2:13" ht="28.8" x14ac:dyDescent="0.3">
      <c r="B203" s="5" t="s">
        <v>29</v>
      </c>
      <c r="C203" s="5" t="s">
        <v>158</v>
      </c>
      <c r="D203" s="6">
        <v>44343</v>
      </c>
      <c r="E203" s="28">
        <v>44343.332835648143</v>
      </c>
      <c r="F203" s="7">
        <v>123</v>
      </c>
      <c r="G203" s="7" t="str">
        <f>VLOOKUP(Table13144[[#This Row],[LogRecordType]],RecordTypes!$B$13:$C$27,2,0)</f>
        <v>User Login Start is Good</v>
      </c>
      <c r="H203" s="5" t="s">
        <v>171</v>
      </c>
      <c r="I203" s="30">
        <f t="shared" ref="I203:I266" si="3">+VLOOKUP(C203,C204:H2106,2,0)</f>
        <v>44343</v>
      </c>
      <c r="J203" s="29">
        <f>+VLOOKUP(Table13144[[#This Row],[DeviceMAC]],C204:F2106,3,0)</f>
        <v>44343.332685185182</v>
      </c>
      <c r="K203">
        <f>+VLOOKUP(Table13144[[#This Row],[DeviceMAC]],C204:F2106,4,0)</f>
        <v>113</v>
      </c>
      <c r="L203" t="str">
        <f>VLOOKUP(Table13144[[#This Row],[PrevRecordType]],RecordTypes!$B$13:$C$27,2,0)</f>
        <v>User Login Start</v>
      </c>
      <c r="M203" t="str">
        <f>+VLOOKUP(Table13144[[#This Row],[DeviceMAC]],C204:H2106,5,0)</f>
        <v>User Login Start</v>
      </c>
    </row>
    <row r="204" spans="2:13" ht="28.8" x14ac:dyDescent="0.3">
      <c r="B204" s="5" t="s">
        <v>26</v>
      </c>
      <c r="C204" s="5" t="s">
        <v>156</v>
      </c>
      <c r="D204" s="6">
        <v>44343</v>
      </c>
      <c r="E204" s="28">
        <v>44343.332708333335</v>
      </c>
      <c r="F204" s="7">
        <v>123</v>
      </c>
      <c r="G204" s="7" t="str">
        <f>VLOOKUP(Table13144[[#This Row],[LogRecordType]],RecordTypes!$B$13:$C$27,2,0)</f>
        <v>User Login Start is Good</v>
      </c>
      <c r="H204" s="5" t="s">
        <v>173</v>
      </c>
      <c r="I204" s="30">
        <f t="shared" si="3"/>
        <v>44343</v>
      </c>
      <c r="J204" s="29">
        <f>+VLOOKUP(Table13144[[#This Row],[DeviceMAC]],C205:F2107,3,0)</f>
        <v>44343.33258101852</v>
      </c>
      <c r="K204">
        <f>+VLOOKUP(Table13144[[#This Row],[DeviceMAC]],C205:F2107,4,0)</f>
        <v>113</v>
      </c>
      <c r="L204" t="str">
        <f>VLOOKUP(Table13144[[#This Row],[PrevRecordType]],RecordTypes!$B$13:$C$27,2,0)</f>
        <v>User Login Start</v>
      </c>
      <c r="M204" t="str">
        <f>+VLOOKUP(Table13144[[#This Row],[DeviceMAC]],C205:H2107,5,0)</f>
        <v>User Login Start</v>
      </c>
    </row>
    <row r="205" spans="2:13" ht="28.8" x14ac:dyDescent="0.3">
      <c r="B205" s="5" t="s">
        <v>26</v>
      </c>
      <c r="C205" s="5" t="s">
        <v>149</v>
      </c>
      <c r="D205" s="6">
        <v>44343</v>
      </c>
      <c r="E205" s="28">
        <v>44343.332685185189</v>
      </c>
      <c r="F205" s="7">
        <v>123</v>
      </c>
      <c r="G205" s="7" t="str">
        <f>VLOOKUP(Table13144[[#This Row],[LogRecordType]],RecordTypes!$B$13:$C$27,2,0)</f>
        <v>User Login Start is Good</v>
      </c>
      <c r="H205" s="5" t="s">
        <v>177</v>
      </c>
      <c r="I205" s="30">
        <f t="shared" si="3"/>
        <v>44343</v>
      </c>
      <c r="J205" s="29">
        <f>+VLOOKUP(Table13144[[#This Row],[DeviceMAC]],C206:F2108,3,0)</f>
        <v>44343.332546296297</v>
      </c>
      <c r="K205">
        <f>+VLOOKUP(Table13144[[#This Row],[DeviceMAC]],C206:F2108,4,0)</f>
        <v>113</v>
      </c>
      <c r="L205" t="str">
        <f>VLOOKUP(Table13144[[#This Row],[PrevRecordType]],RecordTypes!$B$13:$C$27,2,0)</f>
        <v>User Login Start</v>
      </c>
      <c r="M205" t="str">
        <f>+VLOOKUP(Table13144[[#This Row],[DeviceMAC]],C206:H2108,5,0)</f>
        <v>User Login Start</v>
      </c>
    </row>
    <row r="206" spans="2:13" x14ac:dyDescent="0.3">
      <c r="B206" s="5" t="s">
        <v>29</v>
      </c>
      <c r="C206" s="5" t="s">
        <v>158</v>
      </c>
      <c r="D206" s="6">
        <v>44343</v>
      </c>
      <c r="E206" s="28">
        <v>44343.332685185182</v>
      </c>
      <c r="F206" s="7">
        <v>113</v>
      </c>
      <c r="G206" s="7" t="str">
        <f>VLOOKUP(Table13144[[#This Row],[LogRecordType]],RecordTypes!$B$13:$C$27,2,0)</f>
        <v>User Login Start</v>
      </c>
      <c r="H206" s="5" t="s">
        <v>170</v>
      </c>
      <c r="I206" s="30">
        <f t="shared" si="3"/>
        <v>44343</v>
      </c>
      <c r="J206" s="29">
        <f>+VLOOKUP(Table13144[[#This Row],[DeviceMAC]],C207:F2109,3,0)</f>
        <v>44343.332314814812</v>
      </c>
      <c r="K206">
        <f>+VLOOKUP(Table13144[[#This Row],[DeviceMAC]],C207:F2109,4,0)</f>
        <v>112</v>
      </c>
      <c r="L206" t="str">
        <f>VLOOKUP(Table13144[[#This Row],[PrevRecordType]],RecordTypes!$B$13:$C$27,2,0)</f>
        <v>Device Connect Network</v>
      </c>
      <c r="M206" t="str">
        <f>+VLOOKUP(Table13144[[#This Row],[DeviceMAC]],C207:H2109,5,0)</f>
        <v>Device Connect Network</v>
      </c>
    </row>
    <row r="207" spans="2:13" ht="28.8" x14ac:dyDescent="0.3">
      <c r="B207" s="5" t="s">
        <v>26</v>
      </c>
      <c r="C207" s="5" t="s">
        <v>162</v>
      </c>
      <c r="D207" s="6">
        <v>44343</v>
      </c>
      <c r="E207" s="28">
        <v>44343.332615740743</v>
      </c>
      <c r="F207" s="7">
        <v>123</v>
      </c>
      <c r="G207" s="7" t="str">
        <f>VLOOKUP(Table13144[[#This Row],[LogRecordType]],RecordTypes!$B$13:$C$27,2,0)</f>
        <v>User Login Start is Good</v>
      </c>
      <c r="H207" s="5" t="s">
        <v>177</v>
      </c>
      <c r="I207" s="30">
        <f t="shared" si="3"/>
        <v>44343</v>
      </c>
      <c r="J207" s="29">
        <f>+VLOOKUP(Table13144[[#This Row],[DeviceMAC]],C208:F2110,3,0)</f>
        <v>44343.332500000004</v>
      </c>
      <c r="K207">
        <f>+VLOOKUP(Table13144[[#This Row],[DeviceMAC]],C208:F2110,4,0)</f>
        <v>113</v>
      </c>
      <c r="L207" t="str">
        <f>VLOOKUP(Table13144[[#This Row],[PrevRecordType]],RecordTypes!$B$13:$C$27,2,0)</f>
        <v>User Login Start</v>
      </c>
      <c r="M207" t="str">
        <f>+VLOOKUP(Table13144[[#This Row],[DeviceMAC]],C208:H2110,5,0)</f>
        <v>User Login Start</v>
      </c>
    </row>
    <row r="208" spans="2:13" ht="28.8" x14ac:dyDescent="0.3">
      <c r="B208" s="5" t="s">
        <v>26</v>
      </c>
      <c r="C208" s="5" t="s">
        <v>174</v>
      </c>
      <c r="D208" s="6">
        <v>44343</v>
      </c>
      <c r="E208" s="28">
        <v>44343.332615740743</v>
      </c>
      <c r="F208" s="7">
        <v>112</v>
      </c>
      <c r="G208" s="7" t="str">
        <f>VLOOKUP(Table13144[[#This Row],[LogRecordType]],RecordTypes!$B$13:$C$27,2,0)</f>
        <v>Device Connect Network</v>
      </c>
      <c r="H208" s="5" t="s">
        <v>175</v>
      </c>
      <c r="I208" s="30">
        <f t="shared" si="3"/>
        <v>44343</v>
      </c>
      <c r="J208" s="29">
        <f>+VLOOKUP(Table13144[[#This Row],[DeviceMAC]],C209:F2111,3,0)</f>
        <v>44343.332511574074</v>
      </c>
      <c r="K208">
        <f>+VLOOKUP(Table13144[[#This Row],[DeviceMAC]],C209:F2111,4,0)</f>
        <v>106</v>
      </c>
      <c r="L208" t="str">
        <f>VLOOKUP(Table13144[[#This Row],[PrevRecordType]],RecordTypes!$B$13:$C$27,2,0)</f>
        <v>Device Start is Good</v>
      </c>
      <c r="M208" t="str">
        <f>+VLOOKUP(Table13144[[#This Row],[DeviceMAC]],C209:H2111,5,0)</f>
        <v>Device Start is Good</v>
      </c>
    </row>
    <row r="209" spans="2:13" x14ac:dyDescent="0.3">
      <c r="B209" s="5" t="s">
        <v>26</v>
      </c>
      <c r="C209" s="5" t="s">
        <v>156</v>
      </c>
      <c r="D209" s="6">
        <v>44343</v>
      </c>
      <c r="E209" s="28">
        <v>44343.33258101852</v>
      </c>
      <c r="F209" s="7">
        <v>113</v>
      </c>
      <c r="G209" s="7" t="str">
        <f>VLOOKUP(Table13144[[#This Row],[LogRecordType]],RecordTypes!$B$13:$C$27,2,0)</f>
        <v>User Login Start</v>
      </c>
      <c r="H209" s="5" t="s">
        <v>172</v>
      </c>
      <c r="I209" s="30">
        <f t="shared" si="3"/>
        <v>44343</v>
      </c>
      <c r="J209" s="29">
        <f>+VLOOKUP(Table13144[[#This Row],[DeviceMAC]],C210:F2112,3,0)</f>
        <v>44343.331446759257</v>
      </c>
      <c r="K209">
        <f>+VLOOKUP(Table13144[[#This Row],[DeviceMAC]],C210:F2112,4,0)</f>
        <v>112</v>
      </c>
      <c r="L209" t="str">
        <f>VLOOKUP(Table13144[[#This Row],[PrevRecordType]],RecordTypes!$B$13:$C$27,2,0)</f>
        <v>Device Connect Network</v>
      </c>
      <c r="M209" t="str">
        <f>+VLOOKUP(Table13144[[#This Row],[DeviceMAC]],C210:H2112,5,0)</f>
        <v>Device Connect Network</v>
      </c>
    </row>
    <row r="210" spans="2:13" x14ac:dyDescent="0.3">
      <c r="B210" s="5" t="s">
        <v>26</v>
      </c>
      <c r="C210" s="5" t="s">
        <v>149</v>
      </c>
      <c r="D210" s="6">
        <v>44343</v>
      </c>
      <c r="E210" s="28">
        <v>44343.332546296297</v>
      </c>
      <c r="F210" s="7">
        <v>113</v>
      </c>
      <c r="G210" s="7" t="str">
        <f>VLOOKUP(Table13144[[#This Row],[LogRecordType]],RecordTypes!$B$13:$C$27,2,0)</f>
        <v>User Login Start</v>
      </c>
      <c r="H210" s="5" t="s">
        <v>177</v>
      </c>
      <c r="I210" s="30">
        <f t="shared" si="3"/>
        <v>44343</v>
      </c>
      <c r="J210" s="29">
        <f>+VLOOKUP(Table13144[[#This Row],[DeviceMAC]],C211:F2113,3,0)</f>
        <v>44343.327939814815</v>
      </c>
      <c r="K210">
        <f>+VLOOKUP(Table13144[[#This Row],[DeviceMAC]],C211:F2113,4,0)</f>
        <v>112</v>
      </c>
      <c r="L210" t="str">
        <f>VLOOKUP(Table13144[[#This Row],[PrevRecordType]],RecordTypes!$B$13:$C$27,2,0)</f>
        <v>Device Connect Network</v>
      </c>
      <c r="M210" t="str">
        <f>+VLOOKUP(Table13144[[#This Row],[DeviceMAC]],C211:H2113,5,0)</f>
        <v>Device Connect Network</v>
      </c>
    </row>
    <row r="211" spans="2:13" x14ac:dyDescent="0.3">
      <c r="B211" s="5" t="s">
        <v>26</v>
      </c>
      <c r="C211" s="5" t="s">
        <v>174</v>
      </c>
      <c r="D211" s="6">
        <v>44343</v>
      </c>
      <c r="E211" s="28">
        <v>44343.332511574074</v>
      </c>
      <c r="F211" s="7">
        <v>106</v>
      </c>
      <c r="G211" s="7" t="str">
        <f>VLOOKUP(Table13144[[#This Row],[LogRecordType]],RecordTypes!$B$13:$C$27,2,0)</f>
        <v>Device Start is Good</v>
      </c>
      <c r="H211" s="5" t="s">
        <v>175</v>
      </c>
      <c r="I211" s="30">
        <f t="shared" si="3"/>
        <v>44343</v>
      </c>
      <c r="J211" s="29">
        <f>+VLOOKUP(Table13144[[#This Row],[DeviceMAC]],C212:F2114,3,0)</f>
        <v>44343.331689814811</v>
      </c>
      <c r="K211">
        <f>+VLOOKUP(Table13144[[#This Row],[DeviceMAC]],C212:F2114,4,0)</f>
        <v>102</v>
      </c>
      <c r="L211" t="str">
        <f>VLOOKUP(Table13144[[#This Row],[PrevRecordType]],RecordTypes!$B$13:$C$27,2,0)</f>
        <v>Device Start</v>
      </c>
      <c r="M211" t="str">
        <f>+VLOOKUP(Table13144[[#This Row],[DeviceMAC]],C212:H2114,5,0)</f>
        <v>Device Start</v>
      </c>
    </row>
    <row r="212" spans="2:13" x14ac:dyDescent="0.3">
      <c r="B212" s="5" t="s">
        <v>26</v>
      </c>
      <c r="C212" s="5" t="s">
        <v>162</v>
      </c>
      <c r="D212" s="6">
        <v>44343</v>
      </c>
      <c r="E212" s="28">
        <v>44343.332500000004</v>
      </c>
      <c r="F212" s="7">
        <v>113</v>
      </c>
      <c r="G212" s="7" t="str">
        <f>VLOOKUP(Table13144[[#This Row],[LogRecordType]],RecordTypes!$B$13:$C$27,2,0)</f>
        <v>User Login Start</v>
      </c>
      <c r="H212" s="5" t="s">
        <v>176</v>
      </c>
      <c r="I212" s="30">
        <f t="shared" si="3"/>
        <v>44343</v>
      </c>
      <c r="J212" s="29">
        <f>+VLOOKUP(Table13144[[#This Row],[DeviceMAC]],C213:F2115,3,0)</f>
        <v>44343.331284722226</v>
      </c>
      <c r="K212">
        <f>+VLOOKUP(Table13144[[#This Row],[DeviceMAC]],C213:F2115,4,0)</f>
        <v>112</v>
      </c>
      <c r="L212" t="str">
        <f>VLOOKUP(Table13144[[#This Row],[PrevRecordType]],RecordTypes!$B$13:$C$27,2,0)</f>
        <v>Device Connect Network</v>
      </c>
      <c r="M212" t="str">
        <f>+VLOOKUP(Table13144[[#This Row],[DeviceMAC]],C213:H2115,5,0)</f>
        <v>Device Connect Network</v>
      </c>
    </row>
    <row r="213" spans="2:13" ht="28.8" x14ac:dyDescent="0.3">
      <c r="B213" s="5" t="s">
        <v>26</v>
      </c>
      <c r="C213" s="5" t="s">
        <v>164</v>
      </c>
      <c r="D213" s="6">
        <v>44343</v>
      </c>
      <c r="E213" s="28">
        <v>44343.332384259258</v>
      </c>
      <c r="F213" s="7">
        <v>123</v>
      </c>
      <c r="G213" s="7" t="str">
        <f>VLOOKUP(Table13144[[#This Row],[LogRecordType]],RecordTypes!$B$13:$C$27,2,0)</f>
        <v>User Login Start is Good</v>
      </c>
      <c r="H213" s="5" t="s">
        <v>179</v>
      </c>
      <c r="I213" s="30">
        <f t="shared" si="3"/>
        <v>44343</v>
      </c>
      <c r="J213" s="29">
        <f>+VLOOKUP(Table13144[[#This Row],[DeviceMAC]],C214:F2116,3,0)</f>
        <v>44343.332291666666</v>
      </c>
      <c r="K213">
        <f>+VLOOKUP(Table13144[[#This Row],[DeviceMAC]],C214:F2116,4,0)</f>
        <v>113</v>
      </c>
      <c r="L213" t="str">
        <f>VLOOKUP(Table13144[[#This Row],[PrevRecordType]],RecordTypes!$B$13:$C$27,2,0)</f>
        <v>User Login Start</v>
      </c>
      <c r="M213" t="str">
        <f>+VLOOKUP(Table13144[[#This Row],[DeviceMAC]],C214:H2116,5,0)</f>
        <v>User Login Start</v>
      </c>
    </row>
    <row r="214" spans="2:13" ht="28.8" x14ac:dyDescent="0.3">
      <c r="B214" s="5" t="s">
        <v>29</v>
      </c>
      <c r="C214" s="5" t="s">
        <v>158</v>
      </c>
      <c r="D214" s="6">
        <v>44343</v>
      </c>
      <c r="E214" s="28">
        <v>44343.332314814812</v>
      </c>
      <c r="F214" s="7">
        <v>112</v>
      </c>
      <c r="G214" s="7" t="str">
        <f>VLOOKUP(Table13144[[#This Row],[LogRecordType]],RecordTypes!$B$13:$C$27,2,0)</f>
        <v>Device Connect Network</v>
      </c>
      <c r="H214" s="5" t="s">
        <v>159</v>
      </c>
      <c r="I214" s="30">
        <f t="shared" si="3"/>
        <v>44343</v>
      </c>
      <c r="J214" s="29">
        <f>+VLOOKUP(Table13144[[#This Row],[DeviceMAC]],C215:F2117,3,0)</f>
        <v>44343.332210648143</v>
      </c>
      <c r="K214">
        <f>+VLOOKUP(Table13144[[#This Row],[DeviceMAC]],C215:F2117,4,0)</f>
        <v>106</v>
      </c>
      <c r="L214" t="str">
        <f>VLOOKUP(Table13144[[#This Row],[PrevRecordType]],RecordTypes!$B$13:$C$27,2,0)</f>
        <v>Device Start is Good</v>
      </c>
      <c r="M214" t="str">
        <f>+VLOOKUP(Table13144[[#This Row],[DeviceMAC]],C215:H2117,5,0)</f>
        <v>Device Start is Good</v>
      </c>
    </row>
    <row r="215" spans="2:13" x14ac:dyDescent="0.3">
      <c r="B215" s="5" t="s">
        <v>26</v>
      </c>
      <c r="C215" s="5" t="s">
        <v>164</v>
      </c>
      <c r="D215" s="6">
        <v>44343</v>
      </c>
      <c r="E215" s="28">
        <v>44343.332291666666</v>
      </c>
      <c r="F215" s="7">
        <v>113</v>
      </c>
      <c r="G215" s="7" t="str">
        <f>VLOOKUP(Table13144[[#This Row],[LogRecordType]],RecordTypes!$B$13:$C$27,2,0)</f>
        <v>User Login Start</v>
      </c>
      <c r="H215" s="5" t="s">
        <v>178</v>
      </c>
      <c r="I215" s="30">
        <f t="shared" si="3"/>
        <v>44343</v>
      </c>
      <c r="J215" s="29">
        <f>+VLOOKUP(Table13144[[#This Row],[DeviceMAC]],C216:F2118,3,0)</f>
        <v>44343.33189814815</v>
      </c>
      <c r="K215">
        <f>+VLOOKUP(Table13144[[#This Row],[DeviceMAC]],C216:F2118,4,0)</f>
        <v>112</v>
      </c>
      <c r="L215" t="str">
        <f>VLOOKUP(Table13144[[#This Row],[PrevRecordType]],RecordTypes!$B$13:$C$27,2,0)</f>
        <v>Device Connect Network</v>
      </c>
      <c r="M215" t="str">
        <f>+VLOOKUP(Table13144[[#This Row],[DeviceMAC]],C216:H2118,5,0)</f>
        <v>Device Connect Network</v>
      </c>
    </row>
    <row r="216" spans="2:13" x14ac:dyDescent="0.3">
      <c r="B216" s="5" t="s">
        <v>29</v>
      </c>
      <c r="C216" s="5" t="s">
        <v>158</v>
      </c>
      <c r="D216" s="6">
        <v>44343</v>
      </c>
      <c r="E216" s="28">
        <v>44343.332210648143</v>
      </c>
      <c r="F216" s="7">
        <v>106</v>
      </c>
      <c r="G216" s="7" t="str">
        <f>VLOOKUP(Table13144[[#This Row],[LogRecordType]],RecordTypes!$B$13:$C$27,2,0)</f>
        <v>Device Start is Good</v>
      </c>
      <c r="H216" s="5" t="s">
        <v>159</v>
      </c>
      <c r="I216" s="30">
        <f t="shared" si="3"/>
        <v>44343</v>
      </c>
      <c r="J216" s="29">
        <f>+VLOOKUP(Table13144[[#This Row],[DeviceMAC]],C217:F2119,3,0)</f>
        <v>44343.331342592588</v>
      </c>
      <c r="K216">
        <f>+VLOOKUP(Table13144[[#This Row],[DeviceMAC]],C217:F2119,4,0)</f>
        <v>102</v>
      </c>
      <c r="L216" t="str">
        <f>VLOOKUP(Table13144[[#This Row],[PrevRecordType]],RecordTypes!$B$13:$C$27,2,0)</f>
        <v>Device Start</v>
      </c>
      <c r="M216" t="str">
        <f>+VLOOKUP(Table13144[[#This Row],[DeviceMAC]],C217:H2119,5,0)</f>
        <v>Device Start</v>
      </c>
    </row>
    <row r="217" spans="2:13" ht="28.8" x14ac:dyDescent="0.3">
      <c r="B217" s="5" t="s">
        <v>26</v>
      </c>
      <c r="C217" s="5" t="s">
        <v>164</v>
      </c>
      <c r="D217" s="6">
        <v>44343</v>
      </c>
      <c r="E217" s="28">
        <v>44343.33189814815</v>
      </c>
      <c r="F217" s="7">
        <v>112</v>
      </c>
      <c r="G217" s="7" t="str">
        <f>VLOOKUP(Table13144[[#This Row],[LogRecordType]],RecordTypes!$B$13:$C$27,2,0)</f>
        <v>Device Connect Network</v>
      </c>
      <c r="H217" s="5" t="s">
        <v>165</v>
      </c>
      <c r="I217" s="30">
        <f t="shared" si="3"/>
        <v>44343</v>
      </c>
      <c r="J217" s="29">
        <f>+VLOOKUP(Table13144[[#This Row],[DeviceMAC]],C218:F2120,3,0)</f>
        <v>44343.331793981481</v>
      </c>
      <c r="K217">
        <f>+VLOOKUP(Table13144[[#This Row],[DeviceMAC]],C218:F2120,4,0)</f>
        <v>106</v>
      </c>
      <c r="L217" t="str">
        <f>VLOOKUP(Table13144[[#This Row],[PrevRecordType]],RecordTypes!$B$13:$C$27,2,0)</f>
        <v>Device Start is Good</v>
      </c>
      <c r="M217" t="str">
        <f>+VLOOKUP(Table13144[[#This Row],[DeviceMAC]],C218:H2120,5,0)</f>
        <v>Device Start is Good</v>
      </c>
    </row>
    <row r="218" spans="2:13" x14ac:dyDescent="0.3">
      <c r="B218" s="5" t="s">
        <v>26</v>
      </c>
      <c r="C218" s="5" t="s">
        <v>164</v>
      </c>
      <c r="D218" s="6">
        <v>44343</v>
      </c>
      <c r="E218" s="28">
        <v>44343.331793981481</v>
      </c>
      <c r="F218" s="7">
        <v>106</v>
      </c>
      <c r="G218" s="7" t="str">
        <f>VLOOKUP(Table13144[[#This Row],[LogRecordType]],RecordTypes!$B$13:$C$27,2,0)</f>
        <v>Device Start is Good</v>
      </c>
      <c r="H218" s="5" t="s">
        <v>165</v>
      </c>
      <c r="I218" s="30">
        <f t="shared" si="3"/>
        <v>44343</v>
      </c>
      <c r="J218" s="29">
        <f>+VLOOKUP(Table13144[[#This Row],[DeviceMAC]],C219:F2121,3,0)</f>
        <v>44343.330902777772</v>
      </c>
      <c r="K218">
        <f>+VLOOKUP(Table13144[[#This Row],[DeviceMAC]],C219:F2121,4,0)</f>
        <v>102</v>
      </c>
      <c r="L218" t="str">
        <f>VLOOKUP(Table13144[[#This Row],[PrevRecordType]],RecordTypes!$B$13:$C$27,2,0)</f>
        <v>Device Start</v>
      </c>
      <c r="M218" t="str">
        <f>+VLOOKUP(Table13144[[#This Row],[DeviceMAC]],C219:H2121,5,0)</f>
        <v>Device Start</v>
      </c>
    </row>
    <row r="219" spans="2:13" x14ac:dyDescent="0.3">
      <c r="B219" s="5" t="s">
        <v>26</v>
      </c>
      <c r="C219" s="5" t="s">
        <v>174</v>
      </c>
      <c r="D219" s="6">
        <v>44343</v>
      </c>
      <c r="E219" s="28">
        <v>44343.331689814811</v>
      </c>
      <c r="F219" s="7">
        <v>102</v>
      </c>
      <c r="G219" s="7" t="str">
        <f>VLOOKUP(Table13144[[#This Row],[LogRecordType]],RecordTypes!$B$13:$C$27,2,0)</f>
        <v>Device Start</v>
      </c>
      <c r="H219" s="5" t="s">
        <v>175</v>
      </c>
      <c r="I219" s="30">
        <f t="shared" si="3"/>
        <v>44342</v>
      </c>
      <c r="J219" s="29">
        <f>+VLOOKUP(Table13144[[#This Row],[DeviceMAC]],C220:F2122,3,0)</f>
        <v>44342.709988425922</v>
      </c>
      <c r="K219">
        <f>+VLOOKUP(Table13144[[#This Row],[DeviceMAC]],C220:F2122,4,0)</f>
        <v>156</v>
      </c>
      <c r="L219" t="str">
        <f>VLOOKUP(Table13144[[#This Row],[PrevRecordType]],RecordTypes!$B$13:$C$27,2,0)</f>
        <v>PowerDown Or Network Disconnect Discovered</v>
      </c>
      <c r="M219" s="31" t="str">
        <f>+VLOOKUP(Table13144[[#This Row],[DeviceMAC]],C220:H2122,5,0)</f>
        <v>PowerDown Or Network Disconnect Discovered</v>
      </c>
    </row>
    <row r="220" spans="2:13" ht="28.8" x14ac:dyDescent="0.3">
      <c r="B220" s="5" t="s">
        <v>26</v>
      </c>
      <c r="C220" s="5" t="s">
        <v>156</v>
      </c>
      <c r="D220" s="6">
        <v>44343</v>
      </c>
      <c r="E220" s="28">
        <v>44343.331446759257</v>
      </c>
      <c r="F220" s="7">
        <v>112</v>
      </c>
      <c r="G220" s="7" t="str">
        <f>VLOOKUP(Table13144[[#This Row],[LogRecordType]],RecordTypes!$B$13:$C$27,2,0)</f>
        <v>Device Connect Network</v>
      </c>
      <c r="H220" s="5" t="s">
        <v>157</v>
      </c>
      <c r="I220" s="30">
        <f t="shared" si="3"/>
        <v>44343</v>
      </c>
      <c r="J220" s="29">
        <f>+VLOOKUP(Table13144[[#This Row],[DeviceMAC]],C221:F2123,3,0)</f>
        <v>44343.331342592588</v>
      </c>
      <c r="K220">
        <f>+VLOOKUP(Table13144[[#This Row],[DeviceMAC]],C221:F2123,4,0)</f>
        <v>106</v>
      </c>
      <c r="L220" t="str">
        <f>VLOOKUP(Table13144[[#This Row],[PrevRecordType]],RecordTypes!$B$13:$C$27,2,0)</f>
        <v>Device Start is Good</v>
      </c>
      <c r="M220" t="str">
        <f>+VLOOKUP(Table13144[[#This Row],[DeviceMAC]],C221:H2123,5,0)</f>
        <v>Device Start is Good</v>
      </c>
    </row>
    <row r="221" spans="2:13" x14ac:dyDescent="0.3">
      <c r="B221" s="5" t="s">
        <v>26</v>
      </c>
      <c r="C221" s="5" t="s">
        <v>156</v>
      </c>
      <c r="D221" s="6">
        <v>44343</v>
      </c>
      <c r="E221" s="28">
        <v>44343.331342592588</v>
      </c>
      <c r="F221" s="7">
        <v>106</v>
      </c>
      <c r="G221" s="7" t="str">
        <f>VLOOKUP(Table13144[[#This Row],[LogRecordType]],RecordTypes!$B$13:$C$27,2,0)</f>
        <v>Device Start is Good</v>
      </c>
      <c r="H221" s="5" t="s">
        <v>157</v>
      </c>
      <c r="I221" s="30">
        <f t="shared" si="3"/>
        <v>44343</v>
      </c>
      <c r="J221" s="29">
        <f>+VLOOKUP(Table13144[[#This Row],[DeviceMAC]],C222:F2124,3,0)</f>
        <v>44343.330474537033</v>
      </c>
      <c r="K221">
        <f>+VLOOKUP(Table13144[[#This Row],[DeviceMAC]],C222:F2124,4,0)</f>
        <v>102</v>
      </c>
      <c r="L221" t="str">
        <f>VLOOKUP(Table13144[[#This Row],[PrevRecordType]],RecordTypes!$B$13:$C$27,2,0)</f>
        <v>Device Start</v>
      </c>
      <c r="M221" t="str">
        <f>+VLOOKUP(Table13144[[#This Row],[DeviceMAC]],C222:H2124,5,0)</f>
        <v>Device Start</v>
      </c>
    </row>
    <row r="222" spans="2:13" x14ac:dyDescent="0.3">
      <c r="B222" s="5" t="s">
        <v>29</v>
      </c>
      <c r="C222" s="5" t="s">
        <v>158</v>
      </c>
      <c r="D222" s="6">
        <v>44343</v>
      </c>
      <c r="E222" s="28">
        <v>44343.331342592588</v>
      </c>
      <c r="F222" s="7">
        <v>102</v>
      </c>
      <c r="G222" s="7" t="str">
        <f>VLOOKUP(Table13144[[#This Row],[LogRecordType]],RecordTypes!$B$13:$C$27,2,0)</f>
        <v>Device Start</v>
      </c>
      <c r="H222" s="5" t="s">
        <v>159</v>
      </c>
      <c r="I222" s="30">
        <f t="shared" si="3"/>
        <v>44342</v>
      </c>
      <c r="J222" s="29">
        <f>+VLOOKUP(Table13144[[#This Row],[DeviceMAC]],C223:F2125,3,0)</f>
        <v>44342.718460648146</v>
      </c>
      <c r="K222">
        <f>+VLOOKUP(Table13144[[#This Row],[DeviceMAC]],C223:F2125,4,0)</f>
        <v>156</v>
      </c>
      <c r="L222" t="str">
        <f>VLOOKUP(Table13144[[#This Row],[PrevRecordType]],RecordTypes!$B$13:$C$27,2,0)</f>
        <v>PowerDown Or Network Disconnect Discovered</v>
      </c>
      <c r="M222" s="31" t="str">
        <f>+VLOOKUP(Table13144[[#This Row],[DeviceMAC]],C223:H2125,5,0)</f>
        <v>PowerDown Or Network Disconnect Discovered</v>
      </c>
    </row>
    <row r="223" spans="2:13" ht="28.8" x14ac:dyDescent="0.3">
      <c r="B223" s="5" t="s">
        <v>26</v>
      </c>
      <c r="C223" s="5" t="s">
        <v>162</v>
      </c>
      <c r="D223" s="6">
        <v>44343</v>
      </c>
      <c r="E223" s="28">
        <v>44343.331284722226</v>
      </c>
      <c r="F223" s="7">
        <v>112</v>
      </c>
      <c r="G223" s="7" t="str">
        <f>VLOOKUP(Table13144[[#This Row],[LogRecordType]],RecordTypes!$B$13:$C$27,2,0)</f>
        <v>Device Connect Network</v>
      </c>
      <c r="H223" s="5" t="s">
        <v>163</v>
      </c>
      <c r="I223" s="30">
        <f t="shared" si="3"/>
        <v>44343</v>
      </c>
      <c r="J223" s="29">
        <f>+VLOOKUP(Table13144[[#This Row],[DeviceMAC]],C224:F2126,3,0)</f>
        <v>44343.331180555557</v>
      </c>
      <c r="K223">
        <f>+VLOOKUP(Table13144[[#This Row],[DeviceMAC]],C224:F2126,4,0)</f>
        <v>106</v>
      </c>
      <c r="L223" t="str">
        <f>VLOOKUP(Table13144[[#This Row],[PrevRecordType]],RecordTypes!$B$13:$C$27,2,0)</f>
        <v>Device Start is Good</v>
      </c>
      <c r="M223" t="str">
        <f>+VLOOKUP(Table13144[[#This Row],[DeviceMAC]],C224:H2126,5,0)</f>
        <v>Device Start is Good</v>
      </c>
    </row>
    <row r="224" spans="2:13" ht="28.8" x14ac:dyDescent="0.3">
      <c r="B224" s="5" t="s">
        <v>29</v>
      </c>
      <c r="C224" s="5" t="s">
        <v>153</v>
      </c>
      <c r="D224" s="6">
        <v>44343</v>
      </c>
      <c r="E224" s="28">
        <v>44343.331215277773</v>
      </c>
      <c r="F224" s="7">
        <v>123</v>
      </c>
      <c r="G224" s="7" t="str">
        <f>VLOOKUP(Table13144[[#This Row],[LogRecordType]],RecordTypes!$B$13:$C$27,2,0)</f>
        <v>User Login Start is Good</v>
      </c>
      <c r="H224" s="5" t="s">
        <v>169</v>
      </c>
      <c r="I224" s="30">
        <f t="shared" si="3"/>
        <v>44343</v>
      </c>
      <c r="J224" s="29">
        <f>+VLOOKUP(Table13144[[#This Row],[DeviceMAC]],C225:F2127,3,0)</f>
        <v>44343.331099537034</v>
      </c>
      <c r="K224">
        <f>+VLOOKUP(Table13144[[#This Row],[DeviceMAC]],C225:F2127,4,0)</f>
        <v>113</v>
      </c>
      <c r="L224" t="str">
        <f>VLOOKUP(Table13144[[#This Row],[PrevRecordType]],RecordTypes!$B$13:$C$27,2,0)</f>
        <v>User Login Start</v>
      </c>
      <c r="M224" t="str">
        <f>+VLOOKUP(Table13144[[#This Row],[DeviceMAC]],C225:H2127,5,0)</f>
        <v>User Login Start</v>
      </c>
    </row>
    <row r="225" spans="2:13" x14ac:dyDescent="0.3">
      <c r="B225" s="5" t="s">
        <v>26</v>
      </c>
      <c r="C225" s="5" t="s">
        <v>162</v>
      </c>
      <c r="D225" s="6">
        <v>44343</v>
      </c>
      <c r="E225" s="28">
        <v>44343.331180555557</v>
      </c>
      <c r="F225" s="7">
        <v>106</v>
      </c>
      <c r="G225" s="7" t="str">
        <f>VLOOKUP(Table13144[[#This Row],[LogRecordType]],RecordTypes!$B$13:$C$27,2,0)</f>
        <v>Device Start is Good</v>
      </c>
      <c r="H225" s="5" t="s">
        <v>163</v>
      </c>
      <c r="I225" s="30">
        <f t="shared" si="3"/>
        <v>44343</v>
      </c>
      <c r="J225" s="29">
        <f>+VLOOKUP(Table13144[[#This Row],[DeviceMAC]],C226:F2128,3,0)</f>
        <v>44343.330324074072</v>
      </c>
      <c r="K225">
        <f>+VLOOKUP(Table13144[[#This Row],[DeviceMAC]],C226:F2128,4,0)</f>
        <v>102</v>
      </c>
      <c r="L225" t="str">
        <f>VLOOKUP(Table13144[[#This Row],[PrevRecordType]],RecordTypes!$B$13:$C$27,2,0)</f>
        <v>Device Start</v>
      </c>
      <c r="M225" t="str">
        <f>+VLOOKUP(Table13144[[#This Row],[DeviceMAC]],C226:H2128,5,0)</f>
        <v>Device Start</v>
      </c>
    </row>
    <row r="226" spans="2:13" x14ac:dyDescent="0.3">
      <c r="B226" s="5" t="s">
        <v>29</v>
      </c>
      <c r="C226" s="5" t="s">
        <v>153</v>
      </c>
      <c r="D226" s="6">
        <v>44343</v>
      </c>
      <c r="E226" s="28">
        <v>44343.331099537034</v>
      </c>
      <c r="F226" s="7">
        <v>113</v>
      </c>
      <c r="G226" s="7" t="str">
        <f>VLOOKUP(Table13144[[#This Row],[LogRecordType]],RecordTypes!$B$13:$C$27,2,0)</f>
        <v>User Login Start</v>
      </c>
      <c r="H226" s="5" t="s">
        <v>168</v>
      </c>
      <c r="I226" s="30">
        <f t="shared" si="3"/>
        <v>44343</v>
      </c>
      <c r="J226" s="29">
        <f>+VLOOKUP(Table13144[[#This Row],[DeviceMAC]],C227:F2129,3,0)</f>
        <v>44343.331018518518</v>
      </c>
      <c r="K226">
        <f>+VLOOKUP(Table13144[[#This Row],[DeviceMAC]],C227:F2129,4,0)</f>
        <v>112</v>
      </c>
      <c r="L226" t="str">
        <f>VLOOKUP(Table13144[[#This Row],[PrevRecordType]],RecordTypes!$B$13:$C$27,2,0)</f>
        <v>Device Connect Network</v>
      </c>
      <c r="M226" t="str">
        <f>+VLOOKUP(Table13144[[#This Row],[DeviceMAC]],C227:H2129,5,0)</f>
        <v>Device Connect Network</v>
      </c>
    </row>
    <row r="227" spans="2:13" ht="28.8" x14ac:dyDescent="0.3">
      <c r="B227" s="5" t="s">
        <v>29</v>
      </c>
      <c r="C227" s="5" t="s">
        <v>153</v>
      </c>
      <c r="D227" s="6">
        <v>44343</v>
      </c>
      <c r="E227" s="28">
        <v>44343.331018518518</v>
      </c>
      <c r="F227" s="7">
        <v>112</v>
      </c>
      <c r="G227" s="7" t="str">
        <f>VLOOKUP(Table13144[[#This Row],[LogRecordType]],RecordTypes!$B$13:$C$27,2,0)</f>
        <v>Device Connect Network</v>
      </c>
      <c r="H227" s="5" t="s">
        <v>154</v>
      </c>
      <c r="I227" s="30">
        <f t="shared" si="3"/>
        <v>44343</v>
      </c>
      <c r="J227" s="29">
        <f>+VLOOKUP(Table13144[[#This Row],[DeviceMAC]],C228:F2130,3,0)</f>
        <v>44343.330914351849</v>
      </c>
      <c r="K227">
        <f>+VLOOKUP(Table13144[[#This Row],[DeviceMAC]],C228:F2130,4,0)</f>
        <v>106</v>
      </c>
      <c r="L227" t="str">
        <f>VLOOKUP(Table13144[[#This Row],[PrevRecordType]],RecordTypes!$B$13:$C$27,2,0)</f>
        <v>Device Start is Good</v>
      </c>
      <c r="M227" t="str">
        <f>+VLOOKUP(Table13144[[#This Row],[DeviceMAC]],C228:H2130,5,0)</f>
        <v>Device Start is Good</v>
      </c>
    </row>
    <row r="228" spans="2:13" x14ac:dyDescent="0.3">
      <c r="B228" s="5" t="s">
        <v>29</v>
      </c>
      <c r="C228" s="5" t="s">
        <v>153</v>
      </c>
      <c r="D228" s="6">
        <v>44343</v>
      </c>
      <c r="E228" s="28">
        <v>44343.330914351849</v>
      </c>
      <c r="F228" s="7">
        <v>106</v>
      </c>
      <c r="G228" s="7" t="str">
        <f>VLOOKUP(Table13144[[#This Row],[LogRecordType]],RecordTypes!$B$13:$C$27,2,0)</f>
        <v>Device Start is Good</v>
      </c>
      <c r="H228" s="5" t="s">
        <v>154</v>
      </c>
      <c r="I228" s="30">
        <f t="shared" si="3"/>
        <v>44343</v>
      </c>
      <c r="J228" s="29">
        <f>+VLOOKUP(Table13144[[#This Row],[DeviceMAC]],C229:F2131,3,0)</f>
        <v>44343.328831018516</v>
      </c>
      <c r="K228">
        <f>+VLOOKUP(Table13144[[#This Row],[DeviceMAC]],C229:F2131,4,0)</f>
        <v>102</v>
      </c>
      <c r="L228" t="str">
        <f>VLOOKUP(Table13144[[#This Row],[PrevRecordType]],RecordTypes!$B$13:$C$27,2,0)</f>
        <v>Device Start</v>
      </c>
      <c r="M228" t="str">
        <f>+VLOOKUP(Table13144[[#This Row],[DeviceMAC]],C229:H2131,5,0)</f>
        <v>Device Start</v>
      </c>
    </row>
    <row r="229" spans="2:13" x14ac:dyDescent="0.3">
      <c r="B229" s="5" t="s">
        <v>26</v>
      </c>
      <c r="C229" s="5" t="s">
        <v>164</v>
      </c>
      <c r="D229" s="6">
        <v>44343</v>
      </c>
      <c r="E229" s="28">
        <v>44343.330902777772</v>
      </c>
      <c r="F229" s="7">
        <v>102</v>
      </c>
      <c r="G229" s="7" t="str">
        <f>VLOOKUP(Table13144[[#This Row],[LogRecordType]],RecordTypes!$B$13:$C$27,2,0)</f>
        <v>Device Start</v>
      </c>
      <c r="H229" s="5" t="s">
        <v>165</v>
      </c>
      <c r="I229" s="30">
        <f t="shared" si="3"/>
        <v>44342</v>
      </c>
      <c r="J229" s="29">
        <f>+VLOOKUP(Table13144[[#This Row],[DeviceMAC]],C230:F2132,3,0)</f>
        <v>44342.703657407401</v>
      </c>
      <c r="K229">
        <f>+VLOOKUP(Table13144[[#This Row],[DeviceMAC]],C230:F2132,4,0)</f>
        <v>156</v>
      </c>
      <c r="L229" t="str">
        <f>VLOOKUP(Table13144[[#This Row],[PrevRecordType]],RecordTypes!$B$13:$C$27,2,0)</f>
        <v>PowerDown Or Network Disconnect Discovered</v>
      </c>
      <c r="M229" s="31" t="str">
        <f>+VLOOKUP(Table13144[[#This Row],[DeviceMAC]],C230:H2132,5,0)</f>
        <v>PowerDown Or Network Disconnect Discovered</v>
      </c>
    </row>
    <row r="230" spans="2:13" ht="28.8" x14ac:dyDescent="0.3">
      <c r="B230" s="5" t="s">
        <v>26</v>
      </c>
      <c r="C230" s="5" t="s">
        <v>166</v>
      </c>
      <c r="D230" s="6">
        <v>44343</v>
      </c>
      <c r="E230" s="28">
        <v>44343.330578703702</v>
      </c>
      <c r="F230" s="7">
        <v>112</v>
      </c>
      <c r="G230" s="7" t="str">
        <f>VLOOKUP(Table13144[[#This Row],[LogRecordType]],RecordTypes!$B$13:$C$27,2,0)</f>
        <v>Device Connect Network</v>
      </c>
      <c r="H230" s="5" t="s">
        <v>167</v>
      </c>
      <c r="I230" s="30">
        <f t="shared" si="3"/>
        <v>44342</v>
      </c>
      <c r="J230" s="29">
        <f>+VLOOKUP(Table13144[[#This Row],[DeviceMAC]],C231:F2133,3,0)</f>
        <v>44342.718530092599</v>
      </c>
      <c r="K230">
        <f>+VLOOKUP(Table13144[[#This Row],[DeviceMAC]],C231:F2133,4,0)</f>
        <v>156</v>
      </c>
      <c r="L230" t="str">
        <f>VLOOKUP(Table13144[[#This Row],[PrevRecordType]],RecordTypes!$B$13:$C$27,2,0)</f>
        <v>PowerDown Or Network Disconnect Discovered</v>
      </c>
      <c r="M230" s="31" t="str">
        <f>+VLOOKUP(Table13144[[#This Row],[DeviceMAC]],C231:H2133,5,0)</f>
        <v>PowerDown Or Network Disconnect Discovered</v>
      </c>
    </row>
    <row r="231" spans="2:13" x14ac:dyDescent="0.3">
      <c r="B231" s="5" t="s">
        <v>26</v>
      </c>
      <c r="C231" s="5" t="s">
        <v>156</v>
      </c>
      <c r="D231" s="6">
        <v>44343</v>
      </c>
      <c r="E231" s="28">
        <v>44343.330474537033</v>
      </c>
      <c r="F231" s="7">
        <v>102</v>
      </c>
      <c r="G231" s="7" t="str">
        <f>VLOOKUP(Table13144[[#This Row],[LogRecordType]],RecordTypes!$B$13:$C$27,2,0)</f>
        <v>Device Start</v>
      </c>
      <c r="H231" s="5" t="s">
        <v>157</v>
      </c>
      <c r="I231" s="30">
        <f t="shared" si="3"/>
        <v>44342</v>
      </c>
      <c r="J231" s="29">
        <f>+VLOOKUP(Table13144[[#This Row],[DeviceMAC]],C232:F2134,3,0)</f>
        <v>44342.719918981486</v>
      </c>
      <c r="K231">
        <f>+VLOOKUP(Table13144[[#This Row],[DeviceMAC]],C232:F2134,4,0)</f>
        <v>156</v>
      </c>
      <c r="L231" t="str">
        <f>VLOOKUP(Table13144[[#This Row],[PrevRecordType]],RecordTypes!$B$13:$C$27,2,0)</f>
        <v>PowerDown Or Network Disconnect Discovered</v>
      </c>
      <c r="M231" s="31" t="str">
        <f>+VLOOKUP(Table13144[[#This Row],[DeviceMAC]],C232:H2134,5,0)</f>
        <v>PowerDown Or Network Disconnect Discovered</v>
      </c>
    </row>
    <row r="232" spans="2:13" x14ac:dyDescent="0.3">
      <c r="B232" s="5" t="s">
        <v>26</v>
      </c>
      <c r="C232" s="5" t="s">
        <v>162</v>
      </c>
      <c r="D232" s="6">
        <v>44343</v>
      </c>
      <c r="E232" s="28">
        <v>44343.330324074072</v>
      </c>
      <c r="F232" s="7">
        <v>102</v>
      </c>
      <c r="G232" s="7" t="str">
        <f>VLOOKUP(Table13144[[#This Row],[LogRecordType]],RecordTypes!$B$13:$C$27,2,0)</f>
        <v>Device Start</v>
      </c>
      <c r="H232" s="5" t="s">
        <v>163</v>
      </c>
      <c r="I232" s="30">
        <f t="shared" si="3"/>
        <v>44342</v>
      </c>
      <c r="J232" s="29">
        <f>+VLOOKUP(Table13144[[#This Row],[DeviceMAC]],C233:F2135,3,0)</f>
        <v>44342.71583333335</v>
      </c>
      <c r="K232">
        <f>+VLOOKUP(Table13144[[#This Row],[DeviceMAC]],C233:F2135,4,0)</f>
        <v>156</v>
      </c>
      <c r="L232" t="str">
        <f>VLOOKUP(Table13144[[#This Row],[PrevRecordType]],RecordTypes!$B$13:$C$27,2,0)</f>
        <v>PowerDown Or Network Disconnect Discovered</v>
      </c>
      <c r="M232" s="31" t="str">
        <f>+VLOOKUP(Table13144[[#This Row],[DeviceMAC]],C233:H2135,5,0)</f>
        <v>PowerDown Or Network Disconnect Discovered</v>
      </c>
    </row>
    <row r="233" spans="2:13" ht="28.8" x14ac:dyDescent="0.3">
      <c r="B233" s="5" t="s">
        <v>26</v>
      </c>
      <c r="C233" s="5" t="s">
        <v>143</v>
      </c>
      <c r="D233" s="6">
        <v>44343</v>
      </c>
      <c r="E233" s="28">
        <v>44343.330254629618</v>
      </c>
      <c r="F233" s="7">
        <v>123</v>
      </c>
      <c r="G233" s="7" t="str">
        <f>VLOOKUP(Table13144[[#This Row],[LogRecordType]],RecordTypes!$B$13:$C$27,2,0)</f>
        <v>User Login Start is Good</v>
      </c>
      <c r="H233" s="5" t="s">
        <v>155</v>
      </c>
      <c r="I233" s="30">
        <f t="shared" si="3"/>
        <v>44343</v>
      </c>
      <c r="J233" s="29">
        <f>+VLOOKUP(Table13144[[#This Row],[DeviceMAC]],C234:F2136,3,0)</f>
        <v>44343.330104166656</v>
      </c>
      <c r="K233">
        <f>+VLOOKUP(Table13144[[#This Row],[DeviceMAC]],C234:F2136,4,0)</f>
        <v>113</v>
      </c>
      <c r="L233" t="str">
        <f>VLOOKUP(Table13144[[#This Row],[PrevRecordType]],RecordTypes!$B$13:$C$27,2,0)</f>
        <v>User Login Start</v>
      </c>
      <c r="M233" t="str">
        <f>+VLOOKUP(Table13144[[#This Row],[DeviceMAC]],C234:H2136,5,0)</f>
        <v>User Login Start</v>
      </c>
    </row>
    <row r="234" spans="2:13" x14ac:dyDescent="0.3">
      <c r="B234" s="5" t="s">
        <v>26</v>
      </c>
      <c r="C234" s="5" t="s">
        <v>143</v>
      </c>
      <c r="D234" s="6">
        <v>44343</v>
      </c>
      <c r="E234" s="28">
        <v>44343.330104166656</v>
      </c>
      <c r="F234" s="7">
        <v>113</v>
      </c>
      <c r="G234" s="7" t="str">
        <f>VLOOKUP(Table13144[[#This Row],[LogRecordType]],RecordTypes!$B$13:$C$27,2,0)</f>
        <v>User Login Start</v>
      </c>
      <c r="H234" s="5" t="s">
        <v>155</v>
      </c>
      <c r="I234" s="30">
        <f t="shared" si="3"/>
        <v>44343</v>
      </c>
      <c r="J234" s="29">
        <f>+VLOOKUP(Table13144[[#This Row],[DeviceMAC]],C235:F2137,3,0)</f>
        <v>44343.325601851844</v>
      </c>
      <c r="K234">
        <f>+VLOOKUP(Table13144[[#This Row],[DeviceMAC]],C235:F2137,4,0)</f>
        <v>112</v>
      </c>
      <c r="L234" t="str">
        <f>VLOOKUP(Table13144[[#This Row],[PrevRecordType]],RecordTypes!$B$13:$C$27,2,0)</f>
        <v>Device Connect Network</v>
      </c>
      <c r="M234" t="str">
        <f>+VLOOKUP(Table13144[[#This Row],[DeviceMAC]],C235:H2137,5,0)</f>
        <v>Device Connect Network</v>
      </c>
    </row>
    <row r="235" spans="2:13" ht="28.8" x14ac:dyDescent="0.3">
      <c r="B235" s="5" t="s">
        <v>29</v>
      </c>
      <c r="C235" s="5" t="s">
        <v>145</v>
      </c>
      <c r="D235" s="6">
        <v>44343</v>
      </c>
      <c r="E235" s="28">
        <v>44343.32975694444</v>
      </c>
      <c r="F235" s="7">
        <v>123</v>
      </c>
      <c r="G235" s="7" t="str">
        <f>VLOOKUP(Table13144[[#This Row],[LogRecordType]],RecordTypes!$B$13:$C$27,2,0)</f>
        <v>User Login Start is Good</v>
      </c>
      <c r="H235" s="5" t="s">
        <v>183</v>
      </c>
      <c r="I235" s="30">
        <f t="shared" si="3"/>
        <v>44343</v>
      </c>
      <c r="J235" s="29">
        <f>+VLOOKUP(Table13144[[#This Row],[DeviceMAC]],C236:F2138,3,0)</f>
        <v>44343.329606481479</v>
      </c>
      <c r="K235">
        <f>+VLOOKUP(Table13144[[#This Row],[DeviceMAC]],C236:F2138,4,0)</f>
        <v>113</v>
      </c>
      <c r="L235" t="str">
        <f>VLOOKUP(Table13144[[#This Row],[PrevRecordType]],RecordTypes!$B$13:$C$27,2,0)</f>
        <v>User Login Start</v>
      </c>
      <c r="M235" t="str">
        <f>+VLOOKUP(Table13144[[#This Row],[DeviceMAC]],C236:H2138,5,0)</f>
        <v>User Login Start</v>
      </c>
    </row>
    <row r="236" spans="2:13" x14ac:dyDescent="0.3">
      <c r="B236" s="5" t="s">
        <v>29</v>
      </c>
      <c r="C236" s="5" t="s">
        <v>145</v>
      </c>
      <c r="D236" s="6">
        <v>44343</v>
      </c>
      <c r="E236" s="28">
        <v>44343.329606481479</v>
      </c>
      <c r="F236" s="7">
        <v>113</v>
      </c>
      <c r="G236" s="7" t="str">
        <f>VLOOKUP(Table13144[[#This Row],[LogRecordType]],RecordTypes!$B$13:$C$27,2,0)</f>
        <v>User Login Start</v>
      </c>
      <c r="H236" s="5" t="s">
        <v>183</v>
      </c>
      <c r="I236" s="30">
        <f t="shared" si="3"/>
        <v>44343</v>
      </c>
      <c r="J236" s="29">
        <f>+VLOOKUP(Table13144[[#This Row],[DeviceMAC]],C237:F2139,3,0)</f>
        <v>44343.324745370366</v>
      </c>
      <c r="K236">
        <f>+VLOOKUP(Table13144[[#This Row],[DeviceMAC]],C237:F2139,4,0)</f>
        <v>112</v>
      </c>
      <c r="L236" t="str">
        <f>VLOOKUP(Table13144[[#This Row],[PrevRecordType]],RecordTypes!$B$13:$C$27,2,0)</f>
        <v>Device Connect Network</v>
      </c>
      <c r="M236" t="str">
        <f>+VLOOKUP(Table13144[[#This Row],[DeviceMAC]],C237:H2139,5,0)</f>
        <v>Device Connect Network</v>
      </c>
    </row>
    <row r="237" spans="2:13" x14ac:dyDescent="0.3">
      <c r="B237" s="5" t="s">
        <v>29</v>
      </c>
      <c r="C237" s="5" t="s">
        <v>153</v>
      </c>
      <c r="D237" s="6">
        <v>44343</v>
      </c>
      <c r="E237" s="28">
        <v>44343.328831018516</v>
      </c>
      <c r="F237" s="7">
        <v>102</v>
      </c>
      <c r="G237" s="7" t="str">
        <f>VLOOKUP(Table13144[[#This Row],[LogRecordType]],RecordTypes!$B$13:$C$27,2,0)</f>
        <v>Device Start</v>
      </c>
      <c r="H237" s="5" t="s">
        <v>154</v>
      </c>
      <c r="I237" s="30">
        <f t="shared" si="3"/>
        <v>44342</v>
      </c>
      <c r="J237" s="29">
        <f>+VLOOKUP(Table13144[[#This Row],[DeviceMAC]],C238:F2140,3,0)</f>
        <v>44342.709641203706</v>
      </c>
      <c r="K237">
        <f>+VLOOKUP(Table13144[[#This Row],[DeviceMAC]],C238:F2140,4,0)</f>
        <v>156</v>
      </c>
      <c r="L237" t="str">
        <f>VLOOKUP(Table13144[[#This Row],[PrevRecordType]],RecordTypes!$B$13:$C$27,2,0)</f>
        <v>PowerDown Or Network Disconnect Discovered</v>
      </c>
      <c r="M237" s="31" t="str">
        <f>+VLOOKUP(Table13144[[#This Row],[DeviceMAC]],C238:H2140,5,0)</f>
        <v>PowerDown Or Network Disconnect Discovered</v>
      </c>
    </row>
    <row r="238" spans="2:13" ht="28.8" x14ac:dyDescent="0.3">
      <c r="B238" s="5" t="s">
        <v>26</v>
      </c>
      <c r="C238" s="5" t="s">
        <v>151</v>
      </c>
      <c r="D238" s="6">
        <v>44343</v>
      </c>
      <c r="E238" s="28">
        <v>44343.328124999993</v>
      </c>
      <c r="F238" s="7">
        <v>112</v>
      </c>
      <c r="G238" s="7" t="str">
        <f>VLOOKUP(Table13144[[#This Row],[LogRecordType]],RecordTypes!$B$13:$C$27,2,0)</f>
        <v>Device Connect Network</v>
      </c>
      <c r="H238" s="5" t="s">
        <v>152</v>
      </c>
      <c r="I238" s="30">
        <f t="shared" si="3"/>
        <v>44342</v>
      </c>
      <c r="J238" s="29">
        <f>+VLOOKUP(Table13144[[#This Row],[DeviceMAC]],C239:F2141,3,0)</f>
        <v>44342.711840277771</v>
      </c>
      <c r="K238">
        <f>+VLOOKUP(Table13144[[#This Row],[DeviceMAC]],C239:F2141,4,0)</f>
        <v>156</v>
      </c>
      <c r="L238" t="str">
        <f>VLOOKUP(Table13144[[#This Row],[PrevRecordType]],RecordTypes!$B$13:$C$27,2,0)</f>
        <v>PowerDown Or Network Disconnect Discovered</v>
      </c>
      <c r="M238" s="31" t="str">
        <f>+VLOOKUP(Table13144[[#This Row],[DeviceMAC]],C239:H2141,5,0)</f>
        <v>PowerDown Or Network Disconnect Discovered</v>
      </c>
    </row>
    <row r="239" spans="2:13" ht="28.8" x14ac:dyDescent="0.3">
      <c r="B239" s="5" t="s">
        <v>26</v>
      </c>
      <c r="C239" s="5" t="s">
        <v>149</v>
      </c>
      <c r="D239" s="6">
        <v>44343</v>
      </c>
      <c r="E239" s="28">
        <v>44343.327939814815</v>
      </c>
      <c r="F239" s="7">
        <v>112</v>
      </c>
      <c r="G239" s="7" t="str">
        <f>VLOOKUP(Table13144[[#This Row],[LogRecordType]],RecordTypes!$B$13:$C$27,2,0)</f>
        <v>Device Connect Network</v>
      </c>
      <c r="H239" s="5" t="s">
        <v>150</v>
      </c>
      <c r="I239" s="30">
        <f t="shared" si="3"/>
        <v>44342</v>
      </c>
      <c r="J239" s="29">
        <f>+VLOOKUP(Table13144[[#This Row],[DeviceMAC]],C240:F2142,3,0)</f>
        <v>44342.699386574073</v>
      </c>
      <c r="K239">
        <f>+VLOOKUP(Table13144[[#This Row],[DeviceMAC]],C240:F2142,4,0)</f>
        <v>156</v>
      </c>
      <c r="L239" t="str">
        <f>VLOOKUP(Table13144[[#This Row],[PrevRecordType]],RecordTypes!$B$13:$C$27,2,0)</f>
        <v>PowerDown Or Network Disconnect Discovered</v>
      </c>
      <c r="M239" s="31" t="str">
        <f>+VLOOKUP(Table13144[[#This Row],[DeviceMAC]],C240:H2142,5,0)</f>
        <v>PowerDown Or Network Disconnect Discovered</v>
      </c>
    </row>
    <row r="240" spans="2:13" ht="28.8" x14ac:dyDescent="0.3">
      <c r="B240" s="5" t="s">
        <v>26</v>
      </c>
      <c r="C240" s="5" t="s">
        <v>141</v>
      </c>
      <c r="D240" s="6">
        <v>44343</v>
      </c>
      <c r="E240" s="28">
        <v>44343.327141203699</v>
      </c>
      <c r="F240" s="7">
        <v>123</v>
      </c>
      <c r="G240" s="7" t="str">
        <f>VLOOKUP(Table13144[[#This Row],[LogRecordType]],RecordTypes!$B$13:$C$27,2,0)</f>
        <v>User Login Start is Good</v>
      </c>
      <c r="H240" s="5" t="s">
        <v>161</v>
      </c>
      <c r="I240" s="30">
        <f t="shared" si="3"/>
        <v>44343</v>
      </c>
      <c r="J240" s="29">
        <f>+VLOOKUP(Table13144[[#This Row],[DeviceMAC]],C241:F2143,3,0)</f>
        <v>44343.327129629623</v>
      </c>
      <c r="K240">
        <f>+VLOOKUP(Table13144[[#This Row],[DeviceMAC]],C241:F2143,4,0)</f>
        <v>113</v>
      </c>
      <c r="L240" t="str">
        <f>VLOOKUP(Table13144[[#This Row],[PrevRecordType]],RecordTypes!$B$13:$C$27,2,0)</f>
        <v>User Login Start</v>
      </c>
      <c r="M240" t="str">
        <f>+VLOOKUP(Table13144[[#This Row],[DeviceMAC]],C241:H2143,5,0)</f>
        <v>User Login Start</v>
      </c>
    </row>
    <row r="241" spans="2:13" x14ac:dyDescent="0.3">
      <c r="B241" s="5" t="s">
        <v>26</v>
      </c>
      <c r="C241" s="5" t="s">
        <v>141</v>
      </c>
      <c r="D241" s="6">
        <v>44343</v>
      </c>
      <c r="E241" s="28">
        <v>44343.327129629623</v>
      </c>
      <c r="F241" s="7">
        <v>113</v>
      </c>
      <c r="G241" s="7" t="str">
        <f>VLOOKUP(Table13144[[#This Row],[LogRecordType]],RecordTypes!$B$13:$C$27,2,0)</f>
        <v>User Login Start</v>
      </c>
      <c r="H241" s="5" t="s">
        <v>161</v>
      </c>
      <c r="I241" s="30">
        <f t="shared" si="3"/>
        <v>44343</v>
      </c>
      <c r="J241" s="29">
        <f>+VLOOKUP(Table13144[[#This Row],[DeviceMAC]],C242:F2144,3,0)</f>
        <v>44343.32163194444</v>
      </c>
      <c r="K241">
        <f>+VLOOKUP(Table13144[[#This Row],[DeviceMAC]],C242:F2144,4,0)</f>
        <v>112</v>
      </c>
      <c r="L241" t="str">
        <f>VLOOKUP(Table13144[[#This Row],[PrevRecordType]],RecordTypes!$B$13:$C$27,2,0)</f>
        <v>Device Connect Network</v>
      </c>
      <c r="M241" t="str">
        <f>+VLOOKUP(Table13144[[#This Row],[DeviceMAC]],C242:H2144,5,0)</f>
        <v>Device Connect Network</v>
      </c>
    </row>
    <row r="242" spans="2:13" ht="28.8" x14ac:dyDescent="0.3">
      <c r="B242" s="5" t="s">
        <v>29</v>
      </c>
      <c r="C242" s="5" t="s">
        <v>147</v>
      </c>
      <c r="D242" s="6">
        <v>44343</v>
      </c>
      <c r="E242" s="28">
        <v>44343.325787037036</v>
      </c>
      <c r="F242" s="7">
        <v>112</v>
      </c>
      <c r="G242" s="7" t="str">
        <f>VLOOKUP(Table13144[[#This Row],[LogRecordType]],RecordTypes!$B$13:$C$27,2,0)</f>
        <v>Device Connect Network</v>
      </c>
      <c r="H242" s="5" t="s">
        <v>148</v>
      </c>
      <c r="I242" s="30">
        <f t="shared" si="3"/>
        <v>44342</v>
      </c>
      <c r="J242" s="29">
        <f>+VLOOKUP(Table13144[[#This Row],[DeviceMAC]],C243:F2145,3,0)</f>
        <v>44342.719004629624</v>
      </c>
      <c r="K242">
        <f>+VLOOKUP(Table13144[[#This Row],[DeviceMAC]],C243:F2145,4,0)</f>
        <v>156</v>
      </c>
      <c r="L242" t="str">
        <f>VLOOKUP(Table13144[[#This Row],[PrevRecordType]],RecordTypes!$B$13:$C$27,2,0)</f>
        <v>PowerDown Or Network Disconnect Discovered</v>
      </c>
      <c r="M242" s="31" t="str">
        <f>+VLOOKUP(Table13144[[#This Row],[DeviceMAC]],C243:H2145,5,0)</f>
        <v>PowerDown Or Network Disconnect Discovered</v>
      </c>
    </row>
    <row r="243" spans="2:13" ht="28.8" x14ac:dyDescent="0.3">
      <c r="B243" s="5" t="s">
        <v>26</v>
      </c>
      <c r="C243" s="5" t="s">
        <v>143</v>
      </c>
      <c r="D243" s="6">
        <v>44343</v>
      </c>
      <c r="E243" s="28">
        <v>44343.325601851844</v>
      </c>
      <c r="F243" s="7">
        <v>112</v>
      </c>
      <c r="G243" s="7" t="str">
        <f>VLOOKUP(Table13144[[#This Row],[LogRecordType]],RecordTypes!$B$13:$C$27,2,0)</f>
        <v>Device Connect Network</v>
      </c>
      <c r="H243" s="5" t="s">
        <v>144</v>
      </c>
      <c r="I243" s="30">
        <f t="shared" si="3"/>
        <v>44342</v>
      </c>
      <c r="J243" s="29">
        <f>+VLOOKUP(Table13144[[#This Row],[DeviceMAC]],C244:F2146,3,0)</f>
        <v>44342.703726851847</v>
      </c>
      <c r="K243">
        <f>+VLOOKUP(Table13144[[#This Row],[DeviceMAC]],C244:F2146,4,0)</f>
        <v>156</v>
      </c>
      <c r="L243" t="str">
        <f>VLOOKUP(Table13144[[#This Row],[PrevRecordType]],RecordTypes!$B$13:$C$27,2,0)</f>
        <v>PowerDown Or Network Disconnect Discovered</v>
      </c>
      <c r="M243" s="31" t="str">
        <f>+VLOOKUP(Table13144[[#This Row],[DeviceMAC]],C244:H2146,5,0)</f>
        <v>PowerDown Or Network Disconnect Discovered</v>
      </c>
    </row>
    <row r="244" spans="2:13" ht="28.8" x14ac:dyDescent="0.3">
      <c r="B244" s="5" t="s">
        <v>29</v>
      </c>
      <c r="C244" s="5" t="s">
        <v>145</v>
      </c>
      <c r="D244" s="6">
        <v>44343</v>
      </c>
      <c r="E244" s="28">
        <v>44343.324745370366</v>
      </c>
      <c r="F244" s="7">
        <v>112</v>
      </c>
      <c r="G244" s="7" t="str">
        <f>VLOOKUP(Table13144[[#This Row],[LogRecordType]],RecordTypes!$B$13:$C$27,2,0)</f>
        <v>Device Connect Network</v>
      </c>
      <c r="H244" s="5" t="s">
        <v>146</v>
      </c>
      <c r="I244" s="30">
        <f t="shared" si="3"/>
        <v>44342</v>
      </c>
      <c r="J244" s="29">
        <f>+VLOOKUP(Table13144[[#This Row],[DeviceMAC]],C245:F2147,3,0)</f>
        <v>44342.774988425917</v>
      </c>
      <c r="K244">
        <f>+VLOOKUP(Table13144[[#This Row],[DeviceMAC]],C245:F2147,4,0)</f>
        <v>156</v>
      </c>
      <c r="L244" t="str">
        <f>VLOOKUP(Table13144[[#This Row],[PrevRecordType]],RecordTypes!$B$13:$C$27,2,0)</f>
        <v>PowerDown Or Network Disconnect Discovered</v>
      </c>
      <c r="M244" s="31" t="str">
        <f>+VLOOKUP(Table13144[[#This Row],[DeviceMAC]],C245:H2147,5,0)</f>
        <v>PowerDown Or Network Disconnect Discovered</v>
      </c>
    </row>
    <row r="245" spans="2:13" ht="28.8" x14ac:dyDescent="0.3">
      <c r="B245" s="5" t="s">
        <v>26</v>
      </c>
      <c r="C245" s="5" t="s">
        <v>124</v>
      </c>
      <c r="D245" s="6">
        <v>44343</v>
      </c>
      <c r="E245" s="28">
        <v>44343.322210648141</v>
      </c>
      <c r="F245" s="7">
        <v>123</v>
      </c>
      <c r="G245" s="7" t="str">
        <f>VLOOKUP(Table13144[[#This Row],[LogRecordType]],RecordTypes!$B$13:$C$27,2,0)</f>
        <v>User Login Start is Good</v>
      </c>
      <c r="H245" s="5" t="s">
        <v>134</v>
      </c>
      <c r="I245" s="30">
        <f t="shared" si="3"/>
        <v>44343</v>
      </c>
      <c r="J245" s="29">
        <f>+VLOOKUP(Table13144[[#This Row],[DeviceMAC]],C246:F2148,3,0)</f>
        <v>44343.322129629625</v>
      </c>
      <c r="K245">
        <f>+VLOOKUP(Table13144[[#This Row],[DeviceMAC]],C246:F2148,4,0)</f>
        <v>113</v>
      </c>
      <c r="L245" t="str">
        <f>VLOOKUP(Table13144[[#This Row],[PrevRecordType]],RecordTypes!$B$13:$C$27,2,0)</f>
        <v>User Login Start</v>
      </c>
      <c r="M245" t="str">
        <f>+VLOOKUP(Table13144[[#This Row],[DeviceMAC]],C246:H2148,5,0)</f>
        <v>User Login Start</v>
      </c>
    </row>
    <row r="246" spans="2:13" x14ac:dyDescent="0.3">
      <c r="B246" s="5" t="s">
        <v>26</v>
      </c>
      <c r="C246" s="5" t="s">
        <v>124</v>
      </c>
      <c r="D246" s="6">
        <v>44343</v>
      </c>
      <c r="E246" s="28">
        <v>44343.322129629625</v>
      </c>
      <c r="F246" s="7">
        <v>113</v>
      </c>
      <c r="G246" s="7" t="str">
        <f>VLOOKUP(Table13144[[#This Row],[LogRecordType]],RecordTypes!$B$13:$C$27,2,0)</f>
        <v>User Login Start</v>
      </c>
      <c r="H246" s="5" t="s">
        <v>133</v>
      </c>
      <c r="I246" s="30">
        <f t="shared" si="3"/>
        <v>44343</v>
      </c>
      <c r="J246" s="29">
        <f>+VLOOKUP(Table13144[[#This Row],[DeviceMAC]],C247:F2149,3,0)</f>
        <v>44343.320775462962</v>
      </c>
      <c r="K246">
        <f>+VLOOKUP(Table13144[[#This Row],[DeviceMAC]],C247:F2149,4,0)</f>
        <v>112</v>
      </c>
      <c r="L246" t="str">
        <f>VLOOKUP(Table13144[[#This Row],[PrevRecordType]],RecordTypes!$B$13:$C$27,2,0)</f>
        <v>Device Connect Network</v>
      </c>
      <c r="M246" t="str">
        <f>+VLOOKUP(Table13144[[#This Row],[DeviceMAC]],C247:H2149,5,0)</f>
        <v>Device Connect Network</v>
      </c>
    </row>
    <row r="247" spans="2:13" ht="28.8" x14ac:dyDescent="0.3">
      <c r="B247" s="5" t="s">
        <v>26</v>
      </c>
      <c r="C247" s="5" t="s">
        <v>141</v>
      </c>
      <c r="D247" s="6">
        <v>44343</v>
      </c>
      <c r="E247" s="28">
        <v>44343.32163194444</v>
      </c>
      <c r="F247" s="7">
        <v>112</v>
      </c>
      <c r="G247" s="7" t="str">
        <f>VLOOKUP(Table13144[[#This Row],[LogRecordType]],RecordTypes!$B$13:$C$27,2,0)</f>
        <v>Device Connect Network</v>
      </c>
      <c r="H247" s="5" t="s">
        <v>142</v>
      </c>
      <c r="I247" s="30">
        <f t="shared" si="3"/>
        <v>44342</v>
      </c>
      <c r="J247" s="29">
        <f>+VLOOKUP(Table13144[[#This Row],[DeviceMAC]],C248:F2150,3,0)</f>
        <v>44342.715543981467</v>
      </c>
      <c r="K247">
        <f>+VLOOKUP(Table13144[[#This Row],[DeviceMAC]],C248:F2150,4,0)</f>
        <v>156</v>
      </c>
      <c r="L247" t="str">
        <f>VLOOKUP(Table13144[[#This Row],[PrevRecordType]],RecordTypes!$B$13:$C$27,2,0)</f>
        <v>PowerDown Or Network Disconnect Discovered</v>
      </c>
      <c r="M247" s="31" t="str">
        <f>+VLOOKUP(Table13144[[#This Row],[DeviceMAC]],C248:H2150,5,0)</f>
        <v>PowerDown Or Network Disconnect Discovered</v>
      </c>
    </row>
    <row r="248" spans="2:13" ht="28.8" x14ac:dyDescent="0.3">
      <c r="B248" s="5" t="s">
        <v>26</v>
      </c>
      <c r="C248" s="5" t="s">
        <v>124</v>
      </c>
      <c r="D248" s="6">
        <v>44343</v>
      </c>
      <c r="E248" s="28">
        <v>44343.320775462962</v>
      </c>
      <c r="F248" s="7">
        <v>112</v>
      </c>
      <c r="G248" s="7" t="str">
        <f>VLOOKUP(Table13144[[#This Row],[LogRecordType]],RecordTypes!$B$13:$C$27,2,0)</f>
        <v>Device Connect Network</v>
      </c>
      <c r="H248" s="5" t="s">
        <v>125</v>
      </c>
      <c r="I248" s="30">
        <f t="shared" si="3"/>
        <v>44343</v>
      </c>
      <c r="J248" s="29">
        <f>+VLOOKUP(Table13144[[#This Row],[DeviceMAC]],C249:F2151,3,0)</f>
        <v>44343.320671296293</v>
      </c>
      <c r="K248">
        <f>+VLOOKUP(Table13144[[#This Row],[DeviceMAC]],C249:F2151,4,0)</f>
        <v>106</v>
      </c>
      <c r="L248" t="str">
        <f>VLOOKUP(Table13144[[#This Row],[PrevRecordType]],RecordTypes!$B$13:$C$27,2,0)</f>
        <v>Device Start is Good</v>
      </c>
      <c r="M248" t="str">
        <f>+VLOOKUP(Table13144[[#This Row],[DeviceMAC]],C249:H2151,5,0)</f>
        <v>Device Start is Good</v>
      </c>
    </row>
    <row r="249" spans="2:13" x14ac:dyDescent="0.3">
      <c r="B249" s="5" t="s">
        <v>26</v>
      </c>
      <c r="C249" s="5" t="s">
        <v>124</v>
      </c>
      <c r="D249" s="6">
        <v>44343</v>
      </c>
      <c r="E249" s="28">
        <v>44343.320671296293</v>
      </c>
      <c r="F249" s="7">
        <v>106</v>
      </c>
      <c r="G249" s="7" t="str">
        <f>VLOOKUP(Table13144[[#This Row],[LogRecordType]],RecordTypes!$B$13:$C$27,2,0)</f>
        <v>Device Start is Good</v>
      </c>
      <c r="H249" s="5" t="s">
        <v>125</v>
      </c>
      <c r="I249" s="30">
        <f t="shared" si="3"/>
        <v>44343</v>
      </c>
      <c r="J249" s="29">
        <f>+VLOOKUP(Table13144[[#This Row],[DeviceMAC]],C250:F2152,3,0)</f>
        <v>44343.318576388883</v>
      </c>
      <c r="K249">
        <f>+VLOOKUP(Table13144[[#This Row],[DeviceMAC]],C250:F2152,4,0)</f>
        <v>102</v>
      </c>
      <c r="L249" t="str">
        <f>VLOOKUP(Table13144[[#This Row],[PrevRecordType]],RecordTypes!$B$13:$C$27,2,0)</f>
        <v>Device Start</v>
      </c>
      <c r="M249" t="str">
        <f>+VLOOKUP(Table13144[[#This Row],[DeviceMAC]],C250:H2152,5,0)</f>
        <v>Device Start</v>
      </c>
    </row>
    <row r="250" spans="2:13" ht="28.8" x14ac:dyDescent="0.3">
      <c r="B250" s="5" t="s">
        <v>29</v>
      </c>
      <c r="C250" s="5" t="s">
        <v>135</v>
      </c>
      <c r="D250" s="6">
        <v>44343</v>
      </c>
      <c r="E250" s="28">
        <v>44343.320196759254</v>
      </c>
      <c r="F250" s="7">
        <v>123</v>
      </c>
      <c r="G250" s="7" t="str">
        <f>VLOOKUP(Table13144[[#This Row],[LogRecordType]],RecordTypes!$B$13:$C$27,2,0)</f>
        <v>User Login Start is Good</v>
      </c>
      <c r="H250" s="5" t="s">
        <v>130</v>
      </c>
      <c r="I250" s="30">
        <f t="shared" si="3"/>
        <v>44343</v>
      </c>
      <c r="J250" s="29">
        <f>+VLOOKUP(Table13144[[#This Row],[DeviceMAC]],C251:F2153,3,0)</f>
        <v>44343.320115740738</v>
      </c>
      <c r="K250">
        <f>+VLOOKUP(Table13144[[#This Row],[DeviceMAC]],C251:F2153,4,0)</f>
        <v>113</v>
      </c>
      <c r="L250" t="str">
        <f>VLOOKUP(Table13144[[#This Row],[PrevRecordType]],RecordTypes!$B$13:$C$27,2,0)</f>
        <v>User Login Start</v>
      </c>
      <c r="M250" t="str">
        <f>+VLOOKUP(Table13144[[#This Row],[DeviceMAC]],C251:H2153,5,0)</f>
        <v>User Login Start</v>
      </c>
    </row>
    <row r="251" spans="2:13" x14ac:dyDescent="0.3">
      <c r="B251" s="5" t="s">
        <v>29</v>
      </c>
      <c r="C251" s="5" t="s">
        <v>135</v>
      </c>
      <c r="D251" s="6">
        <v>44343</v>
      </c>
      <c r="E251" s="28">
        <v>44343.320115740738</v>
      </c>
      <c r="F251" s="7">
        <v>113</v>
      </c>
      <c r="G251" s="7" t="str">
        <f>VLOOKUP(Table13144[[#This Row],[LogRecordType]],RecordTypes!$B$13:$C$27,2,0)</f>
        <v>User Login Start</v>
      </c>
      <c r="H251" s="5" t="s">
        <v>140</v>
      </c>
      <c r="I251" s="30">
        <f t="shared" si="3"/>
        <v>44343</v>
      </c>
      <c r="J251" s="29">
        <f>+VLOOKUP(Table13144[[#This Row],[DeviceMAC]],C252:F2154,3,0)</f>
        <v>44343.319039351853</v>
      </c>
      <c r="K251">
        <f>+VLOOKUP(Table13144[[#This Row],[DeviceMAC]],C252:F2154,4,0)</f>
        <v>112</v>
      </c>
      <c r="L251" t="str">
        <f>VLOOKUP(Table13144[[#This Row],[PrevRecordType]],RecordTypes!$B$13:$C$27,2,0)</f>
        <v>Device Connect Network</v>
      </c>
      <c r="M251" t="str">
        <f>+VLOOKUP(Table13144[[#This Row],[DeviceMAC]],C252:H2154,5,0)</f>
        <v>Device Connect Network</v>
      </c>
    </row>
    <row r="252" spans="2:13" ht="28.8" x14ac:dyDescent="0.3">
      <c r="B252" s="5" t="s">
        <v>26</v>
      </c>
      <c r="C252" s="5" t="s">
        <v>131</v>
      </c>
      <c r="D252" s="6">
        <v>44343</v>
      </c>
      <c r="E252" s="28">
        <v>44343.319386574076</v>
      </c>
      <c r="F252" s="7">
        <v>123</v>
      </c>
      <c r="G252" s="7" t="str">
        <f>VLOOKUP(Table13144[[#This Row],[LogRecordType]],RecordTypes!$B$13:$C$27,2,0)</f>
        <v>User Login Start is Good</v>
      </c>
      <c r="H252" s="5" t="s">
        <v>139</v>
      </c>
      <c r="I252" s="30">
        <f t="shared" si="3"/>
        <v>44343</v>
      </c>
      <c r="J252" s="29">
        <f>+VLOOKUP(Table13144[[#This Row],[DeviceMAC]],C253:F2155,3,0)</f>
        <v>44343.319224537037</v>
      </c>
      <c r="K252">
        <f>+VLOOKUP(Table13144[[#This Row],[DeviceMAC]],C253:F2155,4,0)</f>
        <v>113</v>
      </c>
      <c r="L252" t="str">
        <f>VLOOKUP(Table13144[[#This Row],[PrevRecordType]],RecordTypes!$B$13:$C$27,2,0)</f>
        <v>User Login Start</v>
      </c>
      <c r="M252" t="str">
        <f>+VLOOKUP(Table13144[[#This Row],[DeviceMAC]],C253:H2155,5,0)</f>
        <v>User Login Start</v>
      </c>
    </row>
    <row r="253" spans="2:13" x14ac:dyDescent="0.3">
      <c r="B253" s="5" t="s">
        <v>26</v>
      </c>
      <c r="C253" s="5" t="s">
        <v>131</v>
      </c>
      <c r="D253" s="6">
        <v>44343</v>
      </c>
      <c r="E253" s="28">
        <v>44343.319224537037</v>
      </c>
      <c r="F253" s="7">
        <v>113</v>
      </c>
      <c r="G253" s="7" t="str">
        <f>VLOOKUP(Table13144[[#This Row],[LogRecordType]],RecordTypes!$B$13:$C$27,2,0)</f>
        <v>User Login Start</v>
      </c>
      <c r="H253" s="5" t="s">
        <v>138</v>
      </c>
      <c r="I253" s="30">
        <f t="shared" si="3"/>
        <v>44343</v>
      </c>
      <c r="J253" s="29">
        <f>+VLOOKUP(Table13144[[#This Row],[DeviceMAC]],C254:F2156,3,0)</f>
        <v>44343.318483796298</v>
      </c>
      <c r="K253">
        <f>+VLOOKUP(Table13144[[#This Row],[DeviceMAC]],C254:F2156,4,0)</f>
        <v>112</v>
      </c>
      <c r="L253" t="str">
        <f>VLOOKUP(Table13144[[#This Row],[PrevRecordType]],RecordTypes!$B$13:$C$27,2,0)</f>
        <v>Device Connect Network</v>
      </c>
      <c r="M253" t="str">
        <f>+VLOOKUP(Table13144[[#This Row],[DeviceMAC]],C254:H2156,5,0)</f>
        <v>Device Connect Network</v>
      </c>
    </row>
    <row r="254" spans="2:13" ht="28.8" x14ac:dyDescent="0.3">
      <c r="B254" s="5" t="s">
        <v>29</v>
      </c>
      <c r="C254" s="5" t="s">
        <v>135</v>
      </c>
      <c r="D254" s="6">
        <v>44343</v>
      </c>
      <c r="E254" s="28">
        <v>44343.319039351853</v>
      </c>
      <c r="F254" s="7">
        <v>112</v>
      </c>
      <c r="G254" s="7" t="str">
        <f>VLOOKUP(Table13144[[#This Row],[LogRecordType]],RecordTypes!$B$13:$C$27,2,0)</f>
        <v>Device Connect Network</v>
      </c>
      <c r="H254" s="5" t="s">
        <v>136</v>
      </c>
      <c r="I254" s="30">
        <f t="shared" si="3"/>
        <v>44343</v>
      </c>
      <c r="J254" s="29">
        <f>+VLOOKUP(Table13144[[#This Row],[DeviceMAC]],C255:F2157,3,0)</f>
        <v>44343.318935185183</v>
      </c>
      <c r="K254">
        <f>+VLOOKUP(Table13144[[#This Row],[DeviceMAC]],C255:F2157,4,0)</f>
        <v>106</v>
      </c>
      <c r="L254" t="str">
        <f>VLOOKUP(Table13144[[#This Row],[PrevRecordType]],RecordTypes!$B$13:$C$27,2,0)</f>
        <v>Device Start is Good</v>
      </c>
      <c r="M254" t="str">
        <f>+VLOOKUP(Table13144[[#This Row],[DeviceMAC]],C255:H2157,5,0)</f>
        <v>Device Start is Good</v>
      </c>
    </row>
    <row r="255" spans="2:13" x14ac:dyDescent="0.3">
      <c r="B255" s="5" t="s">
        <v>29</v>
      </c>
      <c r="C255" s="5" t="s">
        <v>135</v>
      </c>
      <c r="D255" s="6">
        <v>44343</v>
      </c>
      <c r="E255" s="28">
        <v>44343.318935185183</v>
      </c>
      <c r="F255" s="7">
        <v>106</v>
      </c>
      <c r="G255" s="7" t="str">
        <f>VLOOKUP(Table13144[[#This Row],[LogRecordType]],RecordTypes!$B$13:$C$27,2,0)</f>
        <v>Device Start is Good</v>
      </c>
      <c r="H255" s="5" t="s">
        <v>136</v>
      </c>
      <c r="I255" s="30">
        <f t="shared" si="3"/>
        <v>44343</v>
      </c>
      <c r="J255" s="29">
        <f>+VLOOKUP(Table13144[[#This Row],[DeviceMAC]],C256:F2158,3,0)</f>
        <v>44343.318090277775</v>
      </c>
      <c r="K255">
        <f>+VLOOKUP(Table13144[[#This Row],[DeviceMAC]],C256:F2158,4,0)</f>
        <v>102</v>
      </c>
      <c r="L255" t="str">
        <f>VLOOKUP(Table13144[[#This Row],[PrevRecordType]],RecordTypes!$B$13:$C$27,2,0)</f>
        <v>Device Start</v>
      </c>
      <c r="M255" t="str">
        <f>+VLOOKUP(Table13144[[#This Row],[DeviceMAC]],C256:H2158,5,0)</f>
        <v>Device Start</v>
      </c>
    </row>
    <row r="256" spans="2:13" x14ac:dyDescent="0.3">
      <c r="B256" s="5" t="s">
        <v>26</v>
      </c>
      <c r="C256" s="5" t="s">
        <v>124</v>
      </c>
      <c r="D256" s="6">
        <v>44343</v>
      </c>
      <c r="E256" s="28">
        <v>44343.318576388883</v>
      </c>
      <c r="F256" s="7">
        <v>102</v>
      </c>
      <c r="G256" s="7" t="str">
        <f>VLOOKUP(Table13144[[#This Row],[LogRecordType]],RecordTypes!$B$13:$C$27,2,0)</f>
        <v>Device Start</v>
      </c>
      <c r="H256" s="5" t="s">
        <v>125</v>
      </c>
      <c r="I256" s="30">
        <f t="shared" si="3"/>
        <v>44343</v>
      </c>
      <c r="J256" s="29">
        <f>+VLOOKUP(Table13144[[#This Row],[DeviceMAC]],C257:F2159,3,0)</f>
        <v>44343.318113425921</v>
      </c>
      <c r="K256">
        <f>+VLOOKUP(Table13144[[#This Row],[DeviceMAC]],C257:F2159,4,0)</f>
        <v>107</v>
      </c>
      <c r="L256" t="str">
        <f>VLOOKUP(Table13144[[#This Row],[PrevRecordType]],RecordTypes!$B$13:$C$27,2,0)</f>
        <v>Device Start Fail</v>
      </c>
      <c r="M256" t="str">
        <f>+VLOOKUP(Table13144[[#This Row],[DeviceMAC]],C257:H2159,5,0)</f>
        <v>Device Start Fail</v>
      </c>
    </row>
    <row r="257" spans="2:13" ht="28.8" x14ac:dyDescent="0.3">
      <c r="B257" s="5" t="s">
        <v>26</v>
      </c>
      <c r="C257" s="5" t="s">
        <v>131</v>
      </c>
      <c r="D257" s="6">
        <v>44343</v>
      </c>
      <c r="E257" s="28">
        <v>44343.318483796298</v>
      </c>
      <c r="F257" s="7">
        <v>112</v>
      </c>
      <c r="G257" s="7" t="str">
        <f>VLOOKUP(Table13144[[#This Row],[LogRecordType]],RecordTypes!$B$13:$C$27,2,0)</f>
        <v>Device Connect Network</v>
      </c>
      <c r="H257" s="5" t="s">
        <v>132</v>
      </c>
      <c r="I257" s="30">
        <f t="shared" si="3"/>
        <v>44343</v>
      </c>
      <c r="J257" s="29">
        <f>+VLOOKUP(Table13144[[#This Row],[DeviceMAC]],C258:F2160,3,0)</f>
        <v>44343.318379629629</v>
      </c>
      <c r="K257">
        <f>+VLOOKUP(Table13144[[#This Row],[DeviceMAC]],C258:F2160,4,0)</f>
        <v>106</v>
      </c>
      <c r="L257" t="str">
        <f>VLOOKUP(Table13144[[#This Row],[PrevRecordType]],RecordTypes!$B$13:$C$27,2,0)</f>
        <v>Device Start is Good</v>
      </c>
      <c r="M257" t="str">
        <f>+VLOOKUP(Table13144[[#This Row],[DeviceMAC]],C258:H2160,5,0)</f>
        <v>Device Start is Good</v>
      </c>
    </row>
    <row r="258" spans="2:13" x14ac:dyDescent="0.3">
      <c r="B258" s="5" t="s">
        <v>26</v>
      </c>
      <c r="C258" s="5" t="s">
        <v>131</v>
      </c>
      <c r="D258" s="6">
        <v>44343</v>
      </c>
      <c r="E258" s="28">
        <v>44343.318379629629</v>
      </c>
      <c r="F258" s="7">
        <v>106</v>
      </c>
      <c r="G258" s="7" t="str">
        <f>VLOOKUP(Table13144[[#This Row],[LogRecordType]],RecordTypes!$B$13:$C$27,2,0)</f>
        <v>Device Start is Good</v>
      </c>
      <c r="H258" s="5" t="s">
        <v>132</v>
      </c>
      <c r="I258" s="30">
        <f t="shared" si="3"/>
        <v>44343</v>
      </c>
      <c r="J258" s="29">
        <f>+VLOOKUP(Table13144[[#This Row],[DeviceMAC]],C259:F2161,3,0)</f>
        <v>44343.31759259259</v>
      </c>
      <c r="K258">
        <f>+VLOOKUP(Table13144[[#This Row],[DeviceMAC]],C259:F2161,4,0)</f>
        <v>102</v>
      </c>
      <c r="L258" t="str">
        <f>VLOOKUP(Table13144[[#This Row],[PrevRecordType]],RecordTypes!$B$13:$C$27,2,0)</f>
        <v>Device Start</v>
      </c>
      <c r="M258" t="str">
        <f>+VLOOKUP(Table13144[[#This Row],[DeviceMAC]],C259:H2161,5,0)</f>
        <v>Device Start</v>
      </c>
    </row>
    <row r="259" spans="2:13" x14ac:dyDescent="0.3">
      <c r="B259" s="5" t="s">
        <v>26</v>
      </c>
      <c r="C259" s="5" t="s">
        <v>124</v>
      </c>
      <c r="D259" s="6">
        <v>44343</v>
      </c>
      <c r="E259" s="28">
        <v>44343.318113425921</v>
      </c>
      <c r="F259" s="7">
        <v>107</v>
      </c>
      <c r="G259" s="7" t="str">
        <f>VLOOKUP(Table13144[[#This Row],[LogRecordType]],RecordTypes!$B$13:$C$27,2,0)</f>
        <v>Device Start Fail</v>
      </c>
      <c r="H259" s="5" t="s">
        <v>125</v>
      </c>
      <c r="I259" s="30">
        <f t="shared" si="3"/>
        <v>44343</v>
      </c>
      <c r="J259" s="29">
        <f>+VLOOKUP(Table13144[[#This Row],[DeviceMAC]],C260:F2162,3,0)</f>
        <v>44343.314826388887</v>
      </c>
      <c r="K259">
        <f>+VLOOKUP(Table13144[[#This Row],[DeviceMAC]],C260:F2162,4,0)</f>
        <v>102</v>
      </c>
      <c r="L259" t="str">
        <f>VLOOKUP(Table13144[[#This Row],[PrevRecordType]],RecordTypes!$B$13:$C$27,2,0)</f>
        <v>Device Start</v>
      </c>
      <c r="M259" t="str">
        <f>+VLOOKUP(Table13144[[#This Row],[DeviceMAC]],C260:H2162,5,0)</f>
        <v>Device Start</v>
      </c>
    </row>
    <row r="260" spans="2:13" x14ac:dyDescent="0.3">
      <c r="B260" s="5" t="s">
        <v>29</v>
      </c>
      <c r="C260" s="5" t="s">
        <v>135</v>
      </c>
      <c r="D260" s="6">
        <v>44343</v>
      </c>
      <c r="E260" s="28">
        <v>44343.318090277775</v>
      </c>
      <c r="F260" s="7">
        <v>102</v>
      </c>
      <c r="G260" s="7" t="str">
        <f>VLOOKUP(Table13144[[#This Row],[LogRecordType]],RecordTypes!$B$13:$C$27,2,0)</f>
        <v>Device Start</v>
      </c>
      <c r="H260" s="5" t="s">
        <v>136</v>
      </c>
      <c r="I260" s="30">
        <f t="shared" si="3"/>
        <v>44342</v>
      </c>
      <c r="J260" s="29">
        <f>+VLOOKUP(Table13144[[#This Row],[DeviceMAC]],C261:F2163,3,0)</f>
        <v>44342.746203703711</v>
      </c>
      <c r="K260">
        <f>+VLOOKUP(Table13144[[#This Row],[DeviceMAC]],C261:F2163,4,0)</f>
        <v>156</v>
      </c>
      <c r="L260" t="str">
        <f>VLOOKUP(Table13144[[#This Row],[PrevRecordType]],RecordTypes!$B$13:$C$27,2,0)</f>
        <v>PowerDown Or Network Disconnect Discovered</v>
      </c>
      <c r="M260" s="31" t="str">
        <f>+VLOOKUP(Table13144[[#This Row],[DeviceMAC]],C261:H2163,5,0)</f>
        <v>PowerDown Or Network Disconnect Discovered</v>
      </c>
    </row>
    <row r="261" spans="2:13" ht="28.8" x14ac:dyDescent="0.3">
      <c r="B261" s="5" t="s">
        <v>29</v>
      </c>
      <c r="C261" s="5" t="s">
        <v>120</v>
      </c>
      <c r="D261" s="6">
        <v>44343</v>
      </c>
      <c r="E261" s="28">
        <v>44343.317986111106</v>
      </c>
      <c r="F261" s="7">
        <v>123</v>
      </c>
      <c r="G261" s="7" t="str">
        <f>VLOOKUP(Table13144[[#This Row],[LogRecordType]],RecordTypes!$B$13:$C$27,2,0)</f>
        <v>User Login Start is Good</v>
      </c>
      <c r="H261" s="5" t="s">
        <v>130</v>
      </c>
      <c r="I261" s="30">
        <f t="shared" si="3"/>
        <v>44343</v>
      </c>
      <c r="J261" s="29">
        <f>+VLOOKUP(Table13144[[#This Row],[DeviceMAC]],C262:F2164,3,0)</f>
        <v>44343.317870370367</v>
      </c>
      <c r="K261">
        <f>+VLOOKUP(Table13144[[#This Row],[DeviceMAC]],C262:F2164,4,0)</f>
        <v>113</v>
      </c>
      <c r="L261" t="str">
        <f>VLOOKUP(Table13144[[#This Row],[PrevRecordType]],RecordTypes!$B$13:$C$27,2,0)</f>
        <v>User Login Start</v>
      </c>
      <c r="M261" t="str">
        <f>+VLOOKUP(Table13144[[#This Row],[DeviceMAC]],C262:H2164,5,0)</f>
        <v>User Login Start</v>
      </c>
    </row>
    <row r="262" spans="2:13" x14ac:dyDescent="0.3">
      <c r="B262" s="5" t="s">
        <v>29</v>
      </c>
      <c r="C262" s="5" t="s">
        <v>120</v>
      </c>
      <c r="D262" s="6">
        <v>44343</v>
      </c>
      <c r="E262" s="28">
        <v>44343.317870370367</v>
      </c>
      <c r="F262" s="7">
        <v>113</v>
      </c>
      <c r="G262" s="7" t="str">
        <f>VLOOKUP(Table13144[[#This Row],[LogRecordType]],RecordTypes!$B$13:$C$27,2,0)</f>
        <v>User Login Start</v>
      </c>
      <c r="H262" s="5" t="s">
        <v>130</v>
      </c>
      <c r="I262" s="30">
        <f t="shared" si="3"/>
        <v>44343</v>
      </c>
      <c r="J262" s="29">
        <f>+VLOOKUP(Table13144[[#This Row],[DeviceMAC]],C263:F2165,3,0)</f>
        <v>44343.312592592592</v>
      </c>
      <c r="K262">
        <f>+VLOOKUP(Table13144[[#This Row],[DeviceMAC]],C263:F2165,4,0)</f>
        <v>112</v>
      </c>
      <c r="L262" t="str">
        <f>VLOOKUP(Table13144[[#This Row],[PrevRecordType]],RecordTypes!$B$13:$C$27,2,0)</f>
        <v>Device Connect Network</v>
      </c>
      <c r="M262" t="str">
        <f>+VLOOKUP(Table13144[[#This Row],[DeviceMAC]],C263:H2165,5,0)</f>
        <v>Device Connect Network</v>
      </c>
    </row>
    <row r="263" spans="2:13" x14ac:dyDescent="0.3">
      <c r="B263" s="5" t="s">
        <v>26</v>
      </c>
      <c r="C263" s="5" t="s">
        <v>131</v>
      </c>
      <c r="D263" s="6">
        <v>44343</v>
      </c>
      <c r="E263" s="28">
        <v>44343.31759259259</v>
      </c>
      <c r="F263" s="7">
        <v>102</v>
      </c>
      <c r="G263" s="7" t="str">
        <f>VLOOKUP(Table13144[[#This Row],[LogRecordType]],RecordTypes!$B$13:$C$27,2,0)</f>
        <v>Device Start</v>
      </c>
      <c r="H263" s="5" t="s">
        <v>132</v>
      </c>
      <c r="I263" s="30">
        <f t="shared" si="3"/>
        <v>44342</v>
      </c>
      <c r="J263" s="29">
        <f>+VLOOKUP(Table13144[[#This Row],[DeviceMAC]],C264:F2166,3,0)</f>
        <v>44342.69322916666</v>
      </c>
      <c r="K263">
        <f>+VLOOKUP(Table13144[[#This Row],[DeviceMAC]],C264:F2166,4,0)</f>
        <v>156</v>
      </c>
      <c r="L263" t="str">
        <f>VLOOKUP(Table13144[[#This Row],[PrevRecordType]],RecordTypes!$B$13:$C$27,2,0)</f>
        <v>PowerDown Or Network Disconnect Discovered</v>
      </c>
      <c r="M263" s="31" t="str">
        <f>+VLOOKUP(Table13144[[#This Row],[DeviceMAC]],C264:H2166,5,0)</f>
        <v>PowerDown Or Network Disconnect Discovered</v>
      </c>
    </row>
    <row r="264" spans="2:13" ht="28.8" x14ac:dyDescent="0.3">
      <c r="B264" s="5" t="s">
        <v>29</v>
      </c>
      <c r="C264" s="5" t="s">
        <v>116</v>
      </c>
      <c r="D264" s="6">
        <v>44343</v>
      </c>
      <c r="E264" s="28">
        <v>44343.317175925928</v>
      </c>
      <c r="F264" s="7">
        <v>123</v>
      </c>
      <c r="G264" s="7" t="str">
        <f>VLOOKUP(Table13144[[#This Row],[LogRecordType]],RecordTypes!$B$13:$C$27,2,0)</f>
        <v>User Login Start is Good</v>
      </c>
      <c r="H264" s="5" t="s">
        <v>128</v>
      </c>
      <c r="I264" s="30">
        <f t="shared" si="3"/>
        <v>44343</v>
      </c>
      <c r="J264" s="29">
        <f>+VLOOKUP(Table13144[[#This Row],[DeviceMAC]],C265:F2167,3,0)</f>
        <v>44343.317060185189</v>
      </c>
      <c r="K264">
        <f>+VLOOKUP(Table13144[[#This Row],[DeviceMAC]],C265:F2167,4,0)</f>
        <v>113</v>
      </c>
      <c r="L264" t="str">
        <f>VLOOKUP(Table13144[[#This Row],[PrevRecordType]],RecordTypes!$B$13:$C$27,2,0)</f>
        <v>User Login Start</v>
      </c>
      <c r="M264" t="str">
        <f>+VLOOKUP(Table13144[[#This Row],[DeviceMAC]],C265:H2167,5,0)</f>
        <v>User Login Start</v>
      </c>
    </row>
    <row r="265" spans="2:13" x14ac:dyDescent="0.3">
      <c r="B265" s="5" t="s">
        <v>29</v>
      </c>
      <c r="C265" s="5" t="s">
        <v>116</v>
      </c>
      <c r="D265" s="6">
        <v>44343</v>
      </c>
      <c r="E265" s="28">
        <v>44343.317060185189</v>
      </c>
      <c r="F265" s="7">
        <v>113</v>
      </c>
      <c r="G265" s="7" t="str">
        <f>VLOOKUP(Table13144[[#This Row],[LogRecordType]],RecordTypes!$B$13:$C$27,2,0)</f>
        <v>User Login Start</v>
      </c>
      <c r="H265" s="5" t="s">
        <v>128</v>
      </c>
      <c r="I265" s="30">
        <f t="shared" si="3"/>
        <v>44343</v>
      </c>
      <c r="J265" s="29">
        <f>+VLOOKUP(Table13144[[#This Row],[DeviceMAC]],C266:F2168,3,0)</f>
        <v>44343.312025462961</v>
      </c>
      <c r="K265">
        <f>+VLOOKUP(Table13144[[#This Row],[DeviceMAC]],C266:F2168,4,0)</f>
        <v>112</v>
      </c>
      <c r="L265" t="str">
        <f>VLOOKUP(Table13144[[#This Row],[PrevRecordType]],RecordTypes!$B$13:$C$27,2,0)</f>
        <v>Device Connect Network</v>
      </c>
      <c r="M265" t="str">
        <f>+VLOOKUP(Table13144[[#This Row],[DeviceMAC]],C266:H2168,5,0)</f>
        <v>Device Connect Network</v>
      </c>
    </row>
    <row r="266" spans="2:13" ht="28.8" x14ac:dyDescent="0.3">
      <c r="B266" s="5" t="s">
        <v>29</v>
      </c>
      <c r="C266" s="5" t="s">
        <v>122</v>
      </c>
      <c r="D266" s="6">
        <v>44343</v>
      </c>
      <c r="E266" s="28">
        <v>44343.31590277778</v>
      </c>
      <c r="F266" s="7">
        <v>123</v>
      </c>
      <c r="G266" s="7" t="str">
        <f>VLOOKUP(Table13144[[#This Row],[LogRecordType]],RecordTypes!$B$13:$C$27,2,0)</f>
        <v>User Login Start is Good</v>
      </c>
      <c r="H266" s="5" t="s">
        <v>127</v>
      </c>
      <c r="I266" s="30">
        <f t="shared" si="3"/>
        <v>44343</v>
      </c>
      <c r="J266" s="29">
        <f>+VLOOKUP(Table13144[[#This Row],[DeviceMAC]],C267:F2169,3,0)</f>
        <v>44343.315844907411</v>
      </c>
      <c r="K266">
        <f>+VLOOKUP(Table13144[[#This Row],[DeviceMAC]],C267:F2169,4,0)</f>
        <v>113</v>
      </c>
      <c r="L266" t="str">
        <f>VLOOKUP(Table13144[[#This Row],[PrevRecordType]],RecordTypes!$B$13:$C$27,2,0)</f>
        <v>User Login Start</v>
      </c>
      <c r="M266" t="str">
        <f>+VLOOKUP(Table13144[[#This Row],[DeviceMAC]],C267:H2169,5,0)</f>
        <v>User Login Start</v>
      </c>
    </row>
    <row r="267" spans="2:13" x14ac:dyDescent="0.3">
      <c r="B267" s="5" t="s">
        <v>29</v>
      </c>
      <c r="C267" s="5" t="s">
        <v>122</v>
      </c>
      <c r="D267" s="6">
        <v>44343</v>
      </c>
      <c r="E267" s="28">
        <v>44343.315844907411</v>
      </c>
      <c r="F267" s="7">
        <v>113</v>
      </c>
      <c r="G267" s="7" t="str">
        <f>VLOOKUP(Table13144[[#This Row],[LogRecordType]],RecordTypes!$B$13:$C$27,2,0)</f>
        <v>User Login Start</v>
      </c>
      <c r="H267" s="5" t="s">
        <v>126</v>
      </c>
      <c r="I267" s="30">
        <f t="shared" ref="I267:I330" si="4">+VLOOKUP(C267,C268:H2170,2,0)</f>
        <v>44343</v>
      </c>
      <c r="J267" s="29">
        <f>+VLOOKUP(Table13144[[#This Row],[DeviceMAC]],C268:F2170,3,0)</f>
        <v>44343.314571759263</v>
      </c>
      <c r="K267">
        <f>+VLOOKUP(Table13144[[#This Row],[DeviceMAC]],C268:F2170,4,0)</f>
        <v>112</v>
      </c>
      <c r="L267" t="str">
        <f>VLOOKUP(Table13144[[#This Row],[PrevRecordType]],RecordTypes!$B$13:$C$27,2,0)</f>
        <v>Device Connect Network</v>
      </c>
      <c r="M267" t="str">
        <f>+VLOOKUP(Table13144[[#This Row],[DeviceMAC]],C268:H2170,5,0)</f>
        <v>Device Connect Network</v>
      </c>
    </row>
    <row r="268" spans="2:13" ht="28.8" x14ac:dyDescent="0.3">
      <c r="B268" s="5" t="s">
        <v>29</v>
      </c>
      <c r="C268" s="5" t="s">
        <v>113</v>
      </c>
      <c r="D268" s="6">
        <v>44343</v>
      </c>
      <c r="E268" s="28">
        <v>44343.315300925926</v>
      </c>
      <c r="F268" s="7">
        <v>123</v>
      </c>
      <c r="G268" s="7" t="str">
        <f>VLOOKUP(Table13144[[#This Row],[LogRecordType]],RecordTypes!$B$13:$C$27,2,0)</f>
        <v>User Login Start is Good</v>
      </c>
      <c r="H268" s="5" t="s">
        <v>129</v>
      </c>
      <c r="I268" s="30">
        <f t="shared" si="4"/>
        <v>44343</v>
      </c>
      <c r="J268" s="29">
        <f>+VLOOKUP(Table13144[[#This Row],[DeviceMAC]],C269:F2171,3,0)</f>
        <v>44343.315266203703</v>
      </c>
      <c r="K268">
        <f>+VLOOKUP(Table13144[[#This Row],[DeviceMAC]],C269:F2171,4,0)</f>
        <v>113</v>
      </c>
      <c r="L268" t="str">
        <f>VLOOKUP(Table13144[[#This Row],[PrevRecordType]],RecordTypes!$B$13:$C$27,2,0)</f>
        <v>User Login Start</v>
      </c>
      <c r="M268" t="str">
        <f>+VLOOKUP(Table13144[[#This Row],[DeviceMAC]],C269:H2171,5,0)</f>
        <v>User Login Start</v>
      </c>
    </row>
    <row r="269" spans="2:13" x14ac:dyDescent="0.3">
      <c r="B269" s="5" t="s">
        <v>29</v>
      </c>
      <c r="C269" s="5" t="s">
        <v>113</v>
      </c>
      <c r="D269" s="6">
        <v>44343</v>
      </c>
      <c r="E269" s="28">
        <v>44343.315266203703</v>
      </c>
      <c r="F269" s="7">
        <v>113</v>
      </c>
      <c r="G269" s="7" t="str">
        <f>VLOOKUP(Table13144[[#This Row],[LogRecordType]],RecordTypes!$B$13:$C$27,2,0)</f>
        <v>User Login Start</v>
      </c>
      <c r="H269" s="5" t="s">
        <v>129</v>
      </c>
      <c r="I269" s="30">
        <f t="shared" si="4"/>
        <v>44343</v>
      </c>
      <c r="J269" s="29">
        <f>+VLOOKUP(Table13144[[#This Row],[DeviceMAC]],C270:F2172,3,0)</f>
        <v>44343.310127314813</v>
      </c>
      <c r="K269">
        <f>+VLOOKUP(Table13144[[#This Row],[DeviceMAC]],C270:F2172,4,0)</f>
        <v>112</v>
      </c>
      <c r="L269" t="str">
        <f>VLOOKUP(Table13144[[#This Row],[PrevRecordType]],RecordTypes!$B$13:$C$27,2,0)</f>
        <v>Device Connect Network</v>
      </c>
      <c r="M269" t="str">
        <f>+VLOOKUP(Table13144[[#This Row],[DeviceMAC]],C270:H2172,5,0)</f>
        <v>Device Connect Network</v>
      </c>
    </row>
    <row r="270" spans="2:13" x14ac:dyDescent="0.3">
      <c r="B270" s="5" t="s">
        <v>26</v>
      </c>
      <c r="C270" s="5" t="s">
        <v>124</v>
      </c>
      <c r="D270" s="6">
        <v>44343</v>
      </c>
      <c r="E270" s="28">
        <v>44343.314826388887</v>
      </c>
      <c r="F270" s="7">
        <v>102</v>
      </c>
      <c r="G270" s="7" t="str">
        <f>VLOOKUP(Table13144[[#This Row],[LogRecordType]],RecordTypes!$B$13:$C$27,2,0)</f>
        <v>Device Start</v>
      </c>
      <c r="H270" s="5" t="s">
        <v>125</v>
      </c>
      <c r="I270" s="30">
        <f t="shared" si="4"/>
        <v>44342</v>
      </c>
      <c r="J270" s="29">
        <f>+VLOOKUP(Table13144[[#This Row],[DeviceMAC]],C271:F2173,3,0)</f>
        <v>44342.68440972222</v>
      </c>
      <c r="K270">
        <f>+VLOOKUP(Table13144[[#This Row],[DeviceMAC]],C271:F2173,4,0)</f>
        <v>156</v>
      </c>
      <c r="L270" t="str">
        <f>VLOOKUP(Table13144[[#This Row],[PrevRecordType]],RecordTypes!$B$13:$C$27,2,0)</f>
        <v>PowerDown Or Network Disconnect Discovered</v>
      </c>
      <c r="M270" s="31" t="str">
        <f>+VLOOKUP(Table13144[[#This Row],[DeviceMAC]],C271:H2173,5,0)</f>
        <v>PowerDown Or Network Disconnect Discovered</v>
      </c>
    </row>
    <row r="271" spans="2:13" ht="28.8" x14ac:dyDescent="0.3">
      <c r="B271" s="5" t="s">
        <v>29</v>
      </c>
      <c r="C271" s="5" t="s">
        <v>122</v>
      </c>
      <c r="D271" s="6">
        <v>44343</v>
      </c>
      <c r="E271" s="28">
        <v>44343.314571759263</v>
      </c>
      <c r="F271" s="7">
        <v>112</v>
      </c>
      <c r="G271" s="7" t="str">
        <f>VLOOKUP(Table13144[[#This Row],[LogRecordType]],RecordTypes!$B$13:$C$27,2,0)</f>
        <v>Device Connect Network</v>
      </c>
      <c r="H271" s="5" t="s">
        <v>123</v>
      </c>
      <c r="I271" s="30">
        <f t="shared" si="4"/>
        <v>44343</v>
      </c>
      <c r="J271" s="29">
        <f>+VLOOKUP(Table13144[[#This Row],[DeviceMAC]],C272:F2174,3,0)</f>
        <v>44343.314467592594</v>
      </c>
      <c r="K271">
        <f>+VLOOKUP(Table13144[[#This Row],[DeviceMAC]],C272:F2174,4,0)</f>
        <v>106</v>
      </c>
      <c r="L271" t="str">
        <f>VLOOKUP(Table13144[[#This Row],[PrevRecordType]],RecordTypes!$B$13:$C$27,2,0)</f>
        <v>Device Start is Good</v>
      </c>
      <c r="M271" t="str">
        <f>+VLOOKUP(Table13144[[#This Row],[DeviceMAC]],C272:H2174,5,0)</f>
        <v>Device Start is Good</v>
      </c>
    </row>
    <row r="272" spans="2:13" x14ac:dyDescent="0.3">
      <c r="B272" s="5" t="s">
        <v>29</v>
      </c>
      <c r="C272" s="5" t="s">
        <v>122</v>
      </c>
      <c r="D272" s="6">
        <v>44343</v>
      </c>
      <c r="E272" s="28">
        <v>44343.314467592594</v>
      </c>
      <c r="F272" s="7">
        <v>106</v>
      </c>
      <c r="G272" s="7" t="str">
        <f>VLOOKUP(Table13144[[#This Row],[LogRecordType]],RecordTypes!$B$13:$C$27,2,0)</f>
        <v>Device Start is Good</v>
      </c>
      <c r="H272" s="5" t="s">
        <v>123</v>
      </c>
      <c r="I272" s="30">
        <f t="shared" si="4"/>
        <v>44343</v>
      </c>
      <c r="J272" s="29">
        <f>+VLOOKUP(Table13144[[#This Row],[DeviceMAC]],C273:F2175,3,0)</f>
        <v>44343.313657407409</v>
      </c>
      <c r="K272">
        <f>+VLOOKUP(Table13144[[#This Row],[DeviceMAC]],C273:F2175,4,0)</f>
        <v>102</v>
      </c>
      <c r="L272" t="str">
        <f>VLOOKUP(Table13144[[#This Row],[PrevRecordType]],RecordTypes!$B$13:$C$27,2,0)</f>
        <v>Device Start</v>
      </c>
      <c r="M272" t="str">
        <f>+VLOOKUP(Table13144[[#This Row],[DeviceMAC]],C273:H2175,5,0)</f>
        <v>Device Start</v>
      </c>
    </row>
    <row r="273" spans="2:13" x14ac:dyDescent="0.3">
      <c r="B273" s="5" t="s">
        <v>29</v>
      </c>
      <c r="C273" s="5" t="s">
        <v>122</v>
      </c>
      <c r="D273" s="6">
        <v>44343</v>
      </c>
      <c r="E273" s="28">
        <v>44343.313657407409</v>
      </c>
      <c r="F273" s="7">
        <v>102</v>
      </c>
      <c r="G273" s="7" t="str">
        <f>VLOOKUP(Table13144[[#This Row],[LogRecordType]],RecordTypes!$B$13:$C$27,2,0)</f>
        <v>Device Start</v>
      </c>
      <c r="H273" s="5" t="s">
        <v>123</v>
      </c>
      <c r="I273" s="30">
        <f t="shared" si="4"/>
        <v>44342</v>
      </c>
      <c r="J273" s="29">
        <f>+VLOOKUP(Table13144[[#This Row],[DeviceMAC]],C274:F2176,3,0)</f>
        <v>44342.684305555566</v>
      </c>
      <c r="K273">
        <f>+VLOOKUP(Table13144[[#This Row],[DeviceMAC]],C274:F2176,4,0)</f>
        <v>156</v>
      </c>
      <c r="L273" t="str">
        <f>VLOOKUP(Table13144[[#This Row],[PrevRecordType]],RecordTypes!$B$13:$C$27,2,0)</f>
        <v>PowerDown Or Network Disconnect Discovered</v>
      </c>
      <c r="M273" s="31" t="str">
        <f>+VLOOKUP(Table13144[[#This Row],[DeviceMAC]],C274:H2176,5,0)</f>
        <v>PowerDown Or Network Disconnect Discovered</v>
      </c>
    </row>
    <row r="274" spans="2:13" ht="43.2" x14ac:dyDescent="0.3">
      <c r="B274" s="5" t="s">
        <v>26</v>
      </c>
      <c r="C274" s="5" t="s">
        <v>109</v>
      </c>
      <c r="D274" s="6">
        <v>44343</v>
      </c>
      <c r="E274" s="28">
        <v>44343.31322916667</v>
      </c>
      <c r="F274" s="7">
        <v>156</v>
      </c>
      <c r="G274" s="7" t="str">
        <f>VLOOKUP(Table13144[[#This Row],[LogRecordType]],RecordTypes!$B$13:$C$27,2,0)</f>
        <v>PowerDown Or Network Disconnect Discovered</v>
      </c>
      <c r="H274" s="5" t="s">
        <v>67</v>
      </c>
      <c r="I274" s="30">
        <f t="shared" si="4"/>
        <v>44343</v>
      </c>
      <c r="J274" s="29">
        <f>+VLOOKUP(Table13144[[#This Row],[DeviceMAC]],C275:F2177,3,0)</f>
        <v>44343.313090277778</v>
      </c>
      <c r="K274">
        <f>+VLOOKUP(Table13144[[#This Row],[DeviceMAC]],C275:F2177,4,0)</f>
        <v>123</v>
      </c>
      <c r="L274" t="str">
        <f>VLOOKUP(Table13144[[#This Row],[PrevRecordType]],RecordTypes!$B$13:$C$27,2,0)</f>
        <v>User Login Start is Good</v>
      </c>
      <c r="M274" t="str">
        <f>+VLOOKUP(Table13144[[#This Row],[DeviceMAC]],C275:H2177,5,0)</f>
        <v>User Login Start is Good</v>
      </c>
    </row>
    <row r="275" spans="2:13" ht="28.8" x14ac:dyDescent="0.3">
      <c r="B275" s="5" t="s">
        <v>26</v>
      </c>
      <c r="C275" s="5" t="s">
        <v>109</v>
      </c>
      <c r="D275" s="6">
        <v>44343</v>
      </c>
      <c r="E275" s="28">
        <v>44343.313090277778</v>
      </c>
      <c r="F275" s="7">
        <v>123</v>
      </c>
      <c r="G275" s="7" t="str">
        <f>VLOOKUP(Table13144[[#This Row],[LogRecordType]],RecordTypes!$B$13:$C$27,2,0)</f>
        <v>User Login Start is Good</v>
      </c>
      <c r="H275" s="5" t="s">
        <v>137</v>
      </c>
      <c r="I275" s="30">
        <f t="shared" si="4"/>
        <v>44343</v>
      </c>
      <c r="J275" s="29">
        <f>+VLOOKUP(Table13144[[#This Row],[DeviceMAC]],C276:F2178,3,0)</f>
        <v>44343.312939814816</v>
      </c>
      <c r="K275">
        <f>+VLOOKUP(Table13144[[#This Row],[DeviceMAC]],C276:F2178,4,0)</f>
        <v>113</v>
      </c>
      <c r="L275" t="str">
        <f>VLOOKUP(Table13144[[#This Row],[PrevRecordType]],RecordTypes!$B$13:$C$27,2,0)</f>
        <v>User Login Start</v>
      </c>
      <c r="M275" t="str">
        <f>+VLOOKUP(Table13144[[#This Row],[DeviceMAC]],C276:H2178,5,0)</f>
        <v>User Login Start</v>
      </c>
    </row>
    <row r="276" spans="2:13" x14ac:dyDescent="0.3">
      <c r="B276" s="5" t="s">
        <v>26</v>
      </c>
      <c r="C276" s="5" t="s">
        <v>109</v>
      </c>
      <c r="D276" s="6">
        <v>44343</v>
      </c>
      <c r="E276" s="28">
        <v>44343.312939814816</v>
      </c>
      <c r="F276" s="7">
        <v>113</v>
      </c>
      <c r="G276" s="7" t="str">
        <f>VLOOKUP(Table13144[[#This Row],[LogRecordType]],RecordTypes!$B$13:$C$27,2,0)</f>
        <v>User Login Start</v>
      </c>
      <c r="H276" s="5" t="s">
        <v>137</v>
      </c>
      <c r="I276" s="30">
        <f t="shared" si="4"/>
        <v>44343</v>
      </c>
      <c r="J276" s="29">
        <f>+VLOOKUP(Table13144[[#This Row],[DeviceMAC]],C277:F2179,3,0)</f>
        <v>44343.308217592596</v>
      </c>
      <c r="K276">
        <f>+VLOOKUP(Table13144[[#This Row],[DeviceMAC]],C277:F2179,4,0)</f>
        <v>112</v>
      </c>
      <c r="L276" t="str">
        <f>VLOOKUP(Table13144[[#This Row],[PrevRecordType]],RecordTypes!$B$13:$C$27,2,0)</f>
        <v>Device Connect Network</v>
      </c>
      <c r="M276" t="str">
        <f>+VLOOKUP(Table13144[[#This Row],[DeviceMAC]],C277:H2179,5,0)</f>
        <v>Device Connect Network</v>
      </c>
    </row>
    <row r="277" spans="2:13" ht="28.8" x14ac:dyDescent="0.3">
      <c r="B277" s="5" t="s">
        <v>29</v>
      </c>
      <c r="C277" s="5" t="s">
        <v>120</v>
      </c>
      <c r="D277" s="6">
        <v>44343</v>
      </c>
      <c r="E277" s="28">
        <v>44343.312592592592</v>
      </c>
      <c r="F277" s="7">
        <v>112</v>
      </c>
      <c r="G277" s="7" t="str">
        <f>VLOOKUP(Table13144[[#This Row],[LogRecordType]],RecordTypes!$B$13:$C$27,2,0)</f>
        <v>Device Connect Network</v>
      </c>
      <c r="H277" s="5" t="s">
        <v>121</v>
      </c>
      <c r="I277" s="30">
        <f t="shared" si="4"/>
        <v>44342</v>
      </c>
      <c r="J277" s="29">
        <f>+VLOOKUP(Table13144[[#This Row],[DeviceMAC]],C278:F2180,3,0)</f>
        <v>44342.688726851855</v>
      </c>
      <c r="K277">
        <f>+VLOOKUP(Table13144[[#This Row],[DeviceMAC]],C278:F2180,4,0)</f>
        <v>156</v>
      </c>
      <c r="L277" t="str">
        <f>VLOOKUP(Table13144[[#This Row],[PrevRecordType]],RecordTypes!$B$13:$C$27,2,0)</f>
        <v>PowerDown Or Network Disconnect Discovered</v>
      </c>
      <c r="M277" s="31" t="str">
        <f>+VLOOKUP(Table13144[[#This Row],[DeviceMAC]],C278:H2180,5,0)</f>
        <v>PowerDown Or Network Disconnect Discovered</v>
      </c>
    </row>
    <row r="278" spans="2:13" ht="28.8" x14ac:dyDescent="0.3">
      <c r="B278" s="5" t="s">
        <v>26</v>
      </c>
      <c r="C278" s="5" t="s">
        <v>111</v>
      </c>
      <c r="D278" s="6">
        <v>44343</v>
      </c>
      <c r="E278" s="28">
        <v>44343.312106481491</v>
      </c>
      <c r="F278" s="7">
        <v>123</v>
      </c>
      <c r="G278" s="7" t="str">
        <f>VLOOKUP(Table13144[[#This Row],[LogRecordType]],RecordTypes!$B$13:$C$27,2,0)</f>
        <v>User Login Start is Good</v>
      </c>
      <c r="H278" s="5" t="s">
        <v>119</v>
      </c>
      <c r="I278" s="30">
        <f t="shared" si="4"/>
        <v>44343</v>
      </c>
      <c r="J278" s="29">
        <f>+VLOOKUP(Table13144[[#This Row],[DeviceMAC]],C279:F2181,3,0)</f>
        <v>44343.312094907415</v>
      </c>
      <c r="K278">
        <f>+VLOOKUP(Table13144[[#This Row],[DeviceMAC]],C279:F2181,4,0)</f>
        <v>113</v>
      </c>
      <c r="L278" t="str">
        <f>VLOOKUP(Table13144[[#This Row],[PrevRecordType]],RecordTypes!$B$13:$C$27,2,0)</f>
        <v>User Login Start</v>
      </c>
      <c r="M278" t="str">
        <f>+VLOOKUP(Table13144[[#This Row],[DeviceMAC]],C279:H2181,5,0)</f>
        <v>User Login Start</v>
      </c>
    </row>
    <row r="279" spans="2:13" x14ac:dyDescent="0.3">
      <c r="B279" s="5" t="s">
        <v>26</v>
      </c>
      <c r="C279" s="5" t="s">
        <v>111</v>
      </c>
      <c r="D279" s="6">
        <v>44343</v>
      </c>
      <c r="E279" s="28">
        <v>44343.312094907415</v>
      </c>
      <c r="F279" s="7">
        <v>113</v>
      </c>
      <c r="G279" s="7" t="str">
        <f>VLOOKUP(Table13144[[#This Row],[LogRecordType]],RecordTypes!$B$13:$C$27,2,0)</f>
        <v>User Login Start</v>
      </c>
      <c r="H279" s="5" t="s">
        <v>118</v>
      </c>
      <c r="I279" s="30">
        <f t="shared" si="4"/>
        <v>44343</v>
      </c>
      <c r="J279" s="29">
        <f>+VLOOKUP(Table13144[[#This Row],[DeviceMAC]],C280:F2182,3,0)</f>
        <v>44343.311377314822</v>
      </c>
      <c r="K279">
        <f>+VLOOKUP(Table13144[[#This Row],[DeviceMAC]],C280:F2182,4,0)</f>
        <v>112</v>
      </c>
      <c r="L279" t="str">
        <f>VLOOKUP(Table13144[[#This Row],[PrevRecordType]],RecordTypes!$B$13:$C$27,2,0)</f>
        <v>Device Connect Network</v>
      </c>
      <c r="M279" t="str">
        <f>+VLOOKUP(Table13144[[#This Row],[DeviceMAC]],C280:H2182,5,0)</f>
        <v>Device Connect Network</v>
      </c>
    </row>
    <row r="280" spans="2:13" ht="28.8" x14ac:dyDescent="0.3">
      <c r="B280" s="5" t="s">
        <v>29</v>
      </c>
      <c r="C280" s="5" t="s">
        <v>116</v>
      </c>
      <c r="D280" s="6">
        <v>44343</v>
      </c>
      <c r="E280" s="28">
        <v>44343.312025462961</v>
      </c>
      <c r="F280" s="7">
        <v>112</v>
      </c>
      <c r="G280" s="7" t="str">
        <f>VLOOKUP(Table13144[[#This Row],[LogRecordType]],RecordTypes!$B$13:$C$27,2,0)</f>
        <v>Device Connect Network</v>
      </c>
      <c r="H280" s="5" t="s">
        <v>117</v>
      </c>
      <c r="I280" s="30">
        <f t="shared" si="4"/>
        <v>44342</v>
      </c>
      <c r="J280" s="29">
        <f>+VLOOKUP(Table13144[[#This Row],[DeviceMAC]],C281:F2183,3,0)</f>
        <v>44342.705208333326</v>
      </c>
      <c r="K280">
        <f>+VLOOKUP(Table13144[[#This Row],[DeviceMAC]],C281:F2183,4,0)</f>
        <v>156</v>
      </c>
      <c r="L280" t="str">
        <f>VLOOKUP(Table13144[[#This Row],[PrevRecordType]],RecordTypes!$B$13:$C$27,2,0)</f>
        <v>PowerDown Or Network Disconnect Discovered</v>
      </c>
      <c r="M280" s="31" t="str">
        <f>+VLOOKUP(Table13144[[#This Row],[DeviceMAC]],C281:H2183,5,0)</f>
        <v>PowerDown Or Network Disconnect Discovered</v>
      </c>
    </row>
    <row r="281" spans="2:13" ht="28.8" x14ac:dyDescent="0.3">
      <c r="B281" s="5" t="s">
        <v>29</v>
      </c>
      <c r="C281" s="5" t="s">
        <v>107</v>
      </c>
      <c r="D281" s="6">
        <v>44343</v>
      </c>
      <c r="E281" s="28">
        <v>44343.311886574069</v>
      </c>
      <c r="F281" s="7">
        <v>123</v>
      </c>
      <c r="G281" s="7" t="str">
        <f>VLOOKUP(Table13144[[#This Row],[LogRecordType]],RecordTypes!$B$13:$C$27,2,0)</f>
        <v>User Login Start is Good</v>
      </c>
      <c r="H281" s="5" t="s">
        <v>115</v>
      </c>
      <c r="I281" s="30">
        <f t="shared" si="4"/>
        <v>44343</v>
      </c>
      <c r="J281" s="29">
        <f>+VLOOKUP(Table13144[[#This Row],[DeviceMAC]],C282:F2184,3,0)</f>
        <v>44343.3118287037</v>
      </c>
      <c r="K281">
        <f>+VLOOKUP(Table13144[[#This Row],[DeviceMAC]],C282:F2184,4,0)</f>
        <v>113</v>
      </c>
      <c r="L281" t="str">
        <f>VLOOKUP(Table13144[[#This Row],[PrevRecordType]],RecordTypes!$B$13:$C$27,2,0)</f>
        <v>User Login Start</v>
      </c>
      <c r="M281" t="str">
        <f>+VLOOKUP(Table13144[[#This Row],[DeviceMAC]],C282:H2184,5,0)</f>
        <v>User Login Start</v>
      </c>
    </row>
    <row r="282" spans="2:13" x14ac:dyDescent="0.3">
      <c r="B282" s="5" t="s">
        <v>29</v>
      </c>
      <c r="C282" s="5" t="s">
        <v>107</v>
      </c>
      <c r="D282" s="6">
        <v>44343</v>
      </c>
      <c r="E282" s="28">
        <v>44343.3118287037</v>
      </c>
      <c r="F282" s="7">
        <v>113</v>
      </c>
      <c r="G282" s="7" t="str">
        <f>VLOOKUP(Table13144[[#This Row],[LogRecordType]],RecordTypes!$B$13:$C$27,2,0)</f>
        <v>User Login Start</v>
      </c>
      <c r="H282" s="5" t="s">
        <v>115</v>
      </c>
      <c r="I282" s="30">
        <f t="shared" si="4"/>
        <v>44343</v>
      </c>
      <c r="J282" s="29">
        <f>+VLOOKUP(Table13144[[#This Row],[DeviceMAC]],C283:F2185,3,0)</f>
        <v>44343.307083333326</v>
      </c>
      <c r="K282">
        <f>+VLOOKUP(Table13144[[#This Row],[DeviceMAC]],C283:F2185,4,0)</f>
        <v>112</v>
      </c>
      <c r="L282" t="str">
        <f>VLOOKUP(Table13144[[#This Row],[PrevRecordType]],RecordTypes!$B$13:$C$27,2,0)</f>
        <v>Device Connect Network</v>
      </c>
      <c r="M282" t="str">
        <f>+VLOOKUP(Table13144[[#This Row],[DeviceMAC]],C283:H2185,5,0)</f>
        <v>Device Connect Network</v>
      </c>
    </row>
    <row r="283" spans="2:13" x14ac:dyDescent="0.3">
      <c r="B283" s="5" t="s">
        <v>29</v>
      </c>
      <c r="C283" s="5" t="s">
        <v>105</v>
      </c>
      <c r="D283" s="6">
        <v>44343</v>
      </c>
      <c r="E283" s="28">
        <v>44343.311724537045</v>
      </c>
      <c r="F283" s="7">
        <v>113</v>
      </c>
      <c r="G283" s="7" t="str">
        <f>VLOOKUP(Table13144[[#This Row],[LogRecordType]],RecordTypes!$B$13:$C$27,2,0)</f>
        <v>User Login Start</v>
      </c>
      <c r="H283" s="5" t="s">
        <v>127</v>
      </c>
      <c r="I283" s="30">
        <f t="shared" si="4"/>
        <v>44343</v>
      </c>
      <c r="J283" s="29">
        <f>+VLOOKUP(Table13144[[#This Row],[DeviceMAC]],C284:F2186,3,0)</f>
        <v>44343.311724537045</v>
      </c>
      <c r="K283">
        <f>+VLOOKUP(Table13144[[#This Row],[DeviceMAC]],C284:F2186,4,0)</f>
        <v>123</v>
      </c>
      <c r="L283" t="str">
        <f>VLOOKUP(Table13144[[#This Row],[PrevRecordType]],RecordTypes!$B$13:$C$27,2,0)</f>
        <v>User Login Start is Good</v>
      </c>
      <c r="M283" t="str">
        <f>+VLOOKUP(Table13144[[#This Row],[DeviceMAC]],C284:H2186,5,0)</f>
        <v>User Login Start is Good</v>
      </c>
    </row>
    <row r="284" spans="2:13" ht="28.8" x14ac:dyDescent="0.3">
      <c r="B284" s="5" t="s">
        <v>29</v>
      </c>
      <c r="C284" s="5" t="s">
        <v>105</v>
      </c>
      <c r="D284" s="6">
        <v>44343</v>
      </c>
      <c r="E284" s="28">
        <v>44343.311724537045</v>
      </c>
      <c r="F284" s="7">
        <v>123</v>
      </c>
      <c r="G284" s="7" t="str">
        <f>VLOOKUP(Table13144[[#This Row],[LogRecordType]],RecordTypes!$B$13:$C$27,2,0)</f>
        <v>User Login Start is Good</v>
      </c>
      <c r="H284" s="5" t="s">
        <v>127</v>
      </c>
      <c r="I284" s="30">
        <f t="shared" si="4"/>
        <v>44343</v>
      </c>
      <c r="J284" s="29">
        <f>+VLOOKUP(Table13144[[#This Row],[DeviceMAC]],C285:F2187,3,0)</f>
        <v>44343.306898148156</v>
      </c>
      <c r="K284">
        <f>+VLOOKUP(Table13144[[#This Row],[DeviceMAC]],C285:F2187,4,0)</f>
        <v>112</v>
      </c>
      <c r="L284" t="str">
        <f>VLOOKUP(Table13144[[#This Row],[PrevRecordType]],RecordTypes!$B$13:$C$27,2,0)</f>
        <v>Device Connect Network</v>
      </c>
      <c r="M284" t="str">
        <f>+VLOOKUP(Table13144[[#This Row],[DeviceMAC]],C285:H2187,5,0)</f>
        <v>Device Connect Network</v>
      </c>
    </row>
    <row r="285" spans="2:13" ht="28.8" x14ac:dyDescent="0.3">
      <c r="B285" s="5" t="s">
        <v>26</v>
      </c>
      <c r="C285" s="5" t="s">
        <v>111</v>
      </c>
      <c r="D285" s="6">
        <v>44343</v>
      </c>
      <c r="E285" s="28">
        <v>44343.311377314822</v>
      </c>
      <c r="F285" s="7">
        <v>112</v>
      </c>
      <c r="G285" s="7" t="str">
        <f>VLOOKUP(Table13144[[#This Row],[LogRecordType]],RecordTypes!$B$13:$C$27,2,0)</f>
        <v>Device Connect Network</v>
      </c>
      <c r="H285" s="5" t="s">
        <v>112</v>
      </c>
      <c r="I285" s="30">
        <f t="shared" si="4"/>
        <v>44343</v>
      </c>
      <c r="J285" s="29">
        <f>+VLOOKUP(Table13144[[#This Row],[DeviceMAC]],C286:F2188,3,0)</f>
        <v>44343.311273148152</v>
      </c>
      <c r="K285">
        <f>+VLOOKUP(Table13144[[#This Row],[DeviceMAC]],C286:F2188,4,0)</f>
        <v>106</v>
      </c>
      <c r="L285" t="str">
        <f>VLOOKUP(Table13144[[#This Row],[PrevRecordType]],RecordTypes!$B$13:$C$27,2,0)</f>
        <v>Device Start is Good</v>
      </c>
      <c r="M285" t="str">
        <f>+VLOOKUP(Table13144[[#This Row],[DeviceMAC]],C286:H2188,5,0)</f>
        <v>Device Start is Good</v>
      </c>
    </row>
    <row r="286" spans="2:13" x14ac:dyDescent="0.3">
      <c r="B286" s="5" t="s">
        <v>26</v>
      </c>
      <c r="C286" s="5" t="s">
        <v>111</v>
      </c>
      <c r="D286" s="6">
        <v>44343</v>
      </c>
      <c r="E286" s="28">
        <v>44343.311273148152</v>
      </c>
      <c r="F286" s="7">
        <v>106</v>
      </c>
      <c r="G286" s="7" t="str">
        <f>VLOOKUP(Table13144[[#This Row],[LogRecordType]],RecordTypes!$B$13:$C$27,2,0)</f>
        <v>Device Start is Good</v>
      </c>
      <c r="H286" s="5" t="s">
        <v>112</v>
      </c>
      <c r="I286" s="30">
        <f t="shared" si="4"/>
        <v>44343</v>
      </c>
      <c r="J286" s="29">
        <f>+VLOOKUP(Table13144[[#This Row],[DeviceMAC]],C287:F2189,3,0)</f>
        <v>44343.310428240744</v>
      </c>
      <c r="K286">
        <f>+VLOOKUP(Table13144[[#This Row],[DeviceMAC]],C287:F2189,4,0)</f>
        <v>102</v>
      </c>
      <c r="L286" t="str">
        <f>VLOOKUP(Table13144[[#This Row],[PrevRecordType]],RecordTypes!$B$13:$C$27,2,0)</f>
        <v>Device Start</v>
      </c>
      <c r="M286" t="str">
        <f>+VLOOKUP(Table13144[[#This Row],[DeviceMAC]],C287:H2189,5,0)</f>
        <v>Device Start</v>
      </c>
    </row>
    <row r="287" spans="2:13" x14ac:dyDescent="0.3">
      <c r="B287" s="5" t="s">
        <v>26</v>
      </c>
      <c r="C287" s="5" t="s">
        <v>111</v>
      </c>
      <c r="D287" s="6">
        <v>44343</v>
      </c>
      <c r="E287" s="28">
        <v>44343.310428240744</v>
      </c>
      <c r="F287" s="7">
        <v>102</v>
      </c>
      <c r="G287" s="7" t="str">
        <f>VLOOKUP(Table13144[[#This Row],[LogRecordType]],RecordTypes!$B$13:$C$27,2,0)</f>
        <v>Device Start</v>
      </c>
      <c r="H287" s="5" t="s">
        <v>112</v>
      </c>
      <c r="I287" s="30">
        <f t="shared" si="4"/>
        <v>44342</v>
      </c>
      <c r="J287" s="29">
        <f>+VLOOKUP(Table13144[[#This Row],[DeviceMAC]],C288:F2190,3,0)</f>
        <v>44342.692800925921</v>
      </c>
      <c r="K287">
        <f>+VLOOKUP(Table13144[[#This Row],[DeviceMAC]],C288:F2190,4,0)</f>
        <v>156</v>
      </c>
      <c r="L287" t="str">
        <f>VLOOKUP(Table13144[[#This Row],[PrevRecordType]],RecordTypes!$B$13:$C$27,2,0)</f>
        <v>PowerDown Or Network Disconnect Discovered</v>
      </c>
      <c r="M287" s="31" t="str">
        <f>+VLOOKUP(Table13144[[#This Row],[DeviceMAC]],C288:H2190,5,0)</f>
        <v>PowerDown Or Network Disconnect Discovered</v>
      </c>
    </row>
    <row r="288" spans="2:13" ht="28.8" x14ac:dyDescent="0.3">
      <c r="B288" s="5" t="s">
        <v>29</v>
      </c>
      <c r="C288" s="5" t="s">
        <v>113</v>
      </c>
      <c r="D288" s="6">
        <v>44343</v>
      </c>
      <c r="E288" s="28">
        <v>44343.310127314813</v>
      </c>
      <c r="F288" s="7">
        <v>112</v>
      </c>
      <c r="G288" s="7" t="str">
        <f>VLOOKUP(Table13144[[#This Row],[LogRecordType]],RecordTypes!$B$13:$C$27,2,0)</f>
        <v>Device Connect Network</v>
      </c>
      <c r="H288" s="5" t="s">
        <v>114</v>
      </c>
      <c r="I288" s="30">
        <f t="shared" si="4"/>
        <v>44342</v>
      </c>
      <c r="J288" s="29">
        <f>+VLOOKUP(Table13144[[#This Row],[DeviceMAC]],C289:F2191,3,0)</f>
        <v>44342.733506944438</v>
      </c>
      <c r="K288">
        <f>+VLOOKUP(Table13144[[#This Row],[DeviceMAC]],C289:F2191,4,0)</f>
        <v>156</v>
      </c>
      <c r="L288" t="str">
        <f>VLOOKUP(Table13144[[#This Row],[PrevRecordType]],RecordTypes!$B$13:$C$27,2,0)</f>
        <v>PowerDown Or Network Disconnect Discovered</v>
      </c>
      <c r="M288" s="31" t="str">
        <f>+VLOOKUP(Table13144[[#This Row],[DeviceMAC]],C289:H2191,5,0)</f>
        <v>PowerDown Or Network Disconnect Discovered</v>
      </c>
    </row>
    <row r="289" spans="2:13" ht="28.8" x14ac:dyDescent="0.3">
      <c r="B289" s="5" t="s">
        <v>26</v>
      </c>
      <c r="C289" s="5" t="s">
        <v>109</v>
      </c>
      <c r="D289" s="6">
        <v>44343</v>
      </c>
      <c r="E289" s="28">
        <v>44343.308217592596</v>
      </c>
      <c r="F289" s="7">
        <v>112</v>
      </c>
      <c r="G289" s="7" t="str">
        <f>VLOOKUP(Table13144[[#This Row],[LogRecordType]],RecordTypes!$B$13:$C$27,2,0)</f>
        <v>Device Connect Network</v>
      </c>
      <c r="H289" s="5" t="s">
        <v>110</v>
      </c>
      <c r="I289" s="30">
        <f t="shared" si="4"/>
        <v>44342</v>
      </c>
      <c r="J289" s="29">
        <f>+VLOOKUP(Table13144[[#This Row],[DeviceMAC]],C290:F2192,3,0)</f>
        <v>44342.313842592594</v>
      </c>
      <c r="K289">
        <f>+VLOOKUP(Table13144[[#This Row],[DeviceMAC]],C290:F2192,4,0)</f>
        <v>156</v>
      </c>
      <c r="L289" t="str">
        <f>VLOOKUP(Table13144[[#This Row],[PrevRecordType]],RecordTypes!$B$13:$C$27,2,0)</f>
        <v>PowerDown Or Network Disconnect Discovered</v>
      </c>
      <c r="M289" s="31" t="str">
        <f>+VLOOKUP(Table13144[[#This Row],[DeviceMAC]],C290:H2192,5,0)</f>
        <v>PowerDown Or Network Disconnect Discovered</v>
      </c>
    </row>
    <row r="290" spans="2:13" ht="28.8" x14ac:dyDescent="0.3">
      <c r="B290" s="5" t="s">
        <v>29</v>
      </c>
      <c r="C290" s="5" t="s">
        <v>107</v>
      </c>
      <c r="D290" s="6">
        <v>44343</v>
      </c>
      <c r="E290" s="28">
        <v>44343.307083333326</v>
      </c>
      <c r="F290" s="7">
        <v>112</v>
      </c>
      <c r="G290" s="7" t="str">
        <f>VLOOKUP(Table13144[[#This Row],[LogRecordType]],RecordTypes!$B$13:$C$27,2,0)</f>
        <v>Device Connect Network</v>
      </c>
      <c r="H290" s="5" t="s">
        <v>108</v>
      </c>
      <c r="I290" s="30">
        <f t="shared" si="4"/>
        <v>44342</v>
      </c>
      <c r="J290" s="29">
        <f>+VLOOKUP(Table13144[[#This Row],[DeviceMAC]],C291:F2193,3,0)</f>
        <v>44342.67863425926</v>
      </c>
      <c r="K290">
        <f>+VLOOKUP(Table13144[[#This Row],[DeviceMAC]],C291:F2193,4,0)</f>
        <v>156</v>
      </c>
      <c r="L290" t="str">
        <f>VLOOKUP(Table13144[[#This Row],[PrevRecordType]],RecordTypes!$B$13:$C$27,2,0)</f>
        <v>PowerDown Or Network Disconnect Discovered</v>
      </c>
      <c r="M290" s="31" t="str">
        <f>+VLOOKUP(Table13144[[#This Row],[DeviceMAC]],C291:H2193,5,0)</f>
        <v>PowerDown Or Network Disconnect Discovered</v>
      </c>
    </row>
    <row r="291" spans="2:13" ht="28.8" x14ac:dyDescent="0.3">
      <c r="B291" s="5" t="s">
        <v>29</v>
      </c>
      <c r="C291" s="5" t="s">
        <v>100</v>
      </c>
      <c r="D291" s="6">
        <v>44343</v>
      </c>
      <c r="E291" s="28">
        <v>44343.307037037041</v>
      </c>
      <c r="F291" s="7">
        <v>123</v>
      </c>
      <c r="G291" s="7" t="str">
        <f>VLOOKUP(Table13144[[#This Row],[LogRecordType]],RecordTypes!$B$13:$C$27,2,0)</f>
        <v>User Login Start is Good</v>
      </c>
      <c r="H291" s="5" t="s">
        <v>104</v>
      </c>
      <c r="I291" s="30">
        <f t="shared" si="4"/>
        <v>44343</v>
      </c>
      <c r="J291" s="29">
        <f>+VLOOKUP(Table13144[[#This Row],[DeviceMAC]],C292:F2194,3,0)</f>
        <v>44343.306932870371</v>
      </c>
      <c r="K291">
        <f>+VLOOKUP(Table13144[[#This Row],[DeviceMAC]],C292:F2194,4,0)</f>
        <v>113</v>
      </c>
      <c r="L291" t="str">
        <f>VLOOKUP(Table13144[[#This Row],[PrevRecordType]],RecordTypes!$B$13:$C$27,2,0)</f>
        <v>User Login Start</v>
      </c>
      <c r="M291" t="str">
        <f>+VLOOKUP(Table13144[[#This Row],[DeviceMAC]],C292:H2194,5,0)</f>
        <v>User Login Start</v>
      </c>
    </row>
    <row r="292" spans="2:13" x14ac:dyDescent="0.3">
      <c r="B292" s="5" t="s">
        <v>29</v>
      </c>
      <c r="C292" s="5" t="s">
        <v>100</v>
      </c>
      <c r="D292" s="6">
        <v>44343</v>
      </c>
      <c r="E292" s="28">
        <v>44343.306932870371</v>
      </c>
      <c r="F292" s="7">
        <v>113</v>
      </c>
      <c r="G292" s="7" t="str">
        <f>VLOOKUP(Table13144[[#This Row],[LogRecordType]],RecordTypes!$B$13:$C$27,2,0)</f>
        <v>User Login Start</v>
      </c>
      <c r="H292" s="5" t="s">
        <v>103</v>
      </c>
      <c r="I292" s="30">
        <f t="shared" si="4"/>
        <v>44343</v>
      </c>
      <c r="J292" s="29">
        <f>+VLOOKUP(Table13144[[#This Row],[DeviceMAC]],C293:F2195,3,0)</f>
        <v>44343.306030092594</v>
      </c>
      <c r="K292">
        <f>+VLOOKUP(Table13144[[#This Row],[DeviceMAC]],C293:F2195,4,0)</f>
        <v>112</v>
      </c>
      <c r="L292" t="str">
        <f>VLOOKUP(Table13144[[#This Row],[PrevRecordType]],RecordTypes!$B$13:$C$27,2,0)</f>
        <v>Device Connect Network</v>
      </c>
      <c r="M292" t="str">
        <f>+VLOOKUP(Table13144[[#This Row],[DeviceMAC]],C293:H2195,5,0)</f>
        <v>Device Connect Network</v>
      </c>
    </row>
    <row r="293" spans="2:13" ht="28.8" x14ac:dyDescent="0.3">
      <c r="B293" s="5" t="s">
        <v>29</v>
      </c>
      <c r="C293" s="5" t="s">
        <v>105</v>
      </c>
      <c r="D293" s="6">
        <v>44343</v>
      </c>
      <c r="E293" s="28">
        <v>44343.306898148156</v>
      </c>
      <c r="F293" s="7">
        <v>112</v>
      </c>
      <c r="G293" s="7" t="str">
        <f>VLOOKUP(Table13144[[#This Row],[LogRecordType]],RecordTypes!$B$13:$C$27,2,0)</f>
        <v>Device Connect Network</v>
      </c>
      <c r="H293" s="5" t="s">
        <v>106</v>
      </c>
      <c r="I293" s="30">
        <f t="shared" si="4"/>
        <v>44342</v>
      </c>
      <c r="J293" s="29">
        <f>+VLOOKUP(Table13144[[#This Row],[DeviceMAC]],C294:F2196,3,0)</f>
        <v>44342.69730324074</v>
      </c>
      <c r="K293">
        <f>+VLOOKUP(Table13144[[#This Row],[DeviceMAC]],C294:F2196,4,0)</f>
        <v>156</v>
      </c>
      <c r="L293" t="str">
        <f>VLOOKUP(Table13144[[#This Row],[PrevRecordType]],RecordTypes!$B$13:$C$27,2,0)</f>
        <v>PowerDown Or Network Disconnect Discovered</v>
      </c>
      <c r="M293" s="31" t="str">
        <f>+VLOOKUP(Table13144[[#This Row],[DeviceMAC]],C294:H2196,5,0)</f>
        <v>PowerDown Or Network Disconnect Discovered</v>
      </c>
    </row>
    <row r="294" spans="2:13" ht="28.8" x14ac:dyDescent="0.3">
      <c r="B294" s="5" t="s">
        <v>29</v>
      </c>
      <c r="C294" s="5" t="s">
        <v>100</v>
      </c>
      <c r="D294" s="6">
        <v>44343</v>
      </c>
      <c r="E294" s="28">
        <v>44343.306030092594</v>
      </c>
      <c r="F294" s="7">
        <v>112</v>
      </c>
      <c r="G294" s="7" t="str">
        <f>VLOOKUP(Table13144[[#This Row],[LogRecordType]],RecordTypes!$B$13:$C$27,2,0)</f>
        <v>Device Connect Network</v>
      </c>
      <c r="H294" s="5" t="s">
        <v>101</v>
      </c>
      <c r="I294" s="30">
        <f t="shared" si="4"/>
        <v>44343</v>
      </c>
      <c r="J294" s="29">
        <f>+VLOOKUP(Table13144[[#This Row],[DeviceMAC]],C295:F2197,3,0)</f>
        <v>44343.305925925924</v>
      </c>
      <c r="K294">
        <f>+VLOOKUP(Table13144[[#This Row],[DeviceMAC]],C295:F2197,4,0)</f>
        <v>106</v>
      </c>
      <c r="L294" t="str">
        <f>VLOOKUP(Table13144[[#This Row],[PrevRecordType]],RecordTypes!$B$13:$C$27,2,0)</f>
        <v>Device Start is Good</v>
      </c>
      <c r="M294" t="str">
        <f>+VLOOKUP(Table13144[[#This Row],[DeviceMAC]],C295:H2197,5,0)</f>
        <v>Device Start is Good</v>
      </c>
    </row>
    <row r="295" spans="2:13" x14ac:dyDescent="0.3">
      <c r="B295" s="5" t="s">
        <v>29</v>
      </c>
      <c r="C295" s="5" t="s">
        <v>100</v>
      </c>
      <c r="D295" s="6">
        <v>44343</v>
      </c>
      <c r="E295" s="28">
        <v>44343.305925925924</v>
      </c>
      <c r="F295" s="7">
        <v>106</v>
      </c>
      <c r="G295" s="7" t="str">
        <f>VLOOKUP(Table13144[[#This Row],[LogRecordType]],RecordTypes!$B$13:$C$27,2,0)</f>
        <v>Device Start is Good</v>
      </c>
      <c r="H295" s="5" t="s">
        <v>101</v>
      </c>
      <c r="I295" s="30">
        <f t="shared" si="4"/>
        <v>44343</v>
      </c>
      <c r="J295" s="29">
        <f>+VLOOKUP(Table13144[[#This Row],[DeviceMAC]],C296:F2198,3,0)</f>
        <v>44343.305208333331</v>
      </c>
      <c r="K295">
        <f>+VLOOKUP(Table13144[[#This Row],[DeviceMAC]],C296:F2198,4,0)</f>
        <v>102</v>
      </c>
      <c r="L295" t="str">
        <f>VLOOKUP(Table13144[[#This Row],[PrevRecordType]],RecordTypes!$B$13:$C$27,2,0)</f>
        <v>Device Start</v>
      </c>
      <c r="M295" t="str">
        <f>+VLOOKUP(Table13144[[#This Row],[DeviceMAC]],C296:H2198,5,0)</f>
        <v>Device Start</v>
      </c>
    </row>
    <row r="296" spans="2:13" x14ac:dyDescent="0.3">
      <c r="B296" s="5" t="s">
        <v>29</v>
      </c>
      <c r="C296" s="5" t="s">
        <v>100</v>
      </c>
      <c r="D296" s="6">
        <v>44343</v>
      </c>
      <c r="E296" s="28">
        <v>44343.305208333331</v>
      </c>
      <c r="F296" s="7">
        <v>102</v>
      </c>
      <c r="G296" s="7" t="str">
        <f>VLOOKUP(Table13144[[#This Row],[LogRecordType]],RecordTypes!$B$13:$C$27,2,0)</f>
        <v>Device Start</v>
      </c>
      <c r="H296" s="5" t="s">
        <v>101</v>
      </c>
      <c r="I296" s="30">
        <f t="shared" si="4"/>
        <v>44342</v>
      </c>
      <c r="J296" s="29">
        <f>+VLOOKUP(Table13144[[#This Row],[DeviceMAC]],C297:F2199,3,0)</f>
        <v>44342.694085648145</v>
      </c>
      <c r="K296">
        <f>+VLOOKUP(Table13144[[#This Row],[DeviceMAC]],C297:F2199,4,0)</f>
        <v>156</v>
      </c>
      <c r="L296" t="str">
        <f>VLOOKUP(Table13144[[#This Row],[PrevRecordType]],RecordTypes!$B$13:$C$27,2,0)</f>
        <v>PowerDown Or Network Disconnect Discovered</v>
      </c>
      <c r="M296" s="31" t="str">
        <f>+VLOOKUP(Table13144[[#This Row],[DeviceMAC]],C297:H2199,5,0)</f>
        <v>PowerDown Or Network Disconnect Discovered</v>
      </c>
    </row>
    <row r="297" spans="2:13" ht="28.8" x14ac:dyDescent="0.3">
      <c r="B297" s="5" t="s">
        <v>26</v>
      </c>
      <c r="C297" s="5" t="s">
        <v>95</v>
      </c>
      <c r="D297" s="6">
        <v>44343</v>
      </c>
      <c r="E297" s="28">
        <v>44343.303622685184</v>
      </c>
      <c r="F297" s="7">
        <v>123</v>
      </c>
      <c r="G297" s="7" t="str">
        <f>VLOOKUP(Table13144[[#This Row],[LogRecordType]],RecordTypes!$B$13:$C$27,2,0)</f>
        <v>User Login Start is Good</v>
      </c>
      <c r="H297" s="5" t="s">
        <v>102</v>
      </c>
      <c r="I297" s="30">
        <f t="shared" si="4"/>
        <v>44343</v>
      </c>
      <c r="J297" s="29">
        <f>+VLOOKUP(Table13144[[#This Row],[DeviceMAC]],C298:F2200,3,0)</f>
        <v>44343.303518518514</v>
      </c>
      <c r="K297">
        <f>+VLOOKUP(Table13144[[#This Row],[DeviceMAC]],C298:F2200,4,0)</f>
        <v>113</v>
      </c>
      <c r="L297" t="str">
        <f>VLOOKUP(Table13144[[#This Row],[PrevRecordType]],RecordTypes!$B$13:$C$27,2,0)</f>
        <v>User Login Start</v>
      </c>
      <c r="M297" t="str">
        <f>+VLOOKUP(Table13144[[#This Row],[DeviceMAC]],C298:H2200,5,0)</f>
        <v>User Login Start</v>
      </c>
    </row>
    <row r="298" spans="2:13" x14ac:dyDescent="0.3">
      <c r="B298" s="5" t="s">
        <v>26</v>
      </c>
      <c r="C298" s="5" t="s">
        <v>95</v>
      </c>
      <c r="D298" s="6">
        <v>44343</v>
      </c>
      <c r="E298" s="28">
        <v>44343.303518518514</v>
      </c>
      <c r="F298" s="7">
        <v>113</v>
      </c>
      <c r="G298" s="7" t="str">
        <f>VLOOKUP(Table13144[[#This Row],[LogRecordType]],RecordTypes!$B$13:$C$27,2,0)</f>
        <v>User Login Start</v>
      </c>
      <c r="H298" s="5" t="s">
        <v>102</v>
      </c>
      <c r="I298" s="30">
        <f t="shared" si="4"/>
        <v>44343</v>
      </c>
      <c r="J298" s="29">
        <f>+VLOOKUP(Table13144[[#This Row],[DeviceMAC]],C299:F2201,3,0)</f>
        <v>44343.299050925925</v>
      </c>
      <c r="K298">
        <f>+VLOOKUP(Table13144[[#This Row],[DeviceMAC]],C299:F2201,4,0)</f>
        <v>112</v>
      </c>
      <c r="L298" t="str">
        <f>VLOOKUP(Table13144[[#This Row],[PrevRecordType]],RecordTypes!$B$13:$C$27,2,0)</f>
        <v>Device Connect Network</v>
      </c>
      <c r="M298" t="str">
        <f>+VLOOKUP(Table13144[[#This Row],[DeviceMAC]],C299:H2201,5,0)</f>
        <v>Device Connect Network</v>
      </c>
    </row>
    <row r="299" spans="2:13" ht="28.8" x14ac:dyDescent="0.3">
      <c r="B299" s="5" t="s">
        <v>29</v>
      </c>
      <c r="C299" s="5" t="s">
        <v>97</v>
      </c>
      <c r="D299" s="6">
        <v>44343</v>
      </c>
      <c r="E299" s="28">
        <v>44343.300706018519</v>
      </c>
      <c r="F299" s="7">
        <v>123</v>
      </c>
      <c r="G299" s="7" t="str">
        <f>VLOOKUP(Table13144[[#This Row],[LogRecordType]],RecordTypes!$B$13:$C$27,2,0)</f>
        <v>User Login Start is Good</v>
      </c>
      <c r="H299" s="5" t="s">
        <v>94</v>
      </c>
      <c r="I299" s="30">
        <f t="shared" si="4"/>
        <v>44343</v>
      </c>
      <c r="J299" s="29">
        <f>+VLOOKUP(Table13144[[#This Row],[DeviceMAC]],C300:F2202,3,0)</f>
        <v>44343.300671296296</v>
      </c>
      <c r="K299">
        <f>+VLOOKUP(Table13144[[#This Row],[DeviceMAC]],C300:F2202,4,0)</f>
        <v>113</v>
      </c>
      <c r="L299" t="str">
        <f>VLOOKUP(Table13144[[#This Row],[PrevRecordType]],RecordTypes!$B$13:$C$27,2,0)</f>
        <v>User Login Start</v>
      </c>
      <c r="M299" t="str">
        <f>+VLOOKUP(Table13144[[#This Row],[DeviceMAC]],C300:H2202,5,0)</f>
        <v>User Login Start</v>
      </c>
    </row>
    <row r="300" spans="2:13" x14ac:dyDescent="0.3">
      <c r="B300" s="5" t="s">
        <v>29</v>
      </c>
      <c r="C300" s="5" t="s">
        <v>97</v>
      </c>
      <c r="D300" s="6">
        <v>44343</v>
      </c>
      <c r="E300" s="28">
        <v>44343.300671296296</v>
      </c>
      <c r="F300" s="7">
        <v>113</v>
      </c>
      <c r="G300" s="7" t="str">
        <f>VLOOKUP(Table13144[[#This Row],[LogRecordType]],RecordTypes!$B$13:$C$27,2,0)</f>
        <v>User Login Start</v>
      </c>
      <c r="H300" s="5" t="s">
        <v>99</v>
      </c>
      <c r="I300" s="30">
        <f t="shared" si="4"/>
        <v>44343</v>
      </c>
      <c r="J300" s="29">
        <f>+VLOOKUP(Table13144[[#This Row],[DeviceMAC]],C301:F2203,3,0)</f>
        <v>44343.299618055556</v>
      </c>
      <c r="K300">
        <f>+VLOOKUP(Table13144[[#This Row],[DeviceMAC]],C301:F2203,4,0)</f>
        <v>112</v>
      </c>
      <c r="L300" t="str">
        <f>VLOOKUP(Table13144[[#This Row],[PrevRecordType]],RecordTypes!$B$13:$C$27,2,0)</f>
        <v>Device Connect Network</v>
      </c>
      <c r="M300" t="str">
        <f>+VLOOKUP(Table13144[[#This Row],[DeviceMAC]],C301:H2203,5,0)</f>
        <v>Device Connect Network</v>
      </c>
    </row>
    <row r="301" spans="2:13" ht="28.8" x14ac:dyDescent="0.3">
      <c r="B301" s="5" t="s">
        <v>29</v>
      </c>
      <c r="C301" s="5" t="s">
        <v>97</v>
      </c>
      <c r="D301" s="6">
        <v>44343</v>
      </c>
      <c r="E301" s="28">
        <v>44343.299618055556</v>
      </c>
      <c r="F301" s="7">
        <v>112</v>
      </c>
      <c r="G301" s="7" t="str">
        <f>VLOOKUP(Table13144[[#This Row],[LogRecordType]],RecordTypes!$B$13:$C$27,2,0)</f>
        <v>Device Connect Network</v>
      </c>
      <c r="H301" s="5" t="s">
        <v>98</v>
      </c>
      <c r="I301" s="30">
        <f t="shared" si="4"/>
        <v>44343</v>
      </c>
      <c r="J301" s="29">
        <f>+VLOOKUP(Table13144[[#This Row],[DeviceMAC]],C302:F2204,3,0)</f>
        <v>44343.299513888887</v>
      </c>
      <c r="K301">
        <f>+VLOOKUP(Table13144[[#This Row],[DeviceMAC]],C302:F2204,4,0)</f>
        <v>106</v>
      </c>
      <c r="L301" t="str">
        <f>VLOOKUP(Table13144[[#This Row],[PrevRecordType]],RecordTypes!$B$13:$C$27,2,0)</f>
        <v>Device Start is Good</v>
      </c>
      <c r="M301" t="str">
        <f>+VLOOKUP(Table13144[[#This Row],[DeviceMAC]],C302:H2204,5,0)</f>
        <v>Device Start is Good</v>
      </c>
    </row>
    <row r="302" spans="2:13" x14ac:dyDescent="0.3">
      <c r="B302" s="5" t="s">
        <v>29</v>
      </c>
      <c r="C302" s="5" t="s">
        <v>97</v>
      </c>
      <c r="D302" s="6">
        <v>44343</v>
      </c>
      <c r="E302" s="28">
        <v>44343.299513888887</v>
      </c>
      <c r="F302" s="7">
        <v>106</v>
      </c>
      <c r="G302" s="7" t="str">
        <f>VLOOKUP(Table13144[[#This Row],[LogRecordType]],RecordTypes!$B$13:$C$27,2,0)</f>
        <v>Device Start is Good</v>
      </c>
      <c r="H302" s="5" t="s">
        <v>98</v>
      </c>
      <c r="I302" s="30">
        <f t="shared" si="4"/>
        <v>44343</v>
      </c>
      <c r="J302" s="29">
        <f>+VLOOKUP(Table13144[[#This Row],[DeviceMAC]],C303:F2205,3,0)</f>
        <v>44343.298738425925</v>
      </c>
      <c r="K302">
        <f>+VLOOKUP(Table13144[[#This Row],[DeviceMAC]],C303:F2205,4,0)</f>
        <v>102</v>
      </c>
      <c r="L302" t="str">
        <f>VLOOKUP(Table13144[[#This Row],[PrevRecordType]],RecordTypes!$B$13:$C$27,2,0)</f>
        <v>Device Start</v>
      </c>
      <c r="M302" t="str">
        <f>+VLOOKUP(Table13144[[#This Row],[DeviceMAC]],C303:H2205,5,0)</f>
        <v>Device Start</v>
      </c>
    </row>
    <row r="303" spans="2:13" ht="28.8" x14ac:dyDescent="0.3">
      <c r="B303" s="5" t="s">
        <v>26</v>
      </c>
      <c r="C303" s="5" t="s">
        <v>95</v>
      </c>
      <c r="D303" s="6">
        <v>44343</v>
      </c>
      <c r="E303" s="28">
        <v>44343.299050925925</v>
      </c>
      <c r="F303" s="7">
        <v>112</v>
      </c>
      <c r="G303" s="7" t="str">
        <f>VLOOKUP(Table13144[[#This Row],[LogRecordType]],RecordTypes!$B$13:$C$27,2,0)</f>
        <v>Device Connect Network</v>
      </c>
      <c r="H303" s="5" t="s">
        <v>96</v>
      </c>
      <c r="I303" s="30">
        <f t="shared" si="4"/>
        <v>44342</v>
      </c>
      <c r="J303" s="29">
        <f>+VLOOKUP(Table13144[[#This Row],[DeviceMAC]],C304:F2206,3,0)</f>
        <v>44342.672453703701</v>
      </c>
      <c r="K303">
        <f>+VLOOKUP(Table13144[[#This Row],[DeviceMAC]],C304:F2206,4,0)</f>
        <v>156</v>
      </c>
      <c r="L303" t="str">
        <f>VLOOKUP(Table13144[[#This Row],[PrevRecordType]],RecordTypes!$B$13:$C$27,2,0)</f>
        <v>PowerDown Or Network Disconnect Discovered</v>
      </c>
      <c r="M303" s="31" t="str">
        <f>+VLOOKUP(Table13144[[#This Row],[DeviceMAC]],C304:H2206,5,0)</f>
        <v>PowerDown Or Network Disconnect Discovered</v>
      </c>
    </row>
    <row r="304" spans="2:13" x14ac:dyDescent="0.3">
      <c r="B304" s="5" t="s">
        <v>29</v>
      </c>
      <c r="C304" s="5" t="s">
        <v>97</v>
      </c>
      <c r="D304" s="6">
        <v>44343</v>
      </c>
      <c r="E304" s="28">
        <v>44343.298738425925</v>
      </c>
      <c r="F304" s="7">
        <v>102</v>
      </c>
      <c r="G304" s="7" t="str">
        <f>VLOOKUP(Table13144[[#This Row],[LogRecordType]],RecordTypes!$B$13:$C$27,2,0)</f>
        <v>Device Start</v>
      </c>
      <c r="H304" s="5" t="s">
        <v>98</v>
      </c>
      <c r="I304" s="30">
        <f t="shared" si="4"/>
        <v>44342</v>
      </c>
      <c r="J304" s="29">
        <f>+VLOOKUP(Table13144[[#This Row],[DeviceMAC]],C305:F2207,3,0)</f>
        <v>44342.733819444446</v>
      </c>
      <c r="K304">
        <f>+VLOOKUP(Table13144[[#This Row],[DeviceMAC]],C305:F2207,4,0)</f>
        <v>156</v>
      </c>
      <c r="L304" t="str">
        <f>VLOOKUP(Table13144[[#This Row],[PrevRecordType]],RecordTypes!$B$13:$C$27,2,0)</f>
        <v>PowerDown Or Network Disconnect Discovered</v>
      </c>
      <c r="M304" s="31" t="str">
        <f>+VLOOKUP(Table13144[[#This Row],[DeviceMAC]],C305:H2207,5,0)</f>
        <v>PowerDown Or Network Disconnect Discovered</v>
      </c>
    </row>
    <row r="305" spans="2:13" ht="28.8" x14ac:dyDescent="0.3">
      <c r="B305" s="5" t="s">
        <v>29</v>
      </c>
      <c r="C305" s="5" t="s">
        <v>74</v>
      </c>
      <c r="D305" s="6">
        <v>44343</v>
      </c>
      <c r="E305" s="28">
        <v>44343.296678240731</v>
      </c>
      <c r="F305" s="7">
        <v>123</v>
      </c>
      <c r="G305" s="7" t="str">
        <f>VLOOKUP(Table13144[[#This Row],[LogRecordType]],RecordTypes!$B$13:$C$27,2,0)</f>
        <v>User Login Start is Good</v>
      </c>
      <c r="H305" s="5" t="s">
        <v>94</v>
      </c>
      <c r="I305" s="30">
        <f t="shared" si="4"/>
        <v>44343</v>
      </c>
      <c r="J305" s="29">
        <f>+VLOOKUP(Table13144[[#This Row],[DeviceMAC]],C306:F2208,3,0)</f>
        <v>44343.296643518508</v>
      </c>
      <c r="K305">
        <f>+VLOOKUP(Table13144[[#This Row],[DeviceMAC]],C306:F2208,4,0)</f>
        <v>113</v>
      </c>
      <c r="L305" t="str">
        <f>VLOOKUP(Table13144[[#This Row],[PrevRecordType]],RecordTypes!$B$13:$C$27,2,0)</f>
        <v>User Login Start</v>
      </c>
      <c r="M305" t="str">
        <f>+VLOOKUP(Table13144[[#This Row],[DeviceMAC]],C306:H2208,5,0)</f>
        <v>User Login Start</v>
      </c>
    </row>
    <row r="306" spans="2:13" x14ac:dyDescent="0.3">
      <c r="B306" s="5" t="s">
        <v>29</v>
      </c>
      <c r="C306" s="5" t="s">
        <v>74</v>
      </c>
      <c r="D306" s="6">
        <v>44343</v>
      </c>
      <c r="E306" s="28">
        <v>44343.296643518508</v>
      </c>
      <c r="F306" s="7">
        <v>113</v>
      </c>
      <c r="G306" s="7" t="str">
        <f>VLOOKUP(Table13144[[#This Row],[LogRecordType]],RecordTypes!$B$13:$C$27,2,0)</f>
        <v>User Login Start</v>
      </c>
      <c r="H306" s="5" t="s">
        <v>94</v>
      </c>
      <c r="I306" s="30">
        <f t="shared" si="4"/>
        <v>44343</v>
      </c>
      <c r="J306" s="29">
        <f>+VLOOKUP(Table13144[[#This Row],[DeviceMAC]],C307:F2209,3,0)</f>
        <v>44343.291655092587</v>
      </c>
      <c r="K306">
        <f>+VLOOKUP(Table13144[[#This Row],[DeviceMAC]],C307:F2209,4,0)</f>
        <v>112</v>
      </c>
      <c r="L306" t="str">
        <f>VLOOKUP(Table13144[[#This Row],[PrevRecordType]],RecordTypes!$B$13:$C$27,2,0)</f>
        <v>Device Connect Network</v>
      </c>
      <c r="M306" t="str">
        <f>+VLOOKUP(Table13144[[#This Row],[DeviceMAC]],C307:H2209,5,0)</f>
        <v>Device Connect Network</v>
      </c>
    </row>
    <row r="307" spans="2:13" ht="43.2" x14ac:dyDescent="0.3">
      <c r="B307" s="5" t="s">
        <v>29</v>
      </c>
      <c r="C307" s="5" t="s">
        <v>58</v>
      </c>
      <c r="D307" s="6">
        <v>44343</v>
      </c>
      <c r="E307" s="28">
        <v>44343.296342592599</v>
      </c>
      <c r="F307" s="7">
        <v>156</v>
      </c>
      <c r="G307" s="7" t="str">
        <f>VLOOKUP(Table13144[[#This Row],[LogRecordType]],RecordTypes!$B$13:$C$27,2,0)</f>
        <v>PowerDown Or Network Disconnect Discovered</v>
      </c>
      <c r="H307" s="5" t="s">
        <v>67</v>
      </c>
      <c r="I307" s="30">
        <f t="shared" si="4"/>
        <v>44343</v>
      </c>
      <c r="J307" s="29">
        <f>+VLOOKUP(Table13144[[#This Row],[DeviceMAC]],C308:F2210,3,0)</f>
        <v>44343.296180555561</v>
      </c>
      <c r="K307">
        <f>+VLOOKUP(Table13144[[#This Row],[DeviceMAC]],C308:F2210,4,0)</f>
        <v>123</v>
      </c>
      <c r="L307" t="str">
        <f>VLOOKUP(Table13144[[#This Row],[PrevRecordType]],RecordTypes!$B$13:$C$27,2,0)</f>
        <v>User Login Start is Good</v>
      </c>
      <c r="M307" t="str">
        <f>+VLOOKUP(Table13144[[#This Row],[DeviceMAC]],C308:H2210,5,0)</f>
        <v>User Login Start is Good</v>
      </c>
    </row>
    <row r="308" spans="2:13" ht="43.2" x14ac:dyDescent="0.3">
      <c r="B308" s="5" t="s">
        <v>29</v>
      </c>
      <c r="C308" s="5" t="s">
        <v>50</v>
      </c>
      <c r="D308" s="6">
        <v>44343</v>
      </c>
      <c r="E308" s="28">
        <v>44343.296226851839</v>
      </c>
      <c r="F308" s="7">
        <v>156</v>
      </c>
      <c r="G308" s="7" t="str">
        <f>VLOOKUP(Table13144[[#This Row],[LogRecordType]],RecordTypes!$B$13:$C$27,2,0)</f>
        <v>PowerDown Or Network Disconnect Discovered</v>
      </c>
      <c r="H308" s="5" t="s">
        <v>67</v>
      </c>
      <c r="I308" s="30">
        <f t="shared" si="4"/>
        <v>44343</v>
      </c>
      <c r="J308" s="29">
        <f>+VLOOKUP(Table13144[[#This Row],[DeviceMAC]],C309:F2211,3,0)</f>
        <v>44343.296076388877</v>
      </c>
      <c r="K308">
        <f>+VLOOKUP(Table13144[[#This Row],[DeviceMAC]],C309:F2211,4,0)</f>
        <v>123</v>
      </c>
      <c r="L308" t="str">
        <f>VLOOKUP(Table13144[[#This Row],[PrevRecordType]],RecordTypes!$B$13:$C$27,2,0)</f>
        <v>User Login Start is Good</v>
      </c>
      <c r="M308" t="str">
        <f>+VLOOKUP(Table13144[[#This Row],[DeviceMAC]],C309:H2211,5,0)</f>
        <v>User Login Start is Good</v>
      </c>
    </row>
    <row r="309" spans="2:13" ht="28.8" x14ac:dyDescent="0.3">
      <c r="B309" s="5" t="s">
        <v>29</v>
      </c>
      <c r="C309" s="5" t="s">
        <v>58</v>
      </c>
      <c r="D309" s="6">
        <v>44343</v>
      </c>
      <c r="E309" s="28">
        <v>44343.296180555561</v>
      </c>
      <c r="F309" s="7">
        <v>123</v>
      </c>
      <c r="G309" s="7" t="str">
        <f>VLOOKUP(Table13144[[#This Row],[LogRecordType]],RecordTypes!$B$13:$C$27,2,0)</f>
        <v>User Login Start is Good</v>
      </c>
      <c r="H309" s="5" t="s">
        <v>69</v>
      </c>
      <c r="I309" s="30">
        <f t="shared" si="4"/>
        <v>44343</v>
      </c>
      <c r="J309" s="29">
        <f>+VLOOKUP(Table13144[[#This Row],[DeviceMAC]],C310:F2212,3,0)</f>
        <v>44343.296087962968</v>
      </c>
      <c r="K309">
        <f>+VLOOKUP(Table13144[[#This Row],[DeviceMAC]],C310:F2212,4,0)</f>
        <v>113</v>
      </c>
      <c r="L309" t="str">
        <f>VLOOKUP(Table13144[[#This Row],[PrevRecordType]],RecordTypes!$B$13:$C$27,2,0)</f>
        <v>User Login Start</v>
      </c>
      <c r="M309" t="str">
        <f>+VLOOKUP(Table13144[[#This Row],[DeviceMAC]],C310:H2212,5,0)</f>
        <v>User Login Start</v>
      </c>
    </row>
    <row r="310" spans="2:13" x14ac:dyDescent="0.3">
      <c r="B310" s="5" t="s">
        <v>29</v>
      </c>
      <c r="C310" s="5" t="s">
        <v>58</v>
      </c>
      <c r="D310" s="6">
        <v>44343</v>
      </c>
      <c r="E310" s="28">
        <v>44343.296087962968</v>
      </c>
      <c r="F310" s="7">
        <v>113</v>
      </c>
      <c r="G310" s="7" t="str">
        <f>VLOOKUP(Table13144[[#This Row],[LogRecordType]],RecordTypes!$B$13:$C$27,2,0)</f>
        <v>User Login Start</v>
      </c>
      <c r="H310" s="5" t="s">
        <v>69</v>
      </c>
      <c r="I310" s="30">
        <f t="shared" si="4"/>
        <v>44343</v>
      </c>
      <c r="J310" s="29">
        <f>+VLOOKUP(Table13144[[#This Row],[DeviceMAC]],C311:F2213,3,0)</f>
        <v>44343.285555555558</v>
      </c>
      <c r="K310">
        <f>+VLOOKUP(Table13144[[#This Row],[DeviceMAC]],C311:F2213,4,0)</f>
        <v>112</v>
      </c>
      <c r="L310" t="str">
        <f>VLOOKUP(Table13144[[#This Row],[PrevRecordType]],RecordTypes!$B$13:$C$27,2,0)</f>
        <v>Device Connect Network</v>
      </c>
      <c r="M310" t="str">
        <f>+VLOOKUP(Table13144[[#This Row],[DeviceMAC]],C311:H2213,5,0)</f>
        <v>Device Connect Network</v>
      </c>
    </row>
    <row r="311" spans="2:13" ht="28.8" x14ac:dyDescent="0.3">
      <c r="B311" s="5" t="s">
        <v>29</v>
      </c>
      <c r="C311" s="5" t="s">
        <v>50</v>
      </c>
      <c r="D311" s="6">
        <v>44343</v>
      </c>
      <c r="E311" s="28">
        <v>44343.296076388877</v>
      </c>
      <c r="F311" s="7">
        <v>123</v>
      </c>
      <c r="G311" s="7" t="str">
        <f>VLOOKUP(Table13144[[#This Row],[LogRecordType]],RecordTypes!$B$13:$C$27,2,0)</f>
        <v>User Login Start is Good</v>
      </c>
      <c r="H311" s="5" t="s">
        <v>91</v>
      </c>
      <c r="I311" s="30">
        <f t="shared" si="4"/>
        <v>44343</v>
      </c>
      <c r="J311" s="29">
        <f>+VLOOKUP(Table13144[[#This Row],[DeviceMAC]],C312:F2214,3,0)</f>
        <v>44343.295960648138</v>
      </c>
      <c r="K311">
        <f>+VLOOKUP(Table13144[[#This Row],[DeviceMAC]],C312:F2214,4,0)</f>
        <v>113</v>
      </c>
      <c r="L311" t="str">
        <f>VLOOKUP(Table13144[[#This Row],[PrevRecordType]],RecordTypes!$B$13:$C$27,2,0)</f>
        <v>User Login Start</v>
      </c>
      <c r="M311" t="str">
        <f>+VLOOKUP(Table13144[[#This Row],[DeviceMAC]],C312:H2214,5,0)</f>
        <v>User Login Start</v>
      </c>
    </row>
    <row r="312" spans="2:13" x14ac:dyDescent="0.3">
      <c r="B312" s="5" t="s">
        <v>29</v>
      </c>
      <c r="C312" s="5" t="s">
        <v>50</v>
      </c>
      <c r="D312" s="6">
        <v>44343</v>
      </c>
      <c r="E312" s="28">
        <v>44343.295960648138</v>
      </c>
      <c r="F312" s="7">
        <v>113</v>
      </c>
      <c r="G312" s="7" t="str">
        <f>VLOOKUP(Table13144[[#This Row],[LogRecordType]],RecordTypes!$B$13:$C$27,2,0)</f>
        <v>User Login Start</v>
      </c>
      <c r="H312" s="5" t="s">
        <v>91</v>
      </c>
      <c r="I312" s="30">
        <f t="shared" si="4"/>
        <v>44343</v>
      </c>
      <c r="J312" s="29">
        <f>+VLOOKUP(Table13144[[#This Row],[DeviceMAC]],C313:F2215,3,0)</f>
        <v>44343.285347222212</v>
      </c>
      <c r="K312">
        <f>+VLOOKUP(Table13144[[#This Row],[DeviceMAC]],C313:F2215,4,0)</f>
        <v>112</v>
      </c>
      <c r="L312" t="str">
        <f>VLOOKUP(Table13144[[#This Row],[PrevRecordType]],RecordTypes!$B$13:$C$27,2,0)</f>
        <v>Device Connect Network</v>
      </c>
      <c r="M312" t="str">
        <f>+VLOOKUP(Table13144[[#This Row],[DeviceMAC]],C313:H2215,5,0)</f>
        <v>Device Connect Network</v>
      </c>
    </row>
    <row r="313" spans="2:13" ht="28.8" x14ac:dyDescent="0.3">
      <c r="B313" s="5" t="s">
        <v>26</v>
      </c>
      <c r="C313" s="5" t="s">
        <v>54</v>
      </c>
      <c r="D313" s="6">
        <v>44343</v>
      </c>
      <c r="E313" s="28">
        <v>44343.295659722215</v>
      </c>
      <c r="F313" s="7">
        <v>123</v>
      </c>
      <c r="G313" s="7" t="str">
        <f>VLOOKUP(Table13144[[#This Row],[LogRecordType]],RecordTypes!$B$13:$C$27,2,0)</f>
        <v>User Login Start is Good</v>
      </c>
      <c r="H313" s="5" t="s">
        <v>88</v>
      </c>
      <c r="I313" s="30">
        <f t="shared" si="4"/>
        <v>44343</v>
      </c>
      <c r="J313" s="29">
        <f>+VLOOKUP(Table13144[[#This Row],[DeviceMAC]],C314:F2216,3,0)</f>
        <v>44343.295532407399</v>
      </c>
      <c r="K313">
        <f>+VLOOKUP(Table13144[[#This Row],[DeviceMAC]],C314:F2216,4,0)</f>
        <v>113</v>
      </c>
      <c r="L313" t="str">
        <f>VLOOKUP(Table13144[[#This Row],[PrevRecordType]],RecordTypes!$B$13:$C$27,2,0)</f>
        <v>User Login Start</v>
      </c>
      <c r="M313" t="str">
        <f>+VLOOKUP(Table13144[[#This Row],[DeviceMAC]],C314:H2216,5,0)</f>
        <v>User Login Start</v>
      </c>
    </row>
    <row r="314" spans="2:13" x14ac:dyDescent="0.3">
      <c r="B314" s="5" t="s">
        <v>26</v>
      </c>
      <c r="C314" s="5" t="s">
        <v>54</v>
      </c>
      <c r="D314" s="6">
        <v>44343</v>
      </c>
      <c r="E314" s="28">
        <v>44343.295532407399</v>
      </c>
      <c r="F314" s="7">
        <v>113</v>
      </c>
      <c r="G314" s="7" t="str">
        <f>VLOOKUP(Table13144[[#This Row],[LogRecordType]],RecordTypes!$B$13:$C$27,2,0)</f>
        <v>User Login Start</v>
      </c>
      <c r="H314" s="5" t="s">
        <v>88</v>
      </c>
      <c r="I314" s="30">
        <f t="shared" si="4"/>
        <v>44343</v>
      </c>
      <c r="J314" s="29">
        <f>+VLOOKUP(Table13144[[#This Row],[DeviceMAC]],C315:F2217,3,0)</f>
        <v>44343.285497685181</v>
      </c>
      <c r="K314">
        <f>+VLOOKUP(Table13144[[#This Row],[DeviceMAC]],C315:F2217,4,0)</f>
        <v>112</v>
      </c>
      <c r="L314" t="str">
        <f>VLOOKUP(Table13144[[#This Row],[PrevRecordType]],RecordTypes!$B$13:$C$27,2,0)</f>
        <v>Device Connect Network</v>
      </c>
      <c r="M314" t="str">
        <f>+VLOOKUP(Table13144[[#This Row],[DeviceMAC]],C315:H2217,5,0)</f>
        <v>Device Connect Network</v>
      </c>
    </row>
    <row r="315" spans="2:13" ht="28.8" x14ac:dyDescent="0.3">
      <c r="B315" s="5" t="s">
        <v>26</v>
      </c>
      <c r="C315" s="5" t="s">
        <v>85</v>
      </c>
      <c r="D315" s="6">
        <v>44343</v>
      </c>
      <c r="E315" s="28">
        <v>44343.295497685191</v>
      </c>
      <c r="F315" s="7">
        <v>123</v>
      </c>
      <c r="G315" s="7" t="str">
        <f>VLOOKUP(Table13144[[#This Row],[LogRecordType]],RecordTypes!$B$13:$C$27,2,0)</f>
        <v>User Login Start is Good</v>
      </c>
      <c r="H315" s="5" t="s">
        <v>90</v>
      </c>
      <c r="I315" s="30">
        <f t="shared" si="4"/>
        <v>44343</v>
      </c>
      <c r="J315" s="29">
        <f>+VLOOKUP(Table13144[[#This Row],[DeviceMAC]],C316:F2218,3,0)</f>
        <v>44343.295381944452</v>
      </c>
      <c r="K315">
        <f>+VLOOKUP(Table13144[[#This Row],[DeviceMAC]],C316:F2218,4,0)</f>
        <v>113</v>
      </c>
      <c r="L315" t="str">
        <f>VLOOKUP(Table13144[[#This Row],[PrevRecordType]],RecordTypes!$B$13:$C$27,2,0)</f>
        <v>User Login Start</v>
      </c>
      <c r="M315" t="str">
        <f>+VLOOKUP(Table13144[[#This Row],[DeviceMAC]],C316:H2218,5,0)</f>
        <v>User Login Start</v>
      </c>
    </row>
    <row r="316" spans="2:13" x14ac:dyDescent="0.3">
      <c r="B316" s="5" t="s">
        <v>26</v>
      </c>
      <c r="C316" s="5" t="s">
        <v>85</v>
      </c>
      <c r="D316" s="6">
        <v>44343</v>
      </c>
      <c r="E316" s="28">
        <v>44343.295381944452</v>
      </c>
      <c r="F316" s="7">
        <v>113</v>
      </c>
      <c r="G316" s="7" t="str">
        <f>VLOOKUP(Table13144[[#This Row],[LogRecordType]],RecordTypes!$B$13:$C$27,2,0)</f>
        <v>User Login Start</v>
      </c>
      <c r="H316" s="5" t="s">
        <v>89</v>
      </c>
      <c r="I316" s="30">
        <f t="shared" si="4"/>
        <v>44343</v>
      </c>
      <c r="J316" s="29">
        <f>+VLOOKUP(Table13144[[#This Row],[DeviceMAC]],C317:F2219,3,0)</f>
        <v>44343.29491898149</v>
      </c>
      <c r="K316">
        <f>+VLOOKUP(Table13144[[#This Row],[DeviceMAC]],C317:F2219,4,0)</f>
        <v>112</v>
      </c>
      <c r="L316" t="str">
        <f>VLOOKUP(Table13144[[#This Row],[PrevRecordType]],RecordTypes!$B$13:$C$27,2,0)</f>
        <v>Device Connect Network</v>
      </c>
      <c r="M316" t="str">
        <f>+VLOOKUP(Table13144[[#This Row],[DeviceMAC]],C317:H2219,5,0)</f>
        <v>Device Connect Network</v>
      </c>
    </row>
    <row r="317" spans="2:13" ht="28.8" x14ac:dyDescent="0.3">
      <c r="B317" s="5" t="s">
        <v>26</v>
      </c>
      <c r="C317" s="5" t="s">
        <v>79</v>
      </c>
      <c r="D317" s="6">
        <v>44343</v>
      </c>
      <c r="E317" s="28">
        <v>44343.295104166675</v>
      </c>
      <c r="F317" s="7">
        <v>123</v>
      </c>
      <c r="G317" s="7" t="str">
        <f>VLOOKUP(Table13144[[#This Row],[LogRecordType]],RecordTypes!$B$13:$C$27,2,0)</f>
        <v>User Login Start is Good</v>
      </c>
      <c r="H317" s="5" t="s">
        <v>82</v>
      </c>
      <c r="I317" s="30">
        <f t="shared" si="4"/>
        <v>44343</v>
      </c>
      <c r="J317" s="29">
        <f>+VLOOKUP(Table13144[[#This Row],[DeviceMAC]],C318:F2220,3,0)</f>
        <v>44343.294953703713</v>
      </c>
      <c r="K317">
        <f>+VLOOKUP(Table13144[[#This Row],[DeviceMAC]],C318:F2220,4,0)</f>
        <v>113</v>
      </c>
      <c r="L317" t="str">
        <f>VLOOKUP(Table13144[[#This Row],[PrevRecordType]],RecordTypes!$B$13:$C$27,2,0)</f>
        <v>User Login Start</v>
      </c>
      <c r="M317" t="str">
        <f>+VLOOKUP(Table13144[[#This Row],[DeviceMAC]],C318:H2220,5,0)</f>
        <v>User Login Start</v>
      </c>
    </row>
    <row r="318" spans="2:13" x14ac:dyDescent="0.3">
      <c r="B318" s="5" t="s">
        <v>26</v>
      </c>
      <c r="C318" s="5" t="s">
        <v>79</v>
      </c>
      <c r="D318" s="6">
        <v>44343</v>
      </c>
      <c r="E318" s="28">
        <v>44343.294953703713</v>
      </c>
      <c r="F318" s="7">
        <v>113</v>
      </c>
      <c r="G318" s="7" t="str">
        <f>VLOOKUP(Table13144[[#This Row],[LogRecordType]],RecordTypes!$B$13:$C$27,2,0)</f>
        <v>User Login Start</v>
      </c>
      <c r="H318" s="5" t="s">
        <v>81</v>
      </c>
      <c r="I318" s="30">
        <f t="shared" si="4"/>
        <v>44343</v>
      </c>
      <c r="J318" s="29">
        <f>+VLOOKUP(Table13144[[#This Row],[DeviceMAC]],C319:F2221,3,0)</f>
        <v>44343.294328703712</v>
      </c>
      <c r="K318">
        <f>+VLOOKUP(Table13144[[#This Row],[DeviceMAC]],C319:F2221,4,0)</f>
        <v>112</v>
      </c>
      <c r="L318" t="str">
        <f>VLOOKUP(Table13144[[#This Row],[PrevRecordType]],RecordTypes!$B$13:$C$27,2,0)</f>
        <v>Device Connect Network</v>
      </c>
      <c r="M318" t="str">
        <f>+VLOOKUP(Table13144[[#This Row],[DeviceMAC]],C319:H2221,5,0)</f>
        <v>Device Connect Network</v>
      </c>
    </row>
    <row r="319" spans="2:13" ht="28.8" x14ac:dyDescent="0.3">
      <c r="B319" s="5" t="s">
        <v>26</v>
      </c>
      <c r="C319" s="5" t="s">
        <v>85</v>
      </c>
      <c r="D319" s="6">
        <v>44343</v>
      </c>
      <c r="E319" s="28">
        <v>44343.29491898149</v>
      </c>
      <c r="F319" s="7">
        <v>112</v>
      </c>
      <c r="G319" s="7" t="str">
        <f>VLOOKUP(Table13144[[#This Row],[LogRecordType]],RecordTypes!$B$13:$C$27,2,0)</f>
        <v>Device Connect Network</v>
      </c>
      <c r="H319" s="5" t="s">
        <v>86</v>
      </c>
      <c r="I319" s="30">
        <f t="shared" si="4"/>
        <v>44343</v>
      </c>
      <c r="J319" s="29">
        <f>+VLOOKUP(Table13144[[#This Row],[DeviceMAC]],C320:F2222,3,0)</f>
        <v>44343.294814814821</v>
      </c>
      <c r="K319">
        <f>+VLOOKUP(Table13144[[#This Row],[DeviceMAC]],C320:F2222,4,0)</f>
        <v>106</v>
      </c>
      <c r="L319" t="str">
        <f>VLOOKUP(Table13144[[#This Row],[PrevRecordType]],RecordTypes!$B$13:$C$27,2,0)</f>
        <v>Device Start is Good</v>
      </c>
      <c r="M319" t="str">
        <f>+VLOOKUP(Table13144[[#This Row],[DeviceMAC]],C320:H2222,5,0)</f>
        <v>Device Start is Good</v>
      </c>
    </row>
    <row r="320" spans="2:13" ht="28.8" x14ac:dyDescent="0.3">
      <c r="B320" s="5" t="s">
        <v>29</v>
      </c>
      <c r="C320" s="5" t="s">
        <v>83</v>
      </c>
      <c r="D320" s="6">
        <v>44343</v>
      </c>
      <c r="E320" s="28">
        <v>44343.294907407413</v>
      </c>
      <c r="F320" s="7">
        <v>123</v>
      </c>
      <c r="G320" s="7" t="str">
        <f>VLOOKUP(Table13144[[#This Row],[LogRecordType]],RecordTypes!$B$13:$C$27,2,0)</f>
        <v>User Login Start is Good</v>
      </c>
      <c r="H320" s="5" t="s">
        <v>93</v>
      </c>
      <c r="I320" s="30">
        <f t="shared" si="4"/>
        <v>44343</v>
      </c>
      <c r="J320" s="29">
        <f>+VLOOKUP(Table13144[[#This Row],[DeviceMAC]],C321:F2223,3,0)</f>
        <v>44343.294803240744</v>
      </c>
      <c r="K320">
        <f>+VLOOKUP(Table13144[[#This Row],[DeviceMAC]],C321:F2223,4,0)</f>
        <v>113</v>
      </c>
      <c r="L320" t="str">
        <f>VLOOKUP(Table13144[[#This Row],[PrevRecordType]],RecordTypes!$B$13:$C$27,2,0)</f>
        <v>User Login Start</v>
      </c>
      <c r="M320" t="str">
        <f>+VLOOKUP(Table13144[[#This Row],[DeviceMAC]],C321:H2223,5,0)</f>
        <v>User Login Start</v>
      </c>
    </row>
    <row r="321" spans="2:13" x14ac:dyDescent="0.3">
      <c r="B321" s="5" t="s">
        <v>26</v>
      </c>
      <c r="C321" s="5" t="s">
        <v>85</v>
      </c>
      <c r="D321" s="6">
        <v>44343</v>
      </c>
      <c r="E321" s="28">
        <v>44343.294814814821</v>
      </c>
      <c r="F321" s="7">
        <v>106</v>
      </c>
      <c r="G321" s="7" t="str">
        <f>VLOOKUP(Table13144[[#This Row],[LogRecordType]],RecordTypes!$B$13:$C$27,2,0)</f>
        <v>Device Start is Good</v>
      </c>
      <c r="H321" s="5" t="s">
        <v>86</v>
      </c>
      <c r="I321" s="30">
        <f t="shared" si="4"/>
        <v>44343</v>
      </c>
      <c r="J321" s="29">
        <f>+VLOOKUP(Table13144[[#This Row],[DeviceMAC]],C322:F2224,3,0)</f>
        <v>44343.294004629635</v>
      </c>
      <c r="K321">
        <f>+VLOOKUP(Table13144[[#This Row],[DeviceMAC]],C322:F2224,4,0)</f>
        <v>102</v>
      </c>
      <c r="L321" t="str">
        <f>VLOOKUP(Table13144[[#This Row],[PrevRecordType]],RecordTypes!$B$13:$C$27,2,0)</f>
        <v>Device Start</v>
      </c>
      <c r="M321" t="str">
        <f>+VLOOKUP(Table13144[[#This Row],[DeviceMAC]],C322:H2224,5,0)</f>
        <v>Device Start</v>
      </c>
    </row>
    <row r="322" spans="2:13" x14ac:dyDescent="0.3">
      <c r="B322" s="5" t="s">
        <v>29</v>
      </c>
      <c r="C322" s="5" t="s">
        <v>83</v>
      </c>
      <c r="D322" s="6">
        <v>44343</v>
      </c>
      <c r="E322" s="28">
        <v>44343.294803240744</v>
      </c>
      <c r="F322" s="7">
        <v>113</v>
      </c>
      <c r="G322" s="7" t="str">
        <f>VLOOKUP(Table13144[[#This Row],[LogRecordType]],RecordTypes!$B$13:$C$27,2,0)</f>
        <v>User Login Start</v>
      </c>
      <c r="H322" s="5" t="s">
        <v>92</v>
      </c>
      <c r="I322" s="30">
        <f t="shared" si="4"/>
        <v>44343</v>
      </c>
      <c r="J322" s="29">
        <f>+VLOOKUP(Table13144[[#This Row],[DeviceMAC]],C323:F2225,3,0)</f>
        <v>44343.294178240743</v>
      </c>
      <c r="K322">
        <f>+VLOOKUP(Table13144[[#This Row],[DeviceMAC]],C323:F2225,4,0)</f>
        <v>112</v>
      </c>
      <c r="L322" t="str">
        <f>VLOOKUP(Table13144[[#This Row],[PrevRecordType]],RecordTypes!$B$13:$C$27,2,0)</f>
        <v>Device Connect Network</v>
      </c>
      <c r="M322" t="str">
        <f>+VLOOKUP(Table13144[[#This Row],[DeviceMAC]],C323:H2225,5,0)</f>
        <v>Device Connect Network</v>
      </c>
    </row>
    <row r="323" spans="2:13" ht="28.8" x14ac:dyDescent="0.3">
      <c r="B323" s="5" t="s">
        <v>26</v>
      </c>
      <c r="C323" s="5" t="s">
        <v>72</v>
      </c>
      <c r="D323" s="6">
        <v>44343</v>
      </c>
      <c r="E323" s="28">
        <v>44343.294467592597</v>
      </c>
      <c r="F323" s="7">
        <v>123</v>
      </c>
      <c r="G323" s="7" t="str">
        <f>VLOOKUP(Table13144[[#This Row],[LogRecordType]],RecordTypes!$B$13:$C$27,2,0)</f>
        <v>User Login Start is Good</v>
      </c>
      <c r="H323" s="5" t="s">
        <v>68</v>
      </c>
      <c r="I323" s="30">
        <f t="shared" si="4"/>
        <v>44343</v>
      </c>
      <c r="J323" s="29">
        <f>+VLOOKUP(Table13144[[#This Row],[DeviceMAC]],C324:F2226,3,0)</f>
        <v>44343.294444444451</v>
      </c>
      <c r="K323">
        <f>+VLOOKUP(Table13144[[#This Row],[DeviceMAC]],C324:F2226,4,0)</f>
        <v>113</v>
      </c>
      <c r="L323" t="str">
        <f>VLOOKUP(Table13144[[#This Row],[PrevRecordType]],RecordTypes!$B$13:$C$27,2,0)</f>
        <v>User Login Start</v>
      </c>
      <c r="M323" t="str">
        <f>+VLOOKUP(Table13144[[#This Row],[DeviceMAC]],C324:H2226,5,0)</f>
        <v>User Login Start</v>
      </c>
    </row>
    <row r="324" spans="2:13" x14ac:dyDescent="0.3">
      <c r="B324" s="5" t="s">
        <v>26</v>
      </c>
      <c r="C324" s="5" t="s">
        <v>72</v>
      </c>
      <c r="D324" s="6">
        <v>44343</v>
      </c>
      <c r="E324" s="28">
        <v>44343.294444444451</v>
      </c>
      <c r="F324" s="7">
        <v>113</v>
      </c>
      <c r="G324" s="7" t="str">
        <f>VLOOKUP(Table13144[[#This Row],[LogRecordType]],RecordTypes!$B$13:$C$27,2,0)</f>
        <v>User Login Start</v>
      </c>
      <c r="H324" s="5" t="s">
        <v>87</v>
      </c>
      <c r="I324" s="30">
        <f t="shared" si="4"/>
        <v>44343</v>
      </c>
      <c r="J324" s="29">
        <f>+VLOOKUP(Table13144[[#This Row],[DeviceMAC]],C325:F2227,3,0)</f>
        <v>44343.293113425927</v>
      </c>
      <c r="K324">
        <f>+VLOOKUP(Table13144[[#This Row],[DeviceMAC]],C325:F2227,4,0)</f>
        <v>112</v>
      </c>
      <c r="L324" t="str">
        <f>VLOOKUP(Table13144[[#This Row],[PrevRecordType]],RecordTypes!$B$13:$C$27,2,0)</f>
        <v>Device Connect Network</v>
      </c>
      <c r="M324" t="str">
        <f>+VLOOKUP(Table13144[[#This Row],[DeviceMAC]],C325:H2227,5,0)</f>
        <v>Device Connect Network</v>
      </c>
    </row>
    <row r="325" spans="2:13" ht="28.8" x14ac:dyDescent="0.3">
      <c r="B325" s="5" t="s">
        <v>26</v>
      </c>
      <c r="C325" s="5" t="s">
        <v>79</v>
      </c>
      <c r="D325" s="6">
        <v>44343</v>
      </c>
      <c r="E325" s="28">
        <v>44343.294328703712</v>
      </c>
      <c r="F325" s="7">
        <v>112</v>
      </c>
      <c r="G325" s="7" t="str">
        <f>VLOOKUP(Table13144[[#This Row],[LogRecordType]],RecordTypes!$B$13:$C$27,2,0)</f>
        <v>Device Connect Network</v>
      </c>
      <c r="H325" s="5" t="s">
        <v>80</v>
      </c>
      <c r="I325" s="30">
        <f t="shared" si="4"/>
        <v>44343</v>
      </c>
      <c r="J325" s="29">
        <f>+VLOOKUP(Table13144[[#This Row],[DeviceMAC]],C326:F2228,3,0)</f>
        <v>44343.294224537043</v>
      </c>
      <c r="K325">
        <f>+VLOOKUP(Table13144[[#This Row],[DeviceMAC]],C326:F2228,4,0)</f>
        <v>106</v>
      </c>
      <c r="L325" t="str">
        <f>VLOOKUP(Table13144[[#This Row],[PrevRecordType]],RecordTypes!$B$13:$C$27,2,0)</f>
        <v>Device Start is Good</v>
      </c>
      <c r="M325" t="str">
        <f>+VLOOKUP(Table13144[[#This Row],[DeviceMAC]],C326:H2228,5,0)</f>
        <v>Device Start is Good</v>
      </c>
    </row>
    <row r="326" spans="2:13" x14ac:dyDescent="0.3">
      <c r="B326" s="5" t="s">
        <v>26</v>
      </c>
      <c r="C326" s="5" t="s">
        <v>79</v>
      </c>
      <c r="D326" s="6">
        <v>44343</v>
      </c>
      <c r="E326" s="28">
        <v>44343.294224537043</v>
      </c>
      <c r="F326" s="7">
        <v>106</v>
      </c>
      <c r="G326" s="7" t="str">
        <f>VLOOKUP(Table13144[[#This Row],[LogRecordType]],RecordTypes!$B$13:$C$27,2,0)</f>
        <v>Device Start is Good</v>
      </c>
      <c r="H326" s="5" t="s">
        <v>80</v>
      </c>
      <c r="I326" s="30">
        <f t="shared" si="4"/>
        <v>44343</v>
      </c>
      <c r="J326" s="29">
        <f>+VLOOKUP(Table13144[[#This Row],[DeviceMAC]],C327:F2229,3,0)</f>
        <v>44343.293287037042</v>
      </c>
      <c r="K326">
        <f>+VLOOKUP(Table13144[[#This Row],[DeviceMAC]],C327:F2229,4,0)</f>
        <v>102</v>
      </c>
      <c r="L326" t="str">
        <f>VLOOKUP(Table13144[[#This Row],[PrevRecordType]],RecordTypes!$B$13:$C$27,2,0)</f>
        <v>Device Start</v>
      </c>
      <c r="M326" t="str">
        <f>+VLOOKUP(Table13144[[#This Row],[DeviceMAC]],C327:H2229,5,0)</f>
        <v>Device Start</v>
      </c>
    </row>
    <row r="327" spans="2:13" ht="28.8" x14ac:dyDescent="0.3">
      <c r="B327" s="5" t="s">
        <v>29</v>
      </c>
      <c r="C327" s="5" t="s">
        <v>83</v>
      </c>
      <c r="D327" s="6">
        <v>44343</v>
      </c>
      <c r="E327" s="28">
        <v>44343.294178240743</v>
      </c>
      <c r="F327" s="7">
        <v>112</v>
      </c>
      <c r="G327" s="7" t="str">
        <f>VLOOKUP(Table13144[[#This Row],[LogRecordType]],RecordTypes!$B$13:$C$27,2,0)</f>
        <v>Device Connect Network</v>
      </c>
      <c r="H327" s="5" t="s">
        <v>84</v>
      </c>
      <c r="I327" s="30">
        <f t="shared" si="4"/>
        <v>44343</v>
      </c>
      <c r="J327" s="29">
        <f>+VLOOKUP(Table13144[[#This Row],[DeviceMAC]],C328:F2230,3,0)</f>
        <v>44343.294074074074</v>
      </c>
      <c r="K327">
        <f>+VLOOKUP(Table13144[[#This Row],[DeviceMAC]],C328:F2230,4,0)</f>
        <v>106</v>
      </c>
      <c r="L327" t="str">
        <f>VLOOKUP(Table13144[[#This Row],[PrevRecordType]],RecordTypes!$B$13:$C$27,2,0)</f>
        <v>Device Start is Good</v>
      </c>
      <c r="M327" t="str">
        <f>+VLOOKUP(Table13144[[#This Row],[DeviceMAC]],C328:H2230,5,0)</f>
        <v>Device Start is Good</v>
      </c>
    </row>
    <row r="328" spans="2:13" x14ac:dyDescent="0.3">
      <c r="B328" s="5" t="s">
        <v>29</v>
      </c>
      <c r="C328" s="5" t="s">
        <v>83</v>
      </c>
      <c r="D328" s="6">
        <v>44343</v>
      </c>
      <c r="E328" s="28">
        <v>44343.294074074074</v>
      </c>
      <c r="F328" s="7">
        <v>106</v>
      </c>
      <c r="G328" s="7" t="str">
        <f>VLOOKUP(Table13144[[#This Row],[LogRecordType]],RecordTypes!$B$13:$C$27,2,0)</f>
        <v>Device Start is Good</v>
      </c>
      <c r="H328" s="5" t="s">
        <v>84</v>
      </c>
      <c r="I328" s="30">
        <f t="shared" si="4"/>
        <v>44343</v>
      </c>
      <c r="J328" s="29">
        <f>+VLOOKUP(Table13144[[#This Row],[DeviceMAC]],C329:F2231,3,0)</f>
        <v>44343.293437499997</v>
      </c>
      <c r="K328">
        <f>+VLOOKUP(Table13144[[#This Row],[DeviceMAC]],C329:F2231,4,0)</f>
        <v>102</v>
      </c>
      <c r="L328" t="str">
        <f>VLOOKUP(Table13144[[#This Row],[PrevRecordType]],RecordTypes!$B$13:$C$27,2,0)</f>
        <v>Device Start</v>
      </c>
      <c r="M328" t="str">
        <f>+VLOOKUP(Table13144[[#This Row],[DeviceMAC]],C329:H2231,5,0)</f>
        <v>Device Start</v>
      </c>
    </row>
    <row r="329" spans="2:13" ht="28.8" x14ac:dyDescent="0.3">
      <c r="B329" s="5" t="s">
        <v>26</v>
      </c>
      <c r="C329" s="5" t="s">
        <v>62</v>
      </c>
      <c r="D329" s="6">
        <v>44343</v>
      </c>
      <c r="E329" s="28">
        <v>44343.294016203698</v>
      </c>
      <c r="F329" s="7">
        <v>123</v>
      </c>
      <c r="G329" s="7" t="str">
        <f>VLOOKUP(Table13144[[#This Row],[LogRecordType]],RecordTypes!$B$13:$C$27,2,0)</f>
        <v>User Login Start is Good</v>
      </c>
      <c r="H329" s="5" t="s">
        <v>63</v>
      </c>
      <c r="I329" s="30">
        <f t="shared" si="4"/>
        <v>44343</v>
      </c>
      <c r="J329" s="29">
        <f>+VLOOKUP(Table13144[[#This Row],[DeviceMAC]],C330:F2232,3,0)</f>
        <v>44343.293981481474</v>
      </c>
      <c r="K329">
        <f>+VLOOKUP(Table13144[[#This Row],[DeviceMAC]],C330:F2232,4,0)</f>
        <v>113</v>
      </c>
      <c r="L329" t="str">
        <f>VLOOKUP(Table13144[[#This Row],[PrevRecordType]],RecordTypes!$B$13:$C$27,2,0)</f>
        <v>User Login Start</v>
      </c>
      <c r="M329" t="str">
        <f>+VLOOKUP(Table13144[[#This Row],[DeviceMAC]],C330:H2232,5,0)</f>
        <v>User Login Start</v>
      </c>
    </row>
    <row r="330" spans="2:13" x14ac:dyDescent="0.3">
      <c r="B330" s="5" t="s">
        <v>26</v>
      </c>
      <c r="C330" s="5" t="s">
        <v>85</v>
      </c>
      <c r="D330" s="6">
        <v>44343</v>
      </c>
      <c r="E330" s="28">
        <v>44343.294004629635</v>
      </c>
      <c r="F330" s="7">
        <v>102</v>
      </c>
      <c r="G330" s="7" t="str">
        <f>VLOOKUP(Table13144[[#This Row],[LogRecordType]],RecordTypes!$B$13:$C$27,2,0)</f>
        <v>Device Start</v>
      </c>
      <c r="H330" s="5" t="s">
        <v>86</v>
      </c>
      <c r="I330" s="30">
        <f t="shared" si="4"/>
        <v>44342</v>
      </c>
      <c r="J330" s="29">
        <f>+VLOOKUP(Table13144[[#This Row],[DeviceMAC]],C331:F2233,3,0)</f>
        <v>44342.666342592602</v>
      </c>
      <c r="K330">
        <f>+VLOOKUP(Table13144[[#This Row],[DeviceMAC]],C331:F2233,4,0)</f>
        <v>156</v>
      </c>
      <c r="L330" t="str">
        <f>VLOOKUP(Table13144[[#This Row],[PrevRecordType]],RecordTypes!$B$13:$C$27,2,0)</f>
        <v>PowerDown Or Network Disconnect Discovered</v>
      </c>
      <c r="M330" s="31" t="str">
        <f>+VLOOKUP(Table13144[[#This Row],[DeviceMAC]],C331:H2233,5,0)</f>
        <v>PowerDown Or Network Disconnect Discovered</v>
      </c>
    </row>
    <row r="331" spans="2:13" x14ac:dyDescent="0.3">
      <c r="B331" s="5" t="s">
        <v>26</v>
      </c>
      <c r="C331" s="5" t="s">
        <v>62</v>
      </c>
      <c r="D331" s="6">
        <v>44343</v>
      </c>
      <c r="E331" s="28">
        <v>44343.293981481474</v>
      </c>
      <c r="F331" s="7">
        <v>113</v>
      </c>
      <c r="G331" s="7" t="str">
        <f>VLOOKUP(Table13144[[#This Row],[LogRecordType]],RecordTypes!$B$13:$C$27,2,0)</f>
        <v>User Login Start</v>
      </c>
      <c r="H331" s="5" t="s">
        <v>63</v>
      </c>
      <c r="I331" s="30">
        <f t="shared" ref="I331:I394" si="5">+VLOOKUP(C331,C332:H2234,2,0)</f>
        <v>44343</v>
      </c>
      <c r="J331" s="29">
        <f>+VLOOKUP(Table13144[[#This Row],[DeviceMAC]],C332:F2234,3,0)</f>
        <v>44343.292499999996</v>
      </c>
      <c r="K331">
        <f>+VLOOKUP(Table13144[[#This Row],[DeviceMAC]],C332:F2234,4,0)</f>
        <v>135</v>
      </c>
      <c r="L331" t="str">
        <f>VLOOKUP(Table13144[[#This Row],[PrevRecordType]],RecordTypes!$B$13:$C$27,2,0)</f>
        <v>User Login Start Fail</v>
      </c>
      <c r="M331" t="str">
        <f>+VLOOKUP(Table13144[[#This Row],[DeviceMAC]],C332:H2234,5,0)</f>
        <v>User Login Start Fail</v>
      </c>
    </row>
    <row r="332" spans="2:13" x14ac:dyDescent="0.3">
      <c r="B332" s="5" t="s">
        <v>29</v>
      </c>
      <c r="C332" s="5" t="s">
        <v>83</v>
      </c>
      <c r="D332" s="6">
        <v>44343</v>
      </c>
      <c r="E332" s="28">
        <v>44343.293437499997</v>
      </c>
      <c r="F332" s="7">
        <v>102</v>
      </c>
      <c r="G332" s="7" t="str">
        <f>VLOOKUP(Table13144[[#This Row],[LogRecordType]],RecordTypes!$B$13:$C$27,2,0)</f>
        <v>Device Start</v>
      </c>
      <c r="H332" s="5" t="s">
        <v>84</v>
      </c>
      <c r="I332" s="30">
        <f t="shared" si="5"/>
        <v>44342</v>
      </c>
      <c r="J332" s="29">
        <f>+VLOOKUP(Table13144[[#This Row],[DeviceMAC]],C333:F2235,3,0)</f>
        <v>44342.674039351841</v>
      </c>
      <c r="K332">
        <f>+VLOOKUP(Table13144[[#This Row],[DeviceMAC]],C333:F2235,4,0)</f>
        <v>156</v>
      </c>
      <c r="L332" t="str">
        <f>VLOOKUP(Table13144[[#This Row],[PrevRecordType]],RecordTypes!$B$13:$C$27,2,0)</f>
        <v>PowerDown Or Network Disconnect Discovered</v>
      </c>
      <c r="M332" s="31" t="str">
        <f>+VLOOKUP(Table13144[[#This Row],[DeviceMAC]],C333:H2235,5,0)</f>
        <v>PowerDown Or Network Disconnect Discovered</v>
      </c>
    </row>
    <row r="333" spans="2:13" x14ac:dyDescent="0.3">
      <c r="B333" s="5" t="s">
        <v>26</v>
      </c>
      <c r="C333" s="5" t="s">
        <v>79</v>
      </c>
      <c r="D333" s="6">
        <v>44343</v>
      </c>
      <c r="E333" s="28">
        <v>44343.293287037042</v>
      </c>
      <c r="F333" s="7">
        <v>102</v>
      </c>
      <c r="G333" s="7" t="str">
        <f>VLOOKUP(Table13144[[#This Row],[LogRecordType]],RecordTypes!$B$13:$C$27,2,0)</f>
        <v>Device Start</v>
      </c>
      <c r="H333" s="5" t="s">
        <v>80</v>
      </c>
      <c r="I333" s="30">
        <f t="shared" si="5"/>
        <v>44342</v>
      </c>
      <c r="J333" s="29">
        <f>+VLOOKUP(Table13144[[#This Row],[DeviceMAC]],C334:F2236,3,0)</f>
        <v>44342.669618055559</v>
      </c>
      <c r="K333">
        <f>+VLOOKUP(Table13144[[#This Row],[DeviceMAC]],C334:F2236,4,0)</f>
        <v>156</v>
      </c>
      <c r="L333" t="str">
        <f>VLOOKUP(Table13144[[#This Row],[PrevRecordType]],RecordTypes!$B$13:$C$27,2,0)</f>
        <v>PowerDown Or Network Disconnect Discovered</v>
      </c>
      <c r="M333" s="31" t="str">
        <f>+VLOOKUP(Table13144[[#This Row],[DeviceMAC]],C334:H2236,5,0)</f>
        <v>PowerDown Or Network Disconnect Discovered</v>
      </c>
    </row>
    <row r="334" spans="2:13" ht="28.8" x14ac:dyDescent="0.3">
      <c r="B334" s="5" t="s">
        <v>26</v>
      </c>
      <c r="C334" s="5" t="s">
        <v>72</v>
      </c>
      <c r="D334" s="6">
        <v>44343</v>
      </c>
      <c r="E334" s="28">
        <v>44343.293113425927</v>
      </c>
      <c r="F334" s="7">
        <v>112</v>
      </c>
      <c r="G334" s="7" t="str">
        <f>VLOOKUP(Table13144[[#This Row],[LogRecordType]],RecordTypes!$B$13:$C$27,2,0)</f>
        <v>Device Connect Network</v>
      </c>
      <c r="H334" s="5" t="s">
        <v>73</v>
      </c>
      <c r="I334" s="30">
        <f t="shared" si="5"/>
        <v>44343</v>
      </c>
      <c r="J334" s="29">
        <f>+VLOOKUP(Table13144[[#This Row],[DeviceMAC]],C335:F2237,3,0)</f>
        <v>44343.293009259258</v>
      </c>
      <c r="K334">
        <f>+VLOOKUP(Table13144[[#This Row],[DeviceMAC]],C335:F2237,4,0)</f>
        <v>106</v>
      </c>
      <c r="L334" t="str">
        <f>VLOOKUP(Table13144[[#This Row],[PrevRecordType]],RecordTypes!$B$13:$C$27,2,0)</f>
        <v>Device Start is Good</v>
      </c>
      <c r="M334" t="str">
        <f>+VLOOKUP(Table13144[[#This Row],[DeviceMAC]],C335:H2237,5,0)</f>
        <v>Device Start is Good</v>
      </c>
    </row>
    <row r="335" spans="2:13" x14ac:dyDescent="0.3">
      <c r="B335" s="5" t="s">
        <v>26</v>
      </c>
      <c r="C335" s="5" t="s">
        <v>72</v>
      </c>
      <c r="D335" s="6">
        <v>44343</v>
      </c>
      <c r="E335" s="28">
        <v>44343.293009259258</v>
      </c>
      <c r="F335" s="7">
        <v>106</v>
      </c>
      <c r="G335" s="7" t="str">
        <f>VLOOKUP(Table13144[[#This Row],[LogRecordType]],RecordTypes!$B$13:$C$27,2,0)</f>
        <v>Device Start is Good</v>
      </c>
      <c r="H335" s="5" t="s">
        <v>73</v>
      </c>
      <c r="I335" s="30">
        <f t="shared" si="5"/>
        <v>44343</v>
      </c>
      <c r="J335" s="29">
        <f>+VLOOKUP(Table13144[[#This Row],[DeviceMAC]],C336:F2238,3,0)</f>
        <v>44343.291099537033</v>
      </c>
      <c r="K335">
        <f>+VLOOKUP(Table13144[[#This Row],[DeviceMAC]],C336:F2238,4,0)</f>
        <v>102</v>
      </c>
      <c r="L335" t="str">
        <f>VLOOKUP(Table13144[[#This Row],[PrevRecordType]],RecordTypes!$B$13:$C$27,2,0)</f>
        <v>Device Start</v>
      </c>
      <c r="M335" t="str">
        <f>+VLOOKUP(Table13144[[#This Row],[DeviceMAC]],C336:H2238,5,0)</f>
        <v>Device Start</v>
      </c>
    </row>
    <row r="336" spans="2:13" ht="28.8" x14ac:dyDescent="0.3">
      <c r="B336" s="5" t="s">
        <v>29</v>
      </c>
      <c r="C336" s="5" t="s">
        <v>70</v>
      </c>
      <c r="D336" s="6">
        <v>44343</v>
      </c>
      <c r="E336" s="28">
        <v>44343.292974537049</v>
      </c>
      <c r="F336" s="7">
        <v>123</v>
      </c>
      <c r="G336" s="7" t="str">
        <f>VLOOKUP(Table13144[[#This Row],[LogRecordType]],RecordTypes!$B$13:$C$27,2,0)</f>
        <v>User Login Start is Good</v>
      </c>
      <c r="H336" s="5" t="s">
        <v>78</v>
      </c>
      <c r="I336" s="30">
        <f t="shared" si="5"/>
        <v>44343</v>
      </c>
      <c r="J336" s="29">
        <f>+VLOOKUP(Table13144[[#This Row],[DeviceMAC]],C337:F2239,3,0)</f>
        <v>44343.292812500011</v>
      </c>
      <c r="K336">
        <f>+VLOOKUP(Table13144[[#This Row],[DeviceMAC]],C337:F2239,4,0)</f>
        <v>113</v>
      </c>
      <c r="L336" t="str">
        <f>VLOOKUP(Table13144[[#This Row],[PrevRecordType]],RecordTypes!$B$13:$C$27,2,0)</f>
        <v>User Login Start</v>
      </c>
      <c r="M336" t="str">
        <f>+VLOOKUP(Table13144[[#This Row],[DeviceMAC]],C337:H2239,5,0)</f>
        <v>User Login Start</v>
      </c>
    </row>
    <row r="337" spans="2:13" x14ac:dyDescent="0.3">
      <c r="B337" s="5" t="s">
        <v>29</v>
      </c>
      <c r="C337" s="5" t="s">
        <v>70</v>
      </c>
      <c r="D337" s="6">
        <v>44343</v>
      </c>
      <c r="E337" s="28">
        <v>44343.292812500011</v>
      </c>
      <c r="F337" s="7">
        <v>113</v>
      </c>
      <c r="G337" s="7" t="str">
        <f>VLOOKUP(Table13144[[#This Row],[LogRecordType]],RecordTypes!$B$13:$C$27,2,0)</f>
        <v>User Login Start</v>
      </c>
      <c r="H337" s="5" t="s">
        <v>77</v>
      </c>
      <c r="I337" s="30">
        <f t="shared" si="5"/>
        <v>44343</v>
      </c>
      <c r="J337" s="29">
        <f>+VLOOKUP(Table13144[[#This Row],[DeviceMAC]],C338:F2240,3,0)</f>
        <v>44343.291990740749</v>
      </c>
      <c r="K337">
        <f>+VLOOKUP(Table13144[[#This Row],[DeviceMAC]],C338:F2240,4,0)</f>
        <v>112</v>
      </c>
      <c r="L337" t="str">
        <f>VLOOKUP(Table13144[[#This Row],[PrevRecordType]],RecordTypes!$B$13:$C$27,2,0)</f>
        <v>Device Connect Network</v>
      </c>
      <c r="M337" t="str">
        <f>+VLOOKUP(Table13144[[#This Row],[DeviceMAC]],C338:H2240,5,0)</f>
        <v>Device Connect Network</v>
      </c>
    </row>
    <row r="338" spans="2:13" ht="28.8" x14ac:dyDescent="0.3">
      <c r="B338" s="5" t="s">
        <v>26</v>
      </c>
      <c r="C338" s="5" t="s">
        <v>64</v>
      </c>
      <c r="D338" s="6">
        <v>44343</v>
      </c>
      <c r="E338" s="28">
        <v>44343.292812500003</v>
      </c>
      <c r="F338" s="7">
        <v>123</v>
      </c>
      <c r="G338" s="7" t="str">
        <f>VLOOKUP(Table13144[[#This Row],[LogRecordType]],RecordTypes!$B$13:$C$27,2,0)</f>
        <v>User Login Start is Good</v>
      </c>
      <c r="H338" s="5" t="s">
        <v>90</v>
      </c>
      <c r="I338" s="30">
        <f t="shared" si="5"/>
        <v>44343</v>
      </c>
      <c r="J338" s="29">
        <f>+VLOOKUP(Table13144[[#This Row],[DeviceMAC]],C339:F2241,3,0)</f>
        <v>44343.292719907411</v>
      </c>
      <c r="K338">
        <f>+VLOOKUP(Table13144[[#This Row],[DeviceMAC]],C339:F2241,4,0)</f>
        <v>113</v>
      </c>
      <c r="L338" t="str">
        <f>VLOOKUP(Table13144[[#This Row],[PrevRecordType]],RecordTypes!$B$13:$C$27,2,0)</f>
        <v>User Login Start</v>
      </c>
      <c r="M338" t="str">
        <f>+VLOOKUP(Table13144[[#This Row],[DeviceMAC]],C339:H2241,5,0)</f>
        <v>User Login Start</v>
      </c>
    </row>
    <row r="339" spans="2:13" x14ac:dyDescent="0.3">
      <c r="B339" s="5" t="s">
        <v>26</v>
      </c>
      <c r="C339" s="5" t="s">
        <v>64</v>
      </c>
      <c r="D339" s="6">
        <v>44343</v>
      </c>
      <c r="E339" s="28">
        <v>44343.292719907411</v>
      </c>
      <c r="F339" s="7">
        <v>113</v>
      </c>
      <c r="G339" s="7" t="str">
        <f>VLOOKUP(Table13144[[#This Row],[LogRecordType]],RecordTypes!$B$13:$C$27,2,0)</f>
        <v>User Login Start</v>
      </c>
      <c r="H339" s="5" t="s">
        <v>90</v>
      </c>
      <c r="I339" s="30">
        <f t="shared" si="5"/>
        <v>44343</v>
      </c>
      <c r="J339" s="29">
        <f>+VLOOKUP(Table13144[[#This Row],[DeviceMAC]],C340:F2242,3,0)</f>
        <v>44343.287708333337</v>
      </c>
      <c r="K339">
        <f>+VLOOKUP(Table13144[[#This Row],[DeviceMAC]],C340:F2242,4,0)</f>
        <v>112</v>
      </c>
      <c r="L339" t="str">
        <f>VLOOKUP(Table13144[[#This Row],[PrevRecordType]],RecordTypes!$B$13:$C$27,2,0)</f>
        <v>Device Connect Network</v>
      </c>
      <c r="M339" t="str">
        <f>+VLOOKUP(Table13144[[#This Row],[DeviceMAC]],C340:H2242,5,0)</f>
        <v>Device Connect Network</v>
      </c>
    </row>
    <row r="340" spans="2:13" x14ac:dyDescent="0.3">
      <c r="B340" s="5" t="s">
        <v>26</v>
      </c>
      <c r="C340" s="5" t="s">
        <v>62</v>
      </c>
      <c r="D340" s="6">
        <v>44343</v>
      </c>
      <c r="E340" s="28">
        <v>44343.292499999996</v>
      </c>
      <c r="F340" s="7">
        <v>135</v>
      </c>
      <c r="G340" s="7" t="str">
        <f>VLOOKUP(Table13144[[#This Row],[LogRecordType]],RecordTypes!$B$13:$C$27,2,0)</f>
        <v>User Login Start Fail</v>
      </c>
      <c r="H340" s="5" t="s">
        <v>63</v>
      </c>
      <c r="I340" s="30">
        <f t="shared" si="5"/>
        <v>44343</v>
      </c>
      <c r="J340" s="29">
        <f>+VLOOKUP(Table13144[[#This Row],[DeviceMAC]],C341:F2243,3,0)</f>
        <v>44343.292488425919</v>
      </c>
      <c r="K340">
        <f>+VLOOKUP(Table13144[[#This Row],[DeviceMAC]],C341:F2243,4,0)</f>
        <v>113</v>
      </c>
      <c r="L340" t="str">
        <f>VLOOKUP(Table13144[[#This Row],[PrevRecordType]],RecordTypes!$B$13:$C$27,2,0)</f>
        <v>User Login Start</v>
      </c>
      <c r="M340" t="str">
        <f>+VLOOKUP(Table13144[[#This Row],[DeviceMAC]],C341:H2243,5,0)</f>
        <v>User Login Start</v>
      </c>
    </row>
    <row r="341" spans="2:13" x14ac:dyDescent="0.3">
      <c r="B341" s="5" t="s">
        <v>26</v>
      </c>
      <c r="C341" s="5" t="s">
        <v>62</v>
      </c>
      <c r="D341" s="6">
        <v>44343</v>
      </c>
      <c r="E341" s="28">
        <v>44343.292488425919</v>
      </c>
      <c r="F341" s="7">
        <v>113</v>
      </c>
      <c r="G341" s="7" t="str">
        <f>VLOOKUP(Table13144[[#This Row],[LogRecordType]],RecordTypes!$B$13:$C$27,2,0)</f>
        <v>User Login Start</v>
      </c>
      <c r="H341" s="5" t="s">
        <v>63</v>
      </c>
      <c r="I341" s="30">
        <f t="shared" si="5"/>
        <v>44343</v>
      </c>
      <c r="J341" s="29">
        <f>+VLOOKUP(Table13144[[#This Row],[DeviceMAC]],C342:F2244,3,0)</f>
        <v>44343.288171296292</v>
      </c>
      <c r="K341">
        <f>+VLOOKUP(Table13144[[#This Row],[DeviceMAC]],C342:F2244,4,0)</f>
        <v>112</v>
      </c>
      <c r="L341" t="str">
        <f>VLOOKUP(Table13144[[#This Row],[PrevRecordType]],RecordTypes!$B$13:$C$27,2,0)</f>
        <v>Device Connect Network</v>
      </c>
      <c r="M341" t="str">
        <f>+VLOOKUP(Table13144[[#This Row],[DeviceMAC]],C342:H2244,5,0)</f>
        <v>Device Connect Network</v>
      </c>
    </row>
    <row r="342" spans="2:13" ht="28.8" x14ac:dyDescent="0.3">
      <c r="B342" s="5" t="s">
        <v>29</v>
      </c>
      <c r="C342" s="5" t="s">
        <v>70</v>
      </c>
      <c r="D342" s="6">
        <v>44343</v>
      </c>
      <c r="E342" s="28">
        <v>44343.291990740749</v>
      </c>
      <c r="F342" s="7">
        <v>112</v>
      </c>
      <c r="G342" s="7" t="str">
        <f>VLOOKUP(Table13144[[#This Row],[LogRecordType]],RecordTypes!$B$13:$C$27,2,0)</f>
        <v>Device Connect Network</v>
      </c>
      <c r="H342" s="5" t="s">
        <v>71</v>
      </c>
      <c r="I342" s="30">
        <f t="shared" si="5"/>
        <v>44343</v>
      </c>
      <c r="J342" s="29">
        <f>+VLOOKUP(Table13144[[#This Row],[DeviceMAC]],C343:F2245,3,0)</f>
        <v>44343.291886574079</v>
      </c>
      <c r="K342">
        <f>+VLOOKUP(Table13144[[#This Row],[DeviceMAC]],C343:F2245,4,0)</f>
        <v>106</v>
      </c>
      <c r="L342" t="str">
        <f>VLOOKUP(Table13144[[#This Row],[PrevRecordType]],RecordTypes!$B$13:$C$27,2,0)</f>
        <v>Device Start is Good</v>
      </c>
      <c r="M342" t="str">
        <f>+VLOOKUP(Table13144[[#This Row],[DeviceMAC]],C343:H2245,5,0)</f>
        <v>Device Start is Good</v>
      </c>
    </row>
    <row r="343" spans="2:13" x14ac:dyDescent="0.3">
      <c r="B343" s="5" t="s">
        <v>29</v>
      </c>
      <c r="C343" s="5" t="s">
        <v>60</v>
      </c>
      <c r="D343" s="6">
        <v>44343</v>
      </c>
      <c r="E343" s="28">
        <v>44343.291932870372</v>
      </c>
      <c r="F343" s="7">
        <v>113</v>
      </c>
      <c r="G343" s="7" t="str">
        <f>VLOOKUP(Table13144[[#This Row],[LogRecordType]],RecordTypes!$B$13:$C$27,2,0)</f>
        <v>User Login Start</v>
      </c>
      <c r="H343" s="5" t="s">
        <v>76</v>
      </c>
      <c r="I343" s="30">
        <f t="shared" si="5"/>
        <v>44343</v>
      </c>
      <c r="J343" s="29">
        <f>+VLOOKUP(Table13144[[#This Row],[DeviceMAC]],C344:F2246,3,0)</f>
        <v>44343.291932870372</v>
      </c>
      <c r="K343">
        <f>+VLOOKUP(Table13144[[#This Row],[DeviceMAC]],C344:F2246,4,0)</f>
        <v>123</v>
      </c>
      <c r="L343" t="str">
        <f>VLOOKUP(Table13144[[#This Row],[PrevRecordType]],RecordTypes!$B$13:$C$27,2,0)</f>
        <v>User Login Start is Good</v>
      </c>
      <c r="M343" t="str">
        <f>+VLOOKUP(Table13144[[#This Row],[DeviceMAC]],C344:H2246,5,0)</f>
        <v>User Login Start is Good</v>
      </c>
    </row>
    <row r="344" spans="2:13" ht="28.8" x14ac:dyDescent="0.3">
      <c r="B344" s="5" t="s">
        <v>29</v>
      </c>
      <c r="C344" s="5" t="s">
        <v>60</v>
      </c>
      <c r="D344" s="6">
        <v>44343</v>
      </c>
      <c r="E344" s="28">
        <v>44343.291932870372</v>
      </c>
      <c r="F344" s="7">
        <v>123</v>
      </c>
      <c r="G344" s="7" t="str">
        <f>VLOOKUP(Table13144[[#This Row],[LogRecordType]],RecordTypes!$B$13:$C$27,2,0)</f>
        <v>User Login Start is Good</v>
      </c>
      <c r="H344" s="5" t="s">
        <v>76</v>
      </c>
      <c r="I344" s="30">
        <f t="shared" si="5"/>
        <v>44343</v>
      </c>
      <c r="J344" s="29">
        <f>+VLOOKUP(Table13144[[#This Row],[DeviceMAC]],C345:F2247,3,0)</f>
        <v>44343.286678240744</v>
      </c>
      <c r="K344">
        <f>+VLOOKUP(Table13144[[#This Row],[DeviceMAC]],C345:F2247,4,0)</f>
        <v>112</v>
      </c>
      <c r="L344" t="str">
        <f>VLOOKUP(Table13144[[#This Row],[PrevRecordType]],RecordTypes!$B$13:$C$27,2,0)</f>
        <v>Device Connect Network</v>
      </c>
      <c r="M344" t="str">
        <f>+VLOOKUP(Table13144[[#This Row],[DeviceMAC]],C345:H2247,5,0)</f>
        <v>Device Connect Network</v>
      </c>
    </row>
    <row r="345" spans="2:13" x14ac:dyDescent="0.3">
      <c r="B345" s="5" t="s">
        <v>29</v>
      </c>
      <c r="C345" s="5" t="s">
        <v>70</v>
      </c>
      <c r="D345" s="6">
        <v>44343</v>
      </c>
      <c r="E345" s="28">
        <v>44343.291886574079</v>
      </c>
      <c r="F345" s="7">
        <v>106</v>
      </c>
      <c r="G345" s="7" t="str">
        <f>VLOOKUP(Table13144[[#This Row],[LogRecordType]],RecordTypes!$B$13:$C$27,2,0)</f>
        <v>Device Start is Good</v>
      </c>
      <c r="H345" s="5" t="s">
        <v>71</v>
      </c>
      <c r="I345" s="30">
        <f t="shared" si="5"/>
        <v>44343</v>
      </c>
      <c r="J345" s="29">
        <f>+VLOOKUP(Table13144[[#This Row],[DeviceMAC]],C346:F2248,3,0)</f>
        <v>44343.291284722225</v>
      </c>
      <c r="K345">
        <f>+VLOOKUP(Table13144[[#This Row],[DeviceMAC]],C346:F2248,4,0)</f>
        <v>102</v>
      </c>
      <c r="L345" t="str">
        <f>VLOOKUP(Table13144[[#This Row],[PrevRecordType]],RecordTypes!$B$13:$C$27,2,0)</f>
        <v>Device Start</v>
      </c>
      <c r="M345" t="str">
        <f>+VLOOKUP(Table13144[[#This Row],[DeviceMAC]],C346:H2248,5,0)</f>
        <v>Device Start</v>
      </c>
    </row>
    <row r="346" spans="2:13" ht="28.8" x14ac:dyDescent="0.3">
      <c r="B346" s="5" t="s">
        <v>29</v>
      </c>
      <c r="C346" s="5" t="s">
        <v>74</v>
      </c>
      <c r="D346" s="6">
        <v>44343</v>
      </c>
      <c r="E346" s="28">
        <v>44343.291655092587</v>
      </c>
      <c r="F346" s="7">
        <v>112</v>
      </c>
      <c r="G346" s="7" t="str">
        <f>VLOOKUP(Table13144[[#This Row],[LogRecordType]],RecordTypes!$B$13:$C$27,2,0)</f>
        <v>Device Connect Network</v>
      </c>
      <c r="H346" s="5" t="s">
        <v>75</v>
      </c>
      <c r="I346" s="30">
        <f t="shared" si="5"/>
        <v>44342</v>
      </c>
      <c r="J346" s="29">
        <f>+VLOOKUP(Table13144[[#This Row],[DeviceMAC]],C347:F2249,3,0)</f>
        <v>44342.667511574065</v>
      </c>
      <c r="K346">
        <f>+VLOOKUP(Table13144[[#This Row],[DeviceMAC]],C347:F2249,4,0)</f>
        <v>156</v>
      </c>
      <c r="L346" t="str">
        <f>VLOOKUP(Table13144[[#This Row],[PrevRecordType]],RecordTypes!$B$13:$C$27,2,0)</f>
        <v>PowerDown Or Network Disconnect Discovered</v>
      </c>
      <c r="M346" s="31" t="str">
        <f>+VLOOKUP(Table13144[[#This Row],[DeviceMAC]],C347:H2249,5,0)</f>
        <v>PowerDown Or Network Disconnect Discovered</v>
      </c>
    </row>
    <row r="347" spans="2:13" x14ac:dyDescent="0.3">
      <c r="B347" s="5" t="s">
        <v>29</v>
      </c>
      <c r="C347" s="5" t="s">
        <v>70</v>
      </c>
      <c r="D347" s="6">
        <v>44343</v>
      </c>
      <c r="E347" s="28">
        <v>44343.291284722225</v>
      </c>
      <c r="F347" s="7">
        <v>102</v>
      </c>
      <c r="G347" s="7" t="str">
        <f>VLOOKUP(Table13144[[#This Row],[LogRecordType]],RecordTypes!$B$13:$C$27,2,0)</f>
        <v>Device Start</v>
      </c>
      <c r="H347" s="5" t="s">
        <v>71</v>
      </c>
      <c r="I347" s="30">
        <f t="shared" si="5"/>
        <v>44342</v>
      </c>
      <c r="J347" s="29">
        <f>+VLOOKUP(Table13144[[#This Row],[DeviceMAC]],C348:F2250,3,0)</f>
        <v>44342.68149305557</v>
      </c>
      <c r="K347">
        <f>+VLOOKUP(Table13144[[#This Row],[DeviceMAC]],C348:F2250,4,0)</f>
        <v>156</v>
      </c>
      <c r="L347" t="str">
        <f>VLOOKUP(Table13144[[#This Row],[PrevRecordType]],RecordTypes!$B$13:$C$27,2,0)</f>
        <v>PowerDown Or Network Disconnect Discovered</v>
      </c>
      <c r="M347" s="31" t="str">
        <f>+VLOOKUP(Table13144[[#This Row],[DeviceMAC]],C348:H2250,5,0)</f>
        <v>PowerDown Or Network Disconnect Discovered</v>
      </c>
    </row>
    <row r="348" spans="2:13" x14ac:dyDescent="0.3">
      <c r="B348" s="5" t="s">
        <v>26</v>
      </c>
      <c r="C348" s="5" t="s">
        <v>72</v>
      </c>
      <c r="D348" s="6">
        <v>44343</v>
      </c>
      <c r="E348" s="28">
        <v>44343.291099537033</v>
      </c>
      <c r="F348" s="7">
        <v>102</v>
      </c>
      <c r="G348" s="7" t="str">
        <f>VLOOKUP(Table13144[[#This Row],[LogRecordType]],RecordTypes!$B$13:$C$27,2,0)</f>
        <v>Device Start</v>
      </c>
      <c r="H348" s="5" t="s">
        <v>73</v>
      </c>
      <c r="I348" s="30">
        <f t="shared" si="5"/>
        <v>44342</v>
      </c>
      <c r="J348" s="29">
        <f>+VLOOKUP(Table13144[[#This Row],[DeviceMAC]],C349:F2251,3,0)</f>
        <v>44342.667233796295</v>
      </c>
      <c r="K348">
        <f>+VLOOKUP(Table13144[[#This Row],[DeviceMAC]],C349:F2251,4,0)</f>
        <v>156</v>
      </c>
      <c r="L348" t="str">
        <f>VLOOKUP(Table13144[[#This Row],[PrevRecordType]],RecordTypes!$B$13:$C$27,2,0)</f>
        <v>PowerDown Or Network Disconnect Discovered</v>
      </c>
      <c r="M348" s="31" t="str">
        <f>+VLOOKUP(Table13144[[#This Row],[DeviceMAC]],C349:H2251,5,0)</f>
        <v>PowerDown Or Network Disconnect Discovered</v>
      </c>
    </row>
    <row r="349" spans="2:13" ht="28.8" x14ac:dyDescent="0.3">
      <c r="B349" s="5" t="s">
        <v>26</v>
      </c>
      <c r="C349" s="5" t="s">
        <v>56</v>
      </c>
      <c r="D349" s="6">
        <v>44343</v>
      </c>
      <c r="E349" s="28">
        <v>44343.291006944441</v>
      </c>
      <c r="F349" s="7">
        <v>123</v>
      </c>
      <c r="G349" s="7" t="str">
        <f>VLOOKUP(Table13144[[#This Row],[LogRecordType]],RecordTypes!$B$13:$C$27,2,0)</f>
        <v>User Login Start is Good</v>
      </c>
      <c r="H349" s="5" t="s">
        <v>68</v>
      </c>
      <c r="I349" s="30">
        <f t="shared" si="5"/>
        <v>44343</v>
      </c>
      <c r="J349" s="29">
        <f>+VLOOKUP(Table13144[[#This Row],[DeviceMAC]],C350:F2252,3,0)</f>
        <v>44343.290995370364</v>
      </c>
      <c r="K349">
        <f>+VLOOKUP(Table13144[[#This Row],[DeviceMAC]],C350:F2252,4,0)</f>
        <v>113</v>
      </c>
      <c r="L349" t="str">
        <f>VLOOKUP(Table13144[[#This Row],[PrevRecordType]],RecordTypes!$B$13:$C$27,2,0)</f>
        <v>User Login Start</v>
      </c>
      <c r="M349" t="str">
        <f>+VLOOKUP(Table13144[[#This Row],[DeviceMAC]],C350:H2252,5,0)</f>
        <v>User Login Start</v>
      </c>
    </row>
    <row r="350" spans="2:13" x14ac:dyDescent="0.3">
      <c r="B350" s="5" t="s">
        <v>26</v>
      </c>
      <c r="C350" s="5" t="s">
        <v>56</v>
      </c>
      <c r="D350" s="6">
        <v>44343</v>
      </c>
      <c r="E350" s="28">
        <v>44343.290995370364</v>
      </c>
      <c r="F350" s="7">
        <v>113</v>
      </c>
      <c r="G350" s="7" t="str">
        <f>VLOOKUP(Table13144[[#This Row],[LogRecordType]],RecordTypes!$B$13:$C$27,2,0)</f>
        <v>User Login Start</v>
      </c>
      <c r="H350" s="5" t="s">
        <v>68</v>
      </c>
      <c r="I350" s="30">
        <f t="shared" si="5"/>
        <v>44343</v>
      </c>
      <c r="J350" s="29">
        <f>+VLOOKUP(Table13144[[#This Row],[DeviceMAC]],C351:F2253,3,0)</f>
        <v>44343.285949074074</v>
      </c>
      <c r="K350">
        <f>+VLOOKUP(Table13144[[#This Row],[DeviceMAC]],C351:F2253,4,0)</f>
        <v>112</v>
      </c>
      <c r="L350" t="str">
        <f>VLOOKUP(Table13144[[#This Row],[PrevRecordType]],RecordTypes!$B$13:$C$27,2,0)</f>
        <v>Device Connect Network</v>
      </c>
      <c r="M350" t="str">
        <f>+VLOOKUP(Table13144[[#This Row],[DeviceMAC]],C351:H2253,5,0)</f>
        <v>Device Connect Network</v>
      </c>
    </row>
    <row r="351" spans="2:13" ht="43.2" x14ac:dyDescent="0.3">
      <c r="B351" s="5" t="s">
        <v>26</v>
      </c>
      <c r="C351" s="5" t="s">
        <v>52</v>
      </c>
      <c r="D351" s="6">
        <v>44343</v>
      </c>
      <c r="E351" s="28">
        <v>44343.29011574074</v>
      </c>
      <c r="F351" s="7">
        <v>156</v>
      </c>
      <c r="G351" s="7" t="str">
        <f>VLOOKUP(Table13144[[#This Row],[LogRecordType]],RecordTypes!$B$13:$C$27,2,0)</f>
        <v>PowerDown Or Network Disconnect Discovered</v>
      </c>
      <c r="H351" s="5" t="s">
        <v>67</v>
      </c>
      <c r="I351" s="30">
        <f t="shared" si="5"/>
        <v>44343</v>
      </c>
      <c r="J351" s="29">
        <f>+VLOOKUP(Table13144[[#This Row],[DeviceMAC]],C352:F2254,3,0)</f>
        <v>44343.289965277778</v>
      </c>
      <c r="K351">
        <f>+VLOOKUP(Table13144[[#This Row],[DeviceMAC]],C352:F2254,4,0)</f>
        <v>123</v>
      </c>
      <c r="L351" t="str">
        <f>VLOOKUP(Table13144[[#This Row],[PrevRecordType]],RecordTypes!$B$13:$C$27,2,0)</f>
        <v>User Login Start is Good</v>
      </c>
      <c r="M351" t="str">
        <f>+VLOOKUP(Table13144[[#This Row],[DeviceMAC]],C352:H2254,5,0)</f>
        <v>User Login Start is Good</v>
      </c>
    </row>
    <row r="352" spans="2:13" ht="28.8" x14ac:dyDescent="0.3">
      <c r="B352" s="5" t="s">
        <v>26</v>
      </c>
      <c r="C352" s="5" t="s">
        <v>52</v>
      </c>
      <c r="D352" s="6">
        <v>44343</v>
      </c>
      <c r="E352" s="28">
        <v>44343.289965277778</v>
      </c>
      <c r="F352" s="7">
        <v>123</v>
      </c>
      <c r="G352" s="7" t="str">
        <f>VLOOKUP(Table13144[[#This Row],[LogRecordType]],RecordTypes!$B$13:$C$27,2,0)</f>
        <v>User Login Start is Good</v>
      </c>
      <c r="H352" s="5" t="s">
        <v>66</v>
      </c>
      <c r="I352" s="30">
        <f t="shared" si="5"/>
        <v>44343</v>
      </c>
      <c r="J352" s="29">
        <f>+VLOOKUP(Table13144[[#This Row],[DeviceMAC]],C353:F2255,3,0)</f>
        <v>44343.289930555555</v>
      </c>
      <c r="K352">
        <f>+VLOOKUP(Table13144[[#This Row],[DeviceMAC]],C353:F2255,4,0)</f>
        <v>113</v>
      </c>
      <c r="L352" t="str">
        <f>VLOOKUP(Table13144[[#This Row],[PrevRecordType]],RecordTypes!$B$13:$C$27,2,0)</f>
        <v>User Login Start</v>
      </c>
      <c r="M352" t="str">
        <f>+VLOOKUP(Table13144[[#This Row],[DeviceMAC]],C353:H2255,5,0)</f>
        <v>User Login Start</v>
      </c>
    </row>
    <row r="353" spans="2:13" x14ac:dyDescent="0.3">
      <c r="B353" s="5" t="s">
        <v>26</v>
      </c>
      <c r="C353" s="5" t="s">
        <v>52</v>
      </c>
      <c r="D353" s="6">
        <v>44343</v>
      </c>
      <c r="E353" s="28">
        <v>44343.289930555555</v>
      </c>
      <c r="F353" s="7">
        <v>113</v>
      </c>
      <c r="G353" s="7" t="str">
        <f>VLOOKUP(Table13144[[#This Row],[LogRecordType]],RecordTypes!$B$13:$C$27,2,0)</f>
        <v>User Login Start</v>
      </c>
      <c r="H353" s="5" t="s">
        <v>66</v>
      </c>
      <c r="I353" s="30">
        <f t="shared" si="5"/>
        <v>44343</v>
      </c>
      <c r="J353" s="29">
        <f>+VLOOKUP(Table13144[[#This Row],[DeviceMAC]],C354:F2256,3,0)</f>
        <v>44343.284826388888</v>
      </c>
      <c r="K353">
        <f>+VLOOKUP(Table13144[[#This Row],[DeviceMAC]],C354:F2256,4,0)</f>
        <v>112</v>
      </c>
      <c r="L353" t="str">
        <f>VLOOKUP(Table13144[[#This Row],[PrevRecordType]],RecordTypes!$B$13:$C$27,2,0)</f>
        <v>Device Connect Network</v>
      </c>
      <c r="M353" t="str">
        <f>+VLOOKUP(Table13144[[#This Row],[DeviceMAC]],C354:H2256,5,0)</f>
        <v>Device Connect Network</v>
      </c>
    </row>
    <row r="354" spans="2:13" ht="28.8" x14ac:dyDescent="0.3">
      <c r="B354" s="5" t="s">
        <v>26</v>
      </c>
      <c r="C354" s="5" t="s">
        <v>62</v>
      </c>
      <c r="D354" s="6">
        <v>44343</v>
      </c>
      <c r="E354" s="28">
        <v>44343.288171296292</v>
      </c>
      <c r="F354" s="7">
        <v>112</v>
      </c>
      <c r="G354" s="7" t="str">
        <f>VLOOKUP(Table13144[[#This Row],[LogRecordType]],RecordTypes!$B$13:$C$27,2,0)</f>
        <v>Device Connect Network</v>
      </c>
      <c r="H354" s="5" t="s">
        <v>49</v>
      </c>
      <c r="I354" s="30">
        <f t="shared" si="5"/>
        <v>44342</v>
      </c>
      <c r="J354" s="29">
        <f>+VLOOKUP(Table13144[[#This Row],[DeviceMAC]],C355:F2257,3,0)</f>
        <v>44342.680625000001</v>
      </c>
      <c r="K354">
        <f>+VLOOKUP(Table13144[[#This Row],[DeviceMAC]],C355:F2257,4,0)</f>
        <v>156</v>
      </c>
      <c r="L354" t="str">
        <f>VLOOKUP(Table13144[[#This Row],[PrevRecordType]],RecordTypes!$B$13:$C$27,2,0)</f>
        <v>PowerDown Or Network Disconnect Discovered</v>
      </c>
      <c r="M354" s="31" t="str">
        <f>+VLOOKUP(Table13144[[#This Row],[DeviceMAC]],C355:H2257,5,0)</f>
        <v>PowerDown Or Network Disconnect Discovered</v>
      </c>
    </row>
    <row r="355" spans="2:13" ht="28.8" x14ac:dyDescent="0.3">
      <c r="B355" s="5" t="s">
        <v>26</v>
      </c>
      <c r="C355" s="5" t="s">
        <v>64</v>
      </c>
      <c r="D355" s="6">
        <v>44343</v>
      </c>
      <c r="E355" s="28">
        <v>44343.287708333337</v>
      </c>
      <c r="F355" s="7">
        <v>112</v>
      </c>
      <c r="G355" s="7" t="str">
        <f>VLOOKUP(Table13144[[#This Row],[LogRecordType]],RecordTypes!$B$13:$C$27,2,0)</f>
        <v>Device Connect Network</v>
      </c>
      <c r="H355" s="5" t="s">
        <v>65</v>
      </c>
      <c r="I355" s="30">
        <f t="shared" si="5"/>
        <v>44342</v>
      </c>
      <c r="J355" s="29">
        <f>+VLOOKUP(Table13144[[#This Row],[DeviceMAC]],C356:F2258,3,0)</f>
        <v>44342.675891203704</v>
      </c>
      <c r="K355">
        <f>+VLOOKUP(Table13144[[#This Row],[DeviceMAC]],C356:F2258,4,0)</f>
        <v>156</v>
      </c>
      <c r="L355" t="str">
        <f>VLOOKUP(Table13144[[#This Row],[PrevRecordType]],RecordTypes!$B$13:$C$27,2,0)</f>
        <v>PowerDown Or Network Disconnect Discovered</v>
      </c>
      <c r="M355" s="31" t="str">
        <f>+VLOOKUP(Table13144[[#This Row],[DeviceMAC]],C356:H2258,5,0)</f>
        <v>PowerDown Or Network Disconnect Discovered</v>
      </c>
    </row>
    <row r="356" spans="2:13" ht="28.8" x14ac:dyDescent="0.3">
      <c r="B356" s="5" t="s">
        <v>26</v>
      </c>
      <c r="C356" s="5" t="s">
        <v>48</v>
      </c>
      <c r="D356" s="6">
        <v>44343</v>
      </c>
      <c r="E356" s="28">
        <v>44343.287037037022</v>
      </c>
      <c r="F356" s="7">
        <v>123</v>
      </c>
      <c r="G356" s="7" t="str">
        <f>VLOOKUP(Table13144[[#This Row],[LogRecordType]],RecordTypes!$B$13:$C$27,2,0)</f>
        <v>User Login Start is Good</v>
      </c>
      <c r="H356" s="5" t="s">
        <v>63</v>
      </c>
      <c r="I356" s="30">
        <f t="shared" si="5"/>
        <v>44343</v>
      </c>
      <c r="J356" s="29">
        <f>+VLOOKUP(Table13144[[#This Row],[DeviceMAC]],C357:F2259,3,0)</f>
        <v>44343.286956018506</v>
      </c>
      <c r="K356">
        <f>+VLOOKUP(Table13144[[#This Row],[DeviceMAC]],C357:F2259,4,0)</f>
        <v>113</v>
      </c>
      <c r="L356" t="str">
        <f>VLOOKUP(Table13144[[#This Row],[PrevRecordType]],RecordTypes!$B$13:$C$27,2,0)</f>
        <v>User Login Start</v>
      </c>
      <c r="M356" t="str">
        <f>+VLOOKUP(Table13144[[#This Row],[DeviceMAC]],C357:H2259,5,0)</f>
        <v>User Login Start</v>
      </c>
    </row>
    <row r="357" spans="2:13" x14ac:dyDescent="0.3">
      <c r="B357" s="5" t="s">
        <v>26</v>
      </c>
      <c r="C357" s="5" t="s">
        <v>48</v>
      </c>
      <c r="D357" s="6">
        <v>44343</v>
      </c>
      <c r="E357" s="28">
        <v>44343.286956018506</v>
      </c>
      <c r="F357" s="7">
        <v>113</v>
      </c>
      <c r="G357" s="7" t="str">
        <f>VLOOKUP(Table13144[[#This Row],[LogRecordType]],RecordTypes!$B$13:$C$27,2,0)</f>
        <v>User Login Start</v>
      </c>
      <c r="H357" s="5" t="s">
        <v>63</v>
      </c>
      <c r="I357" s="30">
        <f t="shared" si="5"/>
        <v>44343</v>
      </c>
      <c r="J357" s="29">
        <f>+VLOOKUP(Table13144[[#This Row],[DeviceMAC]],C358:F2260,3,0)</f>
        <v>44343.282326388879</v>
      </c>
      <c r="K357">
        <f>+VLOOKUP(Table13144[[#This Row],[DeviceMAC]],C358:F2260,4,0)</f>
        <v>112</v>
      </c>
      <c r="L357" t="str">
        <f>VLOOKUP(Table13144[[#This Row],[PrevRecordType]],RecordTypes!$B$13:$C$27,2,0)</f>
        <v>Device Connect Network</v>
      </c>
      <c r="M357" t="str">
        <f>+VLOOKUP(Table13144[[#This Row],[DeviceMAC]],C358:H2260,5,0)</f>
        <v>Device Connect Network</v>
      </c>
    </row>
    <row r="358" spans="2:13" ht="28.8" x14ac:dyDescent="0.3">
      <c r="B358" s="5" t="s">
        <v>29</v>
      </c>
      <c r="C358" s="5" t="s">
        <v>60</v>
      </c>
      <c r="D358" s="6">
        <v>44343</v>
      </c>
      <c r="E358" s="28">
        <v>44343.286678240744</v>
      </c>
      <c r="F358" s="7">
        <v>112</v>
      </c>
      <c r="G358" s="7" t="str">
        <f>VLOOKUP(Table13144[[#This Row],[LogRecordType]],RecordTypes!$B$13:$C$27,2,0)</f>
        <v>Device Connect Network</v>
      </c>
      <c r="H358" s="5" t="s">
        <v>61</v>
      </c>
      <c r="I358" s="30">
        <f t="shared" si="5"/>
        <v>44342</v>
      </c>
      <c r="J358" s="29">
        <f>+VLOOKUP(Table13144[[#This Row],[DeviceMAC]],C359:F2261,3,0)</f>
        <v>44342.662916666675</v>
      </c>
      <c r="K358">
        <f>+VLOOKUP(Table13144[[#This Row],[DeviceMAC]],C359:F2261,4,0)</f>
        <v>156</v>
      </c>
      <c r="L358" t="str">
        <f>VLOOKUP(Table13144[[#This Row],[PrevRecordType]],RecordTypes!$B$13:$C$27,2,0)</f>
        <v>PowerDown Or Network Disconnect Discovered</v>
      </c>
      <c r="M358" s="31" t="str">
        <f>+VLOOKUP(Table13144[[#This Row],[DeviceMAC]],C359:H2261,5,0)</f>
        <v>PowerDown Or Network Disconnect Discovered</v>
      </c>
    </row>
    <row r="359" spans="2:13" ht="28.8" x14ac:dyDescent="0.3">
      <c r="B359" s="5" t="s">
        <v>26</v>
      </c>
      <c r="C359" s="5" t="s">
        <v>56</v>
      </c>
      <c r="D359" s="6">
        <v>44343</v>
      </c>
      <c r="E359" s="28">
        <v>44343.285949074074</v>
      </c>
      <c r="F359" s="7">
        <v>112</v>
      </c>
      <c r="G359" s="7" t="str">
        <f>VLOOKUP(Table13144[[#This Row],[LogRecordType]],RecordTypes!$B$13:$C$27,2,0)</f>
        <v>Device Connect Network</v>
      </c>
      <c r="H359" s="5" t="s">
        <v>57</v>
      </c>
      <c r="I359" s="30">
        <f t="shared" si="5"/>
        <v>44342</v>
      </c>
      <c r="J359" s="29">
        <f>+VLOOKUP(Table13144[[#This Row],[DeviceMAC]],C360:F2262,3,0)</f>
        <v>44342.676921296297</v>
      </c>
      <c r="K359">
        <f>+VLOOKUP(Table13144[[#This Row],[DeviceMAC]],C360:F2262,4,0)</f>
        <v>156</v>
      </c>
      <c r="L359" t="str">
        <f>VLOOKUP(Table13144[[#This Row],[PrevRecordType]],RecordTypes!$B$13:$C$27,2,0)</f>
        <v>PowerDown Or Network Disconnect Discovered</v>
      </c>
      <c r="M359" s="31" t="str">
        <f>+VLOOKUP(Table13144[[#This Row],[DeviceMAC]],C360:H2262,5,0)</f>
        <v>PowerDown Or Network Disconnect Discovered</v>
      </c>
    </row>
    <row r="360" spans="2:13" ht="28.8" x14ac:dyDescent="0.3">
      <c r="B360" s="5" t="s">
        <v>29</v>
      </c>
      <c r="C360" s="5" t="s">
        <v>58</v>
      </c>
      <c r="D360" s="6">
        <v>44343</v>
      </c>
      <c r="E360" s="28">
        <v>44343.285555555558</v>
      </c>
      <c r="F360" s="7">
        <v>112</v>
      </c>
      <c r="G360" s="7" t="str">
        <f>VLOOKUP(Table13144[[#This Row],[LogRecordType]],RecordTypes!$B$13:$C$27,2,0)</f>
        <v>Device Connect Network</v>
      </c>
      <c r="H360" s="5" t="s">
        <v>59</v>
      </c>
      <c r="I360" s="30">
        <f t="shared" si="5"/>
        <v>44342</v>
      </c>
      <c r="J360" s="29">
        <f>+VLOOKUP(Table13144[[#This Row],[DeviceMAC]],C361:F2263,3,0)</f>
        <v>44342.290451388893</v>
      </c>
      <c r="K360">
        <f>+VLOOKUP(Table13144[[#This Row],[DeviceMAC]],C361:F2263,4,0)</f>
        <v>156</v>
      </c>
      <c r="L360" t="str">
        <f>VLOOKUP(Table13144[[#This Row],[PrevRecordType]],RecordTypes!$B$13:$C$27,2,0)</f>
        <v>PowerDown Or Network Disconnect Discovered</v>
      </c>
      <c r="M360" s="31" t="str">
        <f>+VLOOKUP(Table13144[[#This Row],[DeviceMAC]],C361:H2263,5,0)</f>
        <v>PowerDown Or Network Disconnect Discovered</v>
      </c>
    </row>
    <row r="361" spans="2:13" ht="28.8" x14ac:dyDescent="0.3">
      <c r="B361" s="5" t="s">
        <v>26</v>
      </c>
      <c r="C361" s="5" t="s">
        <v>54</v>
      </c>
      <c r="D361" s="6">
        <v>44343</v>
      </c>
      <c r="E361" s="28">
        <v>44343.285497685181</v>
      </c>
      <c r="F361" s="7">
        <v>112</v>
      </c>
      <c r="G361" s="7" t="str">
        <f>VLOOKUP(Table13144[[#This Row],[LogRecordType]],RecordTypes!$B$13:$C$27,2,0)</f>
        <v>Device Connect Network</v>
      </c>
      <c r="H361" s="5" t="s">
        <v>55</v>
      </c>
      <c r="I361" s="30">
        <f t="shared" si="5"/>
        <v>44342</v>
      </c>
      <c r="J361" s="29">
        <f>+VLOOKUP(Table13144[[#This Row],[DeviceMAC]],C362:F2264,3,0)</f>
        <v>44342.66373842593</v>
      </c>
      <c r="K361">
        <f>+VLOOKUP(Table13144[[#This Row],[DeviceMAC]],C362:F2264,4,0)</f>
        <v>156</v>
      </c>
      <c r="L361" t="str">
        <f>VLOOKUP(Table13144[[#This Row],[PrevRecordType]],RecordTypes!$B$13:$C$27,2,0)</f>
        <v>PowerDown Or Network Disconnect Discovered</v>
      </c>
      <c r="M361" s="31" t="str">
        <f>+VLOOKUP(Table13144[[#This Row],[DeviceMAC]],C362:H2264,5,0)</f>
        <v>PowerDown Or Network Disconnect Discovered</v>
      </c>
    </row>
    <row r="362" spans="2:13" ht="28.8" x14ac:dyDescent="0.3">
      <c r="B362" s="5" t="s">
        <v>29</v>
      </c>
      <c r="C362" s="5" t="s">
        <v>50</v>
      </c>
      <c r="D362" s="6">
        <v>44343</v>
      </c>
      <c r="E362" s="28">
        <v>44343.285347222212</v>
      </c>
      <c r="F362" s="7">
        <v>112</v>
      </c>
      <c r="G362" s="7" t="str">
        <f>VLOOKUP(Table13144[[#This Row],[LogRecordType]],RecordTypes!$B$13:$C$27,2,0)</f>
        <v>Device Connect Network</v>
      </c>
      <c r="H362" s="5" t="s">
        <v>51</v>
      </c>
      <c r="I362" s="30">
        <f t="shared" si="5"/>
        <v>44342</v>
      </c>
      <c r="J362" s="29">
        <f>+VLOOKUP(Table13144[[#This Row],[DeviceMAC]],C363:F2265,3,0)</f>
        <v>44342.290092592593</v>
      </c>
      <c r="K362">
        <f>+VLOOKUP(Table13144[[#This Row],[DeviceMAC]],C363:F2265,4,0)</f>
        <v>156</v>
      </c>
      <c r="L362" t="str">
        <f>VLOOKUP(Table13144[[#This Row],[PrevRecordType]],RecordTypes!$B$13:$C$27,2,0)</f>
        <v>PowerDown Or Network Disconnect Discovered</v>
      </c>
      <c r="M362" s="31" t="str">
        <f>+VLOOKUP(Table13144[[#This Row],[DeviceMAC]],C363:H2265,5,0)</f>
        <v>PowerDown Or Network Disconnect Discovered</v>
      </c>
    </row>
    <row r="363" spans="2:13" ht="28.8" x14ac:dyDescent="0.3">
      <c r="B363" s="5" t="s">
        <v>26</v>
      </c>
      <c r="C363" s="5" t="s">
        <v>52</v>
      </c>
      <c r="D363" s="6">
        <v>44343</v>
      </c>
      <c r="E363" s="28">
        <v>44343.284826388888</v>
      </c>
      <c r="F363" s="7">
        <v>112</v>
      </c>
      <c r="G363" s="7" t="str">
        <f>VLOOKUP(Table13144[[#This Row],[LogRecordType]],RecordTypes!$B$13:$C$27,2,0)</f>
        <v>Device Connect Network</v>
      </c>
      <c r="H363" s="5" t="s">
        <v>53</v>
      </c>
      <c r="I363" s="30">
        <f t="shared" si="5"/>
        <v>44342</v>
      </c>
      <c r="J363" s="29">
        <f>+VLOOKUP(Table13144[[#This Row],[DeviceMAC]],C364:F2266,3,0)</f>
        <v>44342.290914351855</v>
      </c>
      <c r="K363">
        <f>+VLOOKUP(Table13144[[#This Row],[DeviceMAC]],C364:F2266,4,0)</f>
        <v>156</v>
      </c>
      <c r="L363" t="str">
        <f>VLOOKUP(Table13144[[#This Row],[PrevRecordType]],RecordTypes!$B$13:$C$27,2,0)</f>
        <v>PowerDown Or Network Disconnect Discovered</v>
      </c>
      <c r="M363" s="31" t="str">
        <f>+VLOOKUP(Table13144[[#This Row],[DeviceMAC]],C364:H2266,5,0)</f>
        <v>PowerDown Or Network Disconnect Discovered</v>
      </c>
    </row>
    <row r="364" spans="2:13" ht="28.8" x14ac:dyDescent="0.3">
      <c r="B364" s="5" t="s">
        <v>26</v>
      </c>
      <c r="C364" s="5" t="s">
        <v>48</v>
      </c>
      <c r="D364" s="6">
        <v>44343</v>
      </c>
      <c r="E364" s="28">
        <v>44343.282326388879</v>
      </c>
      <c r="F364" s="7">
        <v>112</v>
      </c>
      <c r="G364" s="7" t="str">
        <f>VLOOKUP(Table13144[[#This Row],[LogRecordType]],RecordTypes!$B$13:$C$27,2,0)</f>
        <v>Device Connect Network</v>
      </c>
      <c r="H364" s="5" t="s">
        <v>49</v>
      </c>
      <c r="I364" s="30">
        <f t="shared" si="5"/>
        <v>44342</v>
      </c>
      <c r="J364" s="29">
        <f>+VLOOKUP(Table13144[[#This Row],[DeviceMAC]],C365:F2267,3,0)</f>
        <v>44342.657847222217</v>
      </c>
      <c r="K364">
        <f>+VLOOKUP(Table13144[[#This Row],[DeviceMAC]],C365:F2267,4,0)</f>
        <v>156</v>
      </c>
      <c r="L364" t="str">
        <f>VLOOKUP(Table13144[[#This Row],[PrevRecordType]],RecordTypes!$B$13:$C$27,2,0)</f>
        <v>PowerDown Or Network Disconnect Discovered</v>
      </c>
      <c r="M364" s="31" t="str">
        <f>+VLOOKUP(Table13144[[#This Row],[DeviceMAC]],C365:H2267,5,0)</f>
        <v>PowerDown Or Network Disconnect Discovered</v>
      </c>
    </row>
    <row r="365" spans="2:13" ht="28.8" x14ac:dyDescent="0.3">
      <c r="B365" s="5" t="s">
        <v>26</v>
      </c>
      <c r="C365" s="5" t="s">
        <v>43</v>
      </c>
      <c r="D365" s="6">
        <v>44343</v>
      </c>
      <c r="E365" s="28">
        <v>44343.279780092591</v>
      </c>
      <c r="F365" s="7">
        <v>123</v>
      </c>
      <c r="G365" s="7" t="str">
        <f>VLOOKUP(Table13144[[#This Row],[LogRecordType]],RecordTypes!$B$13:$C$27,2,0)</f>
        <v>User Login Start is Good</v>
      </c>
      <c r="H365" s="5" t="s">
        <v>47</v>
      </c>
      <c r="I365" s="30">
        <f t="shared" si="5"/>
        <v>44343</v>
      </c>
      <c r="J365" s="29">
        <f>+VLOOKUP(Table13144[[#This Row],[DeviceMAC]],C366:F2268,3,0)</f>
        <v>44343.279722222222</v>
      </c>
      <c r="K365">
        <f>+VLOOKUP(Table13144[[#This Row],[DeviceMAC]],C366:F2268,4,0)</f>
        <v>113</v>
      </c>
      <c r="L365" t="str">
        <f>VLOOKUP(Table13144[[#This Row],[PrevRecordType]],RecordTypes!$B$13:$C$27,2,0)</f>
        <v>User Login Start</v>
      </c>
      <c r="M365" t="str">
        <f>+VLOOKUP(Table13144[[#This Row],[DeviceMAC]],C366:H2268,5,0)</f>
        <v>User Login Start</v>
      </c>
    </row>
    <row r="366" spans="2:13" x14ac:dyDescent="0.3">
      <c r="B366" s="5" t="s">
        <v>26</v>
      </c>
      <c r="C366" s="5" t="s">
        <v>43</v>
      </c>
      <c r="D366" s="6">
        <v>44343</v>
      </c>
      <c r="E366" s="28">
        <v>44343.279722222222</v>
      </c>
      <c r="F366" s="7">
        <v>113</v>
      </c>
      <c r="G366" s="7" t="str">
        <f>VLOOKUP(Table13144[[#This Row],[LogRecordType]],RecordTypes!$B$13:$C$27,2,0)</f>
        <v>User Login Start</v>
      </c>
      <c r="H366" s="5" t="s">
        <v>46</v>
      </c>
      <c r="I366" s="30">
        <f t="shared" si="5"/>
        <v>44343</v>
      </c>
      <c r="J366" s="29">
        <f>+VLOOKUP(Table13144[[#This Row],[DeviceMAC]],C367:F2269,3,0)</f>
        <v>44343.279467592591</v>
      </c>
      <c r="K366">
        <f>+VLOOKUP(Table13144[[#This Row],[DeviceMAC]],C367:F2269,4,0)</f>
        <v>112</v>
      </c>
      <c r="L366" t="str">
        <f>VLOOKUP(Table13144[[#This Row],[PrevRecordType]],RecordTypes!$B$13:$C$27,2,0)</f>
        <v>Device Connect Network</v>
      </c>
      <c r="M366" t="str">
        <f>+VLOOKUP(Table13144[[#This Row],[DeviceMAC]],C367:H2269,5,0)</f>
        <v>Device Connect Network</v>
      </c>
    </row>
    <row r="367" spans="2:13" ht="28.8" x14ac:dyDescent="0.3">
      <c r="B367" s="5" t="s">
        <v>26</v>
      </c>
      <c r="C367" s="5" t="s">
        <v>43</v>
      </c>
      <c r="D367" s="6">
        <v>44343</v>
      </c>
      <c r="E367" s="28">
        <v>44343.279467592591</v>
      </c>
      <c r="F367" s="7">
        <v>112</v>
      </c>
      <c r="G367" s="7" t="str">
        <f>VLOOKUP(Table13144[[#This Row],[LogRecordType]],RecordTypes!$B$13:$C$27,2,0)</f>
        <v>Device Connect Network</v>
      </c>
      <c r="H367" s="5" t="s">
        <v>44</v>
      </c>
      <c r="I367" s="30">
        <f t="shared" si="5"/>
        <v>44343</v>
      </c>
      <c r="J367" s="29">
        <f>+VLOOKUP(Table13144[[#This Row],[DeviceMAC]],C368:F2270,3,0)</f>
        <v>44343.279363425921</v>
      </c>
      <c r="K367">
        <f>+VLOOKUP(Table13144[[#This Row],[DeviceMAC]],C368:F2270,4,0)</f>
        <v>106</v>
      </c>
      <c r="L367" t="str">
        <f>VLOOKUP(Table13144[[#This Row],[PrevRecordType]],RecordTypes!$B$13:$C$27,2,0)</f>
        <v>Device Start is Good</v>
      </c>
      <c r="M367" t="str">
        <f>+VLOOKUP(Table13144[[#This Row],[DeviceMAC]],C368:H2270,5,0)</f>
        <v>Device Start is Good</v>
      </c>
    </row>
    <row r="368" spans="2:13" x14ac:dyDescent="0.3">
      <c r="B368" s="5" t="s">
        <v>26</v>
      </c>
      <c r="C368" s="5" t="s">
        <v>43</v>
      </c>
      <c r="D368" s="6">
        <v>44343</v>
      </c>
      <c r="E368" s="28">
        <v>44343.279363425921</v>
      </c>
      <c r="F368" s="7">
        <v>106</v>
      </c>
      <c r="G368" s="7" t="str">
        <f>VLOOKUP(Table13144[[#This Row],[LogRecordType]],RecordTypes!$B$13:$C$27,2,0)</f>
        <v>Device Start is Good</v>
      </c>
      <c r="H368" s="5" t="s">
        <v>44</v>
      </c>
      <c r="I368" s="30">
        <f t="shared" si="5"/>
        <v>44343</v>
      </c>
      <c r="J368" s="29">
        <f>+VLOOKUP(Table13144[[#This Row],[DeviceMAC]],C369:F2271,3,0)</f>
        <v>44343.278449074067</v>
      </c>
      <c r="K368">
        <f>+VLOOKUP(Table13144[[#This Row],[DeviceMAC]],C369:F2271,4,0)</f>
        <v>102</v>
      </c>
      <c r="L368" t="str">
        <f>VLOOKUP(Table13144[[#This Row],[PrevRecordType]],RecordTypes!$B$13:$C$27,2,0)</f>
        <v>Device Start</v>
      </c>
      <c r="M368" t="str">
        <f>+VLOOKUP(Table13144[[#This Row],[DeviceMAC]],C369:H2271,5,0)</f>
        <v>Device Start</v>
      </c>
    </row>
    <row r="369" spans="2:13" ht="28.8" x14ac:dyDescent="0.3">
      <c r="B369" s="5" t="s">
        <v>29</v>
      </c>
      <c r="C369" s="5" t="s">
        <v>41</v>
      </c>
      <c r="D369" s="6">
        <v>44343</v>
      </c>
      <c r="E369" s="28">
        <v>44343.279178240737</v>
      </c>
      <c r="F369" s="7">
        <v>123</v>
      </c>
      <c r="G369" s="7" t="str">
        <f>VLOOKUP(Table13144[[#This Row],[LogRecordType]],RecordTypes!$B$13:$C$27,2,0)</f>
        <v>User Login Start is Good</v>
      </c>
      <c r="H369" s="5" t="s">
        <v>45</v>
      </c>
      <c r="I369" s="30">
        <f t="shared" si="5"/>
        <v>44343</v>
      </c>
      <c r="J369" s="29">
        <f>+VLOOKUP(Table13144[[#This Row],[DeviceMAC]],C370:F2272,3,0)</f>
        <v>44343.279120370367</v>
      </c>
      <c r="K369">
        <f>+VLOOKUP(Table13144[[#This Row],[DeviceMAC]],C370:F2272,4,0)</f>
        <v>113</v>
      </c>
      <c r="L369" t="str">
        <f>VLOOKUP(Table13144[[#This Row],[PrevRecordType]],RecordTypes!$B$13:$C$27,2,0)</f>
        <v>User Login Start</v>
      </c>
      <c r="M369" t="str">
        <f>+VLOOKUP(Table13144[[#This Row],[DeviceMAC]],C370:H2272,5,0)</f>
        <v>User Login Start</v>
      </c>
    </row>
    <row r="370" spans="2:13" x14ac:dyDescent="0.3">
      <c r="B370" s="5" t="s">
        <v>29</v>
      </c>
      <c r="C370" s="5" t="s">
        <v>41</v>
      </c>
      <c r="D370" s="6">
        <v>44343</v>
      </c>
      <c r="E370" s="28">
        <v>44343.279120370367</v>
      </c>
      <c r="F370" s="7">
        <v>113</v>
      </c>
      <c r="G370" s="7" t="str">
        <f>VLOOKUP(Table13144[[#This Row],[LogRecordType]],RecordTypes!$B$13:$C$27,2,0)</f>
        <v>User Login Start</v>
      </c>
      <c r="H370" s="5" t="s">
        <v>45</v>
      </c>
      <c r="I370" s="30">
        <f t="shared" si="5"/>
        <v>44343</v>
      </c>
      <c r="J370" s="29">
        <f>+VLOOKUP(Table13144[[#This Row],[DeviceMAC]],C371:F2273,3,0)</f>
        <v>44343.274791666663</v>
      </c>
      <c r="K370">
        <f>+VLOOKUP(Table13144[[#This Row],[DeviceMAC]],C371:F2273,4,0)</f>
        <v>112</v>
      </c>
      <c r="L370" t="str">
        <f>VLOOKUP(Table13144[[#This Row],[PrevRecordType]],RecordTypes!$B$13:$C$27,2,0)</f>
        <v>Device Connect Network</v>
      </c>
      <c r="M370" t="str">
        <f>+VLOOKUP(Table13144[[#This Row],[DeviceMAC]],C371:H2273,5,0)</f>
        <v>Device Connect Network</v>
      </c>
    </row>
    <row r="371" spans="2:13" x14ac:dyDescent="0.3">
      <c r="B371" s="5" t="s">
        <v>26</v>
      </c>
      <c r="C371" s="5" t="s">
        <v>43</v>
      </c>
      <c r="D371" s="6">
        <v>44343</v>
      </c>
      <c r="E371" s="28">
        <v>44343.278449074067</v>
      </c>
      <c r="F371" s="7">
        <v>102</v>
      </c>
      <c r="G371" s="7" t="str">
        <f>VLOOKUP(Table13144[[#This Row],[LogRecordType]],RecordTypes!$B$13:$C$27,2,0)</f>
        <v>Device Start</v>
      </c>
      <c r="H371" s="5" t="s">
        <v>44</v>
      </c>
      <c r="I371" s="30">
        <f t="shared" si="5"/>
        <v>44342</v>
      </c>
      <c r="J371" s="29">
        <f>+VLOOKUP(Table13144[[#This Row],[DeviceMAC]],C372:F2274,3,0)</f>
        <v>44342.652118055543</v>
      </c>
      <c r="K371">
        <f>+VLOOKUP(Table13144[[#This Row],[DeviceMAC]],C372:F2274,4,0)</f>
        <v>156</v>
      </c>
      <c r="L371" t="str">
        <f>VLOOKUP(Table13144[[#This Row],[PrevRecordType]],RecordTypes!$B$13:$C$27,2,0)</f>
        <v>PowerDown Or Network Disconnect Discovered</v>
      </c>
      <c r="M371" s="31" t="str">
        <f>+VLOOKUP(Table13144[[#This Row],[DeviceMAC]],C372:H2274,5,0)</f>
        <v>PowerDown Or Network Disconnect Discovered</v>
      </c>
    </row>
    <row r="372" spans="2:13" ht="28.8" x14ac:dyDescent="0.3">
      <c r="B372" s="5" t="s">
        <v>29</v>
      </c>
      <c r="C372" s="5" t="s">
        <v>41</v>
      </c>
      <c r="D372" s="6">
        <v>44343</v>
      </c>
      <c r="E372" s="28">
        <v>44343.274791666663</v>
      </c>
      <c r="F372" s="7">
        <v>112</v>
      </c>
      <c r="G372" s="7" t="str">
        <f>VLOOKUP(Table13144[[#This Row],[LogRecordType]],RecordTypes!$B$13:$C$27,2,0)</f>
        <v>Device Connect Network</v>
      </c>
      <c r="H372" s="5" t="s">
        <v>42</v>
      </c>
      <c r="I372" s="30">
        <f t="shared" si="5"/>
        <v>44342</v>
      </c>
      <c r="J372" s="29">
        <f>+VLOOKUP(Table13144[[#This Row],[DeviceMAC]],C373:F2275,3,0)</f>
        <v>44342.657418981478</v>
      </c>
      <c r="K372">
        <f>+VLOOKUP(Table13144[[#This Row],[DeviceMAC]],C373:F2275,4,0)</f>
        <v>156</v>
      </c>
      <c r="L372" t="str">
        <f>VLOOKUP(Table13144[[#This Row],[PrevRecordType]],RecordTypes!$B$13:$C$27,2,0)</f>
        <v>PowerDown Or Network Disconnect Discovered</v>
      </c>
      <c r="M372" s="31" t="str">
        <f>+VLOOKUP(Table13144[[#This Row],[DeviceMAC]],C373:H2275,5,0)</f>
        <v>PowerDown Or Network Disconnect Discovered</v>
      </c>
    </row>
    <row r="373" spans="2:13" ht="28.8" x14ac:dyDescent="0.3">
      <c r="B373" s="5" t="s">
        <v>26</v>
      </c>
      <c r="C373" s="5" t="s">
        <v>37</v>
      </c>
      <c r="D373" s="6">
        <v>44343</v>
      </c>
      <c r="E373" s="28">
        <v>44343.265717592592</v>
      </c>
      <c r="F373" s="7">
        <v>123</v>
      </c>
      <c r="G373" s="7" t="str">
        <f>VLOOKUP(Table13144[[#This Row],[LogRecordType]],RecordTypes!$B$13:$C$27,2,0)</f>
        <v>User Login Start is Good</v>
      </c>
      <c r="H373" s="5" t="s">
        <v>40</v>
      </c>
      <c r="I373" s="30">
        <f t="shared" si="5"/>
        <v>44343</v>
      </c>
      <c r="J373" s="29">
        <f>+VLOOKUP(Table13144[[#This Row],[DeviceMAC]],C374:F2276,3,0)</f>
        <v>44343.265659722223</v>
      </c>
      <c r="K373">
        <f>+VLOOKUP(Table13144[[#This Row],[DeviceMAC]],C374:F2276,4,0)</f>
        <v>113</v>
      </c>
      <c r="L373" t="str">
        <f>VLOOKUP(Table13144[[#This Row],[PrevRecordType]],RecordTypes!$B$13:$C$27,2,0)</f>
        <v>User Login Start</v>
      </c>
      <c r="M373" t="str">
        <f>+VLOOKUP(Table13144[[#This Row],[DeviceMAC]],C374:H2276,5,0)</f>
        <v>User Login Start</v>
      </c>
    </row>
    <row r="374" spans="2:13" x14ac:dyDescent="0.3">
      <c r="B374" s="5" t="s">
        <v>26</v>
      </c>
      <c r="C374" s="5" t="s">
        <v>37</v>
      </c>
      <c r="D374" s="6">
        <v>44343</v>
      </c>
      <c r="E374" s="28">
        <v>44343.265659722223</v>
      </c>
      <c r="F374" s="7">
        <v>113</v>
      </c>
      <c r="G374" s="7" t="str">
        <f>VLOOKUP(Table13144[[#This Row],[LogRecordType]],RecordTypes!$B$13:$C$27,2,0)</f>
        <v>User Login Start</v>
      </c>
      <c r="H374" s="5" t="s">
        <v>39</v>
      </c>
      <c r="I374" s="30">
        <f t="shared" si="5"/>
        <v>44343</v>
      </c>
      <c r="J374" s="29">
        <f>+VLOOKUP(Table13144[[#This Row],[DeviceMAC]],C375:F2277,3,0)</f>
        <v>44343.264999999999</v>
      </c>
      <c r="K374">
        <f>+VLOOKUP(Table13144[[#This Row],[DeviceMAC]],C375:F2277,4,0)</f>
        <v>112</v>
      </c>
      <c r="L374" t="str">
        <f>VLOOKUP(Table13144[[#This Row],[PrevRecordType]],RecordTypes!$B$13:$C$27,2,0)</f>
        <v>Device Connect Network</v>
      </c>
      <c r="M374" t="str">
        <f>+VLOOKUP(Table13144[[#This Row],[DeviceMAC]],C375:H2277,5,0)</f>
        <v>Device Connect Network</v>
      </c>
    </row>
    <row r="375" spans="2:13" ht="28.8" x14ac:dyDescent="0.3">
      <c r="B375" s="5" t="s">
        <v>26</v>
      </c>
      <c r="C375" s="5" t="s">
        <v>37</v>
      </c>
      <c r="D375" s="6">
        <v>44343</v>
      </c>
      <c r="E375" s="28">
        <v>44343.264999999999</v>
      </c>
      <c r="F375" s="7">
        <v>112</v>
      </c>
      <c r="G375" s="7" t="str">
        <f>VLOOKUP(Table13144[[#This Row],[LogRecordType]],RecordTypes!$B$13:$C$27,2,0)</f>
        <v>Device Connect Network</v>
      </c>
      <c r="H375" s="5" t="s">
        <v>38</v>
      </c>
      <c r="I375" s="30">
        <f t="shared" si="5"/>
        <v>44343</v>
      </c>
      <c r="J375" s="29">
        <f>+VLOOKUP(Table13144[[#This Row],[DeviceMAC]],C376:F2278,3,0)</f>
        <v>44343.26489583333</v>
      </c>
      <c r="K375">
        <f>+VLOOKUP(Table13144[[#This Row],[DeviceMAC]],C376:F2278,4,0)</f>
        <v>106</v>
      </c>
      <c r="L375" t="str">
        <f>VLOOKUP(Table13144[[#This Row],[PrevRecordType]],RecordTypes!$B$13:$C$27,2,0)</f>
        <v>Device Start is Good</v>
      </c>
      <c r="M375" t="str">
        <f>+VLOOKUP(Table13144[[#This Row],[DeviceMAC]],C376:H2278,5,0)</f>
        <v>Device Start is Good</v>
      </c>
    </row>
    <row r="376" spans="2:13" x14ac:dyDescent="0.3">
      <c r="B376" s="5" t="s">
        <v>26</v>
      </c>
      <c r="C376" s="5" t="s">
        <v>37</v>
      </c>
      <c r="D376" s="6">
        <v>44343</v>
      </c>
      <c r="E376" s="28">
        <v>44343.26489583333</v>
      </c>
      <c r="F376" s="7">
        <v>106</v>
      </c>
      <c r="G376" s="7" t="str">
        <f>VLOOKUP(Table13144[[#This Row],[LogRecordType]],RecordTypes!$B$13:$C$27,2,0)</f>
        <v>Device Start is Good</v>
      </c>
      <c r="H376" s="5" t="s">
        <v>38</v>
      </c>
      <c r="I376" s="30">
        <f t="shared" si="5"/>
        <v>44343</v>
      </c>
      <c r="J376" s="29">
        <f>+VLOOKUP(Table13144[[#This Row],[DeviceMAC]],C377:F2279,3,0)</f>
        <v>44343.264050925922</v>
      </c>
      <c r="K376">
        <f>+VLOOKUP(Table13144[[#This Row],[DeviceMAC]],C377:F2279,4,0)</f>
        <v>102</v>
      </c>
      <c r="L376" t="str">
        <f>VLOOKUP(Table13144[[#This Row],[PrevRecordType]],RecordTypes!$B$13:$C$27,2,0)</f>
        <v>Device Start</v>
      </c>
      <c r="M376" t="str">
        <f>+VLOOKUP(Table13144[[#This Row],[DeviceMAC]],C377:H2279,5,0)</f>
        <v>Device Start</v>
      </c>
    </row>
    <row r="377" spans="2:13" ht="28.8" x14ac:dyDescent="0.3">
      <c r="B377" s="5" t="s">
        <v>29</v>
      </c>
      <c r="C377" s="5" t="s">
        <v>30</v>
      </c>
      <c r="D377" s="6">
        <v>44343</v>
      </c>
      <c r="E377" s="28">
        <v>44343.264467592591</v>
      </c>
      <c r="F377" s="7">
        <v>123</v>
      </c>
      <c r="G377" s="7" t="str">
        <f>VLOOKUP(Table13144[[#This Row],[LogRecordType]],RecordTypes!$B$13:$C$27,2,0)</f>
        <v>User Login Start is Good</v>
      </c>
      <c r="H377" s="5" t="s">
        <v>36</v>
      </c>
      <c r="I377" s="30">
        <f t="shared" si="5"/>
        <v>44343</v>
      </c>
      <c r="J377" s="29">
        <f>+VLOOKUP(Table13144[[#This Row],[DeviceMAC]],C378:F2280,3,0)</f>
        <v>44343.264444444445</v>
      </c>
      <c r="K377">
        <f>+VLOOKUP(Table13144[[#This Row],[DeviceMAC]],C378:F2280,4,0)</f>
        <v>113</v>
      </c>
      <c r="L377" t="str">
        <f>VLOOKUP(Table13144[[#This Row],[PrevRecordType]],RecordTypes!$B$13:$C$27,2,0)</f>
        <v>User Login Start</v>
      </c>
      <c r="M377" t="str">
        <f>+VLOOKUP(Table13144[[#This Row],[DeviceMAC]],C378:H2280,5,0)</f>
        <v>User Login Start</v>
      </c>
    </row>
    <row r="378" spans="2:13" x14ac:dyDescent="0.3">
      <c r="B378" s="5" t="s">
        <v>29</v>
      </c>
      <c r="C378" s="5" t="s">
        <v>30</v>
      </c>
      <c r="D378" s="6">
        <v>44343</v>
      </c>
      <c r="E378" s="28">
        <v>44343.264444444445</v>
      </c>
      <c r="F378" s="7">
        <v>113</v>
      </c>
      <c r="G378" s="7" t="str">
        <f>VLOOKUP(Table13144[[#This Row],[LogRecordType]],RecordTypes!$B$13:$C$27,2,0)</f>
        <v>User Login Start</v>
      </c>
      <c r="H378" s="5" t="s">
        <v>36</v>
      </c>
      <c r="I378" s="30">
        <f t="shared" si="5"/>
        <v>44343</v>
      </c>
      <c r="J378" s="29">
        <f>+VLOOKUP(Table13144[[#This Row],[DeviceMAC]],C379:F2281,3,0)</f>
        <v>44343.263113425928</v>
      </c>
      <c r="K378">
        <f>+VLOOKUP(Table13144[[#This Row],[DeviceMAC]],C379:F2281,4,0)</f>
        <v>135</v>
      </c>
      <c r="L378" t="str">
        <f>VLOOKUP(Table13144[[#This Row],[PrevRecordType]],RecordTypes!$B$13:$C$27,2,0)</f>
        <v>User Login Start Fail</v>
      </c>
      <c r="M378" t="str">
        <f>+VLOOKUP(Table13144[[#This Row],[DeviceMAC]],C379:H2281,5,0)</f>
        <v>User Login Start Fail</v>
      </c>
    </row>
    <row r="379" spans="2:13" x14ac:dyDescent="0.3">
      <c r="B379" s="5" t="s">
        <v>26</v>
      </c>
      <c r="C379" s="5" t="s">
        <v>37</v>
      </c>
      <c r="D379" s="6">
        <v>44343</v>
      </c>
      <c r="E379" s="28">
        <v>44343.264050925922</v>
      </c>
      <c r="F379" s="7">
        <v>102</v>
      </c>
      <c r="G379" s="7" t="str">
        <f>VLOOKUP(Table13144[[#This Row],[LogRecordType]],RecordTypes!$B$13:$C$27,2,0)</f>
        <v>Device Start</v>
      </c>
      <c r="H379" s="5" t="s">
        <v>38</v>
      </c>
      <c r="I379" s="30">
        <f t="shared" si="5"/>
        <v>44342</v>
      </c>
      <c r="J379" s="29">
        <f>+VLOOKUP(Table13144[[#This Row],[DeviceMAC]],C380:F2282,3,0)</f>
        <v>44342.646643518514</v>
      </c>
      <c r="K379">
        <f>+VLOOKUP(Table13144[[#This Row],[DeviceMAC]],C380:F2282,4,0)</f>
        <v>156</v>
      </c>
      <c r="L379" t="str">
        <f>VLOOKUP(Table13144[[#This Row],[PrevRecordType]],RecordTypes!$B$13:$C$27,2,0)</f>
        <v>PowerDown Or Network Disconnect Discovered</v>
      </c>
      <c r="M379" s="31" t="str">
        <f>+VLOOKUP(Table13144[[#This Row],[DeviceMAC]],C380:H2282,5,0)</f>
        <v>PowerDown Or Network Disconnect Discovered</v>
      </c>
    </row>
    <row r="380" spans="2:13" x14ac:dyDescent="0.3">
      <c r="B380" s="5" t="s">
        <v>29</v>
      </c>
      <c r="C380" s="5" t="s">
        <v>30</v>
      </c>
      <c r="D380" s="6">
        <v>44343</v>
      </c>
      <c r="E380" s="28">
        <v>44343.263113425928</v>
      </c>
      <c r="F380" s="7">
        <v>135</v>
      </c>
      <c r="G380" s="7" t="str">
        <f>VLOOKUP(Table13144[[#This Row],[LogRecordType]],RecordTypes!$B$13:$C$27,2,0)</f>
        <v>User Login Start Fail</v>
      </c>
      <c r="H380" s="5" t="s">
        <v>36</v>
      </c>
      <c r="I380" s="30">
        <f t="shared" si="5"/>
        <v>44343</v>
      </c>
      <c r="J380" s="29">
        <f>+VLOOKUP(Table13144[[#This Row],[DeviceMAC]],C381:F2283,3,0)</f>
        <v>44343.26295138889</v>
      </c>
      <c r="K380">
        <f>+VLOOKUP(Table13144[[#This Row],[DeviceMAC]],C381:F2283,4,0)</f>
        <v>113</v>
      </c>
      <c r="L380" t="str">
        <f>VLOOKUP(Table13144[[#This Row],[PrevRecordType]],RecordTypes!$B$13:$C$27,2,0)</f>
        <v>User Login Start</v>
      </c>
      <c r="M380" t="str">
        <f>+VLOOKUP(Table13144[[#This Row],[DeviceMAC]],C381:H2283,5,0)</f>
        <v>User Login Start</v>
      </c>
    </row>
    <row r="381" spans="2:13" x14ac:dyDescent="0.3">
      <c r="B381" s="5" t="s">
        <v>29</v>
      </c>
      <c r="C381" s="5" t="s">
        <v>30</v>
      </c>
      <c r="D381" s="6">
        <v>44343</v>
      </c>
      <c r="E381" s="28">
        <v>44343.26295138889</v>
      </c>
      <c r="F381" s="7">
        <v>113</v>
      </c>
      <c r="G381" s="7" t="str">
        <f>VLOOKUP(Table13144[[#This Row],[LogRecordType]],RecordTypes!$B$13:$C$27,2,0)</f>
        <v>User Login Start</v>
      </c>
      <c r="H381" s="5" t="s">
        <v>36</v>
      </c>
      <c r="I381" s="30">
        <f t="shared" si="5"/>
        <v>44343</v>
      </c>
      <c r="J381" s="29">
        <f>+VLOOKUP(Table13144[[#This Row],[DeviceMAC]],C382:F2284,3,0)</f>
        <v>44343.257754629631</v>
      </c>
      <c r="K381">
        <f>+VLOOKUP(Table13144[[#This Row],[DeviceMAC]],C382:F2284,4,0)</f>
        <v>112</v>
      </c>
      <c r="L381" t="str">
        <f>VLOOKUP(Table13144[[#This Row],[PrevRecordType]],RecordTypes!$B$13:$C$27,2,0)</f>
        <v>Device Connect Network</v>
      </c>
      <c r="M381" t="str">
        <f>+VLOOKUP(Table13144[[#This Row],[DeviceMAC]],C382:H2284,5,0)</f>
        <v>Device Connect Network</v>
      </c>
    </row>
    <row r="382" spans="2:13" ht="28.8" x14ac:dyDescent="0.3">
      <c r="B382" s="5" t="s">
        <v>26</v>
      </c>
      <c r="C382" s="5" t="s">
        <v>32</v>
      </c>
      <c r="D382" s="6">
        <v>44343</v>
      </c>
      <c r="E382" s="28">
        <v>44343.262708333343</v>
      </c>
      <c r="F382" s="7">
        <v>123</v>
      </c>
      <c r="G382" s="7" t="str">
        <f>VLOOKUP(Table13144[[#This Row],[LogRecordType]],RecordTypes!$B$13:$C$27,2,0)</f>
        <v>User Login Start is Good</v>
      </c>
      <c r="H382" s="5" t="s">
        <v>34</v>
      </c>
      <c r="I382" s="30">
        <f t="shared" si="5"/>
        <v>44343</v>
      </c>
      <c r="J382" s="29">
        <f>+VLOOKUP(Table13144[[#This Row],[DeviceMAC]],C383:F2285,3,0)</f>
        <v>44343.262604166674</v>
      </c>
      <c r="K382">
        <f>+VLOOKUP(Table13144[[#This Row],[DeviceMAC]],C383:F2285,4,0)</f>
        <v>113</v>
      </c>
      <c r="L382" t="str">
        <f>VLOOKUP(Table13144[[#This Row],[PrevRecordType]],RecordTypes!$B$13:$C$27,2,0)</f>
        <v>User Login Start</v>
      </c>
      <c r="M382" t="str">
        <f>+VLOOKUP(Table13144[[#This Row],[DeviceMAC]],C383:H2285,5,0)</f>
        <v>User Login Start</v>
      </c>
    </row>
    <row r="383" spans="2:13" x14ac:dyDescent="0.3">
      <c r="B383" s="5" t="s">
        <v>26</v>
      </c>
      <c r="C383" s="5" t="s">
        <v>32</v>
      </c>
      <c r="D383" s="6">
        <v>44343</v>
      </c>
      <c r="E383" s="28">
        <v>44343.262604166674</v>
      </c>
      <c r="F383" s="7">
        <v>113</v>
      </c>
      <c r="G383" s="7" t="str">
        <f>VLOOKUP(Table13144[[#This Row],[LogRecordType]],RecordTypes!$B$13:$C$27,2,0)</f>
        <v>User Login Start</v>
      </c>
      <c r="H383" s="5" t="s">
        <v>35</v>
      </c>
      <c r="I383" s="30">
        <f t="shared" si="5"/>
        <v>44343</v>
      </c>
      <c r="J383" s="29">
        <f>+VLOOKUP(Table13144[[#This Row],[DeviceMAC]],C384:F2286,3,0)</f>
        <v>44343.261400462972</v>
      </c>
      <c r="K383">
        <f>+VLOOKUP(Table13144[[#This Row],[DeviceMAC]],C384:F2286,4,0)</f>
        <v>135</v>
      </c>
      <c r="L383" t="str">
        <f>VLOOKUP(Table13144[[#This Row],[PrevRecordType]],RecordTypes!$B$13:$C$27,2,0)</f>
        <v>User Login Start Fail</v>
      </c>
      <c r="M383" t="str">
        <f>+VLOOKUP(Table13144[[#This Row],[DeviceMAC]],C384:H2286,5,0)</f>
        <v>User Login Start Fail</v>
      </c>
    </row>
    <row r="384" spans="2:13" x14ac:dyDescent="0.3">
      <c r="B384" s="5" t="s">
        <v>26</v>
      </c>
      <c r="C384" s="5" t="s">
        <v>32</v>
      </c>
      <c r="D384" s="6">
        <v>44343</v>
      </c>
      <c r="E384" s="28">
        <v>44343.261400462972</v>
      </c>
      <c r="F384" s="7">
        <v>135</v>
      </c>
      <c r="G384" s="7" t="str">
        <f>VLOOKUP(Table13144[[#This Row],[LogRecordType]],RecordTypes!$B$13:$C$27,2,0)</f>
        <v>User Login Start Fail</v>
      </c>
      <c r="H384" s="5" t="s">
        <v>34</v>
      </c>
      <c r="I384" s="30">
        <f t="shared" si="5"/>
        <v>44343</v>
      </c>
      <c r="J384" s="29">
        <f>+VLOOKUP(Table13144[[#This Row],[DeviceMAC]],C385:F2287,3,0)</f>
        <v>44343.261331018526</v>
      </c>
      <c r="K384">
        <f>+VLOOKUP(Table13144[[#This Row],[DeviceMAC]],C385:F2287,4,0)</f>
        <v>113</v>
      </c>
      <c r="L384" t="str">
        <f>VLOOKUP(Table13144[[#This Row],[PrevRecordType]],RecordTypes!$B$13:$C$27,2,0)</f>
        <v>User Login Start</v>
      </c>
      <c r="M384" t="str">
        <f>+VLOOKUP(Table13144[[#This Row],[DeviceMAC]],C385:H2287,5,0)</f>
        <v>User Login Start</v>
      </c>
    </row>
    <row r="385" spans="2:13" x14ac:dyDescent="0.3">
      <c r="B385" s="5" t="s">
        <v>26</v>
      </c>
      <c r="C385" s="5" t="s">
        <v>32</v>
      </c>
      <c r="D385" s="6">
        <v>44343</v>
      </c>
      <c r="E385" s="28">
        <v>44343.261331018526</v>
      </c>
      <c r="F385" s="7">
        <v>113</v>
      </c>
      <c r="G385" s="7" t="str">
        <f>VLOOKUP(Table13144[[#This Row],[LogRecordType]],RecordTypes!$B$13:$C$27,2,0)</f>
        <v>User Login Start</v>
      </c>
      <c r="H385" s="5" t="s">
        <v>35</v>
      </c>
      <c r="I385" s="30">
        <f t="shared" si="5"/>
        <v>44343</v>
      </c>
      <c r="J385" s="29">
        <f>+VLOOKUP(Table13144[[#This Row],[DeviceMAC]],C386:F2288,3,0)</f>
        <v>44343.260069444455</v>
      </c>
      <c r="K385">
        <f>+VLOOKUP(Table13144[[#This Row],[DeviceMAC]],C386:F2288,4,0)</f>
        <v>112</v>
      </c>
      <c r="L385" t="str">
        <f>VLOOKUP(Table13144[[#This Row],[PrevRecordType]],RecordTypes!$B$13:$C$27,2,0)</f>
        <v>Device Connect Network</v>
      </c>
      <c r="M385" t="str">
        <f>+VLOOKUP(Table13144[[#This Row],[DeviceMAC]],C386:H2288,5,0)</f>
        <v>Device Connect Network</v>
      </c>
    </row>
    <row r="386" spans="2:13" ht="28.8" x14ac:dyDescent="0.3">
      <c r="B386" s="5" t="s">
        <v>26</v>
      </c>
      <c r="C386" s="5" t="s">
        <v>32</v>
      </c>
      <c r="D386" s="6">
        <v>44343</v>
      </c>
      <c r="E386" s="28">
        <v>44343.260069444455</v>
      </c>
      <c r="F386" s="7">
        <v>112</v>
      </c>
      <c r="G386" s="7" t="str">
        <f>VLOOKUP(Table13144[[#This Row],[LogRecordType]],RecordTypes!$B$13:$C$27,2,0)</f>
        <v>Device Connect Network</v>
      </c>
      <c r="H386" s="5" t="s">
        <v>33</v>
      </c>
      <c r="I386" s="30">
        <f t="shared" si="5"/>
        <v>44343</v>
      </c>
      <c r="J386" s="29">
        <f>+VLOOKUP(Table13144[[#This Row],[DeviceMAC]],C387:F2289,3,0)</f>
        <v>44343.259965277786</v>
      </c>
      <c r="K386">
        <f>+VLOOKUP(Table13144[[#This Row],[DeviceMAC]],C387:F2289,4,0)</f>
        <v>106</v>
      </c>
      <c r="L386" t="str">
        <f>VLOOKUP(Table13144[[#This Row],[PrevRecordType]],RecordTypes!$B$13:$C$27,2,0)</f>
        <v>Device Start is Good</v>
      </c>
      <c r="M386" t="str">
        <f>+VLOOKUP(Table13144[[#This Row],[DeviceMAC]],C387:H2289,5,0)</f>
        <v>Device Start is Good</v>
      </c>
    </row>
    <row r="387" spans="2:13" x14ac:dyDescent="0.3">
      <c r="B387" s="5" t="s">
        <v>26</v>
      </c>
      <c r="C387" s="5" t="s">
        <v>32</v>
      </c>
      <c r="D387" s="6">
        <v>44343</v>
      </c>
      <c r="E387" s="28">
        <v>44343.259965277786</v>
      </c>
      <c r="F387" s="7">
        <v>106</v>
      </c>
      <c r="G387" s="7" t="str">
        <f>VLOOKUP(Table13144[[#This Row],[LogRecordType]],RecordTypes!$B$13:$C$27,2,0)</f>
        <v>Device Start is Good</v>
      </c>
      <c r="H387" s="5" t="s">
        <v>33</v>
      </c>
      <c r="I387" s="30">
        <f t="shared" si="5"/>
        <v>44343</v>
      </c>
      <c r="J387" s="29">
        <f>+VLOOKUP(Table13144[[#This Row],[DeviceMAC]],C388:F2290,3,0)</f>
        <v>44343.259375000009</v>
      </c>
      <c r="K387">
        <f>+VLOOKUP(Table13144[[#This Row],[DeviceMAC]],C388:F2290,4,0)</f>
        <v>102</v>
      </c>
      <c r="L387" t="str">
        <f>VLOOKUP(Table13144[[#This Row],[PrevRecordType]],RecordTypes!$B$13:$C$27,2,0)</f>
        <v>Device Start</v>
      </c>
      <c r="M387" t="str">
        <f>+VLOOKUP(Table13144[[#This Row],[DeviceMAC]],C388:H2290,5,0)</f>
        <v>Device Start</v>
      </c>
    </row>
    <row r="388" spans="2:13" x14ac:dyDescent="0.3">
      <c r="B388" s="5" t="s">
        <v>26</v>
      </c>
      <c r="C388" s="5" t="s">
        <v>32</v>
      </c>
      <c r="D388" s="6">
        <v>44343</v>
      </c>
      <c r="E388" s="28">
        <v>44343.259375000009</v>
      </c>
      <c r="F388" s="7">
        <v>102</v>
      </c>
      <c r="G388" s="7" t="str">
        <f>VLOOKUP(Table13144[[#This Row],[LogRecordType]],RecordTypes!$B$13:$C$27,2,0)</f>
        <v>Device Start</v>
      </c>
      <c r="H388" s="5" t="s">
        <v>33</v>
      </c>
      <c r="I388" s="30">
        <f t="shared" si="5"/>
        <v>44342</v>
      </c>
      <c r="J388" s="29">
        <f>+VLOOKUP(Table13144[[#This Row],[DeviceMAC]],C389:F2291,3,0)</f>
        <v>44342.634351851848</v>
      </c>
      <c r="K388">
        <f>+VLOOKUP(Table13144[[#This Row],[DeviceMAC]],C389:F2291,4,0)</f>
        <v>156</v>
      </c>
      <c r="L388" t="str">
        <f>VLOOKUP(Table13144[[#This Row],[PrevRecordType]],RecordTypes!$B$13:$C$27,2,0)</f>
        <v>PowerDown Or Network Disconnect Discovered</v>
      </c>
      <c r="M388" s="31" t="str">
        <f>+VLOOKUP(Table13144[[#This Row],[DeviceMAC]],C389:H2291,5,0)</f>
        <v>PowerDown Or Network Disconnect Discovered</v>
      </c>
    </row>
    <row r="389" spans="2:13" ht="28.8" x14ac:dyDescent="0.3">
      <c r="B389" s="5" t="s">
        <v>26</v>
      </c>
      <c r="C389" s="5" t="s">
        <v>27</v>
      </c>
      <c r="D389" s="6">
        <v>44343</v>
      </c>
      <c r="E389" s="28">
        <v>44343.259074074078</v>
      </c>
      <c r="F389" s="7">
        <v>123</v>
      </c>
      <c r="G389" s="7" t="str">
        <f>VLOOKUP(Table13144[[#This Row],[LogRecordType]],RecordTypes!$B$13:$C$27,2,0)</f>
        <v>User Login Start is Good</v>
      </c>
      <c r="H389" s="5" t="s">
        <v>34</v>
      </c>
      <c r="I389" s="30">
        <f t="shared" si="5"/>
        <v>44343</v>
      </c>
      <c r="J389" s="29">
        <f>+VLOOKUP(Table13144[[#This Row],[DeviceMAC]],C390:F2292,3,0)</f>
        <v>44343.258958333339</v>
      </c>
      <c r="K389">
        <f>+VLOOKUP(Table13144[[#This Row],[DeviceMAC]],C390:F2292,4,0)</f>
        <v>113</v>
      </c>
      <c r="L389" t="str">
        <f>VLOOKUP(Table13144[[#This Row],[PrevRecordType]],RecordTypes!$B$13:$C$27,2,0)</f>
        <v>User Login Start</v>
      </c>
      <c r="M389" t="str">
        <f>+VLOOKUP(Table13144[[#This Row],[DeviceMAC]],C390:H2292,5,0)</f>
        <v>User Login Start</v>
      </c>
    </row>
    <row r="390" spans="2:13" x14ac:dyDescent="0.3">
      <c r="B390" s="5" t="s">
        <v>26</v>
      </c>
      <c r="C390" s="5" t="s">
        <v>27</v>
      </c>
      <c r="D390" s="6">
        <v>44343</v>
      </c>
      <c r="E390" s="28">
        <v>44343.258958333339</v>
      </c>
      <c r="F390" s="7">
        <v>113</v>
      </c>
      <c r="G390" s="7" t="str">
        <f>VLOOKUP(Table13144[[#This Row],[LogRecordType]],RecordTypes!$B$13:$C$27,2,0)</f>
        <v>User Login Start</v>
      </c>
      <c r="H390" s="5" t="s">
        <v>34</v>
      </c>
      <c r="I390" s="30">
        <f t="shared" si="5"/>
        <v>44343</v>
      </c>
      <c r="J390" s="29">
        <f>+VLOOKUP(Table13144[[#This Row],[DeviceMAC]],C391:F2293,3,0)</f>
        <v>44343.254513888896</v>
      </c>
      <c r="K390">
        <f>+VLOOKUP(Table13144[[#This Row],[DeviceMAC]],C391:F2293,4,0)</f>
        <v>112</v>
      </c>
      <c r="L390" t="str">
        <f>VLOOKUP(Table13144[[#This Row],[PrevRecordType]],RecordTypes!$B$13:$C$27,2,0)</f>
        <v>Device Connect Network</v>
      </c>
      <c r="M390" t="str">
        <f>+VLOOKUP(Table13144[[#This Row],[DeviceMAC]],C391:H2293,5,0)</f>
        <v>Device Connect Network</v>
      </c>
    </row>
    <row r="391" spans="2:13" ht="28.8" x14ac:dyDescent="0.3">
      <c r="B391" s="5" t="s">
        <v>29</v>
      </c>
      <c r="C391" s="5" t="s">
        <v>30</v>
      </c>
      <c r="D391" s="6">
        <v>44343</v>
      </c>
      <c r="E391" s="28">
        <v>44343.257754629631</v>
      </c>
      <c r="F391" s="7">
        <v>112</v>
      </c>
      <c r="G391" s="7" t="str">
        <f>VLOOKUP(Table13144[[#This Row],[LogRecordType]],RecordTypes!$B$13:$C$27,2,0)</f>
        <v>Device Connect Network</v>
      </c>
      <c r="H391" s="5" t="s">
        <v>31</v>
      </c>
      <c r="I391" s="30">
        <f t="shared" si="5"/>
        <v>44342</v>
      </c>
      <c r="J391" s="29">
        <f>+VLOOKUP(Table13144[[#This Row],[DeviceMAC]],C392:F2294,3,0)</f>
        <v>44342.635150462964</v>
      </c>
      <c r="K391">
        <f>+VLOOKUP(Table13144[[#This Row],[DeviceMAC]],C392:F2294,4,0)</f>
        <v>156</v>
      </c>
      <c r="L391" t="str">
        <f>VLOOKUP(Table13144[[#This Row],[PrevRecordType]],RecordTypes!$B$13:$C$27,2,0)</f>
        <v>PowerDown Or Network Disconnect Discovered</v>
      </c>
      <c r="M391" s="31" t="str">
        <f>+VLOOKUP(Table13144[[#This Row],[DeviceMAC]],C392:H2294,5,0)</f>
        <v>PowerDown Or Network Disconnect Discovered</v>
      </c>
    </row>
    <row r="392" spans="2:13" ht="28.8" x14ac:dyDescent="0.3">
      <c r="B392" s="5" t="s">
        <v>26</v>
      </c>
      <c r="C392" s="5" t="s">
        <v>27</v>
      </c>
      <c r="D392" s="6">
        <v>44343</v>
      </c>
      <c r="E392" s="28">
        <v>44343.254513888896</v>
      </c>
      <c r="F392" s="7">
        <v>112</v>
      </c>
      <c r="G392" s="7" t="str">
        <f>VLOOKUP(Table13144[[#This Row],[LogRecordType]],RecordTypes!$B$13:$C$27,2,0)</f>
        <v>Device Connect Network</v>
      </c>
      <c r="H392" s="5" t="s">
        <v>28</v>
      </c>
      <c r="I392" s="30">
        <f t="shared" si="5"/>
        <v>44342</v>
      </c>
      <c r="J392" s="29">
        <f>+VLOOKUP(Table13144[[#This Row],[DeviceMAC]],C393:F2295,3,0)</f>
        <v>44342.626990740755</v>
      </c>
      <c r="K392">
        <f>+VLOOKUP(Table13144[[#This Row],[DeviceMAC]],C393:F2295,4,0)</f>
        <v>156</v>
      </c>
      <c r="L392" t="str">
        <f>VLOOKUP(Table13144[[#This Row],[PrevRecordType]],RecordTypes!$B$13:$C$27,2,0)</f>
        <v>PowerDown Or Network Disconnect Discovered</v>
      </c>
      <c r="M392" s="31" t="str">
        <f>+VLOOKUP(Table13144[[#This Row],[DeviceMAC]],C393:H2295,5,0)</f>
        <v>PowerDown Or Network Disconnect Discovered</v>
      </c>
    </row>
    <row r="393" spans="2:13" ht="43.2" x14ac:dyDescent="0.3">
      <c r="B393" s="5" t="s">
        <v>29</v>
      </c>
      <c r="C393" s="5" t="s">
        <v>145</v>
      </c>
      <c r="D393" s="6">
        <v>44342</v>
      </c>
      <c r="E393" s="28">
        <v>44342.774988425917</v>
      </c>
      <c r="F393" s="7">
        <v>156</v>
      </c>
      <c r="G393" s="7" t="str">
        <f>VLOOKUP(Table13144[[#This Row],[LogRecordType]],RecordTypes!$B$13:$C$27,2,0)</f>
        <v>PowerDown Or Network Disconnect Discovered</v>
      </c>
      <c r="H393" s="5" t="s">
        <v>67</v>
      </c>
      <c r="I393" s="30">
        <f t="shared" si="5"/>
        <v>44342</v>
      </c>
      <c r="J393" s="29">
        <f>+VLOOKUP(Table13144[[#This Row],[DeviceMAC]],C394:F2296,3,0)</f>
        <v>44342.774837962956</v>
      </c>
      <c r="K393">
        <f>+VLOOKUP(Table13144[[#This Row],[DeviceMAC]],C394:F2296,4,0)</f>
        <v>144</v>
      </c>
      <c r="L393" t="str">
        <f>VLOOKUP(Table13144[[#This Row],[PrevRecordType]],RecordTypes!$B$13:$C$27,2,0)</f>
        <v>User Logout is Good</v>
      </c>
      <c r="M393" t="str">
        <f>+VLOOKUP(Table13144[[#This Row],[DeviceMAC]],C394:H2296,5,0)</f>
        <v>User Logout is Good</v>
      </c>
    </row>
    <row r="394" spans="2:13" x14ac:dyDescent="0.3">
      <c r="B394" s="5" t="s">
        <v>29</v>
      </c>
      <c r="C394" s="5" t="s">
        <v>145</v>
      </c>
      <c r="D394" s="6">
        <v>44342</v>
      </c>
      <c r="E394" s="28">
        <v>44342.774837962956</v>
      </c>
      <c r="F394" s="7">
        <v>144</v>
      </c>
      <c r="G394" s="7" t="str">
        <f>VLOOKUP(Table13144[[#This Row],[LogRecordType]],RecordTypes!$B$13:$C$27,2,0)</f>
        <v>User Logout is Good</v>
      </c>
      <c r="H394" s="5" t="s">
        <v>183</v>
      </c>
      <c r="I394" s="30">
        <f t="shared" si="5"/>
        <v>44342</v>
      </c>
      <c r="J394" s="29">
        <f>+VLOOKUP(Table13144[[#This Row],[DeviceMAC]],C395:F2297,3,0)</f>
        <v>44342.77439814814</v>
      </c>
      <c r="K394">
        <f>+VLOOKUP(Table13144[[#This Row],[DeviceMAC]],C395:F2297,4,0)</f>
        <v>139</v>
      </c>
      <c r="L394" t="str">
        <f>VLOOKUP(Table13144[[#This Row],[PrevRecordType]],RecordTypes!$B$13:$C$27,2,0)</f>
        <v>User Logout Start</v>
      </c>
      <c r="M394" t="str">
        <f>+VLOOKUP(Table13144[[#This Row],[DeviceMAC]],C395:H2297,5,0)</f>
        <v>User Logout Start</v>
      </c>
    </row>
    <row r="395" spans="2:13" x14ac:dyDescent="0.3">
      <c r="B395" s="5" t="s">
        <v>29</v>
      </c>
      <c r="C395" s="5" t="s">
        <v>145</v>
      </c>
      <c r="D395" s="6">
        <v>44342</v>
      </c>
      <c r="E395" s="28">
        <v>44342.77439814814</v>
      </c>
      <c r="F395" s="7">
        <v>139</v>
      </c>
      <c r="G395" s="7" t="str">
        <f>VLOOKUP(Table13144[[#This Row],[LogRecordType]],RecordTypes!$B$13:$C$27,2,0)</f>
        <v>User Logout Start</v>
      </c>
      <c r="H395" s="5" t="s">
        <v>183</v>
      </c>
      <c r="I395" s="30">
        <f t="shared" ref="I395:I458" si="6">+VLOOKUP(C395,C396:H2298,2,0)</f>
        <v>44342</v>
      </c>
      <c r="J395" s="29">
        <f>+VLOOKUP(Table13144[[#This Row],[DeviceMAC]],C396:F2298,3,0)</f>
        <v>44342.335995370362</v>
      </c>
      <c r="K395">
        <f>+VLOOKUP(Table13144[[#This Row],[DeviceMAC]],C396:F2298,4,0)</f>
        <v>123</v>
      </c>
      <c r="L395" t="str">
        <f>VLOOKUP(Table13144[[#This Row],[PrevRecordType]],RecordTypes!$B$13:$C$27,2,0)</f>
        <v>User Login Start is Good</v>
      </c>
      <c r="M395" t="str">
        <f>+VLOOKUP(Table13144[[#This Row],[DeviceMAC]],C396:H2298,5,0)</f>
        <v>User Login Start is Good</v>
      </c>
    </row>
    <row r="396" spans="2:13" ht="43.2" x14ac:dyDescent="0.3">
      <c r="B396" s="5" t="s">
        <v>29</v>
      </c>
      <c r="C396" s="5" t="s">
        <v>135</v>
      </c>
      <c r="D396" s="6">
        <v>44342</v>
      </c>
      <c r="E396" s="28">
        <v>44342.746203703711</v>
      </c>
      <c r="F396" s="7">
        <v>156</v>
      </c>
      <c r="G396" s="7" t="str">
        <f>VLOOKUP(Table13144[[#This Row],[LogRecordType]],RecordTypes!$B$13:$C$27,2,0)</f>
        <v>PowerDown Or Network Disconnect Discovered</v>
      </c>
      <c r="H396" s="5" t="s">
        <v>67</v>
      </c>
      <c r="I396" s="30">
        <f t="shared" si="6"/>
        <v>44342</v>
      </c>
      <c r="J396" s="29">
        <f>+VLOOKUP(Table13144[[#This Row],[DeviceMAC]],C397:F2299,3,0)</f>
        <v>44342.746076388896</v>
      </c>
      <c r="K396">
        <f>+VLOOKUP(Table13144[[#This Row],[DeviceMAC]],C397:F2299,4,0)</f>
        <v>151</v>
      </c>
      <c r="L396" t="str">
        <f>VLOOKUP(Table13144[[#This Row],[PrevRecordType]],RecordTypes!$B$13:$C$27,2,0)</f>
        <v>Device Shutdown Finish</v>
      </c>
      <c r="M396" t="str">
        <f>+VLOOKUP(Table13144[[#This Row],[DeviceMAC]],C397:H2299,5,0)</f>
        <v>Device Shutdown Finish</v>
      </c>
    </row>
    <row r="397" spans="2:13" ht="28.8" x14ac:dyDescent="0.3">
      <c r="B397" s="5" t="s">
        <v>29</v>
      </c>
      <c r="C397" s="5" t="s">
        <v>135</v>
      </c>
      <c r="D397" s="6">
        <v>44342</v>
      </c>
      <c r="E397" s="28">
        <v>44342.746076388896</v>
      </c>
      <c r="F397" s="7">
        <v>151</v>
      </c>
      <c r="G397" s="7" t="str">
        <f>VLOOKUP(Table13144[[#This Row],[LogRecordType]],RecordTypes!$B$13:$C$27,2,0)</f>
        <v>Device Shutdown Finish</v>
      </c>
      <c r="H397" s="5" t="s">
        <v>136</v>
      </c>
      <c r="I397" s="30">
        <f t="shared" si="6"/>
        <v>44342</v>
      </c>
      <c r="J397" s="29">
        <f>+VLOOKUP(Table13144[[#This Row],[DeviceMAC]],C398:F2300,3,0)</f>
        <v>44342.745381944449</v>
      </c>
      <c r="K397">
        <f>+VLOOKUP(Table13144[[#This Row],[DeviceMAC]],C398:F2300,4,0)</f>
        <v>149</v>
      </c>
      <c r="L397" t="str">
        <f>VLOOKUP(Table13144[[#This Row],[PrevRecordType]],RecordTypes!$B$13:$C$27,2,0)</f>
        <v>Device Shutdown Start</v>
      </c>
      <c r="M397" t="str">
        <f>+VLOOKUP(Table13144[[#This Row],[DeviceMAC]],C398:H2300,5,0)</f>
        <v>Device Shutdown Start</v>
      </c>
    </row>
    <row r="398" spans="2:13" x14ac:dyDescent="0.3">
      <c r="B398" s="5" t="s">
        <v>29</v>
      </c>
      <c r="C398" s="5" t="s">
        <v>135</v>
      </c>
      <c r="D398" s="6">
        <v>44342</v>
      </c>
      <c r="E398" s="28">
        <v>44342.745381944449</v>
      </c>
      <c r="F398" s="7">
        <v>149</v>
      </c>
      <c r="G398" s="7" t="str">
        <f>VLOOKUP(Table13144[[#This Row],[LogRecordType]],RecordTypes!$B$13:$C$27,2,0)</f>
        <v>Device Shutdown Start</v>
      </c>
      <c r="H398" s="5" t="s">
        <v>136</v>
      </c>
      <c r="I398" s="30">
        <f t="shared" si="6"/>
        <v>44342</v>
      </c>
      <c r="J398" s="29">
        <f>+VLOOKUP(Table13144[[#This Row],[DeviceMAC]],C399:F2301,3,0)</f>
        <v>44342.745000000003</v>
      </c>
      <c r="K398">
        <f>+VLOOKUP(Table13144[[#This Row],[DeviceMAC]],C399:F2301,4,0)</f>
        <v>144</v>
      </c>
      <c r="L398" t="str">
        <f>VLOOKUP(Table13144[[#This Row],[PrevRecordType]],RecordTypes!$B$13:$C$27,2,0)</f>
        <v>User Logout is Good</v>
      </c>
      <c r="M398" t="str">
        <f>+VLOOKUP(Table13144[[#This Row],[DeviceMAC]],C399:H2301,5,0)</f>
        <v>User Logout is Good</v>
      </c>
    </row>
    <row r="399" spans="2:13" x14ac:dyDescent="0.3">
      <c r="B399" s="5" t="s">
        <v>29</v>
      </c>
      <c r="C399" s="5" t="s">
        <v>135</v>
      </c>
      <c r="D399" s="6">
        <v>44342</v>
      </c>
      <c r="E399" s="28">
        <v>44342.745000000003</v>
      </c>
      <c r="F399" s="7">
        <v>144</v>
      </c>
      <c r="G399" s="7" t="str">
        <f>VLOOKUP(Table13144[[#This Row],[LogRecordType]],RecordTypes!$B$13:$C$27,2,0)</f>
        <v>User Logout is Good</v>
      </c>
      <c r="H399" s="5" t="s">
        <v>130</v>
      </c>
      <c r="I399" s="30">
        <f t="shared" si="6"/>
        <v>44342</v>
      </c>
      <c r="J399" s="29">
        <f>+VLOOKUP(Table13144[[#This Row],[DeviceMAC]],C400:F2302,3,0)</f>
        <v>44342.74464120371</v>
      </c>
      <c r="K399">
        <f>+VLOOKUP(Table13144[[#This Row],[DeviceMAC]],C400:F2302,4,0)</f>
        <v>139</v>
      </c>
      <c r="L399" t="str">
        <f>VLOOKUP(Table13144[[#This Row],[PrevRecordType]],RecordTypes!$B$13:$C$27,2,0)</f>
        <v>User Logout Start</v>
      </c>
      <c r="M399" t="str">
        <f>+VLOOKUP(Table13144[[#This Row],[DeviceMAC]],C400:H2302,5,0)</f>
        <v>User Logout Start</v>
      </c>
    </row>
    <row r="400" spans="2:13" x14ac:dyDescent="0.3">
      <c r="B400" s="5" t="s">
        <v>29</v>
      </c>
      <c r="C400" s="5" t="s">
        <v>135</v>
      </c>
      <c r="D400" s="6">
        <v>44342</v>
      </c>
      <c r="E400" s="28">
        <v>44342.74464120371</v>
      </c>
      <c r="F400" s="7">
        <v>139</v>
      </c>
      <c r="G400" s="7" t="str">
        <f>VLOOKUP(Table13144[[#This Row],[LogRecordType]],RecordTypes!$B$13:$C$27,2,0)</f>
        <v>User Logout Start</v>
      </c>
      <c r="H400" s="5" t="s">
        <v>140</v>
      </c>
      <c r="I400" s="30">
        <f t="shared" si="6"/>
        <v>44342</v>
      </c>
      <c r="J400" s="29">
        <f>+VLOOKUP(Table13144[[#This Row],[DeviceMAC]],C401:F2303,3,0)</f>
        <v>44342.320127314815</v>
      </c>
      <c r="K400">
        <f>+VLOOKUP(Table13144[[#This Row],[DeviceMAC]],C401:F2303,4,0)</f>
        <v>123</v>
      </c>
      <c r="L400" t="str">
        <f>VLOOKUP(Table13144[[#This Row],[PrevRecordType]],RecordTypes!$B$13:$C$27,2,0)</f>
        <v>User Login Start is Good</v>
      </c>
      <c r="M400" t="str">
        <f>+VLOOKUP(Table13144[[#This Row],[DeviceMAC]],C401:H2303,5,0)</f>
        <v>User Login Start is Good</v>
      </c>
    </row>
    <row r="401" spans="2:13" ht="43.2" x14ac:dyDescent="0.3">
      <c r="B401" s="5" t="s">
        <v>29</v>
      </c>
      <c r="C401" s="5" t="s">
        <v>97</v>
      </c>
      <c r="D401" s="6">
        <v>44342</v>
      </c>
      <c r="E401" s="28">
        <v>44342.733819444446</v>
      </c>
      <c r="F401" s="7">
        <v>156</v>
      </c>
      <c r="G401" s="7" t="str">
        <f>VLOOKUP(Table13144[[#This Row],[LogRecordType]],RecordTypes!$B$13:$C$27,2,0)</f>
        <v>PowerDown Or Network Disconnect Discovered</v>
      </c>
      <c r="H401" s="5" t="s">
        <v>67</v>
      </c>
      <c r="I401" s="30">
        <f t="shared" si="6"/>
        <v>44342</v>
      </c>
      <c r="J401" s="29">
        <f>+VLOOKUP(Table13144[[#This Row],[DeviceMAC]],C402:F2304,3,0)</f>
        <v>44342.733680555553</v>
      </c>
      <c r="K401">
        <f>+VLOOKUP(Table13144[[#This Row],[DeviceMAC]],C402:F2304,4,0)</f>
        <v>151</v>
      </c>
      <c r="L401" t="str">
        <f>VLOOKUP(Table13144[[#This Row],[PrevRecordType]],RecordTypes!$B$13:$C$27,2,0)</f>
        <v>Device Shutdown Finish</v>
      </c>
      <c r="M401" t="str">
        <f>+VLOOKUP(Table13144[[#This Row],[DeviceMAC]],C402:H2304,5,0)</f>
        <v>Device Shutdown Finish</v>
      </c>
    </row>
    <row r="402" spans="2:13" ht="28.8" x14ac:dyDescent="0.3">
      <c r="B402" s="5" t="s">
        <v>29</v>
      </c>
      <c r="C402" s="5" t="s">
        <v>97</v>
      </c>
      <c r="D402" s="6">
        <v>44342</v>
      </c>
      <c r="E402" s="28">
        <v>44342.733680555553</v>
      </c>
      <c r="F402" s="7">
        <v>151</v>
      </c>
      <c r="G402" s="7" t="str">
        <f>VLOOKUP(Table13144[[#This Row],[LogRecordType]],RecordTypes!$B$13:$C$27,2,0)</f>
        <v>Device Shutdown Finish</v>
      </c>
      <c r="H402" s="5" t="s">
        <v>98</v>
      </c>
      <c r="I402" s="30">
        <f t="shared" si="6"/>
        <v>44342</v>
      </c>
      <c r="J402" s="29">
        <f>+VLOOKUP(Table13144[[#This Row],[DeviceMAC]],C403:F2305,3,0)</f>
        <v>44342.732928240737</v>
      </c>
      <c r="K402">
        <f>+VLOOKUP(Table13144[[#This Row],[DeviceMAC]],C403:F2305,4,0)</f>
        <v>149</v>
      </c>
      <c r="L402" t="str">
        <f>VLOOKUP(Table13144[[#This Row],[PrevRecordType]],RecordTypes!$B$13:$C$27,2,0)</f>
        <v>Device Shutdown Start</v>
      </c>
      <c r="M402" t="str">
        <f>+VLOOKUP(Table13144[[#This Row],[DeviceMAC]],C403:H2305,5,0)</f>
        <v>Device Shutdown Start</v>
      </c>
    </row>
    <row r="403" spans="2:13" ht="43.2" x14ac:dyDescent="0.3">
      <c r="B403" s="5" t="s">
        <v>29</v>
      </c>
      <c r="C403" s="5" t="s">
        <v>113</v>
      </c>
      <c r="D403" s="6">
        <v>44342</v>
      </c>
      <c r="E403" s="28">
        <v>44342.733506944438</v>
      </c>
      <c r="F403" s="7">
        <v>156</v>
      </c>
      <c r="G403" s="7" t="str">
        <f>VLOOKUP(Table13144[[#This Row],[LogRecordType]],RecordTypes!$B$13:$C$27,2,0)</f>
        <v>PowerDown Or Network Disconnect Discovered</v>
      </c>
      <c r="H403" s="5" t="s">
        <v>67</v>
      </c>
      <c r="I403" s="30">
        <f t="shared" si="6"/>
        <v>44342</v>
      </c>
      <c r="J403" s="29">
        <f>+VLOOKUP(Table13144[[#This Row],[DeviceMAC]],C404:F2306,3,0)</f>
        <v>44342.733379629623</v>
      </c>
      <c r="K403">
        <f>+VLOOKUP(Table13144[[#This Row],[DeviceMAC]],C404:F2306,4,0)</f>
        <v>144</v>
      </c>
      <c r="L403" t="str">
        <f>VLOOKUP(Table13144[[#This Row],[PrevRecordType]],RecordTypes!$B$13:$C$27,2,0)</f>
        <v>User Logout is Good</v>
      </c>
      <c r="M403" t="str">
        <f>+VLOOKUP(Table13144[[#This Row],[DeviceMAC]],C404:H2306,5,0)</f>
        <v>User Logout is Good</v>
      </c>
    </row>
    <row r="404" spans="2:13" x14ac:dyDescent="0.3">
      <c r="B404" s="5" t="s">
        <v>29</v>
      </c>
      <c r="C404" s="5" t="s">
        <v>113</v>
      </c>
      <c r="D404" s="6">
        <v>44342</v>
      </c>
      <c r="E404" s="28">
        <v>44342.733379629623</v>
      </c>
      <c r="F404" s="7">
        <v>144</v>
      </c>
      <c r="G404" s="7" t="str">
        <f>VLOOKUP(Table13144[[#This Row],[LogRecordType]],RecordTypes!$B$13:$C$27,2,0)</f>
        <v>User Logout is Good</v>
      </c>
      <c r="H404" s="5" t="s">
        <v>129</v>
      </c>
      <c r="I404" s="30">
        <f t="shared" si="6"/>
        <v>44342</v>
      </c>
      <c r="J404" s="29">
        <f>+VLOOKUP(Table13144[[#This Row],[DeviceMAC]],C405:F2307,3,0)</f>
        <v>44342.732025462959</v>
      </c>
      <c r="K404">
        <f>+VLOOKUP(Table13144[[#This Row],[DeviceMAC]],C405:F2307,4,0)</f>
        <v>139</v>
      </c>
      <c r="L404" t="str">
        <f>VLOOKUP(Table13144[[#This Row],[PrevRecordType]],RecordTypes!$B$13:$C$27,2,0)</f>
        <v>User Logout Start</v>
      </c>
      <c r="M404" t="str">
        <f>+VLOOKUP(Table13144[[#This Row],[DeviceMAC]],C405:H2307,5,0)</f>
        <v>User Logout Start</v>
      </c>
    </row>
    <row r="405" spans="2:13" x14ac:dyDescent="0.3">
      <c r="B405" s="5" t="s">
        <v>29</v>
      </c>
      <c r="C405" s="5" t="s">
        <v>97</v>
      </c>
      <c r="D405" s="6">
        <v>44342</v>
      </c>
      <c r="E405" s="28">
        <v>44342.732928240737</v>
      </c>
      <c r="F405" s="7">
        <v>149</v>
      </c>
      <c r="G405" s="7" t="str">
        <f>VLOOKUP(Table13144[[#This Row],[LogRecordType]],RecordTypes!$B$13:$C$27,2,0)</f>
        <v>Device Shutdown Start</v>
      </c>
      <c r="H405" s="5" t="s">
        <v>98</v>
      </c>
      <c r="I405" s="30">
        <f t="shared" si="6"/>
        <v>44342</v>
      </c>
      <c r="J405" s="29">
        <f>+VLOOKUP(Table13144[[#This Row],[DeviceMAC]],C406:F2308,3,0)</f>
        <v>44342.732164351852</v>
      </c>
      <c r="K405">
        <f>+VLOOKUP(Table13144[[#This Row],[DeviceMAC]],C406:F2308,4,0)</f>
        <v>144</v>
      </c>
      <c r="L405" t="str">
        <f>VLOOKUP(Table13144[[#This Row],[PrevRecordType]],RecordTypes!$B$13:$C$27,2,0)</f>
        <v>User Logout is Good</v>
      </c>
      <c r="M405" t="str">
        <f>+VLOOKUP(Table13144[[#This Row],[DeviceMAC]],C406:H2308,5,0)</f>
        <v>User Logout is Good</v>
      </c>
    </row>
    <row r="406" spans="2:13" x14ac:dyDescent="0.3">
      <c r="B406" s="5" t="s">
        <v>29</v>
      </c>
      <c r="C406" s="5" t="s">
        <v>97</v>
      </c>
      <c r="D406" s="6">
        <v>44342</v>
      </c>
      <c r="E406" s="28">
        <v>44342.732164351852</v>
      </c>
      <c r="F406" s="7">
        <v>144</v>
      </c>
      <c r="G406" s="7" t="str">
        <f>VLOOKUP(Table13144[[#This Row],[LogRecordType]],RecordTypes!$B$13:$C$27,2,0)</f>
        <v>User Logout is Good</v>
      </c>
      <c r="H406" s="5" t="s">
        <v>94</v>
      </c>
      <c r="I406" s="30">
        <f t="shared" si="6"/>
        <v>44342</v>
      </c>
      <c r="J406" s="29">
        <f>+VLOOKUP(Table13144[[#This Row],[DeviceMAC]],C407:F2309,3,0)</f>
        <v>44342.731712962966</v>
      </c>
      <c r="K406">
        <f>+VLOOKUP(Table13144[[#This Row],[DeviceMAC]],C407:F2309,4,0)</f>
        <v>139</v>
      </c>
      <c r="L406" t="str">
        <f>VLOOKUP(Table13144[[#This Row],[PrevRecordType]],RecordTypes!$B$13:$C$27,2,0)</f>
        <v>User Logout Start</v>
      </c>
      <c r="M406" t="str">
        <f>+VLOOKUP(Table13144[[#This Row],[DeviceMAC]],C407:H2309,5,0)</f>
        <v>User Logout Start</v>
      </c>
    </row>
    <row r="407" spans="2:13" x14ac:dyDescent="0.3">
      <c r="B407" s="5" t="s">
        <v>29</v>
      </c>
      <c r="C407" s="5" t="s">
        <v>113</v>
      </c>
      <c r="D407" s="6">
        <v>44342</v>
      </c>
      <c r="E407" s="28">
        <v>44342.732025462959</v>
      </c>
      <c r="F407" s="7">
        <v>139</v>
      </c>
      <c r="G407" s="7" t="str">
        <f>VLOOKUP(Table13144[[#This Row],[LogRecordType]],RecordTypes!$B$13:$C$27,2,0)</f>
        <v>User Logout Start</v>
      </c>
      <c r="H407" s="5" t="s">
        <v>129</v>
      </c>
      <c r="I407" s="30">
        <f t="shared" si="6"/>
        <v>44342</v>
      </c>
      <c r="J407" s="29">
        <f>+VLOOKUP(Table13144[[#This Row],[DeviceMAC]],C408:F2310,3,0)</f>
        <v>44342.31585648148</v>
      </c>
      <c r="K407">
        <f>+VLOOKUP(Table13144[[#This Row],[DeviceMAC]],C408:F2310,4,0)</f>
        <v>123</v>
      </c>
      <c r="L407" t="str">
        <f>VLOOKUP(Table13144[[#This Row],[PrevRecordType]],RecordTypes!$B$13:$C$27,2,0)</f>
        <v>User Login Start is Good</v>
      </c>
      <c r="M407" t="str">
        <f>+VLOOKUP(Table13144[[#This Row],[DeviceMAC]],C408:H2310,5,0)</f>
        <v>User Login Start is Good</v>
      </c>
    </row>
    <row r="408" spans="2:13" x14ac:dyDescent="0.3">
      <c r="B408" s="5" t="s">
        <v>29</v>
      </c>
      <c r="C408" s="5" t="s">
        <v>97</v>
      </c>
      <c r="D408" s="6">
        <v>44342</v>
      </c>
      <c r="E408" s="28">
        <v>44342.731712962966</v>
      </c>
      <c r="F408" s="7">
        <v>139</v>
      </c>
      <c r="G408" s="7" t="str">
        <f>VLOOKUP(Table13144[[#This Row],[LogRecordType]],RecordTypes!$B$13:$C$27,2,0)</f>
        <v>User Logout Start</v>
      </c>
      <c r="H408" s="5" t="s">
        <v>99</v>
      </c>
      <c r="I408" s="30">
        <f t="shared" si="6"/>
        <v>44342</v>
      </c>
      <c r="J408" s="29">
        <f>+VLOOKUP(Table13144[[#This Row],[DeviceMAC]],C409:F2311,3,0)</f>
        <v>44342.302118055559</v>
      </c>
      <c r="K408">
        <f>+VLOOKUP(Table13144[[#This Row],[DeviceMAC]],C409:F2311,4,0)</f>
        <v>123</v>
      </c>
      <c r="L408" t="str">
        <f>VLOOKUP(Table13144[[#This Row],[PrevRecordType]],RecordTypes!$B$13:$C$27,2,0)</f>
        <v>User Login Start is Good</v>
      </c>
      <c r="M408" t="str">
        <f>+VLOOKUP(Table13144[[#This Row],[DeviceMAC]],C409:H2311,5,0)</f>
        <v>User Login Start is Good</v>
      </c>
    </row>
    <row r="409" spans="2:13" ht="43.2" x14ac:dyDescent="0.3">
      <c r="B409" s="5" t="s">
        <v>26</v>
      </c>
      <c r="C409" s="5" t="s">
        <v>156</v>
      </c>
      <c r="D409" s="6">
        <v>44342</v>
      </c>
      <c r="E409" s="28">
        <v>44342.719918981486</v>
      </c>
      <c r="F409" s="7">
        <v>156</v>
      </c>
      <c r="G409" s="7" t="str">
        <f>VLOOKUP(Table13144[[#This Row],[LogRecordType]],RecordTypes!$B$13:$C$27,2,0)</f>
        <v>PowerDown Or Network Disconnect Discovered</v>
      </c>
      <c r="H409" s="5" t="s">
        <v>67</v>
      </c>
      <c r="I409" s="30">
        <f t="shared" si="6"/>
        <v>44342</v>
      </c>
      <c r="J409" s="29">
        <f>+VLOOKUP(Table13144[[#This Row],[DeviceMAC]],C410:F2312,3,0)</f>
        <v>44342.71979166667</v>
      </c>
      <c r="K409">
        <f>+VLOOKUP(Table13144[[#This Row],[DeviceMAC]],C410:F2312,4,0)</f>
        <v>151</v>
      </c>
      <c r="L409" t="str">
        <f>VLOOKUP(Table13144[[#This Row],[PrevRecordType]],RecordTypes!$B$13:$C$27,2,0)</f>
        <v>Device Shutdown Finish</v>
      </c>
      <c r="M409" t="str">
        <f>+VLOOKUP(Table13144[[#This Row],[DeviceMAC]],C410:H2312,5,0)</f>
        <v>Device Shutdown Finish</v>
      </c>
    </row>
    <row r="410" spans="2:13" ht="28.8" x14ac:dyDescent="0.3">
      <c r="B410" s="5" t="s">
        <v>26</v>
      </c>
      <c r="C410" s="5" t="s">
        <v>156</v>
      </c>
      <c r="D410" s="6">
        <v>44342</v>
      </c>
      <c r="E410" s="28">
        <v>44342.71979166667</v>
      </c>
      <c r="F410" s="7">
        <v>151</v>
      </c>
      <c r="G410" s="7" t="str">
        <f>VLOOKUP(Table13144[[#This Row],[LogRecordType]],RecordTypes!$B$13:$C$27,2,0)</f>
        <v>Device Shutdown Finish</v>
      </c>
      <c r="H410" s="5" t="s">
        <v>157</v>
      </c>
      <c r="I410" s="30">
        <f t="shared" si="6"/>
        <v>44342</v>
      </c>
      <c r="J410" s="29">
        <f>+VLOOKUP(Table13144[[#This Row],[DeviceMAC]],C411:F2313,3,0)</f>
        <v>44342.718958333338</v>
      </c>
      <c r="K410">
        <f>+VLOOKUP(Table13144[[#This Row],[DeviceMAC]],C411:F2313,4,0)</f>
        <v>149</v>
      </c>
      <c r="L410" t="str">
        <f>VLOOKUP(Table13144[[#This Row],[PrevRecordType]],RecordTypes!$B$13:$C$27,2,0)</f>
        <v>Device Shutdown Start</v>
      </c>
      <c r="M410" t="str">
        <f>+VLOOKUP(Table13144[[#This Row],[DeviceMAC]],C411:H2313,5,0)</f>
        <v>Device Shutdown Start</v>
      </c>
    </row>
    <row r="411" spans="2:13" ht="43.2" x14ac:dyDescent="0.3">
      <c r="B411" s="5" t="s">
        <v>29</v>
      </c>
      <c r="C411" s="5" t="s">
        <v>147</v>
      </c>
      <c r="D411" s="6">
        <v>44342</v>
      </c>
      <c r="E411" s="28">
        <v>44342.719004629624</v>
      </c>
      <c r="F411" s="7">
        <v>156</v>
      </c>
      <c r="G411" s="7" t="str">
        <f>VLOOKUP(Table13144[[#This Row],[LogRecordType]],RecordTypes!$B$13:$C$27,2,0)</f>
        <v>PowerDown Or Network Disconnect Discovered</v>
      </c>
      <c r="H411" s="5" t="s">
        <v>67</v>
      </c>
      <c r="I411" s="30">
        <f t="shared" si="6"/>
        <v>44342</v>
      </c>
      <c r="J411" s="29">
        <f>+VLOOKUP(Table13144[[#This Row],[DeviceMAC]],C412:F2314,3,0)</f>
        <v>44342.718854166662</v>
      </c>
      <c r="K411">
        <f>+VLOOKUP(Table13144[[#This Row],[DeviceMAC]],C412:F2314,4,0)</f>
        <v>144</v>
      </c>
      <c r="L411" t="str">
        <f>VLOOKUP(Table13144[[#This Row],[PrevRecordType]],RecordTypes!$B$13:$C$27,2,0)</f>
        <v>User Logout is Good</v>
      </c>
      <c r="M411" t="str">
        <f>+VLOOKUP(Table13144[[#This Row],[DeviceMAC]],C412:H2314,5,0)</f>
        <v>User Logout is Good</v>
      </c>
    </row>
    <row r="412" spans="2:13" x14ac:dyDescent="0.3">
      <c r="B412" s="5" t="s">
        <v>26</v>
      </c>
      <c r="C412" s="5" t="s">
        <v>156</v>
      </c>
      <c r="D412" s="6">
        <v>44342</v>
      </c>
      <c r="E412" s="28">
        <v>44342.718958333338</v>
      </c>
      <c r="F412" s="7">
        <v>149</v>
      </c>
      <c r="G412" s="7" t="str">
        <f>VLOOKUP(Table13144[[#This Row],[LogRecordType]],RecordTypes!$B$13:$C$27,2,0)</f>
        <v>Device Shutdown Start</v>
      </c>
      <c r="H412" s="5" t="s">
        <v>157</v>
      </c>
      <c r="I412" s="30">
        <f t="shared" si="6"/>
        <v>44342</v>
      </c>
      <c r="J412" s="29">
        <f>+VLOOKUP(Table13144[[#This Row],[DeviceMAC]],C413:F2315,3,0)</f>
        <v>44342.718310185192</v>
      </c>
      <c r="K412">
        <f>+VLOOKUP(Table13144[[#This Row],[DeviceMAC]],C413:F2315,4,0)</f>
        <v>144</v>
      </c>
      <c r="L412" t="str">
        <f>VLOOKUP(Table13144[[#This Row],[PrevRecordType]],RecordTypes!$B$13:$C$27,2,0)</f>
        <v>User Logout is Good</v>
      </c>
      <c r="M412" t="str">
        <f>+VLOOKUP(Table13144[[#This Row],[DeviceMAC]],C413:H2315,5,0)</f>
        <v>User Logout is Good</v>
      </c>
    </row>
    <row r="413" spans="2:13" x14ac:dyDescent="0.3">
      <c r="B413" s="5" t="s">
        <v>29</v>
      </c>
      <c r="C413" s="5" t="s">
        <v>147</v>
      </c>
      <c r="D413" s="6">
        <v>44342</v>
      </c>
      <c r="E413" s="28">
        <v>44342.718854166662</v>
      </c>
      <c r="F413" s="7">
        <v>144</v>
      </c>
      <c r="G413" s="7" t="str">
        <f>VLOOKUP(Table13144[[#This Row],[LogRecordType]],RecordTypes!$B$13:$C$27,2,0)</f>
        <v>User Logout is Good</v>
      </c>
      <c r="H413" s="5" t="s">
        <v>160</v>
      </c>
      <c r="I413" s="30">
        <f t="shared" si="6"/>
        <v>44342</v>
      </c>
      <c r="J413" s="29">
        <f>+VLOOKUP(Table13144[[#This Row],[DeviceMAC]],C414:F2316,3,0)</f>
        <v>44342.717453703699</v>
      </c>
      <c r="K413">
        <f>+VLOOKUP(Table13144[[#This Row],[DeviceMAC]],C414:F2316,4,0)</f>
        <v>139</v>
      </c>
      <c r="L413" t="str">
        <f>VLOOKUP(Table13144[[#This Row],[PrevRecordType]],RecordTypes!$B$13:$C$27,2,0)</f>
        <v>User Logout Start</v>
      </c>
      <c r="M413" t="str">
        <f>+VLOOKUP(Table13144[[#This Row],[DeviceMAC]],C414:H2316,5,0)</f>
        <v>User Logout Start</v>
      </c>
    </row>
    <row r="414" spans="2:13" ht="43.2" x14ac:dyDescent="0.3">
      <c r="B414" s="5" t="s">
        <v>26</v>
      </c>
      <c r="C414" s="5" t="s">
        <v>184</v>
      </c>
      <c r="D414" s="6">
        <v>44342</v>
      </c>
      <c r="E414" s="28">
        <v>44342.718726851854</v>
      </c>
      <c r="F414" s="7">
        <v>156</v>
      </c>
      <c r="G414" s="7" t="str">
        <f>VLOOKUP(Table13144[[#This Row],[LogRecordType]],RecordTypes!$B$13:$C$27,2,0)</f>
        <v>PowerDown Or Network Disconnect Discovered</v>
      </c>
      <c r="H414" s="5" t="s">
        <v>67</v>
      </c>
      <c r="I414" s="30">
        <f t="shared" si="6"/>
        <v>44342</v>
      </c>
      <c r="J414" s="29">
        <f>+VLOOKUP(Table13144[[#This Row],[DeviceMAC]],C415:F2317,3,0)</f>
        <v>44342.718576388892</v>
      </c>
      <c r="K414">
        <f>+VLOOKUP(Table13144[[#This Row],[DeviceMAC]],C415:F2317,4,0)</f>
        <v>151</v>
      </c>
      <c r="L414" t="str">
        <f>VLOOKUP(Table13144[[#This Row],[PrevRecordType]],RecordTypes!$B$13:$C$27,2,0)</f>
        <v>Device Shutdown Finish</v>
      </c>
      <c r="M414" t="str">
        <f>+VLOOKUP(Table13144[[#This Row],[DeviceMAC]],C415:H2317,5,0)</f>
        <v>Device Shutdown Finish</v>
      </c>
    </row>
    <row r="415" spans="2:13" ht="28.8" x14ac:dyDescent="0.3">
      <c r="B415" s="5" t="s">
        <v>26</v>
      </c>
      <c r="C415" s="5" t="s">
        <v>184</v>
      </c>
      <c r="D415" s="6">
        <v>44342</v>
      </c>
      <c r="E415" s="28">
        <v>44342.718576388892</v>
      </c>
      <c r="F415" s="7">
        <v>151</v>
      </c>
      <c r="G415" s="7" t="str">
        <f>VLOOKUP(Table13144[[#This Row],[LogRecordType]],RecordTypes!$B$13:$C$27,2,0)</f>
        <v>Device Shutdown Finish</v>
      </c>
      <c r="H415" s="5" t="s">
        <v>185</v>
      </c>
      <c r="I415" s="30">
        <f t="shared" si="6"/>
        <v>44342</v>
      </c>
      <c r="J415" s="29">
        <f>+VLOOKUP(Table13144[[#This Row],[DeviceMAC]],C416:F2318,3,0)</f>
        <v>44342.717928240745</v>
      </c>
      <c r="K415">
        <f>+VLOOKUP(Table13144[[#This Row],[DeviceMAC]],C416:F2318,4,0)</f>
        <v>149</v>
      </c>
      <c r="L415" t="str">
        <f>VLOOKUP(Table13144[[#This Row],[PrevRecordType]],RecordTypes!$B$13:$C$27,2,0)</f>
        <v>Device Shutdown Start</v>
      </c>
      <c r="M415" t="str">
        <f>+VLOOKUP(Table13144[[#This Row],[DeviceMAC]],C416:H2318,5,0)</f>
        <v>Device Shutdown Start</v>
      </c>
    </row>
    <row r="416" spans="2:13" ht="43.2" x14ac:dyDescent="0.3">
      <c r="B416" s="5" t="s">
        <v>26</v>
      </c>
      <c r="C416" s="5" t="s">
        <v>166</v>
      </c>
      <c r="D416" s="6">
        <v>44342</v>
      </c>
      <c r="E416" s="28">
        <v>44342.718530092599</v>
      </c>
      <c r="F416" s="7">
        <v>156</v>
      </c>
      <c r="G416" s="7" t="str">
        <f>VLOOKUP(Table13144[[#This Row],[LogRecordType]],RecordTypes!$B$13:$C$27,2,0)</f>
        <v>PowerDown Or Network Disconnect Discovered</v>
      </c>
      <c r="H416" s="5" t="s">
        <v>67</v>
      </c>
      <c r="I416" s="30">
        <f t="shared" si="6"/>
        <v>44342</v>
      </c>
      <c r="J416" s="29">
        <f>+VLOOKUP(Table13144[[#This Row],[DeviceMAC]],C417:F2319,3,0)</f>
        <v>44342.718368055561</v>
      </c>
      <c r="K416">
        <f>+VLOOKUP(Table13144[[#This Row],[DeviceMAC]],C417:F2319,4,0)</f>
        <v>144</v>
      </c>
      <c r="L416" t="str">
        <f>VLOOKUP(Table13144[[#This Row],[PrevRecordType]],RecordTypes!$B$13:$C$27,2,0)</f>
        <v>User Logout is Good</v>
      </c>
      <c r="M416" t="str">
        <f>+VLOOKUP(Table13144[[#This Row],[DeviceMAC]],C417:H2319,5,0)</f>
        <v>User Logout is Good</v>
      </c>
    </row>
    <row r="417" spans="2:13" ht="43.2" x14ac:dyDescent="0.3">
      <c r="B417" s="5" t="s">
        <v>29</v>
      </c>
      <c r="C417" s="5" t="s">
        <v>158</v>
      </c>
      <c r="D417" s="6">
        <v>44342</v>
      </c>
      <c r="E417" s="28">
        <v>44342.718460648146</v>
      </c>
      <c r="F417" s="7">
        <v>156</v>
      </c>
      <c r="G417" s="7" t="str">
        <f>VLOOKUP(Table13144[[#This Row],[LogRecordType]],RecordTypes!$B$13:$C$27,2,0)</f>
        <v>PowerDown Or Network Disconnect Discovered</v>
      </c>
      <c r="H417" s="5" t="s">
        <v>67</v>
      </c>
      <c r="I417" s="30">
        <f t="shared" si="6"/>
        <v>44342</v>
      </c>
      <c r="J417" s="29">
        <f>+VLOOKUP(Table13144[[#This Row],[DeviceMAC]],C418:F2320,3,0)</f>
        <v>44342.718333333331</v>
      </c>
      <c r="K417">
        <f>+VLOOKUP(Table13144[[#This Row],[DeviceMAC]],C418:F2320,4,0)</f>
        <v>151</v>
      </c>
      <c r="L417" t="str">
        <f>VLOOKUP(Table13144[[#This Row],[PrevRecordType]],RecordTypes!$B$13:$C$27,2,0)</f>
        <v>Device Shutdown Finish</v>
      </c>
      <c r="M417" t="str">
        <f>+VLOOKUP(Table13144[[#This Row],[DeviceMAC]],C418:H2320,5,0)</f>
        <v>Device Shutdown Finish</v>
      </c>
    </row>
    <row r="418" spans="2:13" x14ac:dyDescent="0.3">
      <c r="B418" s="5" t="s">
        <v>26</v>
      </c>
      <c r="C418" s="5" t="s">
        <v>166</v>
      </c>
      <c r="D418" s="6">
        <v>44342</v>
      </c>
      <c r="E418" s="28">
        <v>44342.718368055561</v>
      </c>
      <c r="F418" s="7">
        <v>144</v>
      </c>
      <c r="G418" s="7" t="str">
        <f>VLOOKUP(Table13144[[#This Row],[LogRecordType]],RecordTypes!$B$13:$C$27,2,0)</f>
        <v>User Logout is Good</v>
      </c>
      <c r="H418" s="5" t="s">
        <v>182</v>
      </c>
      <c r="I418" s="30">
        <f t="shared" si="6"/>
        <v>44342</v>
      </c>
      <c r="J418" s="29">
        <f>+VLOOKUP(Table13144[[#This Row],[DeviceMAC]],C419:F2321,3,0)</f>
        <v>44342.717025462975</v>
      </c>
      <c r="K418">
        <f>+VLOOKUP(Table13144[[#This Row],[DeviceMAC]],C419:F2321,4,0)</f>
        <v>139</v>
      </c>
      <c r="L418" t="str">
        <f>VLOOKUP(Table13144[[#This Row],[PrevRecordType]],RecordTypes!$B$13:$C$27,2,0)</f>
        <v>User Logout Start</v>
      </c>
      <c r="M418" t="str">
        <f>+VLOOKUP(Table13144[[#This Row],[DeviceMAC]],C419:H2321,5,0)</f>
        <v>User Logout Start</v>
      </c>
    </row>
    <row r="419" spans="2:13" ht="28.8" x14ac:dyDescent="0.3">
      <c r="B419" s="5" t="s">
        <v>29</v>
      </c>
      <c r="C419" s="5" t="s">
        <v>158</v>
      </c>
      <c r="D419" s="6">
        <v>44342</v>
      </c>
      <c r="E419" s="28">
        <v>44342.718333333331</v>
      </c>
      <c r="F419" s="7">
        <v>151</v>
      </c>
      <c r="G419" s="7" t="str">
        <f>VLOOKUP(Table13144[[#This Row],[LogRecordType]],RecordTypes!$B$13:$C$27,2,0)</f>
        <v>Device Shutdown Finish</v>
      </c>
      <c r="H419" s="5" t="s">
        <v>159</v>
      </c>
      <c r="I419" s="30">
        <f t="shared" si="6"/>
        <v>44342</v>
      </c>
      <c r="J419" s="29">
        <f>+VLOOKUP(Table13144[[#This Row],[DeviceMAC]],C420:F2322,3,0)</f>
        <v>44342.71806712963</v>
      </c>
      <c r="K419">
        <f>+VLOOKUP(Table13144[[#This Row],[DeviceMAC]],C420:F2322,4,0)</f>
        <v>149</v>
      </c>
      <c r="L419" t="str">
        <f>VLOOKUP(Table13144[[#This Row],[PrevRecordType]],RecordTypes!$B$13:$C$27,2,0)</f>
        <v>Device Shutdown Start</v>
      </c>
      <c r="M419" t="str">
        <f>+VLOOKUP(Table13144[[#This Row],[DeviceMAC]],C420:H2322,5,0)</f>
        <v>Device Shutdown Start</v>
      </c>
    </row>
    <row r="420" spans="2:13" x14ac:dyDescent="0.3">
      <c r="B420" s="5" t="s">
        <v>26</v>
      </c>
      <c r="C420" s="5" t="s">
        <v>156</v>
      </c>
      <c r="D420" s="6">
        <v>44342</v>
      </c>
      <c r="E420" s="28">
        <v>44342.718310185192</v>
      </c>
      <c r="F420" s="7">
        <v>144</v>
      </c>
      <c r="G420" s="7" t="str">
        <f>VLOOKUP(Table13144[[#This Row],[LogRecordType]],RecordTypes!$B$13:$C$27,2,0)</f>
        <v>User Logout is Good</v>
      </c>
      <c r="H420" s="5" t="s">
        <v>173</v>
      </c>
      <c r="I420" s="30">
        <f t="shared" si="6"/>
        <v>44342</v>
      </c>
      <c r="J420" s="29">
        <f>+VLOOKUP(Table13144[[#This Row],[DeviceMAC]],C421:F2323,3,0)</f>
        <v>44342.717025462967</v>
      </c>
      <c r="K420">
        <f>+VLOOKUP(Table13144[[#This Row],[DeviceMAC]],C421:F2323,4,0)</f>
        <v>139</v>
      </c>
      <c r="L420" t="str">
        <f>VLOOKUP(Table13144[[#This Row],[PrevRecordType]],RecordTypes!$B$13:$C$27,2,0)</f>
        <v>User Logout Start</v>
      </c>
      <c r="M420" t="str">
        <f>+VLOOKUP(Table13144[[#This Row],[DeviceMAC]],C421:H2323,5,0)</f>
        <v>User Logout Start</v>
      </c>
    </row>
    <row r="421" spans="2:13" x14ac:dyDescent="0.3">
      <c r="B421" s="5" t="s">
        <v>29</v>
      </c>
      <c r="C421" s="5" t="s">
        <v>158</v>
      </c>
      <c r="D421" s="6">
        <v>44342</v>
      </c>
      <c r="E421" s="28">
        <v>44342.71806712963</v>
      </c>
      <c r="F421" s="7">
        <v>149</v>
      </c>
      <c r="G421" s="7" t="str">
        <f>VLOOKUP(Table13144[[#This Row],[LogRecordType]],RecordTypes!$B$13:$C$27,2,0)</f>
        <v>Device Shutdown Start</v>
      </c>
      <c r="H421" s="5" t="s">
        <v>159</v>
      </c>
      <c r="I421" s="30">
        <f t="shared" si="6"/>
        <v>44342</v>
      </c>
      <c r="J421" s="29">
        <f>+VLOOKUP(Table13144[[#This Row],[DeviceMAC]],C422:F2324,3,0)</f>
        <v>44342.717743055553</v>
      </c>
      <c r="K421">
        <f>+VLOOKUP(Table13144[[#This Row],[DeviceMAC]],C422:F2324,4,0)</f>
        <v>144</v>
      </c>
      <c r="L421" t="str">
        <f>VLOOKUP(Table13144[[#This Row],[PrevRecordType]],RecordTypes!$B$13:$C$27,2,0)</f>
        <v>User Logout is Good</v>
      </c>
      <c r="M421" t="str">
        <f>+VLOOKUP(Table13144[[#This Row],[DeviceMAC]],C422:H2324,5,0)</f>
        <v>User Logout is Good</v>
      </c>
    </row>
    <row r="422" spans="2:13" x14ac:dyDescent="0.3">
      <c r="B422" s="5" t="s">
        <v>26</v>
      </c>
      <c r="C422" s="5" t="s">
        <v>184</v>
      </c>
      <c r="D422" s="6">
        <v>44342</v>
      </c>
      <c r="E422" s="28">
        <v>44342.717928240745</v>
      </c>
      <c r="F422" s="7">
        <v>149</v>
      </c>
      <c r="G422" s="7" t="str">
        <f>VLOOKUP(Table13144[[#This Row],[LogRecordType]],RecordTypes!$B$13:$C$27,2,0)</f>
        <v>Device Shutdown Start</v>
      </c>
      <c r="H422" s="5" t="s">
        <v>185</v>
      </c>
      <c r="I422" s="30">
        <f t="shared" si="6"/>
        <v>44342</v>
      </c>
      <c r="J422" s="29">
        <f>+VLOOKUP(Table13144[[#This Row],[DeviceMAC]],C423:F2325,3,0)</f>
        <v>44342.717488425929</v>
      </c>
      <c r="K422">
        <f>+VLOOKUP(Table13144[[#This Row],[DeviceMAC]],C423:F2325,4,0)</f>
        <v>144</v>
      </c>
      <c r="L422" t="str">
        <f>VLOOKUP(Table13144[[#This Row],[PrevRecordType]],RecordTypes!$B$13:$C$27,2,0)</f>
        <v>User Logout is Good</v>
      </c>
      <c r="M422" t="str">
        <f>+VLOOKUP(Table13144[[#This Row],[DeviceMAC]],C423:H2325,5,0)</f>
        <v>User Logout is Good</v>
      </c>
    </row>
    <row r="423" spans="2:13" x14ac:dyDescent="0.3">
      <c r="B423" s="5" t="s">
        <v>29</v>
      </c>
      <c r="C423" s="5" t="s">
        <v>158</v>
      </c>
      <c r="D423" s="6">
        <v>44342</v>
      </c>
      <c r="E423" s="28">
        <v>44342.717743055553</v>
      </c>
      <c r="F423" s="7">
        <v>144</v>
      </c>
      <c r="G423" s="7" t="str">
        <f>VLOOKUP(Table13144[[#This Row],[LogRecordType]],RecordTypes!$B$13:$C$27,2,0)</f>
        <v>User Logout is Good</v>
      </c>
      <c r="H423" s="5" t="s">
        <v>171</v>
      </c>
      <c r="I423" s="30">
        <f t="shared" si="6"/>
        <v>44342</v>
      </c>
      <c r="J423" s="29">
        <f>+VLOOKUP(Table13144[[#This Row],[DeviceMAC]],C424:F2326,3,0)</f>
        <v>44342.71738425926</v>
      </c>
      <c r="K423">
        <f>+VLOOKUP(Table13144[[#This Row],[DeviceMAC]],C424:F2326,4,0)</f>
        <v>139</v>
      </c>
      <c r="L423" t="str">
        <f>VLOOKUP(Table13144[[#This Row],[PrevRecordType]],RecordTypes!$B$13:$C$27,2,0)</f>
        <v>User Logout Start</v>
      </c>
      <c r="M423" t="str">
        <f>+VLOOKUP(Table13144[[#This Row],[DeviceMAC]],C424:H2326,5,0)</f>
        <v>User Logout Start</v>
      </c>
    </row>
    <row r="424" spans="2:13" x14ac:dyDescent="0.3">
      <c r="B424" s="5" t="s">
        <v>26</v>
      </c>
      <c r="C424" s="5" t="s">
        <v>184</v>
      </c>
      <c r="D424" s="6">
        <v>44342</v>
      </c>
      <c r="E424" s="28">
        <v>44342.717488425929</v>
      </c>
      <c r="F424" s="7">
        <v>144</v>
      </c>
      <c r="G424" s="7" t="str">
        <f>VLOOKUP(Table13144[[#This Row],[LogRecordType]],RecordTypes!$B$13:$C$27,2,0)</f>
        <v>User Logout is Good</v>
      </c>
      <c r="H424" s="5" t="s">
        <v>182</v>
      </c>
      <c r="I424" s="30">
        <f t="shared" si="6"/>
        <v>44342</v>
      </c>
      <c r="J424" s="29">
        <f>+VLOOKUP(Table13144[[#This Row],[DeviceMAC]],C425:F2327,3,0)</f>
        <v>44342.716990740744</v>
      </c>
      <c r="K424">
        <f>+VLOOKUP(Table13144[[#This Row],[DeviceMAC]],C425:F2327,4,0)</f>
        <v>139</v>
      </c>
      <c r="L424" t="str">
        <f>VLOOKUP(Table13144[[#This Row],[PrevRecordType]],RecordTypes!$B$13:$C$27,2,0)</f>
        <v>User Logout Start</v>
      </c>
      <c r="M424" t="str">
        <f>+VLOOKUP(Table13144[[#This Row],[DeviceMAC]],C425:H2327,5,0)</f>
        <v>User Logout Start</v>
      </c>
    </row>
    <row r="425" spans="2:13" x14ac:dyDescent="0.3">
      <c r="B425" s="5" t="s">
        <v>29</v>
      </c>
      <c r="C425" s="5" t="s">
        <v>147</v>
      </c>
      <c r="D425" s="6">
        <v>44342</v>
      </c>
      <c r="E425" s="28">
        <v>44342.717453703699</v>
      </c>
      <c r="F425" s="7">
        <v>139</v>
      </c>
      <c r="G425" s="7" t="str">
        <f>VLOOKUP(Table13144[[#This Row],[LogRecordType]],RecordTypes!$B$13:$C$27,2,0)</f>
        <v>User Logout Start</v>
      </c>
      <c r="H425" s="5" t="s">
        <v>160</v>
      </c>
      <c r="I425" s="30">
        <f t="shared" si="6"/>
        <v>44342</v>
      </c>
      <c r="J425" s="29">
        <f>+VLOOKUP(Table13144[[#This Row],[DeviceMAC]],C426:F2328,3,0)</f>
        <v>44342.329895833333</v>
      </c>
      <c r="K425">
        <f>+VLOOKUP(Table13144[[#This Row],[DeviceMAC]],C426:F2328,4,0)</f>
        <v>113</v>
      </c>
      <c r="L425" t="str">
        <f>VLOOKUP(Table13144[[#This Row],[PrevRecordType]],RecordTypes!$B$13:$C$27,2,0)</f>
        <v>User Login Start</v>
      </c>
      <c r="M425" t="str">
        <f>+VLOOKUP(Table13144[[#This Row],[DeviceMAC]],C426:H2328,5,0)</f>
        <v>User Login Start</v>
      </c>
    </row>
    <row r="426" spans="2:13" x14ac:dyDescent="0.3">
      <c r="B426" s="5" t="s">
        <v>29</v>
      </c>
      <c r="C426" s="5" t="s">
        <v>158</v>
      </c>
      <c r="D426" s="6">
        <v>44342</v>
      </c>
      <c r="E426" s="28">
        <v>44342.71738425926</v>
      </c>
      <c r="F426" s="7">
        <v>139</v>
      </c>
      <c r="G426" s="7" t="str">
        <f>VLOOKUP(Table13144[[#This Row],[LogRecordType]],RecordTypes!$B$13:$C$27,2,0)</f>
        <v>User Logout Start</v>
      </c>
      <c r="H426" s="5" t="s">
        <v>170</v>
      </c>
      <c r="I426" s="30">
        <f t="shared" si="6"/>
        <v>44342</v>
      </c>
      <c r="J426" s="29">
        <f>+VLOOKUP(Table13144[[#This Row],[DeviceMAC]],C427:F2329,3,0)</f>
        <v>44342.331793981488</v>
      </c>
      <c r="K426">
        <f>+VLOOKUP(Table13144[[#This Row],[DeviceMAC]],C427:F2329,4,0)</f>
        <v>123</v>
      </c>
      <c r="L426" t="str">
        <f>VLOOKUP(Table13144[[#This Row],[PrevRecordType]],RecordTypes!$B$13:$C$27,2,0)</f>
        <v>User Login Start is Good</v>
      </c>
      <c r="M426" t="str">
        <f>+VLOOKUP(Table13144[[#This Row],[DeviceMAC]],C427:H2329,5,0)</f>
        <v>User Login Start is Good</v>
      </c>
    </row>
    <row r="427" spans="2:13" x14ac:dyDescent="0.3">
      <c r="B427" s="5" t="s">
        <v>26</v>
      </c>
      <c r="C427" s="5" t="s">
        <v>166</v>
      </c>
      <c r="D427" s="6">
        <v>44342</v>
      </c>
      <c r="E427" s="28">
        <v>44342.717025462975</v>
      </c>
      <c r="F427" s="7">
        <v>139</v>
      </c>
      <c r="G427" s="7" t="str">
        <f>VLOOKUP(Table13144[[#This Row],[LogRecordType]],RecordTypes!$B$13:$C$27,2,0)</f>
        <v>User Logout Start</v>
      </c>
      <c r="H427" s="5" t="s">
        <v>182</v>
      </c>
      <c r="I427" s="30">
        <f t="shared" si="6"/>
        <v>44342</v>
      </c>
      <c r="J427" s="29">
        <f>+VLOOKUP(Table13144[[#This Row],[DeviceMAC]],C428:F2330,3,0)</f>
        <v>44342.335451388899</v>
      </c>
      <c r="K427">
        <f>+VLOOKUP(Table13144[[#This Row],[DeviceMAC]],C428:F2330,4,0)</f>
        <v>123</v>
      </c>
      <c r="L427" t="str">
        <f>VLOOKUP(Table13144[[#This Row],[PrevRecordType]],RecordTypes!$B$13:$C$27,2,0)</f>
        <v>User Login Start is Good</v>
      </c>
      <c r="M427" t="str">
        <f>+VLOOKUP(Table13144[[#This Row],[DeviceMAC]],C428:H2330,5,0)</f>
        <v>User Login Start is Good</v>
      </c>
    </row>
    <row r="428" spans="2:13" x14ac:dyDescent="0.3">
      <c r="B428" s="5" t="s">
        <v>26</v>
      </c>
      <c r="C428" s="5" t="s">
        <v>156</v>
      </c>
      <c r="D428" s="6">
        <v>44342</v>
      </c>
      <c r="E428" s="28">
        <v>44342.717025462967</v>
      </c>
      <c r="F428" s="7">
        <v>139</v>
      </c>
      <c r="G428" s="7" t="str">
        <f>VLOOKUP(Table13144[[#This Row],[LogRecordType]],RecordTypes!$B$13:$C$27,2,0)</f>
        <v>User Logout Start</v>
      </c>
      <c r="H428" s="5" t="s">
        <v>172</v>
      </c>
      <c r="I428" s="30">
        <f t="shared" si="6"/>
        <v>44342</v>
      </c>
      <c r="J428" s="29">
        <f>+VLOOKUP(Table13144[[#This Row],[DeviceMAC]],C429:F2331,3,0)</f>
        <v>44342.332534722227</v>
      </c>
      <c r="K428">
        <f>+VLOOKUP(Table13144[[#This Row],[DeviceMAC]],C429:F2331,4,0)</f>
        <v>123</v>
      </c>
      <c r="L428" t="str">
        <f>VLOOKUP(Table13144[[#This Row],[PrevRecordType]],RecordTypes!$B$13:$C$27,2,0)</f>
        <v>User Login Start is Good</v>
      </c>
      <c r="M428" t="str">
        <f>+VLOOKUP(Table13144[[#This Row],[DeviceMAC]],C429:H2331,5,0)</f>
        <v>User Login Start is Good</v>
      </c>
    </row>
    <row r="429" spans="2:13" x14ac:dyDescent="0.3">
      <c r="B429" s="5" t="s">
        <v>26</v>
      </c>
      <c r="C429" s="5" t="s">
        <v>184</v>
      </c>
      <c r="D429" s="6">
        <v>44342</v>
      </c>
      <c r="E429" s="28">
        <v>44342.716990740744</v>
      </c>
      <c r="F429" s="7">
        <v>139</v>
      </c>
      <c r="G429" s="7" t="str">
        <f>VLOOKUP(Table13144[[#This Row],[LogRecordType]],RecordTypes!$B$13:$C$27,2,0)</f>
        <v>User Logout Start</v>
      </c>
      <c r="H429" s="5" t="s">
        <v>186</v>
      </c>
      <c r="I429" s="30">
        <f t="shared" si="6"/>
        <v>44342</v>
      </c>
      <c r="J429" s="29">
        <f>+VLOOKUP(Table13144[[#This Row],[DeviceMAC]],C430:F2332,3,0)</f>
        <v>44342.338726851856</v>
      </c>
      <c r="K429">
        <f>+VLOOKUP(Table13144[[#This Row],[DeviceMAC]],C430:F2332,4,0)</f>
        <v>123</v>
      </c>
      <c r="L429" t="str">
        <f>VLOOKUP(Table13144[[#This Row],[PrevRecordType]],RecordTypes!$B$13:$C$27,2,0)</f>
        <v>User Login Start is Good</v>
      </c>
      <c r="M429" t="str">
        <f>+VLOOKUP(Table13144[[#This Row],[DeviceMAC]],C430:H2332,5,0)</f>
        <v>User Login Start is Good</v>
      </c>
    </row>
    <row r="430" spans="2:13" ht="43.2" x14ac:dyDescent="0.3">
      <c r="B430" s="5" t="s">
        <v>26</v>
      </c>
      <c r="C430" s="5" t="s">
        <v>162</v>
      </c>
      <c r="D430" s="6">
        <v>44342</v>
      </c>
      <c r="E430" s="28">
        <v>44342.71583333335</v>
      </c>
      <c r="F430" s="7">
        <v>156</v>
      </c>
      <c r="G430" s="7" t="str">
        <f>VLOOKUP(Table13144[[#This Row],[LogRecordType]],RecordTypes!$B$13:$C$27,2,0)</f>
        <v>PowerDown Or Network Disconnect Discovered</v>
      </c>
      <c r="H430" s="5" t="s">
        <v>67</v>
      </c>
      <c r="I430" s="30">
        <f t="shared" si="6"/>
        <v>44342</v>
      </c>
      <c r="J430" s="29">
        <f>+VLOOKUP(Table13144[[#This Row],[DeviceMAC]],C431:F2333,3,0)</f>
        <v>44342.715671296311</v>
      </c>
      <c r="K430">
        <f>+VLOOKUP(Table13144[[#This Row],[DeviceMAC]],C431:F2333,4,0)</f>
        <v>151</v>
      </c>
      <c r="L430" t="str">
        <f>VLOOKUP(Table13144[[#This Row],[PrevRecordType]],RecordTypes!$B$13:$C$27,2,0)</f>
        <v>Device Shutdown Finish</v>
      </c>
      <c r="M430" t="str">
        <f>+VLOOKUP(Table13144[[#This Row],[DeviceMAC]],C431:H2333,5,0)</f>
        <v>Device Shutdown Finish</v>
      </c>
    </row>
    <row r="431" spans="2:13" ht="28.8" x14ac:dyDescent="0.3">
      <c r="B431" s="5" t="s">
        <v>26</v>
      </c>
      <c r="C431" s="5" t="s">
        <v>162</v>
      </c>
      <c r="D431" s="6">
        <v>44342</v>
      </c>
      <c r="E431" s="28">
        <v>44342.715671296311</v>
      </c>
      <c r="F431" s="7">
        <v>151</v>
      </c>
      <c r="G431" s="7" t="str">
        <f>VLOOKUP(Table13144[[#This Row],[LogRecordType]],RecordTypes!$B$13:$C$27,2,0)</f>
        <v>Device Shutdown Finish</v>
      </c>
      <c r="H431" s="5" t="s">
        <v>163</v>
      </c>
      <c r="I431" s="30">
        <f t="shared" si="6"/>
        <v>44342</v>
      </c>
      <c r="J431" s="29">
        <f>+VLOOKUP(Table13144[[#This Row],[DeviceMAC]],C432:F2334,3,0)</f>
        <v>44342.715011574088</v>
      </c>
      <c r="K431">
        <f>+VLOOKUP(Table13144[[#This Row],[DeviceMAC]],C432:F2334,4,0)</f>
        <v>149</v>
      </c>
      <c r="L431" t="str">
        <f>VLOOKUP(Table13144[[#This Row],[PrevRecordType]],RecordTypes!$B$13:$C$27,2,0)</f>
        <v>Device Shutdown Start</v>
      </c>
      <c r="M431" t="str">
        <f>+VLOOKUP(Table13144[[#This Row],[DeviceMAC]],C432:H2334,5,0)</f>
        <v>Device Shutdown Start</v>
      </c>
    </row>
    <row r="432" spans="2:13" ht="43.2" x14ac:dyDescent="0.3">
      <c r="B432" s="5" t="s">
        <v>26</v>
      </c>
      <c r="C432" s="5" t="s">
        <v>141</v>
      </c>
      <c r="D432" s="6">
        <v>44342</v>
      </c>
      <c r="E432" s="28">
        <v>44342.715543981467</v>
      </c>
      <c r="F432" s="7">
        <v>156</v>
      </c>
      <c r="G432" s="7" t="str">
        <f>VLOOKUP(Table13144[[#This Row],[LogRecordType]],RecordTypes!$B$13:$C$27,2,0)</f>
        <v>PowerDown Or Network Disconnect Discovered</v>
      </c>
      <c r="H432" s="5" t="s">
        <v>67</v>
      </c>
      <c r="I432" s="30">
        <f t="shared" si="6"/>
        <v>44342</v>
      </c>
      <c r="J432" s="29">
        <f>+VLOOKUP(Table13144[[#This Row],[DeviceMAC]],C433:F2335,3,0)</f>
        <v>44342.715381944428</v>
      </c>
      <c r="K432">
        <f>+VLOOKUP(Table13144[[#This Row],[DeviceMAC]],C433:F2335,4,0)</f>
        <v>144</v>
      </c>
      <c r="L432" t="str">
        <f>VLOOKUP(Table13144[[#This Row],[PrevRecordType]],RecordTypes!$B$13:$C$27,2,0)</f>
        <v>User Logout is Good</v>
      </c>
      <c r="M432" t="str">
        <f>+VLOOKUP(Table13144[[#This Row],[DeviceMAC]],C433:H2335,5,0)</f>
        <v>User Logout is Good</v>
      </c>
    </row>
    <row r="433" spans="2:13" x14ac:dyDescent="0.3">
      <c r="B433" s="5" t="s">
        <v>26</v>
      </c>
      <c r="C433" s="5" t="s">
        <v>141</v>
      </c>
      <c r="D433" s="6">
        <v>44342</v>
      </c>
      <c r="E433" s="28">
        <v>44342.715381944428</v>
      </c>
      <c r="F433" s="7">
        <v>144</v>
      </c>
      <c r="G433" s="7" t="str">
        <f>VLOOKUP(Table13144[[#This Row],[LogRecordType]],RecordTypes!$B$13:$C$27,2,0)</f>
        <v>User Logout is Good</v>
      </c>
      <c r="H433" s="5" t="s">
        <v>161</v>
      </c>
      <c r="I433" s="30">
        <f t="shared" si="6"/>
        <v>44342</v>
      </c>
      <c r="J433" s="29">
        <f>+VLOOKUP(Table13144[[#This Row],[DeviceMAC]],C434:F2336,3,0)</f>
        <v>44342.715023148136</v>
      </c>
      <c r="K433">
        <f>+VLOOKUP(Table13144[[#This Row],[DeviceMAC]],C434:F2336,4,0)</f>
        <v>139</v>
      </c>
      <c r="L433" t="str">
        <f>VLOOKUP(Table13144[[#This Row],[PrevRecordType]],RecordTypes!$B$13:$C$27,2,0)</f>
        <v>User Logout Start</v>
      </c>
      <c r="M433" t="str">
        <f>+VLOOKUP(Table13144[[#This Row],[DeviceMAC]],C434:H2336,5,0)</f>
        <v>User Logout Start</v>
      </c>
    </row>
    <row r="434" spans="2:13" x14ac:dyDescent="0.3">
      <c r="B434" s="5" t="s">
        <v>26</v>
      </c>
      <c r="C434" s="5" t="s">
        <v>141</v>
      </c>
      <c r="D434" s="6">
        <v>44342</v>
      </c>
      <c r="E434" s="28">
        <v>44342.715023148136</v>
      </c>
      <c r="F434" s="7">
        <v>139</v>
      </c>
      <c r="G434" s="7" t="str">
        <f>VLOOKUP(Table13144[[#This Row],[LogRecordType]],RecordTypes!$B$13:$C$27,2,0)</f>
        <v>User Logout Start</v>
      </c>
      <c r="H434" s="5" t="s">
        <v>161</v>
      </c>
      <c r="I434" s="30">
        <f t="shared" si="6"/>
        <v>44342</v>
      </c>
      <c r="J434" s="29">
        <f>+VLOOKUP(Table13144[[#This Row],[DeviceMAC]],C435:F2337,3,0)</f>
        <v>44342.331412037027</v>
      </c>
      <c r="K434">
        <f>+VLOOKUP(Table13144[[#This Row],[DeviceMAC]],C435:F2337,4,0)</f>
        <v>123</v>
      </c>
      <c r="L434" t="str">
        <f>VLOOKUP(Table13144[[#This Row],[PrevRecordType]],RecordTypes!$B$13:$C$27,2,0)</f>
        <v>User Login Start is Good</v>
      </c>
      <c r="M434" t="str">
        <f>+VLOOKUP(Table13144[[#This Row],[DeviceMAC]],C435:H2337,5,0)</f>
        <v>User Login Start is Good</v>
      </c>
    </row>
    <row r="435" spans="2:13" x14ac:dyDescent="0.3">
      <c r="B435" s="5" t="s">
        <v>26</v>
      </c>
      <c r="C435" s="5" t="s">
        <v>162</v>
      </c>
      <c r="D435" s="6">
        <v>44342</v>
      </c>
      <c r="E435" s="28">
        <v>44342.715011574088</v>
      </c>
      <c r="F435" s="7">
        <v>149</v>
      </c>
      <c r="G435" s="7" t="str">
        <f>VLOOKUP(Table13144[[#This Row],[LogRecordType]],RecordTypes!$B$13:$C$27,2,0)</f>
        <v>Device Shutdown Start</v>
      </c>
      <c r="H435" s="5" t="s">
        <v>163</v>
      </c>
      <c r="I435" s="30">
        <f t="shared" si="6"/>
        <v>44342</v>
      </c>
      <c r="J435" s="29">
        <f>+VLOOKUP(Table13144[[#This Row],[DeviceMAC]],C436:F2338,3,0)</f>
        <v>44342.714664351864</v>
      </c>
      <c r="K435">
        <f>+VLOOKUP(Table13144[[#This Row],[DeviceMAC]],C436:F2338,4,0)</f>
        <v>144</v>
      </c>
      <c r="L435" t="str">
        <f>VLOOKUP(Table13144[[#This Row],[PrevRecordType]],RecordTypes!$B$13:$C$27,2,0)</f>
        <v>User Logout is Good</v>
      </c>
      <c r="M435" t="str">
        <f>+VLOOKUP(Table13144[[#This Row],[DeviceMAC]],C436:H2338,5,0)</f>
        <v>User Logout is Good</v>
      </c>
    </row>
    <row r="436" spans="2:13" x14ac:dyDescent="0.3">
      <c r="B436" s="5" t="s">
        <v>26</v>
      </c>
      <c r="C436" s="5" t="s">
        <v>162</v>
      </c>
      <c r="D436" s="6">
        <v>44342</v>
      </c>
      <c r="E436" s="28">
        <v>44342.714664351864</v>
      </c>
      <c r="F436" s="7">
        <v>144</v>
      </c>
      <c r="G436" s="7" t="str">
        <f>VLOOKUP(Table13144[[#This Row],[LogRecordType]],RecordTypes!$B$13:$C$27,2,0)</f>
        <v>User Logout is Good</v>
      </c>
      <c r="H436" s="5" t="s">
        <v>177</v>
      </c>
      <c r="I436" s="30">
        <f t="shared" si="6"/>
        <v>44342</v>
      </c>
      <c r="J436" s="29">
        <f>+VLOOKUP(Table13144[[#This Row],[DeviceMAC]],C437:F2339,3,0)</f>
        <v>44342.714224537049</v>
      </c>
      <c r="K436">
        <f>+VLOOKUP(Table13144[[#This Row],[DeviceMAC]],C437:F2339,4,0)</f>
        <v>139</v>
      </c>
      <c r="L436" t="str">
        <f>VLOOKUP(Table13144[[#This Row],[PrevRecordType]],RecordTypes!$B$13:$C$27,2,0)</f>
        <v>User Logout Start</v>
      </c>
      <c r="M436" t="str">
        <f>+VLOOKUP(Table13144[[#This Row],[DeviceMAC]],C437:H2339,5,0)</f>
        <v>User Logout Start</v>
      </c>
    </row>
    <row r="437" spans="2:13" x14ac:dyDescent="0.3">
      <c r="B437" s="5" t="s">
        <v>26</v>
      </c>
      <c r="C437" s="5" t="s">
        <v>162</v>
      </c>
      <c r="D437" s="6">
        <v>44342</v>
      </c>
      <c r="E437" s="28">
        <v>44342.714224537049</v>
      </c>
      <c r="F437" s="7">
        <v>139</v>
      </c>
      <c r="G437" s="7" t="str">
        <f>VLOOKUP(Table13144[[#This Row],[LogRecordType]],RecordTypes!$B$13:$C$27,2,0)</f>
        <v>User Logout Start</v>
      </c>
      <c r="H437" s="5" t="s">
        <v>176</v>
      </c>
      <c r="I437" s="30">
        <f t="shared" si="6"/>
        <v>44342</v>
      </c>
      <c r="J437" s="29">
        <f>+VLOOKUP(Table13144[[#This Row],[DeviceMAC]],C438:F2340,3,0)</f>
        <v>44342.332256944457</v>
      </c>
      <c r="K437">
        <f>+VLOOKUP(Table13144[[#This Row],[DeviceMAC]],C438:F2340,4,0)</f>
        <v>123</v>
      </c>
      <c r="L437" t="str">
        <f>VLOOKUP(Table13144[[#This Row],[PrevRecordType]],RecordTypes!$B$13:$C$27,2,0)</f>
        <v>User Login Start is Good</v>
      </c>
      <c r="M437" t="str">
        <f>+VLOOKUP(Table13144[[#This Row],[DeviceMAC]],C438:H2340,5,0)</f>
        <v>User Login Start is Good</v>
      </c>
    </row>
    <row r="438" spans="2:13" ht="43.2" x14ac:dyDescent="0.3">
      <c r="B438" s="5" t="s">
        <v>26</v>
      </c>
      <c r="C438" s="5" t="s">
        <v>151</v>
      </c>
      <c r="D438" s="6">
        <v>44342</v>
      </c>
      <c r="E438" s="28">
        <v>44342.711840277771</v>
      </c>
      <c r="F438" s="7">
        <v>156</v>
      </c>
      <c r="G438" s="7" t="str">
        <f>VLOOKUP(Table13144[[#This Row],[LogRecordType]],RecordTypes!$B$13:$C$27,2,0)</f>
        <v>PowerDown Or Network Disconnect Discovered</v>
      </c>
      <c r="H438" s="5" t="s">
        <v>67</v>
      </c>
      <c r="I438" s="30">
        <f t="shared" si="6"/>
        <v>44342</v>
      </c>
      <c r="J438" s="29">
        <f>+VLOOKUP(Table13144[[#This Row],[DeviceMAC]],C439:F2341,3,0)</f>
        <v>44342.711689814809</v>
      </c>
      <c r="K438">
        <f>+VLOOKUP(Table13144[[#This Row],[DeviceMAC]],C439:F2341,4,0)</f>
        <v>144</v>
      </c>
      <c r="L438" t="str">
        <f>VLOOKUP(Table13144[[#This Row],[PrevRecordType]],RecordTypes!$B$13:$C$27,2,0)</f>
        <v>User Logout is Good</v>
      </c>
      <c r="M438" t="str">
        <f>+VLOOKUP(Table13144[[#This Row],[DeviceMAC]],C439:H2341,5,0)</f>
        <v>User Logout is Good</v>
      </c>
    </row>
    <row r="439" spans="2:13" x14ac:dyDescent="0.3">
      <c r="B439" s="5" t="s">
        <v>26</v>
      </c>
      <c r="C439" s="5" t="s">
        <v>151</v>
      </c>
      <c r="D439" s="6">
        <v>44342</v>
      </c>
      <c r="E439" s="28">
        <v>44342.711689814809</v>
      </c>
      <c r="F439" s="7">
        <v>144</v>
      </c>
      <c r="G439" s="7" t="str">
        <f>VLOOKUP(Table13144[[#This Row],[LogRecordType]],RecordTypes!$B$13:$C$27,2,0)</f>
        <v>User Logout is Good</v>
      </c>
      <c r="H439" s="5" t="s">
        <v>181</v>
      </c>
      <c r="I439" s="30">
        <f t="shared" si="6"/>
        <v>44342</v>
      </c>
      <c r="J439" s="29">
        <f>+VLOOKUP(Table13144[[#This Row],[DeviceMAC]],C440:F2342,3,0)</f>
        <v>44342.711342592585</v>
      </c>
      <c r="K439">
        <f>+VLOOKUP(Table13144[[#This Row],[DeviceMAC]],C440:F2342,4,0)</f>
        <v>139</v>
      </c>
      <c r="L439" t="str">
        <f>VLOOKUP(Table13144[[#This Row],[PrevRecordType]],RecordTypes!$B$13:$C$27,2,0)</f>
        <v>User Logout Start</v>
      </c>
      <c r="M439" t="str">
        <f>+VLOOKUP(Table13144[[#This Row],[DeviceMAC]],C440:H2342,5,0)</f>
        <v>User Logout Start</v>
      </c>
    </row>
    <row r="440" spans="2:13" x14ac:dyDescent="0.3">
      <c r="B440" s="5" t="s">
        <v>26</v>
      </c>
      <c r="C440" s="5" t="s">
        <v>151</v>
      </c>
      <c r="D440" s="6">
        <v>44342</v>
      </c>
      <c r="E440" s="28">
        <v>44342.711342592585</v>
      </c>
      <c r="F440" s="7">
        <v>139</v>
      </c>
      <c r="G440" s="7" t="str">
        <f>VLOOKUP(Table13144[[#This Row],[LogRecordType]],RecordTypes!$B$13:$C$27,2,0)</f>
        <v>User Logout Start</v>
      </c>
      <c r="H440" s="5" t="s">
        <v>181</v>
      </c>
      <c r="I440" s="30">
        <f t="shared" si="6"/>
        <v>44342</v>
      </c>
      <c r="J440" s="29">
        <f>+VLOOKUP(Table13144[[#This Row],[DeviceMAC]],C441:F2343,3,0)</f>
        <v>44342.337430555548</v>
      </c>
      <c r="K440">
        <f>+VLOOKUP(Table13144[[#This Row],[DeviceMAC]],C441:F2343,4,0)</f>
        <v>123</v>
      </c>
      <c r="L440" t="str">
        <f>VLOOKUP(Table13144[[#This Row],[PrevRecordType]],RecordTypes!$B$13:$C$27,2,0)</f>
        <v>User Login Start is Good</v>
      </c>
      <c r="M440" t="str">
        <f>+VLOOKUP(Table13144[[#This Row],[DeviceMAC]],C441:H2343,5,0)</f>
        <v>User Login Start is Good</v>
      </c>
    </row>
    <row r="441" spans="2:13" ht="43.2" x14ac:dyDescent="0.3">
      <c r="B441" s="5" t="s">
        <v>26</v>
      </c>
      <c r="C441" s="5" t="s">
        <v>174</v>
      </c>
      <c r="D441" s="6">
        <v>44342</v>
      </c>
      <c r="E441" s="28">
        <v>44342.709988425922</v>
      </c>
      <c r="F441" s="7">
        <v>156</v>
      </c>
      <c r="G441" s="7" t="str">
        <f>VLOOKUP(Table13144[[#This Row],[LogRecordType]],RecordTypes!$B$13:$C$27,2,0)</f>
        <v>PowerDown Or Network Disconnect Discovered</v>
      </c>
      <c r="H441" s="5" t="s">
        <v>67</v>
      </c>
      <c r="I441" s="30">
        <f t="shared" si="6"/>
        <v>44342</v>
      </c>
      <c r="J441" s="29">
        <f>+VLOOKUP(Table13144[[#This Row],[DeviceMAC]],C442:F2344,3,0)</f>
        <v>44342.709872685184</v>
      </c>
      <c r="K441">
        <f>+VLOOKUP(Table13144[[#This Row],[DeviceMAC]],C442:F2344,4,0)</f>
        <v>151</v>
      </c>
      <c r="L441" t="str">
        <f>VLOOKUP(Table13144[[#This Row],[PrevRecordType]],RecordTypes!$B$13:$C$27,2,0)</f>
        <v>Device Shutdown Finish</v>
      </c>
      <c r="M441" t="str">
        <f>+VLOOKUP(Table13144[[#This Row],[DeviceMAC]],C442:H2344,5,0)</f>
        <v>Device Shutdown Finish</v>
      </c>
    </row>
    <row r="442" spans="2:13" ht="28.8" x14ac:dyDescent="0.3">
      <c r="B442" s="5" t="s">
        <v>26</v>
      </c>
      <c r="C442" s="5" t="s">
        <v>174</v>
      </c>
      <c r="D442" s="6">
        <v>44342</v>
      </c>
      <c r="E442" s="28">
        <v>44342.709872685184</v>
      </c>
      <c r="F442" s="7">
        <v>151</v>
      </c>
      <c r="G442" s="7" t="str">
        <f>VLOOKUP(Table13144[[#This Row],[LogRecordType]],RecordTypes!$B$13:$C$27,2,0)</f>
        <v>Device Shutdown Finish</v>
      </c>
      <c r="H442" s="5" t="s">
        <v>175</v>
      </c>
      <c r="I442" s="30">
        <f t="shared" si="6"/>
        <v>44342</v>
      </c>
      <c r="J442" s="29">
        <f>+VLOOKUP(Table13144[[#This Row],[DeviceMAC]],C443:F2345,3,0)</f>
        <v>44342.709305555552</v>
      </c>
      <c r="K442">
        <f>+VLOOKUP(Table13144[[#This Row],[DeviceMAC]],C443:F2345,4,0)</f>
        <v>149</v>
      </c>
      <c r="L442" t="str">
        <f>VLOOKUP(Table13144[[#This Row],[PrevRecordType]],RecordTypes!$B$13:$C$27,2,0)</f>
        <v>Device Shutdown Start</v>
      </c>
      <c r="M442" t="str">
        <f>+VLOOKUP(Table13144[[#This Row],[DeviceMAC]],C443:H2345,5,0)</f>
        <v>Device Shutdown Start</v>
      </c>
    </row>
    <row r="443" spans="2:13" ht="43.2" x14ac:dyDescent="0.3">
      <c r="B443" s="5" t="s">
        <v>29</v>
      </c>
      <c r="C443" s="5" t="s">
        <v>153</v>
      </c>
      <c r="D443" s="6">
        <v>44342</v>
      </c>
      <c r="E443" s="28">
        <v>44342.709641203706</v>
      </c>
      <c r="F443" s="7">
        <v>156</v>
      </c>
      <c r="G443" s="7" t="str">
        <f>VLOOKUP(Table13144[[#This Row],[LogRecordType]],RecordTypes!$B$13:$C$27,2,0)</f>
        <v>PowerDown Or Network Disconnect Discovered</v>
      </c>
      <c r="H443" s="5" t="s">
        <v>67</v>
      </c>
      <c r="I443" s="30">
        <f t="shared" si="6"/>
        <v>44342</v>
      </c>
      <c r="J443" s="29">
        <f>+VLOOKUP(Table13144[[#This Row],[DeviceMAC]],C444:F2346,3,0)</f>
        <v>44342.709502314814</v>
      </c>
      <c r="K443">
        <f>+VLOOKUP(Table13144[[#This Row],[DeviceMAC]],C444:F2346,4,0)</f>
        <v>151</v>
      </c>
      <c r="L443" t="str">
        <f>VLOOKUP(Table13144[[#This Row],[PrevRecordType]],RecordTypes!$B$13:$C$27,2,0)</f>
        <v>Device Shutdown Finish</v>
      </c>
      <c r="M443" t="str">
        <f>+VLOOKUP(Table13144[[#This Row],[DeviceMAC]],C444:H2346,5,0)</f>
        <v>Device Shutdown Finish</v>
      </c>
    </row>
    <row r="444" spans="2:13" ht="28.8" x14ac:dyDescent="0.3">
      <c r="B444" s="5" t="s">
        <v>29</v>
      </c>
      <c r="C444" s="5" t="s">
        <v>153</v>
      </c>
      <c r="D444" s="6">
        <v>44342</v>
      </c>
      <c r="E444" s="28">
        <v>44342.709502314814</v>
      </c>
      <c r="F444" s="7">
        <v>151</v>
      </c>
      <c r="G444" s="7" t="str">
        <f>VLOOKUP(Table13144[[#This Row],[LogRecordType]],RecordTypes!$B$13:$C$27,2,0)</f>
        <v>Device Shutdown Finish</v>
      </c>
      <c r="H444" s="5" t="s">
        <v>154</v>
      </c>
      <c r="I444" s="30">
        <f t="shared" si="6"/>
        <v>44342</v>
      </c>
      <c r="J444" s="29">
        <f>+VLOOKUP(Table13144[[#This Row],[DeviceMAC]],C445:F2347,3,0)</f>
        <v>44342.709004629629</v>
      </c>
      <c r="K444">
        <f>+VLOOKUP(Table13144[[#This Row],[DeviceMAC]],C445:F2347,4,0)</f>
        <v>149</v>
      </c>
      <c r="L444" t="str">
        <f>VLOOKUP(Table13144[[#This Row],[PrevRecordType]],RecordTypes!$B$13:$C$27,2,0)</f>
        <v>Device Shutdown Start</v>
      </c>
      <c r="M444" t="str">
        <f>+VLOOKUP(Table13144[[#This Row],[DeviceMAC]],C445:H2347,5,0)</f>
        <v>Device Shutdown Start</v>
      </c>
    </row>
    <row r="445" spans="2:13" x14ac:dyDescent="0.3">
      <c r="B445" s="5" t="s">
        <v>26</v>
      </c>
      <c r="C445" s="5" t="s">
        <v>174</v>
      </c>
      <c r="D445" s="6">
        <v>44342</v>
      </c>
      <c r="E445" s="28">
        <v>44342.709305555552</v>
      </c>
      <c r="F445" s="7">
        <v>149</v>
      </c>
      <c r="G445" s="7" t="str">
        <f>VLOOKUP(Table13144[[#This Row],[LogRecordType]],RecordTypes!$B$13:$C$27,2,0)</f>
        <v>Device Shutdown Start</v>
      </c>
      <c r="H445" s="5" t="s">
        <v>175</v>
      </c>
      <c r="I445" s="30">
        <f t="shared" si="6"/>
        <v>44342</v>
      </c>
      <c r="J445" s="29">
        <f>+VLOOKUP(Table13144[[#This Row],[DeviceMAC]],C446:F2348,3,0)</f>
        <v>44342.708726851852</v>
      </c>
      <c r="K445">
        <f>+VLOOKUP(Table13144[[#This Row],[DeviceMAC]],C446:F2348,4,0)</f>
        <v>144</v>
      </c>
      <c r="L445" t="str">
        <f>VLOOKUP(Table13144[[#This Row],[PrevRecordType]],RecordTypes!$B$13:$C$27,2,0)</f>
        <v>User Logout is Good</v>
      </c>
      <c r="M445" t="str">
        <f>+VLOOKUP(Table13144[[#This Row],[DeviceMAC]],C446:H2348,5,0)</f>
        <v>User Logout is Good</v>
      </c>
    </row>
    <row r="446" spans="2:13" x14ac:dyDescent="0.3">
      <c r="B446" s="5" t="s">
        <v>29</v>
      </c>
      <c r="C446" s="5" t="s">
        <v>153</v>
      </c>
      <c r="D446" s="6">
        <v>44342</v>
      </c>
      <c r="E446" s="28">
        <v>44342.709004629629</v>
      </c>
      <c r="F446" s="7">
        <v>149</v>
      </c>
      <c r="G446" s="7" t="str">
        <f>VLOOKUP(Table13144[[#This Row],[LogRecordType]],RecordTypes!$B$13:$C$27,2,0)</f>
        <v>Device Shutdown Start</v>
      </c>
      <c r="H446" s="5" t="s">
        <v>154</v>
      </c>
      <c r="I446" s="30">
        <f t="shared" si="6"/>
        <v>44342</v>
      </c>
      <c r="J446" s="29">
        <f>+VLOOKUP(Table13144[[#This Row],[DeviceMAC]],C447:F2349,3,0)</f>
        <v>44342.708715277775</v>
      </c>
      <c r="K446">
        <f>+VLOOKUP(Table13144[[#This Row],[DeviceMAC]],C447:F2349,4,0)</f>
        <v>144</v>
      </c>
      <c r="L446" t="str">
        <f>VLOOKUP(Table13144[[#This Row],[PrevRecordType]],RecordTypes!$B$13:$C$27,2,0)</f>
        <v>User Logout is Good</v>
      </c>
      <c r="M446" t="str">
        <f>+VLOOKUP(Table13144[[#This Row],[DeviceMAC]],C447:H2349,5,0)</f>
        <v>User Logout is Good</v>
      </c>
    </row>
    <row r="447" spans="2:13" x14ac:dyDescent="0.3">
      <c r="B447" s="5" t="s">
        <v>26</v>
      </c>
      <c r="C447" s="5" t="s">
        <v>174</v>
      </c>
      <c r="D447" s="6">
        <v>44342</v>
      </c>
      <c r="E447" s="28">
        <v>44342.708726851852</v>
      </c>
      <c r="F447" s="7">
        <v>144</v>
      </c>
      <c r="G447" s="7" t="str">
        <f>VLOOKUP(Table13144[[#This Row],[LogRecordType]],RecordTypes!$B$13:$C$27,2,0)</f>
        <v>User Logout is Good</v>
      </c>
      <c r="H447" s="5" t="s">
        <v>181</v>
      </c>
      <c r="I447" s="30">
        <f t="shared" si="6"/>
        <v>44342</v>
      </c>
      <c r="J447" s="29">
        <f>+VLOOKUP(Table13144[[#This Row],[DeviceMAC]],C448:F2350,3,0)</f>
        <v>44342.708298611113</v>
      </c>
      <c r="K447">
        <f>+VLOOKUP(Table13144[[#This Row],[DeviceMAC]],C448:F2350,4,0)</f>
        <v>139</v>
      </c>
      <c r="L447" t="str">
        <f>VLOOKUP(Table13144[[#This Row],[PrevRecordType]],RecordTypes!$B$13:$C$27,2,0)</f>
        <v>User Logout Start</v>
      </c>
      <c r="M447" t="str">
        <f>+VLOOKUP(Table13144[[#This Row],[DeviceMAC]],C448:H2350,5,0)</f>
        <v>User Logout Start</v>
      </c>
    </row>
    <row r="448" spans="2:13" x14ac:dyDescent="0.3">
      <c r="B448" s="5" t="s">
        <v>29</v>
      </c>
      <c r="C448" s="5" t="s">
        <v>153</v>
      </c>
      <c r="D448" s="6">
        <v>44342</v>
      </c>
      <c r="E448" s="28">
        <v>44342.708715277775</v>
      </c>
      <c r="F448" s="7">
        <v>144</v>
      </c>
      <c r="G448" s="7" t="str">
        <f>VLOOKUP(Table13144[[#This Row],[LogRecordType]],RecordTypes!$B$13:$C$27,2,0)</f>
        <v>User Logout is Good</v>
      </c>
      <c r="H448" s="5" t="s">
        <v>169</v>
      </c>
      <c r="I448" s="30">
        <f t="shared" si="6"/>
        <v>44342</v>
      </c>
      <c r="J448" s="29">
        <f>+VLOOKUP(Table13144[[#This Row],[DeviceMAC]],C449:F2351,3,0)</f>
        <v>44342.708321759259</v>
      </c>
      <c r="K448">
        <f>+VLOOKUP(Table13144[[#This Row],[DeviceMAC]],C449:F2351,4,0)</f>
        <v>139</v>
      </c>
      <c r="L448" t="str">
        <f>VLOOKUP(Table13144[[#This Row],[PrevRecordType]],RecordTypes!$B$13:$C$27,2,0)</f>
        <v>User Logout Start</v>
      </c>
      <c r="M448" t="str">
        <f>+VLOOKUP(Table13144[[#This Row],[DeviceMAC]],C449:H2351,5,0)</f>
        <v>User Logout Start</v>
      </c>
    </row>
    <row r="449" spans="2:13" x14ac:dyDescent="0.3">
      <c r="B449" s="5" t="s">
        <v>29</v>
      </c>
      <c r="C449" s="5" t="s">
        <v>153</v>
      </c>
      <c r="D449" s="6">
        <v>44342</v>
      </c>
      <c r="E449" s="28">
        <v>44342.708321759259</v>
      </c>
      <c r="F449" s="7">
        <v>139</v>
      </c>
      <c r="G449" s="7" t="str">
        <f>VLOOKUP(Table13144[[#This Row],[LogRecordType]],RecordTypes!$B$13:$C$27,2,0)</f>
        <v>User Logout Start</v>
      </c>
      <c r="H449" s="5" t="s">
        <v>168</v>
      </c>
      <c r="I449" s="30">
        <f t="shared" si="6"/>
        <v>44342</v>
      </c>
      <c r="J449" s="29">
        <f>+VLOOKUP(Table13144[[#This Row],[DeviceMAC]],C450:F2352,3,0)</f>
        <v>44342.332071759265</v>
      </c>
      <c r="K449">
        <f>+VLOOKUP(Table13144[[#This Row],[DeviceMAC]],C450:F2352,4,0)</f>
        <v>123</v>
      </c>
      <c r="L449" t="str">
        <f>VLOOKUP(Table13144[[#This Row],[PrevRecordType]],RecordTypes!$B$13:$C$27,2,0)</f>
        <v>User Login Start is Good</v>
      </c>
      <c r="M449" t="str">
        <f>+VLOOKUP(Table13144[[#This Row],[DeviceMAC]],C450:H2352,5,0)</f>
        <v>User Login Start is Good</v>
      </c>
    </row>
    <row r="450" spans="2:13" x14ac:dyDescent="0.3">
      <c r="B450" s="5" t="s">
        <v>26</v>
      </c>
      <c r="C450" s="5" t="s">
        <v>174</v>
      </c>
      <c r="D450" s="6">
        <v>44342</v>
      </c>
      <c r="E450" s="28">
        <v>44342.708298611113</v>
      </c>
      <c r="F450" s="7">
        <v>139</v>
      </c>
      <c r="G450" s="7" t="str">
        <f>VLOOKUP(Table13144[[#This Row],[LogRecordType]],RecordTypes!$B$13:$C$27,2,0)</f>
        <v>User Logout Start</v>
      </c>
      <c r="H450" s="5" t="s">
        <v>180</v>
      </c>
      <c r="I450" s="30">
        <f t="shared" si="6"/>
        <v>44342</v>
      </c>
      <c r="J450" s="29">
        <f>+VLOOKUP(Table13144[[#This Row],[DeviceMAC]],C451:F2353,3,0)</f>
        <v>44342.332118055558</v>
      </c>
      <c r="K450">
        <f>+VLOOKUP(Table13144[[#This Row],[DeviceMAC]],C451:F2353,4,0)</f>
        <v>123</v>
      </c>
      <c r="L450" t="str">
        <f>VLOOKUP(Table13144[[#This Row],[PrevRecordType]],RecordTypes!$B$13:$C$27,2,0)</f>
        <v>User Login Start is Good</v>
      </c>
      <c r="M450" t="str">
        <f>+VLOOKUP(Table13144[[#This Row],[DeviceMAC]],C451:H2353,5,0)</f>
        <v>User Login Start is Good</v>
      </c>
    </row>
    <row r="451" spans="2:13" ht="43.2" x14ac:dyDescent="0.3">
      <c r="B451" s="5" t="s">
        <v>29</v>
      </c>
      <c r="C451" s="5" t="s">
        <v>116</v>
      </c>
      <c r="D451" s="6">
        <v>44342</v>
      </c>
      <c r="E451" s="28">
        <v>44342.705208333326</v>
      </c>
      <c r="F451" s="7">
        <v>156</v>
      </c>
      <c r="G451" s="7" t="str">
        <f>VLOOKUP(Table13144[[#This Row],[LogRecordType]],RecordTypes!$B$13:$C$27,2,0)</f>
        <v>PowerDown Or Network Disconnect Discovered</v>
      </c>
      <c r="H451" s="5" t="s">
        <v>67</v>
      </c>
      <c r="I451" s="30">
        <f t="shared" si="6"/>
        <v>44342</v>
      </c>
      <c r="J451" s="29">
        <f>+VLOOKUP(Table13144[[#This Row],[DeviceMAC]],C452:F2354,3,0)</f>
        <v>44342.705046296287</v>
      </c>
      <c r="K451">
        <f>+VLOOKUP(Table13144[[#This Row],[DeviceMAC]],C452:F2354,4,0)</f>
        <v>144</v>
      </c>
      <c r="L451" t="str">
        <f>VLOOKUP(Table13144[[#This Row],[PrevRecordType]],RecordTypes!$B$13:$C$27,2,0)</f>
        <v>User Logout is Good</v>
      </c>
      <c r="M451" t="str">
        <f>+VLOOKUP(Table13144[[#This Row],[DeviceMAC]],C452:H2354,5,0)</f>
        <v>User Logout is Good</v>
      </c>
    </row>
    <row r="452" spans="2:13" x14ac:dyDescent="0.3">
      <c r="B452" s="5" t="s">
        <v>29</v>
      </c>
      <c r="C452" s="5" t="s">
        <v>116</v>
      </c>
      <c r="D452" s="6">
        <v>44342</v>
      </c>
      <c r="E452" s="28">
        <v>44342.705046296287</v>
      </c>
      <c r="F452" s="7">
        <v>144</v>
      </c>
      <c r="G452" s="7" t="str">
        <f>VLOOKUP(Table13144[[#This Row],[LogRecordType]],RecordTypes!$B$13:$C$27,2,0)</f>
        <v>User Logout is Good</v>
      </c>
      <c r="H452" s="5" t="s">
        <v>128</v>
      </c>
      <c r="I452" s="30">
        <f t="shared" si="6"/>
        <v>44342</v>
      </c>
      <c r="J452" s="29">
        <f>+VLOOKUP(Table13144[[#This Row],[DeviceMAC]],C453:F2355,3,0)</f>
        <v>44342.704571759248</v>
      </c>
      <c r="K452">
        <f>+VLOOKUP(Table13144[[#This Row],[DeviceMAC]],C453:F2355,4,0)</f>
        <v>139</v>
      </c>
      <c r="L452" t="str">
        <f>VLOOKUP(Table13144[[#This Row],[PrevRecordType]],RecordTypes!$B$13:$C$27,2,0)</f>
        <v>User Logout Start</v>
      </c>
      <c r="M452" t="str">
        <f>+VLOOKUP(Table13144[[#This Row],[DeviceMAC]],C453:H2355,5,0)</f>
        <v>User Logout Start</v>
      </c>
    </row>
    <row r="453" spans="2:13" x14ac:dyDescent="0.3">
      <c r="B453" s="5" t="s">
        <v>29</v>
      </c>
      <c r="C453" s="5" t="s">
        <v>116</v>
      </c>
      <c r="D453" s="6">
        <v>44342</v>
      </c>
      <c r="E453" s="28">
        <v>44342.704571759248</v>
      </c>
      <c r="F453" s="7">
        <v>139</v>
      </c>
      <c r="G453" s="7" t="str">
        <f>VLOOKUP(Table13144[[#This Row],[LogRecordType]],RecordTypes!$B$13:$C$27,2,0)</f>
        <v>User Logout Start</v>
      </c>
      <c r="H453" s="5" t="s">
        <v>128</v>
      </c>
      <c r="I453" s="30">
        <f t="shared" si="6"/>
        <v>44342</v>
      </c>
      <c r="J453" s="29">
        <f>+VLOOKUP(Table13144[[#This Row],[DeviceMAC]],C454:F2356,3,0)</f>
        <v>44342.317407407398</v>
      </c>
      <c r="K453">
        <f>+VLOOKUP(Table13144[[#This Row],[DeviceMAC]],C454:F2356,4,0)</f>
        <v>123</v>
      </c>
      <c r="L453" t="str">
        <f>VLOOKUP(Table13144[[#This Row],[PrevRecordType]],RecordTypes!$B$13:$C$27,2,0)</f>
        <v>User Login Start is Good</v>
      </c>
      <c r="M453" t="str">
        <f>+VLOOKUP(Table13144[[#This Row],[DeviceMAC]],C454:H2356,5,0)</f>
        <v>User Login Start is Good</v>
      </c>
    </row>
    <row r="454" spans="2:13" ht="43.2" x14ac:dyDescent="0.3">
      <c r="B454" s="5" t="s">
        <v>26</v>
      </c>
      <c r="C454" s="5" t="s">
        <v>143</v>
      </c>
      <c r="D454" s="6">
        <v>44342</v>
      </c>
      <c r="E454" s="28">
        <v>44342.703726851847</v>
      </c>
      <c r="F454" s="7">
        <v>156</v>
      </c>
      <c r="G454" s="7" t="str">
        <f>VLOOKUP(Table13144[[#This Row],[LogRecordType]],RecordTypes!$B$13:$C$27,2,0)</f>
        <v>PowerDown Or Network Disconnect Discovered</v>
      </c>
      <c r="H454" s="5" t="s">
        <v>67</v>
      </c>
      <c r="I454" s="30">
        <f t="shared" si="6"/>
        <v>44342</v>
      </c>
      <c r="J454" s="29">
        <f>+VLOOKUP(Table13144[[#This Row],[DeviceMAC]],C455:F2357,3,0)</f>
        <v>44342.703599537032</v>
      </c>
      <c r="K454">
        <f>+VLOOKUP(Table13144[[#This Row],[DeviceMAC]],C455:F2357,4,0)</f>
        <v>144</v>
      </c>
      <c r="L454" t="str">
        <f>VLOOKUP(Table13144[[#This Row],[PrevRecordType]],RecordTypes!$B$13:$C$27,2,0)</f>
        <v>User Logout is Good</v>
      </c>
      <c r="M454" t="str">
        <f>+VLOOKUP(Table13144[[#This Row],[DeviceMAC]],C455:H2357,5,0)</f>
        <v>User Logout is Good</v>
      </c>
    </row>
    <row r="455" spans="2:13" ht="43.2" x14ac:dyDescent="0.3">
      <c r="B455" s="5" t="s">
        <v>26</v>
      </c>
      <c r="C455" s="5" t="s">
        <v>164</v>
      </c>
      <c r="D455" s="6">
        <v>44342</v>
      </c>
      <c r="E455" s="28">
        <v>44342.703657407401</v>
      </c>
      <c r="F455" s="7">
        <v>156</v>
      </c>
      <c r="G455" s="7" t="str">
        <f>VLOOKUP(Table13144[[#This Row],[LogRecordType]],RecordTypes!$B$13:$C$27,2,0)</f>
        <v>PowerDown Or Network Disconnect Discovered</v>
      </c>
      <c r="H455" s="5" t="s">
        <v>67</v>
      </c>
      <c r="I455" s="30">
        <f t="shared" si="6"/>
        <v>44342</v>
      </c>
      <c r="J455" s="29">
        <f>+VLOOKUP(Table13144[[#This Row],[DeviceMAC]],C456:F2358,3,0)</f>
        <v>44342.703506944439</v>
      </c>
      <c r="K455">
        <f>+VLOOKUP(Table13144[[#This Row],[DeviceMAC]],C456:F2358,4,0)</f>
        <v>151</v>
      </c>
      <c r="L455" t="str">
        <f>VLOOKUP(Table13144[[#This Row],[PrevRecordType]],RecordTypes!$B$13:$C$27,2,0)</f>
        <v>Device Shutdown Finish</v>
      </c>
      <c r="M455" t="str">
        <f>+VLOOKUP(Table13144[[#This Row],[DeviceMAC]],C456:H2358,5,0)</f>
        <v>Device Shutdown Finish</v>
      </c>
    </row>
    <row r="456" spans="2:13" x14ac:dyDescent="0.3">
      <c r="B456" s="5" t="s">
        <v>26</v>
      </c>
      <c r="C456" s="5" t="s">
        <v>143</v>
      </c>
      <c r="D456" s="6">
        <v>44342</v>
      </c>
      <c r="E456" s="28">
        <v>44342.703599537032</v>
      </c>
      <c r="F456" s="7">
        <v>144</v>
      </c>
      <c r="G456" s="7" t="str">
        <f>VLOOKUP(Table13144[[#This Row],[LogRecordType]],RecordTypes!$B$13:$C$27,2,0)</f>
        <v>User Logout is Good</v>
      </c>
      <c r="H456" s="5" t="s">
        <v>155</v>
      </c>
      <c r="I456" s="30">
        <f t="shared" si="6"/>
        <v>44342</v>
      </c>
      <c r="J456" s="29">
        <f>+VLOOKUP(Table13144[[#This Row],[DeviceMAC]],C457:F2359,3,0)</f>
        <v>44342.702303240738</v>
      </c>
      <c r="K456">
        <f>+VLOOKUP(Table13144[[#This Row],[DeviceMAC]],C457:F2359,4,0)</f>
        <v>139</v>
      </c>
      <c r="L456" t="str">
        <f>VLOOKUP(Table13144[[#This Row],[PrevRecordType]],RecordTypes!$B$13:$C$27,2,0)</f>
        <v>User Logout Start</v>
      </c>
      <c r="M456" t="str">
        <f>+VLOOKUP(Table13144[[#This Row],[DeviceMAC]],C457:H2359,5,0)</f>
        <v>User Logout Start</v>
      </c>
    </row>
    <row r="457" spans="2:13" ht="28.8" x14ac:dyDescent="0.3">
      <c r="B457" s="5" t="s">
        <v>26</v>
      </c>
      <c r="C457" s="5" t="s">
        <v>164</v>
      </c>
      <c r="D457" s="6">
        <v>44342</v>
      </c>
      <c r="E457" s="28">
        <v>44342.703506944439</v>
      </c>
      <c r="F457" s="7">
        <v>151</v>
      </c>
      <c r="G457" s="7" t="str">
        <f>VLOOKUP(Table13144[[#This Row],[LogRecordType]],RecordTypes!$B$13:$C$27,2,0)</f>
        <v>Device Shutdown Finish</v>
      </c>
      <c r="H457" s="5" t="s">
        <v>165</v>
      </c>
      <c r="I457" s="30">
        <f t="shared" si="6"/>
        <v>44342</v>
      </c>
      <c r="J457" s="29">
        <f>+VLOOKUP(Table13144[[#This Row],[DeviceMAC]],C458:F2360,3,0)</f>
        <v>44342.702847222215</v>
      </c>
      <c r="K457">
        <f>+VLOOKUP(Table13144[[#This Row],[DeviceMAC]],C458:F2360,4,0)</f>
        <v>149</v>
      </c>
      <c r="L457" t="str">
        <f>VLOOKUP(Table13144[[#This Row],[PrevRecordType]],RecordTypes!$B$13:$C$27,2,0)</f>
        <v>Device Shutdown Start</v>
      </c>
      <c r="M457" t="str">
        <f>+VLOOKUP(Table13144[[#This Row],[DeviceMAC]],C458:H2360,5,0)</f>
        <v>Device Shutdown Start</v>
      </c>
    </row>
    <row r="458" spans="2:13" x14ac:dyDescent="0.3">
      <c r="B458" s="5" t="s">
        <v>26</v>
      </c>
      <c r="C458" s="5" t="s">
        <v>164</v>
      </c>
      <c r="D458" s="6">
        <v>44342</v>
      </c>
      <c r="E458" s="28">
        <v>44342.702847222215</v>
      </c>
      <c r="F458" s="7">
        <v>149</v>
      </c>
      <c r="G458" s="7" t="str">
        <f>VLOOKUP(Table13144[[#This Row],[LogRecordType]],RecordTypes!$B$13:$C$27,2,0)</f>
        <v>Device Shutdown Start</v>
      </c>
      <c r="H458" s="5" t="s">
        <v>165</v>
      </c>
      <c r="I458" s="30">
        <f t="shared" si="6"/>
        <v>44342</v>
      </c>
      <c r="J458" s="29">
        <f>+VLOOKUP(Table13144[[#This Row],[DeviceMAC]],C459:F2361,3,0)</f>
        <v>44342.702488425923</v>
      </c>
      <c r="K458">
        <f>+VLOOKUP(Table13144[[#This Row],[DeviceMAC]],C459:F2361,4,0)</f>
        <v>144</v>
      </c>
      <c r="L458" t="str">
        <f>VLOOKUP(Table13144[[#This Row],[PrevRecordType]],RecordTypes!$B$13:$C$27,2,0)</f>
        <v>User Logout is Good</v>
      </c>
      <c r="M458" t="str">
        <f>+VLOOKUP(Table13144[[#This Row],[DeviceMAC]],C459:H2361,5,0)</f>
        <v>User Logout is Good</v>
      </c>
    </row>
    <row r="459" spans="2:13" x14ac:dyDescent="0.3">
      <c r="B459" s="5" t="s">
        <v>26</v>
      </c>
      <c r="C459" s="5" t="s">
        <v>164</v>
      </c>
      <c r="D459" s="6">
        <v>44342</v>
      </c>
      <c r="E459" s="28">
        <v>44342.702488425923</v>
      </c>
      <c r="F459" s="7">
        <v>144</v>
      </c>
      <c r="G459" s="7" t="str">
        <f>VLOOKUP(Table13144[[#This Row],[LogRecordType]],RecordTypes!$B$13:$C$27,2,0)</f>
        <v>User Logout is Good</v>
      </c>
      <c r="H459" s="5" t="s">
        <v>179</v>
      </c>
      <c r="I459" s="30">
        <f t="shared" ref="I459:I522" si="7">+VLOOKUP(C459,C460:H2362,2,0)</f>
        <v>44342</v>
      </c>
      <c r="J459" s="29">
        <f>+VLOOKUP(Table13144[[#This Row],[DeviceMAC]],C460:F2362,3,0)</f>
        <v>44342.701990740738</v>
      </c>
      <c r="K459">
        <f>+VLOOKUP(Table13144[[#This Row],[DeviceMAC]],C460:F2362,4,0)</f>
        <v>139</v>
      </c>
      <c r="L459" t="str">
        <f>VLOOKUP(Table13144[[#This Row],[PrevRecordType]],RecordTypes!$B$13:$C$27,2,0)</f>
        <v>User Logout Start</v>
      </c>
      <c r="M459" t="str">
        <f>+VLOOKUP(Table13144[[#This Row],[DeviceMAC]],C460:H2362,5,0)</f>
        <v>User Logout Start</v>
      </c>
    </row>
    <row r="460" spans="2:13" x14ac:dyDescent="0.3">
      <c r="B460" s="5" t="s">
        <v>26</v>
      </c>
      <c r="C460" s="5" t="s">
        <v>143</v>
      </c>
      <c r="D460" s="6">
        <v>44342</v>
      </c>
      <c r="E460" s="28">
        <v>44342.702303240738</v>
      </c>
      <c r="F460" s="7">
        <v>139</v>
      </c>
      <c r="G460" s="7" t="str">
        <f>VLOOKUP(Table13144[[#This Row],[LogRecordType]],RecordTypes!$B$13:$C$27,2,0)</f>
        <v>User Logout Start</v>
      </c>
      <c r="H460" s="5" t="s">
        <v>155</v>
      </c>
      <c r="I460" s="30">
        <f t="shared" si="7"/>
        <v>44342</v>
      </c>
      <c r="J460" s="29">
        <f>+VLOOKUP(Table13144[[#This Row],[DeviceMAC]],C461:F2363,3,0)</f>
        <v>44342.335787037031</v>
      </c>
      <c r="K460">
        <f>+VLOOKUP(Table13144[[#This Row],[DeviceMAC]],C461:F2363,4,0)</f>
        <v>123</v>
      </c>
      <c r="L460" t="str">
        <f>VLOOKUP(Table13144[[#This Row],[PrevRecordType]],RecordTypes!$B$13:$C$27,2,0)</f>
        <v>User Login Start is Good</v>
      </c>
      <c r="M460" t="str">
        <f>+VLOOKUP(Table13144[[#This Row],[DeviceMAC]],C461:H2363,5,0)</f>
        <v>User Login Start is Good</v>
      </c>
    </row>
    <row r="461" spans="2:13" x14ac:dyDescent="0.3">
      <c r="B461" s="5" t="s">
        <v>26</v>
      </c>
      <c r="C461" s="5" t="s">
        <v>164</v>
      </c>
      <c r="D461" s="6">
        <v>44342</v>
      </c>
      <c r="E461" s="28">
        <v>44342.701990740738</v>
      </c>
      <c r="F461" s="7">
        <v>139</v>
      </c>
      <c r="G461" s="7" t="str">
        <f>VLOOKUP(Table13144[[#This Row],[LogRecordType]],RecordTypes!$B$13:$C$27,2,0)</f>
        <v>User Logout Start</v>
      </c>
      <c r="H461" s="5" t="s">
        <v>178</v>
      </c>
      <c r="I461" s="30">
        <f t="shared" si="7"/>
        <v>44342</v>
      </c>
      <c r="J461" s="29">
        <f>+VLOOKUP(Table13144[[#This Row],[DeviceMAC]],C462:F2364,3,0)</f>
        <v>44342.332199074073</v>
      </c>
      <c r="K461">
        <f>+VLOOKUP(Table13144[[#This Row],[DeviceMAC]],C462:F2364,4,0)</f>
        <v>123</v>
      </c>
      <c r="L461" t="str">
        <f>VLOOKUP(Table13144[[#This Row],[PrevRecordType]],RecordTypes!$B$13:$C$27,2,0)</f>
        <v>User Login Start is Good</v>
      </c>
      <c r="M461" t="str">
        <f>+VLOOKUP(Table13144[[#This Row],[DeviceMAC]],C462:H2364,5,0)</f>
        <v>User Login Start is Good</v>
      </c>
    </row>
    <row r="462" spans="2:13" ht="43.2" x14ac:dyDescent="0.3">
      <c r="B462" s="5" t="s">
        <v>26</v>
      </c>
      <c r="C462" s="5" t="s">
        <v>149</v>
      </c>
      <c r="D462" s="6">
        <v>44342</v>
      </c>
      <c r="E462" s="28">
        <v>44342.699386574073</v>
      </c>
      <c r="F462" s="7">
        <v>156</v>
      </c>
      <c r="G462" s="7" t="str">
        <f>VLOOKUP(Table13144[[#This Row],[LogRecordType]],RecordTypes!$B$13:$C$27,2,0)</f>
        <v>PowerDown Or Network Disconnect Discovered</v>
      </c>
      <c r="H462" s="5" t="s">
        <v>67</v>
      </c>
      <c r="I462" s="30">
        <f t="shared" si="7"/>
        <v>44342</v>
      </c>
      <c r="J462" s="29">
        <f>+VLOOKUP(Table13144[[#This Row],[DeviceMAC]],C463:F2365,3,0)</f>
        <v>44342.699236111112</v>
      </c>
      <c r="K462">
        <f>+VLOOKUP(Table13144[[#This Row],[DeviceMAC]],C463:F2365,4,0)</f>
        <v>144</v>
      </c>
      <c r="L462" t="str">
        <f>VLOOKUP(Table13144[[#This Row],[PrevRecordType]],RecordTypes!$B$13:$C$27,2,0)</f>
        <v>User Logout is Good</v>
      </c>
      <c r="M462" t="str">
        <f>+VLOOKUP(Table13144[[#This Row],[DeviceMAC]],C463:H2365,5,0)</f>
        <v>User Logout is Good</v>
      </c>
    </row>
    <row r="463" spans="2:13" x14ac:dyDescent="0.3">
      <c r="B463" s="5" t="s">
        <v>26</v>
      </c>
      <c r="C463" s="5" t="s">
        <v>149</v>
      </c>
      <c r="D463" s="6">
        <v>44342</v>
      </c>
      <c r="E463" s="28">
        <v>44342.699236111112</v>
      </c>
      <c r="F463" s="7">
        <v>144</v>
      </c>
      <c r="G463" s="7" t="str">
        <f>VLOOKUP(Table13144[[#This Row],[LogRecordType]],RecordTypes!$B$13:$C$27,2,0)</f>
        <v>User Logout is Good</v>
      </c>
      <c r="H463" s="5" t="s">
        <v>177</v>
      </c>
      <c r="I463" s="30">
        <f t="shared" si="7"/>
        <v>44342</v>
      </c>
      <c r="J463" s="29">
        <f>+VLOOKUP(Table13144[[#This Row],[DeviceMAC]],C464:F2366,3,0)</f>
        <v>44342.698750000003</v>
      </c>
      <c r="K463">
        <f>+VLOOKUP(Table13144[[#This Row],[DeviceMAC]],C464:F2366,4,0)</f>
        <v>139</v>
      </c>
      <c r="L463" t="str">
        <f>VLOOKUP(Table13144[[#This Row],[PrevRecordType]],RecordTypes!$B$13:$C$27,2,0)</f>
        <v>User Logout Start</v>
      </c>
      <c r="M463" t="str">
        <f>+VLOOKUP(Table13144[[#This Row],[DeviceMAC]],C464:H2366,5,0)</f>
        <v>User Logout Start</v>
      </c>
    </row>
    <row r="464" spans="2:13" x14ac:dyDescent="0.3">
      <c r="B464" s="5" t="s">
        <v>26</v>
      </c>
      <c r="C464" s="5" t="s">
        <v>149</v>
      </c>
      <c r="D464" s="6">
        <v>44342</v>
      </c>
      <c r="E464" s="28">
        <v>44342.698750000003</v>
      </c>
      <c r="F464" s="7">
        <v>139</v>
      </c>
      <c r="G464" s="7" t="str">
        <f>VLOOKUP(Table13144[[#This Row],[LogRecordType]],RecordTypes!$B$13:$C$27,2,0)</f>
        <v>User Logout Start</v>
      </c>
      <c r="H464" s="5" t="s">
        <v>177</v>
      </c>
      <c r="I464" s="30">
        <f t="shared" si="7"/>
        <v>44342</v>
      </c>
      <c r="J464" s="29">
        <f>+VLOOKUP(Table13144[[#This Row],[DeviceMAC]],C465:F2367,3,0)</f>
        <v>44342.332395833335</v>
      </c>
      <c r="K464">
        <f>+VLOOKUP(Table13144[[#This Row],[DeviceMAC]],C465:F2367,4,0)</f>
        <v>123</v>
      </c>
      <c r="L464" t="str">
        <f>VLOOKUP(Table13144[[#This Row],[PrevRecordType]],RecordTypes!$B$13:$C$27,2,0)</f>
        <v>User Login Start is Good</v>
      </c>
      <c r="M464" t="str">
        <f>+VLOOKUP(Table13144[[#This Row],[DeviceMAC]],C465:H2367,5,0)</f>
        <v>User Login Start is Good</v>
      </c>
    </row>
    <row r="465" spans="2:13" ht="43.2" x14ac:dyDescent="0.3">
      <c r="B465" s="5" t="s">
        <v>29</v>
      </c>
      <c r="C465" s="5" t="s">
        <v>105</v>
      </c>
      <c r="D465" s="6">
        <v>44342</v>
      </c>
      <c r="E465" s="28">
        <v>44342.69730324074</v>
      </c>
      <c r="F465" s="7">
        <v>156</v>
      </c>
      <c r="G465" s="7" t="str">
        <f>VLOOKUP(Table13144[[#This Row],[LogRecordType]],RecordTypes!$B$13:$C$27,2,0)</f>
        <v>PowerDown Or Network Disconnect Discovered</v>
      </c>
      <c r="H465" s="5" t="s">
        <v>67</v>
      </c>
      <c r="I465" s="30">
        <f t="shared" si="7"/>
        <v>44342</v>
      </c>
      <c r="J465" s="29">
        <f>+VLOOKUP(Table13144[[#This Row],[DeviceMAC]],C466:F2368,3,0)</f>
        <v>44342.697152777779</v>
      </c>
      <c r="K465">
        <f>+VLOOKUP(Table13144[[#This Row],[DeviceMAC]],C466:F2368,4,0)</f>
        <v>144</v>
      </c>
      <c r="L465" t="str">
        <f>VLOOKUP(Table13144[[#This Row],[PrevRecordType]],RecordTypes!$B$13:$C$27,2,0)</f>
        <v>User Logout is Good</v>
      </c>
      <c r="M465" t="str">
        <f>+VLOOKUP(Table13144[[#This Row],[DeviceMAC]],C466:H2368,5,0)</f>
        <v>User Logout is Good</v>
      </c>
    </row>
    <row r="466" spans="2:13" x14ac:dyDescent="0.3">
      <c r="B466" s="5" t="s">
        <v>29</v>
      </c>
      <c r="C466" s="5" t="s">
        <v>105</v>
      </c>
      <c r="D466" s="6">
        <v>44342</v>
      </c>
      <c r="E466" s="28">
        <v>44342.697152777779</v>
      </c>
      <c r="F466" s="7">
        <v>144</v>
      </c>
      <c r="G466" s="7" t="str">
        <f>VLOOKUP(Table13144[[#This Row],[LogRecordType]],RecordTypes!$B$13:$C$27,2,0)</f>
        <v>User Logout is Good</v>
      </c>
      <c r="H466" s="5" t="s">
        <v>127</v>
      </c>
      <c r="I466" s="30">
        <f t="shared" si="7"/>
        <v>44342</v>
      </c>
      <c r="J466" s="29">
        <f>+VLOOKUP(Table13144[[#This Row],[DeviceMAC]],C467:F2369,3,0)</f>
        <v>44342.696782407409</v>
      </c>
      <c r="K466">
        <f>+VLOOKUP(Table13144[[#This Row],[DeviceMAC]],C467:F2369,4,0)</f>
        <v>139</v>
      </c>
      <c r="L466" t="str">
        <f>VLOOKUP(Table13144[[#This Row],[PrevRecordType]],RecordTypes!$B$13:$C$27,2,0)</f>
        <v>User Logout Start</v>
      </c>
      <c r="M466" t="str">
        <f>+VLOOKUP(Table13144[[#This Row],[DeviceMAC]],C467:H2369,5,0)</f>
        <v>User Logout Start</v>
      </c>
    </row>
    <row r="467" spans="2:13" x14ac:dyDescent="0.3">
      <c r="B467" s="5" t="s">
        <v>29</v>
      </c>
      <c r="C467" s="5" t="s">
        <v>105</v>
      </c>
      <c r="D467" s="6">
        <v>44342</v>
      </c>
      <c r="E467" s="28">
        <v>44342.696782407409</v>
      </c>
      <c r="F467" s="7">
        <v>139</v>
      </c>
      <c r="G467" s="7" t="str">
        <f>VLOOKUP(Table13144[[#This Row],[LogRecordType]],RecordTypes!$B$13:$C$27,2,0)</f>
        <v>User Logout Start</v>
      </c>
      <c r="H467" s="5" t="s">
        <v>127</v>
      </c>
      <c r="I467" s="30">
        <f t="shared" si="7"/>
        <v>44342</v>
      </c>
      <c r="J467" s="29">
        <f>+VLOOKUP(Table13144[[#This Row],[DeviceMAC]],C468:F2370,3,0)</f>
        <v>44342.317129629635</v>
      </c>
      <c r="K467">
        <f>+VLOOKUP(Table13144[[#This Row],[DeviceMAC]],C468:F2370,4,0)</f>
        <v>123</v>
      </c>
      <c r="L467" t="str">
        <f>VLOOKUP(Table13144[[#This Row],[PrevRecordType]],RecordTypes!$B$13:$C$27,2,0)</f>
        <v>User Login Start is Good</v>
      </c>
      <c r="M467" t="str">
        <f>+VLOOKUP(Table13144[[#This Row],[DeviceMAC]],C468:H2370,5,0)</f>
        <v>User Login Start is Good</v>
      </c>
    </row>
    <row r="468" spans="2:13" ht="43.2" x14ac:dyDescent="0.3">
      <c r="B468" s="5" t="s">
        <v>29</v>
      </c>
      <c r="C468" s="5" t="s">
        <v>100</v>
      </c>
      <c r="D468" s="6">
        <v>44342</v>
      </c>
      <c r="E468" s="28">
        <v>44342.694085648145</v>
      </c>
      <c r="F468" s="7">
        <v>156</v>
      </c>
      <c r="G468" s="7" t="str">
        <f>VLOOKUP(Table13144[[#This Row],[LogRecordType]],RecordTypes!$B$13:$C$27,2,0)</f>
        <v>PowerDown Or Network Disconnect Discovered</v>
      </c>
      <c r="H468" s="5" t="s">
        <v>67</v>
      </c>
      <c r="I468" s="30">
        <f t="shared" si="7"/>
        <v>44342</v>
      </c>
      <c r="J468" s="29">
        <f>+VLOOKUP(Table13144[[#This Row],[DeviceMAC]],C469:F2371,3,0)</f>
        <v>44342.693935185183</v>
      </c>
      <c r="K468">
        <f>+VLOOKUP(Table13144[[#This Row],[DeviceMAC]],C469:F2371,4,0)</f>
        <v>151</v>
      </c>
      <c r="L468" t="str">
        <f>VLOOKUP(Table13144[[#This Row],[PrevRecordType]],RecordTypes!$B$13:$C$27,2,0)</f>
        <v>Device Shutdown Finish</v>
      </c>
      <c r="M468" t="str">
        <f>+VLOOKUP(Table13144[[#This Row],[DeviceMAC]],C469:H2371,5,0)</f>
        <v>Device Shutdown Finish</v>
      </c>
    </row>
    <row r="469" spans="2:13" ht="28.8" x14ac:dyDescent="0.3">
      <c r="B469" s="5" t="s">
        <v>29</v>
      </c>
      <c r="C469" s="5" t="s">
        <v>100</v>
      </c>
      <c r="D469" s="6">
        <v>44342</v>
      </c>
      <c r="E469" s="28">
        <v>44342.693935185183</v>
      </c>
      <c r="F469" s="7">
        <v>151</v>
      </c>
      <c r="G469" s="7" t="str">
        <f>VLOOKUP(Table13144[[#This Row],[LogRecordType]],RecordTypes!$B$13:$C$27,2,0)</f>
        <v>Device Shutdown Finish</v>
      </c>
      <c r="H469" s="5" t="s">
        <v>101</v>
      </c>
      <c r="I469" s="30">
        <f t="shared" si="7"/>
        <v>44342</v>
      </c>
      <c r="J469" s="29">
        <f>+VLOOKUP(Table13144[[#This Row],[DeviceMAC]],C470:F2372,3,0)</f>
        <v>44342.693368055552</v>
      </c>
      <c r="K469">
        <f>+VLOOKUP(Table13144[[#This Row],[DeviceMAC]],C470:F2372,4,0)</f>
        <v>149</v>
      </c>
      <c r="L469" t="str">
        <f>VLOOKUP(Table13144[[#This Row],[PrevRecordType]],RecordTypes!$B$13:$C$27,2,0)</f>
        <v>Device Shutdown Start</v>
      </c>
      <c r="M469" t="str">
        <f>+VLOOKUP(Table13144[[#This Row],[DeviceMAC]],C470:H2372,5,0)</f>
        <v>Device Shutdown Start</v>
      </c>
    </row>
    <row r="470" spans="2:13" x14ac:dyDescent="0.3">
      <c r="B470" s="5" t="s">
        <v>29</v>
      </c>
      <c r="C470" s="5" t="s">
        <v>100</v>
      </c>
      <c r="D470" s="6">
        <v>44342</v>
      </c>
      <c r="E470" s="28">
        <v>44342.693368055552</v>
      </c>
      <c r="F470" s="7">
        <v>149</v>
      </c>
      <c r="G470" s="7" t="str">
        <f>VLOOKUP(Table13144[[#This Row],[LogRecordType]],RecordTypes!$B$13:$C$27,2,0)</f>
        <v>Device Shutdown Start</v>
      </c>
      <c r="H470" s="5" t="s">
        <v>101</v>
      </c>
      <c r="I470" s="30">
        <f t="shared" si="7"/>
        <v>44342</v>
      </c>
      <c r="J470" s="29">
        <f>+VLOOKUP(Table13144[[#This Row],[DeviceMAC]],C471:F2373,3,0)</f>
        <v>44342.692800925921</v>
      </c>
      <c r="K470">
        <f>+VLOOKUP(Table13144[[#This Row],[DeviceMAC]],C471:F2373,4,0)</f>
        <v>144</v>
      </c>
      <c r="L470" t="str">
        <f>VLOOKUP(Table13144[[#This Row],[PrevRecordType]],RecordTypes!$B$13:$C$27,2,0)</f>
        <v>User Logout is Good</v>
      </c>
      <c r="M470" t="str">
        <f>+VLOOKUP(Table13144[[#This Row],[DeviceMAC]],C471:H2373,5,0)</f>
        <v>User Logout is Good</v>
      </c>
    </row>
    <row r="471" spans="2:13" ht="43.2" x14ac:dyDescent="0.3">
      <c r="B471" s="5" t="s">
        <v>26</v>
      </c>
      <c r="C471" s="5" t="s">
        <v>131</v>
      </c>
      <c r="D471" s="6">
        <v>44342</v>
      </c>
      <c r="E471" s="28">
        <v>44342.69322916666</v>
      </c>
      <c r="F471" s="7">
        <v>156</v>
      </c>
      <c r="G471" s="7" t="str">
        <f>VLOOKUP(Table13144[[#This Row],[LogRecordType]],RecordTypes!$B$13:$C$27,2,0)</f>
        <v>PowerDown Or Network Disconnect Discovered</v>
      </c>
      <c r="H471" s="5" t="s">
        <v>67</v>
      </c>
      <c r="I471" s="30">
        <f t="shared" si="7"/>
        <v>44342</v>
      </c>
      <c r="J471" s="29">
        <f>+VLOOKUP(Table13144[[#This Row],[DeviceMAC]],C472:F2374,3,0)</f>
        <v>44342.693113425921</v>
      </c>
      <c r="K471">
        <f>+VLOOKUP(Table13144[[#This Row],[DeviceMAC]],C472:F2374,4,0)</f>
        <v>151</v>
      </c>
      <c r="L471" t="str">
        <f>VLOOKUP(Table13144[[#This Row],[PrevRecordType]],RecordTypes!$B$13:$C$27,2,0)</f>
        <v>Device Shutdown Finish</v>
      </c>
      <c r="M471" t="str">
        <f>+VLOOKUP(Table13144[[#This Row],[DeviceMAC]],C472:H2374,5,0)</f>
        <v>Device Shutdown Finish</v>
      </c>
    </row>
    <row r="472" spans="2:13" ht="28.8" x14ac:dyDescent="0.3">
      <c r="B472" s="5" t="s">
        <v>26</v>
      </c>
      <c r="C472" s="5" t="s">
        <v>131</v>
      </c>
      <c r="D472" s="6">
        <v>44342</v>
      </c>
      <c r="E472" s="28">
        <v>44342.693113425921</v>
      </c>
      <c r="F472" s="7">
        <v>151</v>
      </c>
      <c r="G472" s="7" t="str">
        <f>VLOOKUP(Table13144[[#This Row],[LogRecordType]],RecordTypes!$B$13:$C$27,2,0)</f>
        <v>Device Shutdown Finish</v>
      </c>
      <c r="H472" s="5" t="s">
        <v>132</v>
      </c>
      <c r="I472" s="30">
        <f t="shared" si="7"/>
        <v>44342</v>
      </c>
      <c r="J472" s="29">
        <f>+VLOOKUP(Table13144[[#This Row],[DeviceMAC]],C473:F2375,3,0)</f>
        <v>44342.692210648143</v>
      </c>
      <c r="K472">
        <f>+VLOOKUP(Table13144[[#This Row],[DeviceMAC]],C473:F2375,4,0)</f>
        <v>149</v>
      </c>
      <c r="L472" t="str">
        <f>VLOOKUP(Table13144[[#This Row],[PrevRecordType]],RecordTypes!$B$13:$C$27,2,0)</f>
        <v>Device Shutdown Start</v>
      </c>
      <c r="M472" t="str">
        <f>+VLOOKUP(Table13144[[#This Row],[DeviceMAC]],C473:H2375,5,0)</f>
        <v>Device Shutdown Start</v>
      </c>
    </row>
    <row r="473" spans="2:13" ht="43.2" x14ac:dyDescent="0.3">
      <c r="B473" s="5" t="s">
        <v>26</v>
      </c>
      <c r="C473" s="5" t="s">
        <v>111</v>
      </c>
      <c r="D473" s="6">
        <v>44342</v>
      </c>
      <c r="E473" s="28">
        <v>44342.692800925921</v>
      </c>
      <c r="F473" s="7">
        <v>156</v>
      </c>
      <c r="G473" s="7" t="str">
        <f>VLOOKUP(Table13144[[#This Row],[LogRecordType]],RecordTypes!$B$13:$C$27,2,0)</f>
        <v>PowerDown Or Network Disconnect Discovered</v>
      </c>
      <c r="H473" s="5" t="s">
        <v>67</v>
      </c>
      <c r="I473" s="30">
        <f t="shared" si="7"/>
        <v>44342</v>
      </c>
      <c r="J473" s="29">
        <f>+VLOOKUP(Table13144[[#This Row],[DeviceMAC]],C474:F2376,3,0)</f>
        <v>44342.692638888882</v>
      </c>
      <c r="K473">
        <f>+VLOOKUP(Table13144[[#This Row],[DeviceMAC]],C474:F2376,4,0)</f>
        <v>151</v>
      </c>
      <c r="L473" t="str">
        <f>VLOOKUP(Table13144[[#This Row],[PrevRecordType]],RecordTypes!$B$13:$C$27,2,0)</f>
        <v>Device Shutdown Finish</v>
      </c>
      <c r="M473" t="str">
        <f>+VLOOKUP(Table13144[[#This Row],[DeviceMAC]],C474:H2376,5,0)</f>
        <v>Device Shutdown Finish</v>
      </c>
    </row>
    <row r="474" spans="2:13" x14ac:dyDescent="0.3">
      <c r="B474" s="5" t="s">
        <v>29</v>
      </c>
      <c r="C474" s="5" t="s">
        <v>100</v>
      </c>
      <c r="D474" s="6">
        <v>44342</v>
      </c>
      <c r="E474" s="28">
        <v>44342.692800925921</v>
      </c>
      <c r="F474" s="7">
        <v>144</v>
      </c>
      <c r="G474" s="7" t="str">
        <f>VLOOKUP(Table13144[[#This Row],[LogRecordType]],RecordTypes!$B$13:$C$27,2,0)</f>
        <v>User Logout is Good</v>
      </c>
      <c r="H474" s="5" t="s">
        <v>104</v>
      </c>
      <c r="I474" s="30">
        <f t="shared" si="7"/>
        <v>44342</v>
      </c>
      <c r="J474" s="29">
        <f>+VLOOKUP(Table13144[[#This Row],[DeviceMAC]],C475:F2377,3,0)</f>
        <v>44342.691527777773</v>
      </c>
      <c r="K474">
        <f>+VLOOKUP(Table13144[[#This Row],[DeviceMAC]],C475:F2377,4,0)</f>
        <v>139</v>
      </c>
      <c r="L474" t="str">
        <f>VLOOKUP(Table13144[[#This Row],[PrevRecordType]],RecordTypes!$B$13:$C$27,2,0)</f>
        <v>User Logout Start</v>
      </c>
      <c r="M474" t="str">
        <f>+VLOOKUP(Table13144[[#This Row],[DeviceMAC]],C475:H2377,5,0)</f>
        <v>User Logout Start</v>
      </c>
    </row>
    <row r="475" spans="2:13" ht="28.8" x14ac:dyDescent="0.3">
      <c r="B475" s="5" t="s">
        <v>26</v>
      </c>
      <c r="C475" s="5" t="s">
        <v>111</v>
      </c>
      <c r="D475" s="6">
        <v>44342</v>
      </c>
      <c r="E475" s="28">
        <v>44342.692638888882</v>
      </c>
      <c r="F475" s="7">
        <v>151</v>
      </c>
      <c r="G475" s="7" t="str">
        <f>VLOOKUP(Table13144[[#This Row],[LogRecordType]],RecordTypes!$B$13:$C$27,2,0)</f>
        <v>Device Shutdown Finish</v>
      </c>
      <c r="H475" s="5" t="s">
        <v>112</v>
      </c>
      <c r="I475" s="30">
        <f t="shared" si="7"/>
        <v>44342</v>
      </c>
      <c r="J475" s="29">
        <f>+VLOOKUP(Table13144[[#This Row],[DeviceMAC]],C476:F2378,3,0)</f>
        <v>44342.691932870366</v>
      </c>
      <c r="K475">
        <f>+VLOOKUP(Table13144[[#This Row],[DeviceMAC]],C476:F2378,4,0)</f>
        <v>149</v>
      </c>
      <c r="L475" t="str">
        <f>VLOOKUP(Table13144[[#This Row],[PrevRecordType]],RecordTypes!$B$13:$C$27,2,0)</f>
        <v>Device Shutdown Start</v>
      </c>
      <c r="M475" t="str">
        <f>+VLOOKUP(Table13144[[#This Row],[DeviceMAC]],C476:H2378,5,0)</f>
        <v>Device Shutdown Start</v>
      </c>
    </row>
    <row r="476" spans="2:13" x14ac:dyDescent="0.3">
      <c r="B476" s="5" t="s">
        <v>26</v>
      </c>
      <c r="C476" s="5" t="s">
        <v>131</v>
      </c>
      <c r="D476" s="6">
        <v>44342</v>
      </c>
      <c r="E476" s="28">
        <v>44342.692210648143</v>
      </c>
      <c r="F476" s="7">
        <v>149</v>
      </c>
      <c r="G476" s="7" t="str">
        <f>VLOOKUP(Table13144[[#This Row],[LogRecordType]],RecordTypes!$B$13:$C$27,2,0)</f>
        <v>Device Shutdown Start</v>
      </c>
      <c r="H476" s="5" t="s">
        <v>132</v>
      </c>
      <c r="I476" s="30">
        <f t="shared" si="7"/>
        <v>44342</v>
      </c>
      <c r="J476" s="29">
        <f>+VLOOKUP(Table13144[[#This Row],[DeviceMAC]],C477:F2379,3,0)</f>
        <v>44342.691944444443</v>
      </c>
      <c r="K476">
        <f>+VLOOKUP(Table13144[[#This Row],[DeviceMAC]],C477:F2379,4,0)</f>
        <v>144</v>
      </c>
      <c r="L476" t="str">
        <f>VLOOKUP(Table13144[[#This Row],[PrevRecordType]],RecordTypes!$B$13:$C$27,2,0)</f>
        <v>User Logout is Good</v>
      </c>
      <c r="M476" t="str">
        <f>+VLOOKUP(Table13144[[#This Row],[DeviceMAC]],C477:H2379,5,0)</f>
        <v>User Logout is Good</v>
      </c>
    </row>
    <row r="477" spans="2:13" x14ac:dyDescent="0.3">
      <c r="B477" s="5" t="s">
        <v>26</v>
      </c>
      <c r="C477" s="5" t="s">
        <v>131</v>
      </c>
      <c r="D477" s="6">
        <v>44342</v>
      </c>
      <c r="E477" s="28">
        <v>44342.691944444443</v>
      </c>
      <c r="F477" s="7">
        <v>144</v>
      </c>
      <c r="G477" s="7" t="str">
        <f>VLOOKUP(Table13144[[#This Row],[LogRecordType]],RecordTypes!$B$13:$C$27,2,0)</f>
        <v>User Logout is Good</v>
      </c>
      <c r="H477" s="5" t="s">
        <v>139</v>
      </c>
      <c r="I477" s="30">
        <f t="shared" si="7"/>
        <v>44342</v>
      </c>
      <c r="J477" s="29">
        <f>+VLOOKUP(Table13144[[#This Row],[DeviceMAC]],C478:F2380,3,0)</f>
        <v>44342.690555555557</v>
      </c>
      <c r="K477">
        <f>+VLOOKUP(Table13144[[#This Row],[DeviceMAC]],C478:F2380,4,0)</f>
        <v>139</v>
      </c>
      <c r="L477" t="str">
        <f>VLOOKUP(Table13144[[#This Row],[PrevRecordType]],RecordTypes!$B$13:$C$27,2,0)</f>
        <v>User Logout Start</v>
      </c>
      <c r="M477" t="str">
        <f>+VLOOKUP(Table13144[[#This Row],[DeviceMAC]],C478:H2380,5,0)</f>
        <v>User Logout Start</v>
      </c>
    </row>
    <row r="478" spans="2:13" x14ac:dyDescent="0.3">
      <c r="B478" s="5" t="s">
        <v>26</v>
      </c>
      <c r="C478" s="5" t="s">
        <v>111</v>
      </c>
      <c r="D478" s="6">
        <v>44342</v>
      </c>
      <c r="E478" s="28">
        <v>44342.691932870366</v>
      </c>
      <c r="F478" s="7">
        <v>149</v>
      </c>
      <c r="G478" s="7" t="str">
        <f>VLOOKUP(Table13144[[#This Row],[LogRecordType]],RecordTypes!$B$13:$C$27,2,0)</f>
        <v>Device Shutdown Start</v>
      </c>
      <c r="H478" s="5" t="s">
        <v>112</v>
      </c>
      <c r="I478" s="30">
        <f t="shared" si="7"/>
        <v>44342</v>
      </c>
      <c r="J478" s="29">
        <f>+VLOOKUP(Table13144[[#This Row],[DeviceMAC]],C479:F2381,3,0)</f>
        <v>44342.691238425919</v>
      </c>
      <c r="K478">
        <f>+VLOOKUP(Table13144[[#This Row],[DeviceMAC]],C479:F2381,4,0)</f>
        <v>144</v>
      </c>
      <c r="L478" t="str">
        <f>VLOOKUP(Table13144[[#This Row],[PrevRecordType]],RecordTypes!$B$13:$C$27,2,0)</f>
        <v>User Logout is Good</v>
      </c>
      <c r="M478" t="str">
        <f>+VLOOKUP(Table13144[[#This Row],[DeviceMAC]],C479:H2381,5,0)</f>
        <v>User Logout is Good</v>
      </c>
    </row>
    <row r="479" spans="2:13" x14ac:dyDescent="0.3">
      <c r="B479" s="5" t="s">
        <v>29</v>
      </c>
      <c r="C479" s="5" t="s">
        <v>100</v>
      </c>
      <c r="D479" s="6">
        <v>44342</v>
      </c>
      <c r="E479" s="28">
        <v>44342.691527777773</v>
      </c>
      <c r="F479" s="7">
        <v>139</v>
      </c>
      <c r="G479" s="7" t="str">
        <f>VLOOKUP(Table13144[[#This Row],[LogRecordType]],RecordTypes!$B$13:$C$27,2,0)</f>
        <v>User Logout Start</v>
      </c>
      <c r="H479" s="5" t="s">
        <v>103</v>
      </c>
      <c r="I479" s="30">
        <f t="shared" si="7"/>
        <v>44342</v>
      </c>
      <c r="J479" s="29">
        <f>+VLOOKUP(Table13144[[#This Row],[DeviceMAC]],C480:F2382,3,0)</f>
        <v>44342.305393518516</v>
      </c>
      <c r="K479">
        <f>+VLOOKUP(Table13144[[#This Row],[DeviceMAC]],C480:F2382,4,0)</f>
        <v>123</v>
      </c>
      <c r="L479" t="str">
        <f>VLOOKUP(Table13144[[#This Row],[PrevRecordType]],RecordTypes!$B$13:$C$27,2,0)</f>
        <v>User Login Start is Good</v>
      </c>
      <c r="M479" t="str">
        <f>+VLOOKUP(Table13144[[#This Row],[DeviceMAC]],C480:H2382,5,0)</f>
        <v>User Login Start is Good</v>
      </c>
    </row>
    <row r="480" spans="2:13" x14ac:dyDescent="0.3">
      <c r="B480" s="5" t="s">
        <v>26</v>
      </c>
      <c r="C480" s="5" t="s">
        <v>111</v>
      </c>
      <c r="D480" s="6">
        <v>44342</v>
      </c>
      <c r="E480" s="28">
        <v>44342.691238425919</v>
      </c>
      <c r="F480" s="7">
        <v>144</v>
      </c>
      <c r="G480" s="7" t="str">
        <f>VLOOKUP(Table13144[[#This Row],[LogRecordType]],RecordTypes!$B$13:$C$27,2,0)</f>
        <v>User Logout is Good</v>
      </c>
      <c r="H480" s="5" t="s">
        <v>119</v>
      </c>
      <c r="I480" s="30">
        <f t="shared" si="7"/>
        <v>44342</v>
      </c>
      <c r="J480" s="29">
        <f>+VLOOKUP(Table13144[[#This Row],[DeviceMAC]],C481:F2383,3,0)</f>
        <v>44342.690833333327</v>
      </c>
      <c r="K480">
        <f>+VLOOKUP(Table13144[[#This Row],[DeviceMAC]],C481:F2383,4,0)</f>
        <v>139</v>
      </c>
      <c r="L480" t="str">
        <f>VLOOKUP(Table13144[[#This Row],[PrevRecordType]],RecordTypes!$B$13:$C$27,2,0)</f>
        <v>User Logout Start</v>
      </c>
      <c r="M480" t="str">
        <f>+VLOOKUP(Table13144[[#This Row],[DeviceMAC]],C481:H2383,5,0)</f>
        <v>User Logout Start</v>
      </c>
    </row>
    <row r="481" spans="2:13" x14ac:dyDescent="0.3">
      <c r="B481" s="5" t="s">
        <v>26</v>
      </c>
      <c r="C481" s="5" t="s">
        <v>111</v>
      </c>
      <c r="D481" s="6">
        <v>44342</v>
      </c>
      <c r="E481" s="28">
        <v>44342.690833333327</v>
      </c>
      <c r="F481" s="7">
        <v>139</v>
      </c>
      <c r="G481" s="7" t="str">
        <f>VLOOKUP(Table13144[[#This Row],[LogRecordType]],RecordTypes!$B$13:$C$27,2,0)</f>
        <v>User Logout Start</v>
      </c>
      <c r="H481" s="5" t="s">
        <v>118</v>
      </c>
      <c r="I481" s="30">
        <f t="shared" si="7"/>
        <v>44342</v>
      </c>
      <c r="J481" s="29">
        <f>+VLOOKUP(Table13144[[#This Row],[DeviceMAC]],C482:F2384,3,0)</f>
        <v>44342.312118055554</v>
      </c>
      <c r="K481">
        <f>+VLOOKUP(Table13144[[#This Row],[DeviceMAC]],C482:F2384,4,0)</f>
        <v>123</v>
      </c>
      <c r="L481" t="str">
        <f>VLOOKUP(Table13144[[#This Row],[PrevRecordType]],RecordTypes!$B$13:$C$27,2,0)</f>
        <v>User Login Start is Good</v>
      </c>
      <c r="M481" t="str">
        <f>+VLOOKUP(Table13144[[#This Row],[DeviceMAC]],C482:H2384,5,0)</f>
        <v>User Login Start is Good</v>
      </c>
    </row>
    <row r="482" spans="2:13" x14ac:dyDescent="0.3">
      <c r="B482" s="5" t="s">
        <v>26</v>
      </c>
      <c r="C482" s="5" t="s">
        <v>131</v>
      </c>
      <c r="D482" s="6">
        <v>44342</v>
      </c>
      <c r="E482" s="28">
        <v>44342.690555555557</v>
      </c>
      <c r="F482" s="7">
        <v>139</v>
      </c>
      <c r="G482" s="7" t="str">
        <f>VLOOKUP(Table13144[[#This Row],[LogRecordType]],RecordTypes!$B$13:$C$27,2,0)</f>
        <v>User Logout Start</v>
      </c>
      <c r="H482" s="5" t="s">
        <v>138</v>
      </c>
      <c r="I482" s="30">
        <f t="shared" si="7"/>
        <v>44342</v>
      </c>
      <c r="J482" s="29">
        <f>+VLOOKUP(Table13144[[#This Row],[DeviceMAC]],C483:F2385,3,0)</f>
        <v>44342.319270833337</v>
      </c>
      <c r="K482">
        <f>+VLOOKUP(Table13144[[#This Row],[DeviceMAC]],C483:F2385,4,0)</f>
        <v>123</v>
      </c>
      <c r="L482" t="str">
        <f>VLOOKUP(Table13144[[#This Row],[PrevRecordType]],RecordTypes!$B$13:$C$27,2,0)</f>
        <v>User Login Start is Good</v>
      </c>
      <c r="M482" t="str">
        <f>+VLOOKUP(Table13144[[#This Row],[DeviceMAC]],C483:H2385,5,0)</f>
        <v>User Login Start is Good</v>
      </c>
    </row>
    <row r="483" spans="2:13" ht="43.2" x14ac:dyDescent="0.3">
      <c r="B483" s="5" t="s">
        <v>29</v>
      </c>
      <c r="C483" s="5" t="s">
        <v>120</v>
      </c>
      <c r="D483" s="6">
        <v>44342</v>
      </c>
      <c r="E483" s="28">
        <v>44342.688726851855</v>
      </c>
      <c r="F483" s="7">
        <v>156</v>
      </c>
      <c r="G483" s="7" t="str">
        <f>VLOOKUP(Table13144[[#This Row],[LogRecordType]],RecordTypes!$B$13:$C$27,2,0)</f>
        <v>PowerDown Or Network Disconnect Discovered</v>
      </c>
      <c r="H483" s="5" t="s">
        <v>67</v>
      </c>
      <c r="I483" s="30">
        <f t="shared" si="7"/>
        <v>44342</v>
      </c>
      <c r="J483" s="29">
        <f>+VLOOKUP(Table13144[[#This Row],[DeviceMAC]],C484:F2386,3,0)</f>
        <v>44342.688599537039</v>
      </c>
      <c r="K483">
        <f>+VLOOKUP(Table13144[[#This Row],[DeviceMAC]],C484:F2386,4,0)</f>
        <v>144</v>
      </c>
      <c r="L483" t="str">
        <f>VLOOKUP(Table13144[[#This Row],[PrevRecordType]],RecordTypes!$B$13:$C$27,2,0)</f>
        <v>User Logout is Good</v>
      </c>
      <c r="M483" t="str">
        <f>+VLOOKUP(Table13144[[#This Row],[DeviceMAC]],C484:H2386,5,0)</f>
        <v>User Logout is Good</v>
      </c>
    </row>
    <row r="484" spans="2:13" x14ac:dyDescent="0.3">
      <c r="B484" s="5" t="s">
        <v>29</v>
      </c>
      <c r="C484" s="5" t="s">
        <v>120</v>
      </c>
      <c r="D484" s="6">
        <v>44342</v>
      </c>
      <c r="E484" s="28">
        <v>44342.688599537039</v>
      </c>
      <c r="F484" s="7">
        <v>144</v>
      </c>
      <c r="G484" s="7" t="str">
        <f>VLOOKUP(Table13144[[#This Row],[LogRecordType]],RecordTypes!$B$13:$C$27,2,0)</f>
        <v>User Logout is Good</v>
      </c>
      <c r="H484" s="5" t="s">
        <v>130</v>
      </c>
      <c r="I484" s="30">
        <f t="shared" si="7"/>
        <v>44342</v>
      </c>
      <c r="J484" s="29">
        <f>+VLOOKUP(Table13144[[#This Row],[DeviceMAC]],C485:F2387,3,0)</f>
        <v>44342.688252314816</v>
      </c>
      <c r="K484">
        <f>+VLOOKUP(Table13144[[#This Row],[DeviceMAC]],C485:F2387,4,0)</f>
        <v>139</v>
      </c>
      <c r="L484" t="str">
        <f>VLOOKUP(Table13144[[#This Row],[PrevRecordType]],RecordTypes!$B$13:$C$27,2,0)</f>
        <v>User Logout Start</v>
      </c>
      <c r="M484" t="str">
        <f>+VLOOKUP(Table13144[[#This Row],[DeviceMAC]],C485:H2387,5,0)</f>
        <v>User Logout Start</v>
      </c>
    </row>
    <row r="485" spans="2:13" x14ac:dyDescent="0.3">
      <c r="B485" s="5" t="s">
        <v>29</v>
      </c>
      <c r="C485" s="5" t="s">
        <v>120</v>
      </c>
      <c r="D485" s="6">
        <v>44342</v>
      </c>
      <c r="E485" s="28">
        <v>44342.688252314816</v>
      </c>
      <c r="F485" s="7">
        <v>139</v>
      </c>
      <c r="G485" s="7" t="str">
        <f>VLOOKUP(Table13144[[#This Row],[LogRecordType]],RecordTypes!$B$13:$C$27,2,0)</f>
        <v>User Logout Start</v>
      </c>
      <c r="H485" s="5" t="s">
        <v>130</v>
      </c>
      <c r="I485" s="30">
        <f t="shared" si="7"/>
        <v>44342</v>
      </c>
      <c r="J485" s="29">
        <f>+VLOOKUP(Table13144[[#This Row],[DeviceMAC]],C486:F2388,3,0)</f>
        <v>44342.316944444443</v>
      </c>
      <c r="K485">
        <f>+VLOOKUP(Table13144[[#This Row],[DeviceMAC]],C486:F2388,4,0)</f>
        <v>123</v>
      </c>
      <c r="L485" t="str">
        <f>VLOOKUP(Table13144[[#This Row],[PrevRecordType]],RecordTypes!$B$13:$C$27,2,0)</f>
        <v>User Login Start is Good</v>
      </c>
      <c r="M485" t="str">
        <f>+VLOOKUP(Table13144[[#This Row],[DeviceMAC]],C486:H2388,5,0)</f>
        <v>User Login Start is Good</v>
      </c>
    </row>
    <row r="486" spans="2:13" ht="43.2" x14ac:dyDescent="0.3">
      <c r="B486" s="5" t="s">
        <v>26</v>
      </c>
      <c r="C486" s="5" t="s">
        <v>124</v>
      </c>
      <c r="D486" s="6">
        <v>44342</v>
      </c>
      <c r="E486" s="28">
        <v>44342.68440972222</v>
      </c>
      <c r="F486" s="7">
        <v>156</v>
      </c>
      <c r="G486" s="7" t="str">
        <f>VLOOKUP(Table13144[[#This Row],[LogRecordType]],RecordTypes!$B$13:$C$27,2,0)</f>
        <v>PowerDown Or Network Disconnect Discovered</v>
      </c>
      <c r="H486" s="5" t="s">
        <v>67</v>
      </c>
      <c r="I486" s="30">
        <f t="shared" si="7"/>
        <v>44342</v>
      </c>
      <c r="J486" s="29">
        <f>+VLOOKUP(Table13144[[#This Row],[DeviceMAC]],C487:F2389,3,0)</f>
        <v>44342.684259259258</v>
      </c>
      <c r="K486">
        <f>+VLOOKUP(Table13144[[#This Row],[DeviceMAC]],C487:F2389,4,0)</f>
        <v>151</v>
      </c>
      <c r="L486" t="str">
        <f>VLOOKUP(Table13144[[#This Row],[PrevRecordType]],RecordTypes!$B$13:$C$27,2,0)</f>
        <v>Device Shutdown Finish</v>
      </c>
      <c r="M486" t="str">
        <f>+VLOOKUP(Table13144[[#This Row],[DeviceMAC]],C487:H2389,5,0)</f>
        <v>Device Shutdown Finish</v>
      </c>
    </row>
    <row r="487" spans="2:13" ht="43.2" x14ac:dyDescent="0.3">
      <c r="B487" s="5" t="s">
        <v>29</v>
      </c>
      <c r="C487" s="5" t="s">
        <v>122</v>
      </c>
      <c r="D487" s="6">
        <v>44342</v>
      </c>
      <c r="E487" s="28">
        <v>44342.684305555566</v>
      </c>
      <c r="F487" s="7">
        <v>156</v>
      </c>
      <c r="G487" s="7" t="str">
        <f>VLOOKUP(Table13144[[#This Row],[LogRecordType]],RecordTypes!$B$13:$C$27,2,0)</f>
        <v>PowerDown Or Network Disconnect Discovered</v>
      </c>
      <c r="H487" s="5" t="s">
        <v>67</v>
      </c>
      <c r="I487" s="30">
        <f t="shared" si="7"/>
        <v>44342</v>
      </c>
      <c r="J487" s="29">
        <f>+VLOOKUP(Table13144[[#This Row],[DeviceMAC]],C488:F2390,3,0)</f>
        <v>44342.684155092604</v>
      </c>
      <c r="K487">
        <f>+VLOOKUP(Table13144[[#This Row],[DeviceMAC]],C488:F2390,4,0)</f>
        <v>151</v>
      </c>
      <c r="L487" t="str">
        <f>VLOOKUP(Table13144[[#This Row],[PrevRecordType]],RecordTypes!$B$13:$C$27,2,0)</f>
        <v>Device Shutdown Finish</v>
      </c>
      <c r="M487" t="str">
        <f>+VLOOKUP(Table13144[[#This Row],[DeviceMAC]],C488:H2390,5,0)</f>
        <v>Device Shutdown Finish</v>
      </c>
    </row>
    <row r="488" spans="2:13" ht="28.8" x14ac:dyDescent="0.3">
      <c r="B488" s="5" t="s">
        <v>26</v>
      </c>
      <c r="C488" s="5" t="s">
        <v>124</v>
      </c>
      <c r="D488" s="6">
        <v>44342</v>
      </c>
      <c r="E488" s="28">
        <v>44342.684259259258</v>
      </c>
      <c r="F488" s="7">
        <v>151</v>
      </c>
      <c r="G488" s="7" t="str">
        <f>VLOOKUP(Table13144[[#This Row],[LogRecordType]],RecordTypes!$B$13:$C$27,2,0)</f>
        <v>Device Shutdown Finish</v>
      </c>
      <c r="H488" s="5" t="s">
        <v>125</v>
      </c>
      <c r="I488" s="30">
        <f t="shared" si="7"/>
        <v>44342</v>
      </c>
      <c r="J488" s="29">
        <f>+VLOOKUP(Table13144[[#This Row],[DeviceMAC]],C489:F2391,3,0)</f>
        <v>44342.683831018519</v>
      </c>
      <c r="K488">
        <f>+VLOOKUP(Table13144[[#This Row],[DeviceMAC]],C489:F2391,4,0)</f>
        <v>149</v>
      </c>
      <c r="L488" t="str">
        <f>VLOOKUP(Table13144[[#This Row],[PrevRecordType]],RecordTypes!$B$13:$C$27,2,0)</f>
        <v>Device Shutdown Start</v>
      </c>
      <c r="M488" t="str">
        <f>+VLOOKUP(Table13144[[#This Row],[DeviceMAC]],C489:H2391,5,0)</f>
        <v>Device Shutdown Start</v>
      </c>
    </row>
    <row r="489" spans="2:13" ht="28.8" x14ac:dyDescent="0.3">
      <c r="B489" s="5" t="s">
        <v>29</v>
      </c>
      <c r="C489" s="5" t="s">
        <v>122</v>
      </c>
      <c r="D489" s="6">
        <v>44342</v>
      </c>
      <c r="E489" s="28">
        <v>44342.684155092604</v>
      </c>
      <c r="F489" s="7">
        <v>151</v>
      </c>
      <c r="G489" s="7" t="str">
        <f>VLOOKUP(Table13144[[#This Row],[LogRecordType]],RecordTypes!$B$13:$C$27,2,0)</f>
        <v>Device Shutdown Finish</v>
      </c>
      <c r="H489" s="5" t="s">
        <v>123</v>
      </c>
      <c r="I489" s="30">
        <f t="shared" si="7"/>
        <v>44342</v>
      </c>
      <c r="J489" s="29">
        <f>+VLOOKUP(Table13144[[#This Row],[DeviceMAC]],C490:F2392,3,0)</f>
        <v>44342.68391203705</v>
      </c>
      <c r="K489">
        <f>+VLOOKUP(Table13144[[#This Row],[DeviceMAC]],C490:F2392,4,0)</f>
        <v>149</v>
      </c>
      <c r="L489" t="str">
        <f>VLOOKUP(Table13144[[#This Row],[PrevRecordType]],RecordTypes!$B$13:$C$27,2,0)</f>
        <v>Device Shutdown Start</v>
      </c>
      <c r="M489" t="str">
        <f>+VLOOKUP(Table13144[[#This Row],[DeviceMAC]],C490:H2392,5,0)</f>
        <v>Device Shutdown Start</v>
      </c>
    </row>
    <row r="490" spans="2:13" x14ac:dyDescent="0.3">
      <c r="B490" s="5" t="s">
        <v>29</v>
      </c>
      <c r="C490" s="5" t="s">
        <v>122</v>
      </c>
      <c r="D490" s="6">
        <v>44342</v>
      </c>
      <c r="E490" s="28">
        <v>44342.68391203705</v>
      </c>
      <c r="F490" s="7">
        <v>149</v>
      </c>
      <c r="G490" s="7" t="str">
        <f>VLOOKUP(Table13144[[#This Row],[LogRecordType]],RecordTypes!$B$13:$C$27,2,0)</f>
        <v>Device Shutdown Start</v>
      </c>
      <c r="H490" s="5" t="s">
        <v>123</v>
      </c>
      <c r="I490" s="30">
        <f t="shared" si="7"/>
        <v>44342</v>
      </c>
      <c r="J490" s="29">
        <f>+VLOOKUP(Table13144[[#This Row],[DeviceMAC]],C491:F2393,3,0)</f>
        <v>44342.683680555565</v>
      </c>
      <c r="K490">
        <f>+VLOOKUP(Table13144[[#This Row],[DeviceMAC]],C491:F2393,4,0)</f>
        <v>144</v>
      </c>
      <c r="L490" t="str">
        <f>VLOOKUP(Table13144[[#This Row],[PrevRecordType]],RecordTypes!$B$13:$C$27,2,0)</f>
        <v>User Logout is Good</v>
      </c>
      <c r="M490" t="str">
        <f>+VLOOKUP(Table13144[[#This Row],[DeviceMAC]],C491:H2393,5,0)</f>
        <v>User Logout is Good</v>
      </c>
    </row>
    <row r="491" spans="2:13" x14ac:dyDescent="0.3">
      <c r="B491" s="5" t="s">
        <v>26</v>
      </c>
      <c r="C491" s="5" t="s">
        <v>124</v>
      </c>
      <c r="D491" s="6">
        <v>44342</v>
      </c>
      <c r="E491" s="28">
        <v>44342.683831018519</v>
      </c>
      <c r="F491" s="7">
        <v>149</v>
      </c>
      <c r="G491" s="7" t="str">
        <f>VLOOKUP(Table13144[[#This Row],[LogRecordType]],RecordTypes!$B$13:$C$27,2,0)</f>
        <v>Device Shutdown Start</v>
      </c>
      <c r="H491" s="5" t="s">
        <v>125</v>
      </c>
      <c r="I491" s="30">
        <f t="shared" si="7"/>
        <v>44342</v>
      </c>
      <c r="J491" s="29">
        <f>+VLOOKUP(Table13144[[#This Row],[DeviceMAC]],C492:F2394,3,0)</f>
        <v>44342.683136574073</v>
      </c>
      <c r="K491">
        <f>+VLOOKUP(Table13144[[#This Row],[DeviceMAC]],C492:F2394,4,0)</f>
        <v>144</v>
      </c>
      <c r="L491" t="str">
        <f>VLOOKUP(Table13144[[#This Row],[PrevRecordType]],RecordTypes!$B$13:$C$27,2,0)</f>
        <v>User Logout is Good</v>
      </c>
      <c r="M491" t="str">
        <f>+VLOOKUP(Table13144[[#This Row],[DeviceMAC]],C492:H2394,5,0)</f>
        <v>User Logout is Good</v>
      </c>
    </row>
    <row r="492" spans="2:13" x14ac:dyDescent="0.3">
      <c r="B492" s="5" t="s">
        <v>29</v>
      </c>
      <c r="C492" s="5" t="s">
        <v>122</v>
      </c>
      <c r="D492" s="6">
        <v>44342</v>
      </c>
      <c r="E492" s="28">
        <v>44342.683680555565</v>
      </c>
      <c r="F492" s="7">
        <v>144</v>
      </c>
      <c r="G492" s="7" t="str">
        <f>VLOOKUP(Table13144[[#This Row],[LogRecordType]],RecordTypes!$B$13:$C$27,2,0)</f>
        <v>User Logout is Good</v>
      </c>
      <c r="H492" s="5" t="s">
        <v>127</v>
      </c>
      <c r="I492" s="30">
        <f t="shared" si="7"/>
        <v>44342</v>
      </c>
      <c r="J492" s="29">
        <f>+VLOOKUP(Table13144[[#This Row],[DeviceMAC]],C493:F2395,3,0)</f>
        <v>44342.683252314826</v>
      </c>
      <c r="K492">
        <f>+VLOOKUP(Table13144[[#This Row],[DeviceMAC]],C493:F2395,4,0)</f>
        <v>139</v>
      </c>
      <c r="L492" t="str">
        <f>VLOOKUP(Table13144[[#This Row],[PrevRecordType]],RecordTypes!$B$13:$C$27,2,0)</f>
        <v>User Logout Start</v>
      </c>
      <c r="M492" t="str">
        <f>+VLOOKUP(Table13144[[#This Row],[DeviceMAC]],C493:H2395,5,0)</f>
        <v>User Logout Start</v>
      </c>
    </row>
    <row r="493" spans="2:13" x14ac:dyDescent="0.3">
      <c r="B493" s="5" t="s">
        <v>29</v>
      </c>
      <c r="C493" s="5" t="s">
        <v>122</v>
      </c>
      <c r="D493" s="6">
        <v>44342</v>
      </c>
      <c r="E493" s="28">
        <v>44342.683252314826</v>
      </c>
      <c r="F493" s="7">
        <v>139</v>
      </c>
      <c r="G493" s="7" t="str">
        <f>VLOOKUP(Table13144[[#This Row],[LogRecordType]],RecordTypes!$B$13:$C$27,2,0)</f>
        <v>User Logout Start</v>
      </c>
      <c r="H493" s="5" t="s">
        <v>126</v>
      </c>
      <c r="I493" s="30">
        <f t="shared" si="7"/>
        <v>44342</v>
      </c>
      <c r="J493" s="29">
        <f>+VLOOKUP(Table13144[[#This Row],[DeviceMAC]],C494:F2396,3,0)</f>
        <v>44342.314872685194</v>
      </c>
      <c r="K493">
        <f>+VLOOKUP(Table13144[[#This Row],[DeviceMAC]],C494:F2396,4,0)</f>
        <v>123</v>
      </c>
      <c r="L493" t="str">
        <f>VLOOKUP(Table13144[[#This Row],[PrevRecordType]],RecordTypes!$B$13:$C$27,2,0)</f>
        <v>User Login Start is Good</v>
      </c>
      <c r="M493" t="str">
        <f>+VLOOKUP(Table13144[[#This Row],[DeviceMAC]],C494:H2396,5,0)</f>
        <v>User Login Start is Good</v>
      </c>
    </row>
    <row r="494" spans="2:13" x14ac:dyDescent="0.3">
      <c r="B494" s="5" t="s">
        <v>26</v>
      </c>
      <c r="C494" s="5" t="s">
        <v>124</v>
      </c>
      <c r="D494" s="6">
        <v>44342</v>
      </c>
      <c r="E494" s="28">
        <v>44342.683136574073</v>
      </c>
      <c r="F494" s="7">
        <v>144</v>
      </c>
      <c r="G494" s="7" t="str">
        <f>VLOOKUP(Table13144[[#This Row],[LogRecordType]],RecordTypes!$B$13:$C$27,2,0)</f>
        <v>User Logout is Good</v>
      </c>
      <c r="H494" s="5" t="s">
        <v>134</v>
      </c>
      <c r="I494" s="30">
        <f t="shared" si="7"/>
        <v>44342</v>
      </c>
      <c r="J494" s="29">
        <f>+VLOOKUP(Table13144[[#This Row],[DeviceMAC]],C495:F2397,3,0)</f>
        <v>44342.682638888888</v>
      </c>
      <c r="K494">
        <f>+VLOOKUP(Table13144[[#This Row],[DeviceMAC]],C495:F2397,4,0)</f>
        <v>139</v>
      </c>
      <c r="L494" t="str">
        <f>VLOOKUP(Table13144[[#This Row],[PrevRecordType]],RecordTypes!$B$13:$C$27,2,0)</f>
        <v>User Logout Start</v>
      </c>
      <c r="M494" t="str">
        <f>+VLOOKUP(Table13144[[#This Row],[DeviceMAC]],C495:H2397,5,0)</f>
        <v>User Logout Start</v>
      </c>
    </row>
    <row r="495" spans="2:13" x14ac:dyDescent="0.3">
      <c r="B495" s="5" t="s">
        <v>26</v>
      </c>
      <c r="C495" s="5" t="s">
        <v>124</v>
      </c>
      <c r="D495" s="6">
        <v>44342</v>
      </c>
      <c r="E495" s="28">
        <v>44342.682638888888</v>
      </c>
      <c r="F495" s="7">
        <v>139</v>
      </c>
      <c r="G495" s="7" t="str">
        <f>VLOOKUP(Table13144[[#This Row],[LogRecordType]],RecordTypes!$B$13:$C$27,2,0)</f>
        <v>User Logout Start</v>
      </c>
      <c r="H495" s="5" t="s">
        <v>133</v>
      </c>
      <c r="I495" s="30">
        <f t="shared" si="7"/>
        <v>44342</v>
      </c>
      <c r="J495" s="29">
        <f>+VLOOKUP(Table13144[[#This Row],[DeviceMAC]],C496:F2398,3,0)</f>
        <v>44342.317870370374</v>
      </c>
      <c r="K495">
        <f>+VLOOKUP(Table13144[[#This Row],[DeviceMAC]],C496:F2398,4,0)</f>
        <v>123</v>
      </c>
      <c r="L495" t="str">
        <f>VLOOKUP(Table13144[[#This Row],[PrevRecordType]],RecordTypes!$B$13:$C$27,2,0)</f>
        <v>User Login Start is Good</v>
      </c>
      <c r="M495" t="str">
        <f>+VLOOKUP(Table13144[[#This Row],[DeviceMAC]],C496:H2398,5,0)</f>
        <v>User Login Start is Good</v>
      </c>
    </row>
    <row r="496" spans="2:13" ht="43.2" x14ac:dyDescent="0.3">
      <c r="B496" s="5" t="s">
        <v>29</v>
      </c>
      <c r="C496" s="5" t="s">
        <v>70</v>
      </c>
      <c r="D496" s="6">
        <v>44342</v>
      </c>
      <c r="E496" s="28">
        <v>44342.68149305557</v>
      </c>
      <c r="F496" s="7">
        <v>156</v>
      </c>
      <c r="G496" s="7" t="str">
        <f>VLOOKUP(Table13144[[#This Row],[LogRecordType]],RecordTypes!$B$13:$C$27,2,0)</f>
        <v>PowerDown Or Network Disconnect Discovered</v>
      </c>
      <c r="H496" s="5" t="s">
        <v>67</v>
      </c>
      <c r="I496" s="30">
        <f t="shared" si="7"/>
        <v>44342</v>
      </c>
      <c r="J496" s="29">
        <f>+VLOOKUP(Table13144[[#This Row],[DeviceMAC]],C497:F2399,3,0)</f>
        <v>44342.681331018532</v>
      </c>
      <c r="K496">
        <f>+VLOOKUP(Table13144[[#This Row],[DeviceMAC]],C497:F2399,4,0)</f>
        <v>151</v>
      </c>
      <c r="L496" t="str">
        <f>VLOOKUP(Table13144[[#This Row],[PrevRecordType]],RecordTypes!$B$13:$C$27,2,0)</f>
        <v>Device Shutdown Finish</v>
      </c>
      <c r="M496" t="str">
        <f>+VLOOKUP(Table13144[[#This Row],[DeviceMAC]],C497:H2399,5,0)</f>
        <v>Device Shutdown Finish</v>
      </c>
    </row>
    <row r="497" spans="2:13" ht="28.8" x14ac:dyDescent="0.3">
      <c r="B497" s="5" t="s">
        <v>29</v>
      </c>
      <c r="C497" s="5" t="s">
        <v>70</v>
      </c>
      <c r="D497" s="6">
        <v>44342</v>
      </c>
      <c r="E497" s="28">
        <v>44342.681331018532</v>
      </c>
      <c r="F497" s="7">
        <v>151</v>
      </c>
      <c r="G497" s="7" t="str">
        <f>VLOOKUP(Table13144[[#This Row],[LogRecordType]],RecordTypes!$B$13:$C$27,2,0)</f>
        <v>Device Shutdown Finish</v>
      </c>
      <c r="H497" s="5" t="s">
        <v>71</v>
      </c>
      <c r="I497" s="30">
        <f t="shared" si="7"/>
        <v>44342</v>
      </c>
      <c r="J497" s="29">
        <f>+VLOOKUP(Table13144[[#This Row],[DeviceMAC]],C498:F2400,3,0)</f>
        <v>44342.681041666678</v>
      </c>
      <c r="K497">
        <f>+VLOOKUP(Table13144[[#This Row],[DeviceMAC]],C498:F2400,4,0)</f>
        <v>149</v>
      </c>
      <c r="L497" t="str">
        <f>VLOOKUP(Table13144[[#This Row],[PrevRecordType]],RecordTypes!$B$13:$C$27,2,0)</f>
        <v>Device Shutdown Start</v>
      </c>
      <c r="M497" t="str">
        <f>+VLOOKUP(Table13144[[#This Row],[DeviceMAC]],C498:H2400,5,0)</f>
        <v>Device Shutdown Start</v>
      </c>
    </row>
    <row r="498" spans="2:13" x14ac:dyDescent="0.3">
      <c r="B498" s="5" t="s">
        <v>29</v>
      </c>
      <c r="C498" s="5" t="s">
        <v>70</v>
      </c>
      <c r="D498" s="6">
        <v>44342</v>
      </c>
      <c r="E498" s="28">
        <v>44342.681041666678</v>
      </c>
      <c r="F498" s="7">
        <v>149</v>
      </c>
      <c r="G498" s="7" t="str">
        <f>VLOOKUP(Table13144[[#This Row],[LogRecordType]],RecordTypes!$B$13:$C$27,2,0)</f>
        <v>Device Shutdown Start</v>
      </c>
      <c r="H498" s="5" t="s">
        <v>71</v>
      </c>
      <c r="I498" s="30">
        <f t="shared" si="7"/>
        <v>44342</v>
      </c>
      <c r="J498" s="29">
        <f>+VLOOKUP(Table13144[[#This Row],[DeviceMAC]],C499:F2401,3,0)</f>
        <v>44342.680567129639</v>
      </c>
      <c r="K498">
        <f>+VLOOKUP(Table13144[[#This Row],[DeviceMAC]],C499:F2401,4,0)</f>
        <v>144</v>
      </c>
      <c r="L498" t="str">
        <f>VLOOKUP(Table13144[[#This Row],[PrevRecordType]],RecordTypes!$B$13:$C$27,2,0)</f>
        <v>User Logout is Good</v>
      </c>
      <c r="M498" t="str">
        <f>+VLOOKUP(Table13144[[#This Row],[DeviceMAC]],C499:H2401,5,0)</f>
        <v>User Logout is Good</v>
      </c>
    </row>
    <row r="499" spans="2:13" ht="43.2" x14ac:dyDescent="0.3">
      <c r="B499" s="5" t="s">
        <v>26</v>
      </c>
      <c r="C499" s="5" t="s">
        <v>62</v>
      </c>
      <c r="D499" s="6">
        <v>44342</v>
      </c>
      <c r="E499" s="28">
        <v>44342.680625000001</v>
      </c>
      <c r="F499" s="7">
        <v>156</v>
      </c>
      <c r="G499" s="7" t="str">
        <f>VLOOKUP(Table13144[[#This Row],[LogRecordType]],RecordTypes!$B$13:$C$27,2,0)</f>
        <v>PowerDown Or Network Disconnect Discovered</v>
      </c>
      <c r="H499" s="5" t="s">
        <v>67</v>
      </c>
      <c r="I499" s="30">
        <f t="shared" si="7"/>
        <v>44342</v>
      </c>
      <c r="J499" s="29">
        <f>+VLOOKUP(Table13144[[#This Row],[DeviceMAC]],C500:F2402,3,0)</f>
        <v>44342.680509259262</v>
      </c>
      <c r="K499">
        <f>+VLOOKUP(Table13144[[#This Row],[DeviceMAC]],C500:F2402,4,0)</f>
        <v>144</v>
      </c>
      <c r="L499" t="str">
        <f>VLOOKUP(Table13144[[#This Row],[PrevRecordType]],RecordTypes!$B$13:$C$27,2,0)</f>
        <v>User Logout is Good</v>
      </c>
      <c r="M499" t="str">
        <f>+VLOOKUP(Table13144[[#This Row],[DeviceMAC]],C500:H2402,5,0)</f>
        <v>User Logout is Good</v>
      </c>
    </row>
    <row r="500" spans="2:13" x14ac:dyDescent="0.3">
      <c r="B500" s="5" t="s">
        <v>29</v>
      </c>
      <c r="C500" s="5" t="s">
        <v>70</v>
      </c>
      <c r="D500" s="6">
        <v>44342</v>
      </c>
      <c r="E500" s="28">
        <v>44342.680567129639</v>
      </c>
      <c r="F500" s="7">
        <v>144</v>
      </c>
      <c r="G500" s="7" t="str">
        <f>VLOOKUP(Table13144[[#This Row],[LogRecordType]],RecordTypes!$B$13:$C$27,2,0)</f>
        <v>User Logout is Good</v>
      </c>
      <c r="H500" s="5" t="s">
        <v>78</v>
      </c>
      <c r="I500" s="30">
        <f t="shared" si="7"/>
        <v>44342</v>
      </c>
      <c r="J500" s="29">
        <f>+VLOOKUP(Table13144[[#This Row],[DeviceMAC]],C501:F2403,3,0)</f>
        <v>44342.68008101853</v>
      </c>
      <c r="K500">
        <f>+VLOOKUP(Table13144[[#This Row],[DeviceMAC]],C501:F2403,4,0)</f>
        <v>139</v>
      </c>
      <c r="L500" t="str">
        <f>VLOOKUP(Table13144[[#This Row],[PrevRecordType]],RecordTypes!$B$13:$C$27,2,0)</f>
        <v>User Logout Start</v>
      </c>
      <c r="M500" t="str">
        <f>+VLOOKUP(Table13144[[#This Row],[DeviceMAC]],C501:H2403,5,0)</f>
        <v>User Logout Start</v>
      </c>
    </row>
    <row r="501" spans="2:13" x14ac:dyDescent="0.3">
      <c r="B501" s="5" t="s">
        <v>26</v>
      </c>
      <c r="C501" s="5" t="s">
        <v>62</v>
      </c>
      <c r="D501" s="6">
        <v>44342</v>
      </c>
      <c r="E501" s="28">
        <v>44342.680509259262</v>
      </c>
      <c r="F501" s="7">
        <v>144</v>
      </c>
      <c r="G501" s="7" t="str">
        <f>VLOOKUP(Table13144[[#This Row],[LogRecordType]],RecordTypes!$B$13:$C$27,2,0)</f>
        <v>User Logout is Good</v>
      </c>
      <c r="H501" s="5" t="s">
        <v>63</v>
      </c>
      <c r="I501" s="30">
        <f t="shared" si="7"/>
        <v>44342</v>
      </c>
      <c r="J501" s="29">
        <f>+VLOOKUP(Table13144[[#This Row],[DeviceMAC]],C502:F2404,3,0)</f>
        <v>44342.680034722223</v>
      </c>
      <c r="K501">
        <f>+VLOOKUP(Table13144[[#This Row],[DeviceMAC]],C502:F2404,4,0)</f>
        <v>139</v>
      </c>
      <c r="L501" t="str">
        <f>VLOOKUP(Table13144[[#This Row],[PrevRecordType]],RecordTypes!$B$13:$C$27,2,0)</f>
        <v>User Logout Start</v>
      </c>
      <c r="M501" t="str">
        <f>+VLOOKUP(Table13144[[#This Row],[DeviceMAC]],C502:H2404,5,0)</f>
        <v>User Logout Start</v>
      </c>
    </row>
    <row r="502" spans="2:13" x14ac:dyDescent="0.3">
      <c r="B502" s="5" t="s">
        <v>29</v>
      </c>
      <c r="C502" s="5" t="s">
        <v>70</v>
      </c>
      <c r="D502" s="6">
        <v>44342</v>
      </c>
      <c r="E502" s="28">
        <v>44342.68008101853</v>
      </c>
      <c r="F502" s="7">
        <v>139</v>
      </c>
      <c r="G502" s="7" t="str">
        <f>VLOOKUP(Table13144[[#This Row],[LogRecordType]],RecordTypes!$B$13:$C$27,2,0)</f>
        <v>User Logout Start</v>
      </c>
      <c r="H502" s="5" t="s">
        <v>77</v>
      </c>
      <c r="I502" s="30">
        <f t="shared" si="7"/>
        <v>44342</v>
      </c>
      <c r="J502" s="29">
        <f>+VLOOKUP(Table13144[[#This Row],[DeviceMAC]],C503:F2405,3,0)</f>
        <v>44342.29554398149</v>
      </c>
      <c r="K502">
        <f>+VLOOKUP(Table13144[[#This Row],[DeviceMAC]],C503:F2405,4,0)</f>
        <v>123</v>
      </c>
      <c r="L502" t="str">
        <f>VLOOKUP(Table13144[[#This Row],[PrevRecordType]],RecordTypes!$B$13:$C$27,2,0)</f>
        <v>User Login Start is Good</v>
      </c>
      <c r="M502" t="str">
        <f>+VLOOKUP(Table13144[[#This Row],[DeviceMAC]],C503:H2405,5,0)</f>
        <v>User Login Start is Good</v>
      </c>
    </row>
    <row r="503" spans="2:13" x14ac:dyDescent="0.3">
      <c r="B503" s="5" t="s">
        <v>26</v>
      </c>
      <c r="C503" s="5" t="s">
        <v>62</v>
      </c>
      <c r="D503" s="6">
        <v>44342</v>
      </c>
      <c r="E503" s="28">
        <v>44342.680034722223</v>
      </c>
      <c r="F503" s="7">
        <v>139</v>
      </c>
      <c r="G503" s="7" t="str">
        <f>VLOOKUP(Table13144[[#This Row],[LogRecordType]],RecordTypes!$B$13:$C$27,2,0)</f>
        <v>User Logout Start</v>
      </c>
      <c r="H503" s="5" t="s">
        <v>63</v>
      </c>
      <c r="I503" s="30">
        <f t="shared" si="7"/>
        <v>44342</v>
      </c>
      <c r="J503" s="29">
        <f>+VLOOKUP(Table13144[[#This Row],[DeviceMAC]],C504:F2406,3,0)</f>
        <v>44342.292870370373</v>
      </c>
      <c r="K503">
        <f>+VLOOKUP(Table13144[[#This Row],[DeviceMAC]],C504:F2406,4,0)</f>
        <v>123</v>
      </c>
      <c r="L503" t="str">
        <f>VLOOKUP(Table13144[[#This Row],[PrevRecordType]],RecordTypes!$B$13:$C$27,2,0)</f>
        <v>User Login Start is Good</v>
      </c>
      <c r="M503" t="str">
        <f>+VLOOKUP(Table13144[[#This Row],[DeviceMAC]],C504:H2406,5,0)</f>
        <v>User Login Start is Good</v>
      </c>
    </row>
    <row r="504" spans="2:13" ht="43.2" x14ac:dyDescent="0.3">
      <c r="B504" s="5" t="s">
        <v>29</v>
      </c>
      <c r="C504" s="5" t="s">
        <v>107</v>
      </c>
      <c r="D504" s="6">
        <v>44342</v>
      </c>
      <c r="E504" s="28">
        <v>44342.67863425926</v>
      </c>
      <c r="F504" s="7">
        <v>156</v>
      </c>
      <c r="G504" s="7" t="str">
        <f>VLOOKUP(Table13144[[#This Row],[LogRecordType]],RecordTypes!$B$13:$C$27,2,0)</f>
        <v>PowerDown Or Network Disconnect Discovered</v>
      </c>
      <c r="H504" s="5" t="s">
        <v>67</v>
      </c>
      <c r="I504" s="30">
        <f t="shared" si="7"/>
        <v>44342</v>
      </c>
      <c r="J504" s="29">
        <f>+VLOOKUP(Table13144[[#This Row],[DeviceMAC]],C505:F2407,3,0)</f>
        <v>44342.678506944445</v>
      </c>
      <c r="K504">
        <f>+VLOOKUP(Table13144[[#This Row],[DeviceMAC]],C505:F2407,4,0)</f>
        <v>144</v>
      </c>
      <c r="L504" t="str">
        <f>VLOOKUP(Table13144[[#This Row],[PrevRecordType]],RecordTypes!$B$13:$C$27,2,0)</f>
        <v>User Logout is Good</v>
      </c>
      <c r="M504" t="str">
        <f>+VLOOKUP(Table13144[[#This Row],[DeviceMAC]],C505:H2407,5,0)</f>
        <v>User Logout is Good</v>
      </c>
    </row>
    <row r="505" spans="2:13" x14ac:dyDescent="0.3">
      <c r="B505" s="5" t="s">
        <v>29</v>
      </c>
      <c r="C505" s="5" t="s">
        <v>107</v>
      </c>
      <c r="D505" s="6">
        <v>44342</v>
      </c>
      <c r="E505" s="28">
        <v>44342.678506944445</v>
      </c>
      <c r="F505" s="7">
        <v>144</v>
      </c>
      <c r="G505" s="7" t="str">
        <f>VLOOKUP(Table13144[[#This Row],[LogRecordType]],RecordTypes!$B$13:$C$27,2,0)</f>
        <v>User Logout is Good</v>
      </c>
      <c r="H505" s="5" t="s">
        <v>115</v>
      </c>
      <c r="I505" s="30">
        <f t="shared" si="7"/>
        <v>44342</v>
      </c>
      <c r="J505" s="29">
        <f>+VLOOKUP(Table13144[[#This Row],[DeviceMAC]],C506:F2408,3,0)</f>
        <v>44342.678067129629</v>
      </c>
      <c r="K505">
        <f>+VLOOKUP(Table13144[[#This Row],[DeviceMAC]],C506:F2408,4,0)</f>
        <v>139</v>
      </c>
      <c r="L505" t="str">
        <f>VLOOKUP(Table13144[[#This Row],[PrevRecordType]],RecordTypes!$B$13:$C$27,2,0)</f>
        <v>User Logout Start</v>
      </c>
      <c r="M505" t="str">
        <f>+VLOOKUP(Table13144[[#This Row],[DeviceMAC]],C506:H2408,5,0)</f>
        <v>User Logout Start</v>
      </c>
    </row>
    <row r="506" spans="2:13" x14ac:dyDescent="0.3">
      <c r="B506" s="5" t="s">
        <v>29</v>
      </c>
      <c r="C506" s="5" t="s">
        <v>107</v>
      </c>
      <c r="D506" s="6">
        <v>44342</v>
      </c>
      <c r="E506" s="28">
        <v>44342.678067129629</v>
      </c>
      <c r="F506" s="7">
        <v>139</v>
      </c>
      <c r="G506" s="7" t="str">
        <f>VLOOKUP(Table13144[[#This Row],[LogRecordType]],RecordTypes!$B$13:$C$27,2,0)</f>
        <v>User Logout Start</v>
      </c>
      <c r="H506" s="5" t="s">
        <v>115</v>
      </c>
      <c r="I506" s="30">
        <f t="shared" si="7"/>
        <v>44342</v>
      </c>
      <c r="J506" s="29">
        <f>+VLOOKUP(Table13144[[#This Row],[DeviceMAC]],C507:F2409,3,0)</f>
        <v>44342.311585648145</v>
      </c>
      <c r="K506">
        <f>+VLOOKUP(Table13144[[#This Row],[DeviceMAC]],C507:F2409,4,0)</f>
        <v>123</v>
      </c>
      <c r="L506" t="str">
        <f>VLOOKUP(Table13144[[#This Row],[PrevRecordType]],RecordTypes!$B$13:$C$27,2,0)</f>
        <v>User Login Start is Good</v>
      </c>
      <c r="M506" t="str">
        <f>+VLOOKUP(Table13144[[#This Row],[DeviceMAC]],C507:H2409,5,0)</f>
        <v>User Login Start is Good</v>
      </c>
    </row>
    <row r="507" spans="2:13" ht="43.2" x14ac:dyDescent="0.3">
      <c r="B507" s="5" t="s">
        <v>26</v>
      </c>
      <c r="C507" s="5" t="s">
        <v>56</v>
      </c>
      <c r="D507" s="6">
        <v>44342</v>
      </c>
      <c r="E507" s="28">
        <v>44342.676921296297</v>
      </c>
      <c r="F507" s="7">
        <v>156</v>
      </c>
      <c r="G507" s="7" t="str">
        <f>VLOOKUP(Table13144[[#This Row],[LogRecordType]],RecordTypes!$B$13:$C$27,2,0)</f>
        <v>PowerDown Or Network Disconnect Discovered</v>
      </c>
      <c r="H507" s="5" t="s">
        <v>67</v>
      </c>
      <c r="I507" s="30">
        <f t="shared" si="7"/>
        <v>44342</v>
      </c>
      <c r="J507" s="29">
        <f>+VLOOKUP(Table13144[[#This Row],[DeviceMAC]],C508:F2410,3,0)</f>
        <v>44342.676770833335</v>
      </c>
      <c r="K507">
        <f>+VLOOKUP(Table13144[[#This Row],[DeviceMAC]],C508:F2410,4,0)</f>
        <v>144</v>
      </c>
      <c r="L507" t="str">
        <f>VLOOKUP(Table13144[[#This Row],[PrevRecordType]],RecordTypes!$B$13:$C$27,2,0)</f>
        <v>User Logout is Good</v>
      </c>
      <c r="M507" t="str">
        <f>+VLOOKUP(Table13144[[#This Row],[DeviceMAC]],C508:H2410,5,0)</f>
        <v>User Logout is Good</v>
      </c>
    </row>
    <row r="508" spans="2:13" x14ac:dyDescent="0.3">
      <c r="B508" s="5" t="s">
        <v>26</v>
      </c>
      <c r="C508" s="5" t="s">
        <v>56</v>
      </c>
      <c r="D508" s="6">
        <v>44342</v>
      </c>
      <c r="E508" s="28">
        <v>44342.676770833335</v>
      </c>
      <c r="F508" s="7">
        <v>144</v>
      </c>
      <c r="G508" s="7" t="str">
        <f>VLOOKUP(Table13144[[#This Row],[LogRecordType]],RecordTypes!$B$13:$C$27,2,0)</f>
        <v>User Logout is Good</v>
      </c>
      <c r="H508" s="5" t="s">
        <v>68</v>
      </c>
      <c r="I508" s="30">
        <f t="shared" si="7"/>
        <v>44342</v>
      </c>
      <c r="J508" s="29">
        <f>+VLOOKUP(Table13144[[#This Row],[DeviceMAC]],C509:F2411,3,0)</f>
        <v>44342.675462962965</v>
      </c>
      <c r="K508">
        <f>+VLOOKUP(Table13144[[#This Row],[DeviceMAC]],C509:F2411,4,0)</f>
        <v>139</v>
      </c>
      <c r="L508" t="str">
        <f>VLOOKUP(Table13144[[#This Row],[PrevRecordType]],RecordTypes!$B$13:$C$27,2,0)</f>
        <v>User Logout Start</v>
      </c>
      <c r="M508" t="str">
        <f>+VLOOKUP(Table13144[[#This Row],[DeviceMAC]],C509:H2411,5,0)</f>
        <v>User Logout Start</v>
      </c>
    </row>
    <row r="509" spans="2:13" ht="43.2" x14ac:dyDescent="0.3">
      <c r="B509" s="5" t="s">
        <v>26</v>
      </c>
      <c r="C509" s="5" t="s">
        <v>64</v>
      </c>
      <c r="D509" s="6">
        <v>44342</v>
      </c>
      <c r="E509" s="28">
        <v>44342.675891203704</v>
      </c>
      <c r="F509" s="7">
        <v>156</v>
      </c>
      <c r="G509" s="7" t="str">
        <f>VLOOKUP(Table13144[[#This Row],[LogRecordType]],RecordTypes!$B$13:$C$27,2,0)</f>
        <v>PowerDown Or Network Disconnect Discovered</v>
      </c>
      <c r="H509" s="5" t="s">
        <v>67</v>
      </c>
      <c r="I509" s="30">
        <f t="shared" si="7"/>
        <v>44342</v>
      </c>
      <c r="J509" s="29">
        <f>+VLOOKUP(Table13144[[#This Row],[DeviceMAC]],C510:F2412,3,0)</f>
        <v>44342.675729166665</v>
      </c>
      <c r="K509">
        <f>+VLOOKUP(Table13144[[#This Row],[DeviceMAC]],C510:F2412,4,0)</f>
        <v>144</v>
      </c>
      <c r="L509" t="str">
        <f>VLOOKUP(Table13144[[#This Row],[PrevRecordType]],RecordTypes!$B$13:$C$27,2,0)</f>
        <v>User Logout is Good</v>
      </c>
      <c r="M509" t="str">
        <f>+VLOOKUP(Table13144[[#This Row],[DeviceMAC]],C510:H2412,5,0)</f>
        <v>User Logout is Good</v>
      </c>
    </row>
    <row r="510" spans="2:13" x14ac:dyDescent="0.3">
      <c r="B510" s="5" t="s">
        <v>26</v>
      </c>
      <c r="C510" s="5" t="s">
        <v>64</v>
      </c>
      <c r="D510" s="6">
        <v>44342</v>
      </c>
      <c r="E510" s="28">
        <v>44342.675729166665</v>
      </c>
      <c r="F510" s="7">
        <v>144</v>
      </c>
      <c r="G510" s="7" t="str">
        <f>VLOOKUP(Table13144[[#This Row],[LogRecordType]],RecordTypes!$B$13:$C$27,2,0)</f>
        <v>User Logout is Good</v>
      </c>
      <c r="H510" s="5" t="s">
        <v>90</v>
      </c>
      <c r="I510" s="30">
        <f t="shared" si="7"/>
        <v>44342</v>
      </c>
      <c r="J510" s="29">
        <f>+VLOOKUP(Table13144[[#This Row],[DeviceMAC]],C511:F2413,3,0)</f>
        <v>44342.675370370373</v>
      </c>
      <c r="K510">
        <f>+VLOOKUP(Table13144[[#This Row],[DeviceMAC]],C511:F2413,4,0)</f>
        <v>139</v>
      </c>
      <c r="L510" t="str">
        <f>VLOOKUP(Table13144[[#This Row],[PrevRecordType]],RecordTypes!$B$13:$C$27,2,0)</f>
        <v>User Logout Start</v>
      </c>
      <c r="M510" t="str">
        <f>+VLOOKUP(Table13144[[#This Row],[DeviceMAC]],C511:H2413,5,0)</f>
        <v>User Logout Start</v>
      </c>
    </row>
    <row r="511" spans="2:13" x14ac:dyDescent="0.3">
      <c r="B511" s="5" t="s">
        <v>26</v>
      </c>
      <c r="C511" s="5" t="s">
        <v>56</v>
      </c>
      <c r="D511" s="6">
        <v>44342</v>
      </c>
      <c r="E511" s="28">
        <v>44342.675462962965</v>
      </c>
      <c r="F511" s="7">
        <v>139</v>
      </c>
      <c r="G511" s="7" t="str">
        <f>VLOOKUP(Table13144[[#This Row],[LogRecordType]],RecordTypes!$B$13:$C$27,2,0)</f>
        <v>User Logout Start</v>
      </c>
      <c r="H511" s="5" t="s">
        <v>68</v>
      </c>
      <c r="I511" s="30">
        <f t="shared" si="7"/>
        <v>44342</v>
      </c>
      <c r="J511" s="29">
        <f>+VLOOKUP(Table13144[[#This Row],[DeviceMAC]],C512:F2414,3,0)</f>
        <v>44342.291608796295</v>
      </c>
      <c r="K511">
        <f>+VLOOKUP(Table13144[[#This Row],[DeviceMAC]],C512:F2414,4,0)</f>
        <v>123</v>
      </c>
      <c r="L511" t="str">
        <f>VLOOKUP(Table13144[[#This Row],[PrevRecordType]],RecordTypes!$B$13:$C$27,2,0)</f>
        <v>User Login Start is Good</v>
      </c>
      <c r="M511" t="str">
        <f>+VLOOKUP(Table13144[[#This Row],[DeviceMAC]],C512:H2414,5,0)</f>
        <v>User Login Start is Good</v>
      </c>
    </row>
    <row r="512" spans="2:13" x14ac:dyDescent="0.3">
      <c r="B512" s="5" t="s">
        <v>26</v>
      </c>
      <c r="C512" s="5" t="s">
        <v>64</v>
      </c>
      <c r="D512" s="6">
        <v>44342</v>
      </c>
      <c r="E512" s="28">
        <v>44342.675370370373</v>
      </c>
      <c r="F512" s="7">
        <v>139</v>
      </c>
      <c r="G512" s="7" t="str">
        <f>VLOOKUP(Table13144[[#This Row],[LogRecordType]],RecordTypes!$B$13:$C$27,2,0)</f>
        <v>User Logout Start</v>
      </c>
      <c r="H512" s="5" t="s">
        <v>90</v>
      </c>
      <c r="I512" s="30">
        <f t="shared" si="7"/>
        <v>44342</v>
      </c>
      <c r="J512" s="29">
        <f>+VLOOKUP(Table13144[[#This Row],[DeviceMAC]],C513:F2415,3,0)</f>
        <v>44342.295104166667</v>
      </c>
      <c r="K512">
        <f>+VLOOKUP(Table13144[[#This Row],[DeviceMAC]],C513:F2415,4,0)</f>
        <v>123</v>
      </c>
      <c r="L512" t="str">
        <f>VLOOKUP(Table13144[[#This Row],[PrevRecordType]],RecordTypes!$B$13:$C$27,2,0)</f>
        <v>User Login Start is Good</v>
      </c>
      <c r="M512" t="str">
        <f>+VLOOKUP(Table13144[[#This Row],[DeviceMAC]],C513:H2415,5,0)</f>
        <v>User Login Start is Good</v>
      </c>
    </row>
    <row r="513" spans="2:13" ht="43.2" x14ac:dyDescent="0.3">
      <c r="B513" s="5" t="s">
        <v>29</v>
      </c>
      <c r="C513" s="5" t="s">
        <v>83</v>
      </c>
      <c r="D513" s="6">
        <v>44342</v>
      </c>
      <c r="E513" s="28">
        <v>44342.674039351841</v>
      </c>
      <c r="F513" s="7">
        <v>156</v>
      </c>
      <c r="G513" s="7" t="str">
        <f>VLOOKUP(Table13144[[#This Row],[LogRecordType]],RecordTypes!$B$13:$C$27,2,0)</f>
        <v>PowerDown Or Network Disconnect Discovered</v>
      </c>
      <c r="H513" s="5" t="s">
        <v>67</v>
      </c>
      <c r="I513" s="30">
        <f t="shared" si="7"/>
        <v>44342</v>
      </c>
      <c r="J513" s="29">
        <f>+VLOOKUP(Table13144[[#This Row],[DeviceMAC]],C514:F2416,3,0)</f>
        <v>44342.673923611103</v>
      </c>
      <c r="K513">
        <f>+VLOOKUP(Table13144[[#This Row],[DeviceMAC]],C514:F2416,4,0)</f>
        <v>151</v>
      </c>
      <c r="L513" t="str">
        <f>VLOOKUP(Table13144[[#This Row],[PrevRecordType]],RecordTypes!$B$13:$C$27,2,0)</f>
        <v>Device Shutdown Finish</v>
      </c>
      <c r="M513" t="str">
        <f>+VLOOKUP(Table13144[[#This Row],[DeviceMAC]],C514:H2416,5,0)</f>
        <v>Device Shutdown Finish</v>
      </c>
    </row>
    <row r="514" spans="2:13" ht="28.8" x14ac:dyDescent="0.3">
      <c r="B514" s="5" t="s">
        <v>29</v>
      </c>
      <c r="C514" s="5" t="s">
        <v>83</v>
      </c>
      <c r="D514" s="6">
        <v>44342</v>
      </c>
      <c r="E514" s="28">
        <v>44342.673923611103</v>
      </c>
      <c r="F514" s="7">
        <v>151</v>
      </c>
      <c r="G514" s="7" t="str">
        <f>VLOOKUP(Table13144[[#This Row],[LogRecordType]],RecordTypes!$B$13:$C$27,2,0)</f>
        <v>Device Shutdown Finish</v>
      </c>
      <c r="H514" s="5" t="s">
        <v>84</v>
      </c>
      <c r="I514" s="30">
        <f t="shared" si="7"/>
        <v>44342</v>
      </c>
      <c r="J514" s="29">
        <f>+VLOOKUP(Table13144[[#This Row],[DeviceMAC]],C515:F2417,3,0)</f>
        <v>44342.673645833325</v>
      </c>
      <c r="K514">
        <f>+VLOOKUP(Table13144[[#This Row],[DeviceMAC]],C515:F2417,4,0)</f>
        <v>149</v>
      </c>
      <c r="L514" t="str">
        <f>VLOOKUP(Table13144[[#This Row],[PrevRecordType]],RecordTypes!$B$13:$C$27,2,0)</f>
        <v>Device Shutdown Start</v>
      </c>
      <c r="M514" t="str">
        <f>+VLOOKUP(Table13144[[#This Row],[DeviceMAC]],C515:H2417,5,0)</f>
        <v>Device Shutdown Start</v>
      </c>
    </row>
    <row r="515" spans="2:13" x14ac:dyDescent="0.3">
      <c r="B515" s="5" t="s">
        <v>29</v>
      </c>
      <c r="C515" s="5" t="s">
        <v>83</v>
      </c>
      <c r="D515" s="6">
        <v>44342</v>
      </c>
      <c r="E515" s="28">
        <v>44342.673645833325</v>
      </c>
      <c r="F515" s="7">
        <v>149</v>
      </c>
      <c r="G515" s="7" t="str">
        <f>VLOOKUP(Table13144[[#This Row],[LogRecordType]],RecordTypes!$B$13:$C$27,2,0)</f>
        <v>Device Shutdown Start</v>
      </c>
      <c r="H515" s="5" t="s">
        <v>84</v>
      </c>
      <c r="I515" s="30">
        <f t="shared" si="7"/>
        <v>44342</v>
      </c>
      <c r="J515" s="29">
        <f>+VLOOKUP(Table13144[[#This Row],[DeviceMAC]],C516:F2418,3,0)</f>
        <v>44342.673333333325</v>
      </c>
      <c r="K515">
        <f>+VLOOKUP(Table13144[[#This Row],[DeviceMAC]],C516:F2418,4,0)</f>
        <v>144</v>
      </c>
      <c r="L515" t="str">
        <f>VLOOKUP(Table13144[[#This Row],[PrevRecordType]],RecordTypes!$B$13:$C$27,2,0)</f>
        <v>User Logout is Good</v>
      </c>
      <c r="M515" t="str">
        <f>+VLOOKUP(Table13144[[#This Row],[DeviceMAC]],C516:H2418,5,0)</f>
        <v>User Logout is Good</v>
      </c>
    </row>
    <row r="516" spans="2:13" x14ac:dyDescent="0.3">
      <c r="B516" s="5" t="s">
        <v>29</v>
      </c>
      <c r="C516" s="5" t="s">
        <v>83</v>
      </c>
      <c r="D516" s="6">
        <v>44342</v>
      </c>
      <c r="E516" s="28">
        <v>44342.673333333325</v>
      </c>
      <c r="F516" s="7">
        <v>144</v>
      </c>
      <c r="G516" s="7" t="str">
        <f>VLOOKUP(Table13144[[#This Row],[LogRecordType]],RecordTypes!$B$13:$C$27,2,0)</f>
        <v>User Logout is Good</v>
      </c>
      <c r="H516" s="5" t="s">
        <v>93</v>
      </c>
      <c r="I516" s="30">
        <f t="shared" si="7"/>
        <v>44342</v>
      </c>
      <c r="J516" s="29">
        <f>+VLOOKUP(Table13144[[#This Row],[DeviceMAC]],C517:F2419,3,0)</f>
        <v>44342.672905092586</v>
      </c>
      <c r="K516">
        <f>+VLOOKUP(Table13144[[#This Row],[DeviceMAC]],C517:F2419,4,0)</f>
        <v>139</v>
      </c>
      <c r="L516" t="str">
        <f>VLOOKUP(Table13144[[#This Row],[PrevRecordType]],RecordTypes!$B$13:$C$27,2,0)</f>
        <v>User Logout Start</v>
      </c>
      <c r="M516" t="str">
        <f>+VLOOKUP(Table13144[[#This Row],[DeviceMAC]],C517:H2419,5,0)</f>
        <v>User Logout Start</v>
      </c>
    </row>
    <row r="517" spans="2:13" x14ac:dyDescent="0.3">
      <c r="B517" s="5" t="s">
        <v>29</v>
      </c>
      <c r="C517" s="5" t="s">
        <v>83</v>
      </c>
      <c r="D517" s="6">
        <v>44342</v>
      </c>
      <c r="E517" s="28">
        <v>44342.672905092586</v>
      </c>
      <c r="F517" s="7">
        <v>139</v>
      </c>
      <c r="G517" s="7" t="str">
        <f>VLOOKUP(Table13144[[#This Row],[LogRecordType]],RecordTypes!$B$13:$C$27,2,0)</f>
        <v>User Logout Start</v>
      </c>
      <c r="H517" s="5" t="s">
        <v>92</v>
      </c>
      <c r="I517" s="30">
        <f t="shared" si="7"/>
        <v>44342</v>
      </c>
      <c r="J517" s="29">
        <f>+VLOOKUP(Table13144[[#This Row],[DeviceMAC]],C518:F2420,3,0)</f>
        <v>44342.293946759259</v>
      </c>
      <c r="K517">
        <f>+VLOOKUP(Table13144[[#This Row],[DeviceMAC]],C518:F2420,4,0)</f>
        <v>123</v>
      </c>
      <c r="L517" t="str">
        <f>VLOOKUP(Table13144[[#This Row],[PrevRecordType]],RecordTypes!$B$13:$C$27,2,0)</f>
        <v>User Login Start is Good</v>
      </c>
      <c r="M517" t="str">
        <f>+VLOOKUP(Table13144[[#This Row],[DeviceMAC]],C518:H2420,5,0)</f>
        <v>User Login Start is Good</v>
      </c>
    </row>
    <row r="518" spans="2:13" ht="43.2" x14ac:dyDescent="0.3">
      <c r="B518" s="5" t="s">
        <v>26</v>
      </c>
      <c r="C518" s="5" t="s">
        <v>95</v>
      </c>
      <c r="D518" s="6">
        <v>44342</v>
      </c>
      <c r="E518" s="28">
        <v>44342.672453703701</v>
      </c>
      <c r="F518" s="7">
        <v>156</v>
      </c>
      <c r="G518" s="7" t="str">
        <f>VLOOKUP(Table13144[[#This Row],[LogRecordType]],RecordTypes!$B$13:$C$27,2,0)</f>
        <v>PowerDown Or Network Disconnect Discovered</v>
      </c>
      <c r="H518" s="5" t="s">
        <v>67</v>
      </c>
      <c r="I518" s="30">
        <f t="shared" si="7"/>
        <v>44342</v>
      </c>
      <c r="J518" s="29">
        <f>+VLOOKUP(Table13144[[#This Row],[DeviceMAC]],C519:F2421,3,0)</f>
        <v>44342.672303240739</v>
      </c>
      <c r="K518">
        <f>+VLOOKUP(Table13144[[#This Row],[DeviceMAC]],C519:F2421,4,0)</f>
        <v>144</v>
      </c>
      <c r="L518" t="str">
        <f>VLOOKUP(Table13144[[#This Row],[PrevRecordType]],RecordTypes!$B$13:$C$27,2,0)</f>
        <v>User Logout is Good</v>
      </c>
      <c r="M518" t="str">
        <f>+VLOOKUP(Table13144[[#This Row],[DeviceMAC]],C519:H2421,5,0)</f>
        <v>User Logout is Good</v>
      </c>
    </row>
    <row r="519" spans="2:13" x14ac:dyDescent="0.3">
      <c r="B519" s="5" t="s">
        <v>26</v>
      </c>
      <c r="C519" s="5" t="s">
        <v>95</v>
      </c>
      <c r="D519" s="6">
        <v>44342</v>
      </c>
      <c r="E519" s="28">
        <v>44342.672303240739</v>
      </c>
      <c r="F519" s="7">
        <v>144</v>
      </c>
      <c r="G519" s="7" t="str">
        <f>VLOOKUP(Table13144[[#This Row],[LogRecordType]],RecordTypes!$B$13:$C$27,2,0)</f>
        <v>User Logout is Good</v>
      </c>
      <c r="H519" s="5" t="s">
        <v>102</v>
      </c>
      <c r="I519" s="30">
        <f t="shared" si="7"/>
        <v>44342</v>
      </c>
      <c r="J519" s="29">
        <f>+VLOOKUP(Table13144[[#This Row],[DeviceMAC]],C520:F2422,3,0)</f>
        <v>44342.671064814815</v>
      </c>
      <c r="K519">
        <f>+VLOOKUP(Table13144[[#This Row],[DeviceMAC]],C520:F2422,4,0)</f>
        <v>139</v>
      </c>
      <c r="L519" t="str">
        <f>VLOOKUP(Table13144[[#This Row],[PrevRecordType]],RecordTypes!$B$13:$C$27,2,0)</f>
        <v>User Logout Start</v>
      </c>
      <c r="M519" t="str">
        <f>+VLOOKUP(Table13144[[#This Row],[DeviceMAC]],C520:H2422,5,0)</f>
        <v>User Logout Start</v>
      </c>
    </row>
    <row r="520" spans="2:13" x14ac:dyDescent="0.3">
      <c r="B520" s="5" t="s">
        <v>26</v>
      </c>
      <c r="C520" s="5" t="s">
        <v>95</v>
      </c>
      <c r="D520" s="6">
        <v>44342</v>
      </c>
      <c r="E520" s="28">
        <v>44342.671064814815</v>
      </c>
      <c r="F520" s="7">
        <v>139</v>
      </c>
      <c r="G520" s="7" t="str">
        <f>VLOOKUP(Table13144[[#This Row],[LogRecordType]],RecordTypes!$B$13:$C$27,2,0)</f>
        <v>User Logout Start</v>
      </c>
      <c r="H520" s="5" t="s">
        <v>102</v>
      </c>
      <c r="I520" s="30">
        <f t="shared" si="7"/>
        <v>44342</v>
      </c>
      <c r="J520" s="29">
        <f>+VLOOKUP(Table13144[[#This Row],[DeviceMAC]],C521:F2423,3,0)</f>
        <v>44342.304201388892</v>
      </c>
      <c r="K520">
        <f>+VLOOKUP(Table13144[[#This Row],[DeviceMAC]],C521:F2423,4,0)</f>
        <v>123</v>
      </c>
      <c r="L520" t="str">
        <f>VLOOKUP(Table13144[[#This Row],[PrevRecordType]],RecordTypes!$B$13:$C$27,2,0)</f>
        <v>User Login Start is Good</v>
      </c>
      <c r="M520" t="str">
        <f>+VLOOKUP(Table13144[[#This Row],[DeviceMAC]],C521:H2423,5,0)</f>
        <v>User Login Start is Good</v>
      </c>
    </row>
    <row r="521" spans="2:13" ht="43.2" x14ac:dyDescent="0.3">
      <c r="B521" s="5" t="s">
        <v>26</v>
      </c>
      <c r="C521" s="5" t="s">
        <v>79</v>
      </c>
      <c r="D521" s="6">
        <v>44342</v>
      </c>
      <c r="E521" s="28">
        <v>44342.669618055559</v>
      </c>
      <c r="F521" s="7">
        <v>156</v>
      </c>
      <c r="G521" s="7" t="str">
        <f>VLOOKUP(Table13144[[#This Row],[LogRecordType]],RecordTypes!$B$13:$C$27,2,0)</f>
        <v>PowerDown Or Network Disconnect Discovered</v>
      </c>
      <c r="H521" s="5" t="s">
        <v>67</v>
      </c>
      <c r="I521" s="30">
        <f t="shared" si="7"/>
        <v>44342</v>
      </c>
      <c r="J521" s="29">
        <f>+VLOOKUP(Table13144[[#This Row],[DeviceMAC]],C522:F2424,3,0)</f>
        <v>44342.669456018521</v>
      </c>
      <c r="K521">
        <f>+VLOOKUP(Table13144[[#This Row],[DeviceMAC]],C522:F2424,4,0)</f>
        <v>151</v>
      </c>
      <c r="L521" t="str">
        <f>VLOOKUP(Table13144[[#This Row],[PrevRecordType]],RecordTypes!$B$13:$C$27,2,0)</f>
        <v>Device Shutdown Finish</v>
      </c>
      <c r="M521" t="str">
        <f>+VLOOKUP(Table13144[[#This Row],[DeviceMAC]],C522:H2424,5,0)</f>
        <v>Device Shutdown Finish</v>
      </c>
    </row>
    <row r="522" spans="2:13" ht="28.8" x14ac:dyDescent="0.3">
      <c r="B522" s="5" t="s">
        <v>26</v>
      </c>
      <c r="C522" s="5" t="s">
        <v>79</v>
      </c>
      <c r="D522" s="6">
        <v>44342</v>
      </c>
      <c r="E522" s="28">
        <v>44342.669456018521</v>
      </c>
      <c r="F522" s="7">
        <v>151</v>
      </c>
      <c r="G522" s="7" t="str">
        <f>VLOOKUP(Table13144[[#This Row],[LogRecordType]],RecordTypes!$B$13:$C$27,2,0)</f>
        <v>Device Shutdown Finish</v>
      </c>
      <c r="H522" s="5" t="s">
        <v>80</v>
      </c>
      <c r="I522" s="30">
        <f t="shared" si="7"/>
        <v>44342</v>
      </c>
      <c r="J522" s="29">
        <f>+VLOOKUP(Table13144[[#This Row],[DeviceMAC]],C523:F2425,3,0)</f>
        <v>44342.66887731482</v>
      </c>
      <c r="K522">
        <f>+VLOOKUP(Table13144[[#This Row],[DeviceMAC]],C523:F2425,4,0)</f>
        <v>149</v>
      </c>
      <c r="L522" t="str">
        <f>VLOOKUP(Table13144[[#This Row],[PrevRecordType]],RecordTypes!$B$13:$C$27,2,0)</f>
        <v>Device Shutdown Start</v>
      </c>
      <c r="M522" t="str">
        <f>+VLOOKUP(Table13144[[#This Row],[DeviceMAC]],C523:H2425,5,0)</f>
        <v>Device Shutdown Start</v>
      </c>
    </row>
    <row r="523" spans="2:13" x14ac:dyDescent="0.3">
      <c r="B523" s="5" t="s">
        <v>26</v>
      </c>
      <c r="C523" s="5" t="s">
        <v>79</v>
      </c>
      <c r="D523" s="6">
        <v>44342</v>
      </c>
      <c r="E523" s="28">
        <v>44342.66887731482</v>
      </c>
      <c r="F523" s="7">
        <v>149</v>
      </c>
      <c r="G523" s="7" t="str">
        <f>VLOOKUP(Table13144[[#This Row],[LogRecordType]],RecordTypes!$B$13:$C$27,2,0)</f>
        <v>Device Shutdown Start</v>
      </c>
      <c r="H523" s="5" t="s">
        <v>80</v>
      </c>
      <c r="I523" s="30">
        <f t="shared" ref="I523:I586" si="8">+VLOOKUP(C523,C524:H2426,2,0)</f>
        <v>44342</v>
      </c>
      <c r="J523" s="29">
        <f>+VLOOKUP(Table13144[[#This Row],[DeviceMAC]],C524:F2426,3,0)</f>
        <v>44342.66850694445</v>
      </c>
      <c r="K523">
        <f>+VLOOKUP(Table13144[[#This Row],[DeviceMAC]],C524:F2426,4,0)</f>
        <v>144</v>
      </c>
      <c r="L523" t="str">
        <f>VLOOKUP(Table13144[[#This Row],[PrevRecordType]],RecordTypes!$B$13:$C$27,2,0)</f>
        <v>User Logout is Good</v>
      </c>
      <c r="M523" t="str">
        <f>+VLOOKUP(Table13144[[#This Row],[DeviceMAC]],C524:H2426,5,0)</f>
        <v>User Logout is Good</v>
      </c>
    </row>
    <row r="524" spans="2:13" x14ac:dyDescent="0.3">
      <c r="B524" s="5" t="s">
        <v>26</v>
      </c>
      <c r="C524" s="5" t="s">
        <v>79</v>
      </c>
      <c r="D524" s="6">
        <v>44342</v>
      </c>
      <c r="E524" s="28">
        <v>44342.66850694445</v>
      </c>
      <c r="F524" s="7">
        <v>144</v>
      </c>
      <c r="G524" s="7" t="str">
        <f>VLOOKUP(Table13144[[#This Row],[LogRecordType]],RecordTypes!$B$13:$C$27,2,0)</f>
        <v>User Logout is Good</v>
      </c>
      <c r="H524" s="5" t="s">
        <v>82</v>
      </c>
      <c r="I524" s="30">
        <f t="shared" si="8"/>
        <v>44342</v>
      </c>
      <c r="J524" s="29">
        <f>+VLOOKUP(Table13144[[#This Row],[DeviceMAC]],C525:F2427,3,0)</f>
        <v>44342.668067129634</v>
      </c>
      <c r="K524">
        <f>+VLOOKUP(Table13144[[#This Row],[DeviceMAC]],C525:F2427,4,0)</f>
        <v>139</v>
      </c>
      <c r="L524" t="str">
        <f>VLOOKUP(Table13144[[#This Row],[PrevRecordType]],RecordTypes!$B$13:$C$27,2,0)</f>
        <v>User Logout Start</v>
      </c>
      <c r="M524" t="str">
        <f>+VLOOKUP(Table13144[[#This Row],[DeviceMAC]],C525:H2427,5,0)</f>
        <v>User Logout Start</v>
      </c>
    </row>
    <row r="525" spans="2:13" x14ac:dyDescent="0.3">
      <c r="B525" s="5" t="s">
        <v>26</v>
      </c>
      <c r="C525" s="5" t="s">
        <v>79</v>
      </c>
      <c r="D525" s="6">
        <v>44342</v>
      </c>
      <c r="E525" s="28">
        <v>44342.668067129634</v>
      </c>
      <c r="F525" s="7">
        <v>139</v>
      </c>
      <c r="G525" s="7" t="str">
        <f>VLOOKUP(Table13144[[#This Row],[LogRecordType]],RecordTypes!$B$13:$C$27,2,0)</f>
        <v>User Logout Start</v>
      </c>
      <c r="H525" s="5" t="s">
        <v>81</v>
      </c>
      <c r="I525" s="30">
        <f t="shared" si="8"/>
        <v>44342</v>
      </c>
      <c r="J525" s="29">
        <f>+VLOOKUP(Table13144[[#This Row],[DeviceMAC]],C526:F2428,3,0)</f>
        <v>44342.293634259266</v>
      </c>
      <c r="K525">
        <f>+VLOOKUP(Table13144[[#This Row],[DeviceMAC]],C526:F2428,4,0)</f>
        <v>123</v>
      </c>
      <c r="L525" t="str">
        <f>VLOOKUP(Table13144[[#This Row],[PrevRecordType]],RecordTypes!$B$13:$C$27,2,0)</f>
        <v>User Login Start is Good</v>
      </c>
      <c r="M525" t="str">
        <f>+VLOOKUP(Table13144[[#This Row],[DeviceMAC]],C526:H2428,5,0)</f>
        <v>User Login Start is Good</v>
      </c>
    </row>
    <row r="526" spans="2:13" ht="43.2" x14ac:dyDescent="0.3">
      <c r="B526" s="5" t="s">
        <v>29</v>
      </c>
      <c r="C526" s="5" t="s">
        <v>74</v>
      </c>
      <c r="D526" s="6">
        <v>44342</v>
      </c>
      <c r="E526" s="28">
        <v>44342.667511574065</v>
      </c>
      <c r="F526" s="7">
        <v>156</v>
      </c>
      <c r="G526" s="7" t="str">
        <f>VLOOKUP(Table13144[[#This Row],[LogRecordType]],RecordTypes!$B$13:$C$27,2,0)</f>
        <v>PowerDown Or Network Disconnect Discovered</v>
      </c>
      <c r="H526" s="5" t="s">
        <v>67</v>
      </c>
      <c r="I526" s="30">
        <f t="shared" si="8"/>
        <v>44342</v>
      </c>
      <c r="J526" s="29">
        <f>+VLOOKUP(Table13144[[#This Row],[DeviceMAC]],C527:F2429,3,0)</f>
        <v>44342.667349537027</v>
      </c>
      <c r="K526">
        <f>+VLOOKUP(Table13144[[#This Row],[DeviceMAC]],C527:F2429,4,0)</f>
        <v>144</v>
      </c>
      <c r="L526" t="str">
        <f>VLOOKUP(Table13144[[#This Row],[PrevRecordType]],RecordTypes!$B$13:$C$27,2,0)</f>
        <v>User Logout is Good</v>
      </c>
      <c r="M526" t="str">
        <f>+VLOOKUP(Table13144[[#This Row],[DeviceMAC]],C527:H2429,5,0)</f>
        <v>User Logout is Good</v>
      </c>
    </row>
    <row r="527" spans="2:13" x14ac:dyDescent="0.3">
      <c r="B527" s="5" t="s">
        <v>29</v>
      </c>
      <c r="C527" s="5" t="s">
        <v>74</v>
      </c>
      <c r="D527" s="6">
        <v>44342</v>
      </c>
      <c r="E527" s="28">
        <v>44342.667349537027</v>
      </c>
      <c r="F527" s="7">
        <v>144</v>
      </c>
      <c r="G527" s="7" t="str">
        <f>VLOOKUP(Table13144[[#This Row],[LogRecordType]],RecordTypes!$B$13:$C$27,2,0)</f>
        <v>User Logout is Good</v>
      </c>
      <c r="H527" s="5" t="s">
        <v>94</v>
      </c>
      <c r="I527" s="30">
        <f t="shared" si="8"/>
        <v>44342</v>
      </c>
      <c r="J527" s="29">
        <f>+VLOOKUP(Table13144[[#This Row],[DeviceMAC]],C528:F2430,3,0)</f>
        <v>44342.66606481481</v>
      </c>
      <c r="K527">
        <f>+VLOOKUP(Table13144[[#This Row],[DeviceMAC]],C528:F2430,4,0)</f>
        <v>139</v>
      </c>
      <c r="L527" t="str">
        <f>VLOOKUP(Table13144[[#This Row],[PrevRecordType]],RecordTypes!$B$13:$C$27,2,0)</f>
        <v>User Logout Start</v>
      </c>
      <c r="M527" t="str">
        <f>+VLOOKUP(Table13144[[#This Row],[DeviceMAC]],C528:H2430,5,0)</f>
        <v>User Logout Start</v>
      </c>
    </row>
    <row r="528" spans="2:13" ht="43.2" x14ac:dyDescent="0.3">
      <c r="B528" s="5" t="s">
        <v>26</v>
      </c>
      <c r="C528" s="5" t="s">
        <v>72</v>
      </c>
      <c r="D528" s="6">
        <v>44342</v>
      </c>
      <c r="E528" s="28">
        <v>44342.667233796295</v>
      </c>
      <c r="F528" s="7">
        <v>156</v>
      </c>
      <c r="G528" s="7" t="str">
        <f>VLOOKUP(Table13144[[#This Row],[LogRecordType]],RecordTypes!$B$13:$C$27,2,0)</f>
        <v>PowerDown Or Network Disconnect Discovered</v>
      </c>
      <c r="H528" s="5" t="s">
        <v>67</v>
      </c>
      <c r="I528" s="30">
        <f t="shared" si="8"/>
        <v>44342</v>
      </c>
      <c r="J528" s="29">
        <f>+VLOOKUP(Table13144[[#This Row],[DeviceMAC]],C529:F2431,3,0)</f>
        <v>44342.66710648148</v>
      </c>
      <c r="K528">
        <f>+VLOOKUP(Table13144[[#This Row],[DeviceMAC]],C529:F2431,4,0)</f>
        <v>151</v>
      </c>
      <c r="L528" t="str">
        <f>VLOOKUP(Table13144[[#This Row],[PrevRecordType]],RecordTypes!$B$13:$C$27,2,0)</f>
        <v>Device Shutdown Finish</v>
      </c>
      <c r="M528" t="str">
        <f>+VLOOKUP(Table13144[[#This Row],[DeviceMAC]],C529:H2431,5,0)</f>
        <v>Device Shutdown Finish</v>
      </c>
    </row>
    <row r="529" spans="2:13" ht="28.8" x14ac:dyDescent="0.3">
      <c r="B529" s="5" t="s">
        <v>26</v>
      </c>
      <c r="C529" s="5" t="s">
        <v>72</v>
      </c>
      <c r="D529" s="6">
        <v>44342</v>
      </c>
      <c r="E529" s="28">
        <v>44342.66710648148</v>
      </c>
      <c r="F529" s="7">
        <v>151</v>
      </c>
      <c r="G529" s="7" t="str">
        <f>VLOOKUP(Table13144[[#This Row],[LogRecordType]],RecordTypes!$B$13:$C$27,2,0)</f>
        <v>Device Shutdown Finish</v>
      </c>
      <c r="H529" s="5" t="s">
        <v>73</v>
      </c>
      <c r="I529" s="30">
        <f t="shared" si="8"/>
        <v>44342</v>
      </c>
      <c r="J529" s="29">
        <f>+VLOOKUP(Table13144[[#This Row],[DeviceMAC]],C530:F2432,3,0)</f>
        <v>44342.666747685187</v>
      </c>
      <c r="K529">
        <f>+VLOOKUP(Table13144[[#This Row],[DeviceMAC]],C530:F2432,4,0)</f>
        <v>149</v>
      </c>
      <c r="L529" t="str">
        <f>VLOOKUP(Table13144[[#This Row],[PrevRecordType]],RecordTypes!$B$13:$C$27,2,0)</f>
        <v>Device Shutdown Start</v>
      </c>
      <c r="M529" t="str">
        <f>+VLOOKUP(Table13144[[#This Row],[DeviceMAC]],C530:H2432,5,0)</f>
        <v>Device Shutdown Start</v>
      </c>
    </row>
    <row r="530" spans="2:13" x14ac:dyDescent="0.3">
      <c r="B530" s="5" t="s">
        <v>26</v>
      </c>
      <c r="C530" s="5" t="s">
        <v>72</v>
      </c>
      <c r="D530" s="6">
        <v>44342</v>
      </c>
      <c r="E530" s="28">
        <v>44342.666747685187</v>
      </c>
      <c r="F530" s="7">
        <v>149</v>
      </c>
      <c r="G530" s="7" t="str">
        <f>VLOOKUP(Table13144[[#This Row],[LogRecordType]],RecordTypes!$B$13:$C$27,2,0)</f>
        <v>Device Shutdown Start</v>
      </c>
      <c r="H530" s="5" t="s">
        <v>73</v>
      </c>
      <c r="I530" s="30">
        <f t="shared" si="8"/>
        <v>44342</v>
      </c>
      <c r="J530" s="29">
        <f>+VLOOKUP(Table13144[[#This Row],[DeviceMAC]],C531:F2433,3,0)</f>
        <v>44342.665844907409</v>
      </c>
      <c r="K530">
        <f>+VLOOKUP(Table13144[[#This Row],[DeviceMAC]],C531:F2433,4,0)</f>
        <v>144</v>
      </c>
      <c r="L530" t="str">
        <f>VLOOKUP(Table13144[[#This Row],[PrevRecordType]],RecordTypes!$B$13:$C$27,2,0)</f>
        <v>User Logout is Good</v>
      </c>
      <c r="M530" t="str">
        <f>+VLOOKUP(Table13144[[#This Row],[DeviceMAC]],C531:H2433,5,0)</f>
        <v>User Logout is Good</v>
      </c>
    </row>
    <row r="531" spans="2:13" ht="43.2" x14ac:dyDescent="0.3">
      <c r="B531" s="5" t="s">
        <v>26</v>
      </c>
      <c r="C531" s="5" t="s">
        <v>85</v>
      </c>
      <c r="D531" s="6">
        <v>44342</v>
      </c>
      <c r="E531" s="28">
        <v>44342.666342592602</v>
      </c>
      <c r="F531" s="7">
        <v>156</v>
      </c>
      <c r="G531" s="7" t="str">
        <f>VLOOKUP(Table13144[[#This Row],[LogRecordType]],RecordTypes!$B$13:$C$27,2,0)</f>
        <v>PowerDown Or Network Disconnect Discovered</v>
      </c>
      <c r="H531" s="5" t="s">
        <v>67</v>
      </c>
      <c r="I531" s="30">
        <f t="shared" si="8"/>
        <v>44342</v>
      </c>
      <c r="J531" s="29">
        <f>+VLOOKUP(Table13144[[#This Row],[DeviceMAC]],C532:F2434,3,0)</f>
        <v>44342.666215277786</v>
      </c>
      <c r="K531">
        <f>+VLOOKUP(Table13144[[#This Row],[DeviceMAC]],C532:F2434,4,0)</f>
        <v>151</v>
      </c>
      <c r="L531" t="str">
        <f>VLOOKUP(Table13144[[#This Row],[PrevRecordType]],RecordTypes!$B$13:$C$27,2,0)</f>
        <v>Device Shutdown Finish</v>
      </c>
      <c r="M531" t="str">
        <f>+VLOOKUP(Table13144[[#This Row],[DeviceMAC]],C532:H2434,5,0)</f>
        <v>Device Shutdown Finish</v>
      </c>
    </row>
    <row r="532" spans="2:13" ht="28.8" x14ac:dyDescent="0.3">
      <c r="B532" s="5" t="s">
        <v>26</v>
      </c>
      <c r="C532" s="5" t="s">
        <v>85</v>
      </c>
      <c r="D532" s="6">
        <v>44342</v>
      </c>
      <c r="E532" s="28">
        <v>44342.666215277786</v>
      </c>
      <c r="F532" s="7">
        <v>151</v>
      </c>
      <c r="G532" s="7" t="str">
        <f>VLOOKUP(Table13144[[#This Row],[LogRecordType]],RecordTypes!$B$13:$C$27,2,0)</f>
        <v>Device Shutdown Finish</v>
      </c>
      <c r="H532" s="5" t="s">
        <v>86</v>
      </c>
      <c r="I532" s="30">
        <f t="shared" si="8"/>
        <v>44342</v>
      </c>
      <c r="J532" s="29">
        <f>+VLOOKUP(Table13144[[#This Row],[DeviceMAC]],C533:F2435,3,0)</f>
        <v>44342.665474537047</v>
      </c>
      <c r="K532">
        <f>+VLOOKUP(Table13144[[#This Row],[DeviceMAC]],C533:F2435,4,0)</f>
        <v>149</v>
      </c>
      <c r="L532" t="str">
        <f>VLOOKUP(Table13144[[#This Row],[PrevRecordType]],RecordTypes!$B$13:$C$27,2,0)</f>
        <v>Device Shutdown Start</v>
      </c>
      <c r="M532" t="str">
        <f>+VLOOKUP(Table13144[[#This Row],[DeviceMAC]],C533:H2435,5,0)</f>
        <v>Device Shutdown Start</v>
      </c>
    </row>
    <row r="533" spans="2:13" x14ac:dyDescent="0.3">
      <c r="B533" s="5" t="s">
        <v>29</v>
      </c>
      <c r="C533" s="5" t="s">
        <v>74</v>
      </c>
      <c r="D533" s="6">
        <v>44342</v>
      </c>
      <c r="E533" s="28">
        <v>44342.66606481481</v>
      </c>
      <c r="F533" s="7">
        <v>139</v>
      </c>
      <c r="G533" s="7" t="str">
        <f>VLOOKUP(Table13144[[#This Row],[LogRecordType]],RecordTypes!$B$13:$C$27,2,0)</f>
        <v>User Logout Start</v>
      </c>
      <c r="H533" s="5" t="s">
        <v>94</v>
      </c>
      <c r="I533" s="30">
        <f t="shared" si="8"/>
        <v>44342</v>
      </c>
      <c r="J533" s="29">
        <f>+VLOOKUP(Table13144[[#This Row],[DeviceMAC]],C534:F2436,3,0)</f>
        <v>44342.296643518515</v>
      </c>
      <c r="K533">
        <f>+VLOOKUP(Table13144[[#This Row],[DeviceMAC]],C534:F2436,4,0)</f>
        <v>123</v>
      </c>
      <c r="L533" t="str">
        <f>VLOOKUP(Table13144[[#This Row],[PrevRecordType]],RecordTypes!$B$13:$C$27,2,0)</f>
        <v>User Login Start is Good</v>
      </c>
      <c r="M533" t="str">
        <f>+VLOOKUP(Table13144[[#This Row],[DeviceMAC]],C534:H2436,5,0)</f>
        <v>User Login Start is Good</v>
      </c>
    </row>
    <row r="534" spans="2:13" x14ac:dyDescent="0.3">
      <c r="B534" s="5" t="s">
        <v>26</v>
      </c>
      <c r="C534" s="5" t="s">
        <v>72</v>
      </c>
      <c r="D534" s="6">
        <v>44342</v>
      </c>
      <c r="E534" s="28">
        <v>44342.665844907409</v>
      </c>
      <c r="F534" s="7">
        <v>144</v>
      </c>
      <c r="G534" s="7" t="str">
        <f>VLOOKUP(Table13144[[#This Row],[LogRecordType]],RecordTypes!$B$13:$C$27,2,0)</f>
        <v>User Logout is Good</v>
      </c>
      <c r="H534" s="5" t="s">
        <v>68</v>
      </c>
      <c r="I534" s="30">
        <f t="shared" si="8"/>
        <v>44342</v>
      </c>
      <c r="J534" s="29">
        <f>+VLOOKUP(Table13144[[#This Row],[DeviceMAC]],C535:F2437,3,0)</f>
        <v>44342.665497685186</v>
      </c>
      <c r="K534">
        <f>+VLOOKUP(Table13144[[#This Row],[DeviceMAC]],C535:F2437,4,0)</f>
        <v>139</v>
      </c>
      <c r="L534" t="str">
        <f>VLOOKUP(Table13144[[#This Row],[PrevRecordType]],RecordTypes!$B$13:$C$27,2,0)</f>
        <v>User Logout Start</v>
      </c>
      <c r="M534" t="str">
        <f>+VLOOKUP(Table13144[[#This Row],[DeviceMAC]],C535:H2437,5,0)</f>
        <v>User Logout Start</v>
      </c>
    </row>
    <row r="535" spans="2:13" x14ac:dyDescent="0.3">
      <c r="B535" s="5" t="s">
        <v>26</v>
      </c>
      <c r="C535" s="5" t="s">
        <v>72</v>
      </c>
      <c r="D535" s="6">
        <v>44342</v>
      </c>
      <c r="E535" s="28">
        <v>44342.665497685186</v>
      </c>
      <c r="F535" s="7">
        <v>139</v>
      </c>
      <c r="G535" s="7" t="str">
        <f>VLOOKUP(Table13144[[#This Row],[LogRecordType]],RecordTypes!$B$13:$C$27,2,0)</f>
        <v>User Logout Start</v>
      </c>
      <c r="H535" s="5" t="s">
        <v>87</v>
      </c>
      <c r="I535" s="30">
        <f t="shared" si="8"/>
        <v>44342</v>
      </c>
      <c r="J535" s="29">
        <f>+VLOOKUP(Table13144[[#This Row],[DeviceMAC]],C536:F2438,3,0)</f>
        <v>44342.293414351858</v>
      </c>
      <c r="K535">
        <f>+VLOOKUP(Table13144[[#This Row],[DeviceMAC]],C536:F2438,4,0)</f>
        <v>123</v>
      </c>
      <c r="L535" t="str">
        <f>VLOOKUP(Table13144[[#This Row],[PrevRecordType]],RecordTypes!$B$13:$C$27,2,0)</f>
        <v>User Login Start is Good</v>
      </c>
      <c r="M535" t="str">
        <f>+VLOOKUP(Table13144[[#This Row],[DeviceMAC]],C536:H2438,5,0)</f>
        <v>User Login Start is Good</v>
      </c>
    </row>
    <row r="536" spans="2:13" x14ac:dyDescent="0.3">
      <c r="B536" s="5" t="s">
        <v>26</v>
      </c>
      <c r="C536" s="5" t="s">
        <v>85</v>
      </c>
      <c r="D536" s="6">
        <v>44342</v>
      </c>
      <c r="E536" s="28">
        <v>44342.665474537047</v>
      </c>
      <c r="F536" s="7">
        <v>149</v>
      </c>
      <c r="G536" s="7" t="str">
        <f>VLOOKUP(Table13144[[#This Row],[LogRecordType]],RecordTypes!$B$13:$C$27,2,0)</f>
        <v>Device Shutdown Start</v>
      </c>
      <c r="H536" s="5" t="s">
        <v>86</v>
      </c>
      <c r="I536" s="30">
        <f t="shared" si="8"/>
        <v>44342</v>
      </c>
      <c r="J536" s="29">
        <f>+VLOOKUP(Table13144[[#This Row],[DeviceMAC]],C537:F2439,3,0)</f>
        <v>44342.664803240754</v>
      </c>
      <c r="K536">
        <f>+VLOOKUP(Table13144[[#This Row],[DeviceMAC]],C537:F2439,4,0)</f>
        <v>144</v>
      </c>
      <c r="L536" t="str">
        <f>VLOOKUP(Table13144[[#This Row],[PrevRecordType]],RecordTypes!$B$13:$C$27,2,0)</f>
        <v>User Logout is Good</v>
      </c>
      <c r="M536" t="str">
        <f>+VLOOKUP(Table13144[[#This Row],[DeviceMAC]],C537:H2439,5,0)</f>
        <v>User Logout is Good</v>
      </c>
    </row>
    <row r="537" spans="2:13" x14ac:dyDescent="0.3">
      <c r="B537" s="5" t="s">
        <v>26</v>
      </c>
      <c r="C537" s="5" t="s">
        <v>85</v>
      </c>
      <c r="D537" s="6">
        <v>44342</v>
      </c>
      <c r="E537" s="28">
        <v>44342.664803240754</v>
      </c>
      <c r="F537" s="7">
        <v>144</v>
      </c>
      <c r="G537" s="7" t="str">
        <f>VLOOKUP(Table13144[[#This Row],[LogRecordType]],RecordTypes!$B$13:$C$27,2,0)</f>
        <v>User Logout is Good</v>
      </c>
      <c r="H537" s="5" t="s">
        <v>90</v>
      </c>
      <c r="I537" s="30">
        <f t="shared" si="8"/>
        <v>44342</v>
      </c>
      <c r="J537" s="29">
        <f>+VLOOKUP(Table13144[[#This Row],[DeviceMAC]],C538:F2440,3,0)</f>
        <v>44342.663483796307</v>
      </c>
      <c r="K537">
        <f>+VLOOKUP(Table13144[[#This Row],[DeviceMAC]],C538:F2440,4,0)</f>
        <v>139</v>
      </c>
      <c r="L537" t="str">
        <f>VLOOKUP(Table13144[[#This Row],[PrevRecordType]],RecordTypes!$B$13:$C$27,2,0)</f>
        <v>User Logout Start</v>
      </c>
      <c r="M537" t="str">
        <f>+VLOOKUP(Table13144[[#This Row],[DeviceMAC]],C538:H2440,5,0)</f>
        <v>User Logout Start</v>
      </c>
    </row>
    <row r="538" spans="2:13" ht="43.2" x14ac:dyDescent="0.3">
      <c r="B538" s="5" t="s">
        <v>26</v>
      </c>
      <c r="C538" s="5" t="s">
        <v>54</v>
      </c>
      <c r="D538" s="6">
        <v>44342</v>
      </c>
      <c r="E538" s="28">
        <v>44342.66373842593</v>
      </c>
      <c r="F538" s="7">
        <v>156</v>
      </c>
      <c r="G538" s="7" t="str">
        <f>VLOOKUP(Table13144[[#This Row],[LogRecordType]],RecordTypes!$B$13:$C$27,2,0)</f>
        <v>PowerDown Or Network Disconnect Discovered</v>
      </c>
      <c r="H538" s="5" t="s">
        <v>67</v>
      </c>
      <c r="I538" s="30">
        <f t="shared" si="8"/>
        <v>44342</v>
      </c>
      <c r="J538" s="29">
        <f>+VLOOKUP(Table13144[[#This Row],[DeviceMAC]],C539:F2441,3,0)</f>
        <v>44342.663576388892</v>
      </c>
      <c r="K538">
        <f>+VLOOKUP(Table13144[[#This Row],[DeviceMAC]],C539:F2441,4,0)</f>
        <v>144</v>
      </c>
      <c r="L538" t="str">
        <f>VLOOKUP(Table13144[[#This Row],[PrevRecordType]],RecordTypes!$B$13:$C$27,2,0)</f>
        <v>User Logout is Good</v>
      </c>
      <c r="M538" t="str">
        <f>+VLOOKUP(Table13144[[#This Row],[DeviceMAC]],C539:H2441,5,0)</f>
        <v>User Logout is Good</v>
      </c>
    </row>
    <row r="539" spans="2:13" x14ac:dyDescent="0.3">
      <c r="B539" s="5" t="s">
        <v>26</v>
      </c>
      <c r="C539" s="5" t="s">
        <v>54</v>
      </c>
      <c r="D539" s="6">
        <v>44342</v>
      </c>
      <c r="E539" s="28">
        <v>44342.663576388892</v>
      </c>
      <c r="F539" s="7">
        <v>144</v>
      </c>
      <c r="G539" s="7" t="str">
        <f>VLOOKUP(Table13144[[#This Row],[LogRecordType]],RecordTypes!$B$13:$C$27,2,0)</f>
        <v>User Logout is Good</v>
      </c>
      <c r="H539" s="5" t="s">
        <v>88</v>
      </c>
      <c r="I539" s="30">
        <f t="shared" si="8"/>
        <v>44342</v>
      </c>
      <c r="J539" s="29">
        <f>+VLOOKUP(Table13144[[#This Row],[DeviceMAC]],C540:F2442,3,0)</f>
        <v>44342.663136574076</v>
      </c>
      <c r="K539">
        <f>+VLOOKUP(Table13144[[#This Row],[DeviceMAC]],C540:F2442,4,0)</f>
        <v>139</v>
      </c>
      <c r="L539" t="str">
        <f>VLOOKUP(Table13144[[#This Row],[PrevRecordType]],RecordTypes!$B$13:$C$27,2,0)</f>
        <v>User Logout Start</v>
      </c>
      <c r="M539" t="str">
        <f>+VLOOKUP(Table13144[[#This Row],[DeviceMAC]],C540:H2442,5,0)</f>
        <v>User Logout Start</v>
      </c>
    </row>
    <row r="540" spans="2:13" x14ac:dyDescent="0.3">
      <c r="B540" s="5" t="s">
        <v>26</v>
      </c>
      <c r="C540" s="5" t="s">
        <v>85</v>
      </c>
      <c r="D540" s="6">
        <v>44342</v>
      </c>
      <c r="E540" s="28">
        <v>44342.663483796307</v>
      </c>
      <c r="F540" s="7">
        <v>139</v>
      </c>
      <c r="G540" s="7" t="str">
        <f>VLOOKUP(Table13144[[#This Row],[LogRecordType]],RecordTypes!$B$13:$C$27,2,0)</f>
        <v>User Logout Start</v>
      </c>
      <c r="H540" s="5" t="s">
        <v>89</v>
      </c>
      <c r="I540" s="30">
        <f t="shared" si="8"/>
        <v>44342</v>
      </c>
      <c r="J540" s="29">
        <f>+VLOOKUP(Table13144[[#This Row],[DeviceMAC]],C541:F2443,3,0)</f>
        <v>44342.298379629639</v>
      </c>
      <c r="K540">
        <f>+VLOOKUP(Table13144[[#This Row],[DeviceMAC]],C541:F2443,4,0)</f>
        <v>123</v>
      </c>
      <c r="L540" t="str">
        <f>VLOOKUP(Table13144[[#This Row],[PrevRecordType]],RecordTypes!$B$13:$C$27,2,0)</f>
        <v>User Login Start is Good</v>
      </c>
      <c r="M540" t="str">
        <f>+VLOOKUP(Table13144[[#This Row],[DeviceMAC]],C541:H2443,5,0)</f>
        <v>User Login Start is Good</v>
      </c>
    </row>
    <row r="541" spans="2:13" x14ac:dyDescent="0.3">
      <c r="B541" s="5" t="s">
        <v>26</v>
      </c>
      <c r="C541" s="5" t="s">
        <v>54</v>
      </c>
      <c r="D541" s="6">
        <v>44342</v>
      </c>
      <c r="E541" s="28">
        <v>44342.663136574076</v>
      </c>
      <c r="F541" s="7">
        <v>139</v>
      </c>
      <c r="G541" s="7" t="str">
        <f>VLOOKUP(Table13144[[#This Row],[LogRecordType]],RecordTypes!$B$13:$C$27,2,0)</f>
        <v>User Logout Start</v>
      </c>
      <c r="H541" s="5" t="s">
        <v>88</v>
      </c>
      <c r="I541" s="30">
        <f t="shared" si="8"/>
        <v>44342</v>
      </c>
      <c r="J541" s="29">
        <f>+VLOOKUP(Table13144[[#This Row],[DeviceMAC]],C542:F2444,3,0)</f>
        <v>44342.290995370371</v>
      </c>
      <c r="K541">
        <f>+VLOOKUP(Table13144[[#This Row],[DeviceMAC]],C542:F2444,4,0)</f>
        <v>123</v>
      </c>
      <c r="L541" t="str">
        <f>VLOOKUP(Table13144[[#This Row],[PrevRecordType]],RecordTypes!$B$13:$C$27,2,0)</f>
        <v>User Login Start is Good</v>
      </c>
      <c r="M541" t="str">
        <f>+VLOOKUP(Table13144[[#This Row],[DeviceMAC]],C542:H2444,5,0)</f>
        <v>User Login Start is Good</v>
      </c>
    </row>
    <row r="542" spans="2:13" ht="43.2" x14ac:dyDescent="0.3">
      <c r="B542" s="5" t="s">
        <v>29</v>
      </c>
      <c r="C542" s="5" t="s">
        <v>60</v>
      </c>
      <c r="D542" s="6">
        <v>44342</v>
      </c>
      <c r="E542" s="28">
        <v>44342.662916666675</v>
      </c>
      <c r="F542" s="7">
        <v>156</v>
      </c>
      <c r="G542" s="7" t="str">
        <f>VLOOKUP(Table13144[[#This Row],[LogRecordType]],RecordTypes!$B$13:$C$27,2,0)</f>
        <v>PowerDown Or Network Disconnect Discovered</v>
      </c>
      <c r="H542" s="5" t="s">
        <v>67</v>
      </c>
      <c r="I542" s="30">
        <f t="shared" si="8"/>
        <v>44342</v>
      </c>
      <c r="J542" s="29">
        <f>+VLOOKUP(Table13144[[#This Row],[DeviceMAC]],C543:F2445,3,0)</f>
        <v>44342.662766203714</v>
      </c>
      <c r="K542">
        <f>+VLOOKUP(Table13144[[#This Row],[DeviceMAC]],C543:F2445,4,0)</f>
        <v>144</v>
      </c>
      <c r="L542" t="str">
        <f>VLOOKUP(Table13144[[#This Row],[PrevRecordType]],RecordTypes!$B$13:$C$27,2,0)</f>
        <v>User Logout is Good</v>
      </c>
      <c r="M542" t="str">
        <f>+VLOOKUP(Table13144[[#This Row],[DeviceMAC]],C543:H2445,5,0)</f>
        <v>User Logout is Good</v>
      </c>
    </row>
    <row r="543" spans="2:13" x14ac:dyDescent="0.3">
      <c r="B543" s="5" t="s">
        <v>29</v>
      </c>
      <c r="C543" s="5" t="s">
        <v>60</v>
      </c>
      <c r="D543" s="6">
        <v>44342</v>
      </c>
      <c r="E543" s="28">
        <v>44342.662766203714</v>
      </c>
      <c r="F543" s="7">
        <v>144</v>
      </c>
      <c r="G543" s="7" t="str">
        <f>VLOOKUP(Table13144[[#This Row],[LogRecordType]],RecordTypes!$B$13:$C$27,2,0)</f>
        <v>User Logout is Good</v>
      </c>
      <c r="H543" s="5" t="s">
        <v>76</v>
      </c>
      <c r="I543" s="30">
        <f t="shared" si="8"/>
        <v>44342</v>
      </c>
      <c r="J543" s="29">
        <f>+VLOOKUP(Table13144[[#This Row],[DeviceMAC]],C544:F2446,3,0)</f>
        <v>44342.662303240751</v>
      </c>
      <c r="K543">
        <f>+VLOOKUP(Table13144[[#This Row],[DeviceMAC]],C544:F2446,4,0)</f>
        <v>139</v>
      </c>
      <c r="L543" t="str">
        <f>VLOOKUP(Table13144[[#This Row],[PrevRecordType]],RecordTypes!$B$13:$C$27,2,0)</f>
        <v>User Logout Start</v>
      </c>
      <c r="M543" t="str">
        <f>+VLOOKUP(Table13144[[#This Row],[DeviceMAC]],C544:H2446,5,0)</f>
        <v>User Logout Start</v>
      </c>
    </row>
    <row r="544" spans="2:13" x14ac:dyDescent="0.3">
      <c r="B544" s="5" t="s">
        <v>29</v>
      </c>
      <c r="C544" s="5" t="s">
        <v>60</v>
      </c>
      <c r="D544" s="6">
        <v>44342</v>
      </c>
      <c r="E544" s="28">
        <v>44342.662303240751</v>
      </c>
      <c r="F544" s="7">
        <v>139</v>
      </c>
      <c r="G544" s="7" t="str">
        <f>VLOOKUP(Table13144[[#This Row],[LogRecordType]],RecordTypes!$B$13:$C$27,2,0)</f>
        <v>User Logout Start</v>
      </c>
      <c r="H544" s="5" t="s">
        <v>76</v>
      </c>
      <c r="I544" s="30">
        <f t="shared" si="8"/>
        <v>44342</v>
      </c>
      <c r="J544" s="29">
        <f>+VLOOKUP(Table13144[[#This Row],[DeviceMAC]],C545:F2447,3,0)</f>
        <v>44342.293090277788</v>
      </c>
      <c r="K544">
        <f>+VLOOKUP(Table13144[[#This Row],[DeviceMAC]],C545:F2447,4,0)</f>
        <v>123</v>
      </c>
      <c r="L544" t="str">
        <f>VLOOKUP(Table13144[[#This Row],[PrevRecordType]],RecordTypes!$B$13:$C$27,2,0)</f>
        <v>User Login Start is Good</v>
      </c>
      <c r="M544" t="str">
        <f>+VLOOKUP(Table13144[[#This Row],[DeviceMAC]],C545:H2447,5,0)</f>
        <v>User Login Start is Good</v>
      </c>
    </row>
    <row r="545" spans="2:13" ht="43.2" x14ac:dyDescent="0.3">
      <c r="B545" s="5" t="s">
        <v>26</v>
      </c>
      <c r="C545" s="5" t="s">
        <v>48</v>
      </c>
      <c r="D545" s="6">
        <v>44342</v>
      </c>
      <c r="E545" s="28">
        <v>44342.657847222217</v>
      </c>
      <c r="F545" s="7">
        <v>156</v>
      </c>
      <c r="G545" s="7" t="str">
        <f>VLOOKUP(Table13144[[#This Row],[LogRecordType]],RecordTypes!$B$13:$C$27,2,0)</f>
        <v>PowerDown Or Network Disconnect Discovered</v>
      </c>
      <c r="H545" s="5" t="s">
        <v>67</v>
      </c>
      <c r="I545" s="30">
        <f t="shared" si="8"/>
        <v>44342</v>
      </c>
      <c r="J545" s="29">
        <f>+VLOOKUP(Table13144[[#This Row],[DeviceMAC]],C546:F2448,3,0)</f>
        <v>44342.657731481479</v>
      </c>
      <c r="K545">
        <f>+VLOOKUP(Table13144[[#This Row],[DeviceMAC]],C546:F2448,4,0)</f>
        <v>144</v>
      </c>
      <c r="L545" t="str">
        <f>VLOOKUP(Table13144[[#This Row],[PrevRecordType]],RecordTypes!$B$13:$C$27,2,0)</f>
        <v>User Logout is Good</v>
      </c>
      <c r="M545" t="str">
        <f>+VLOOKUP(Table13144[[#This Row],[DeviceMAC]],C546:H2448,5,0)</f>
        <v>User Logout is Good</v>
      </c>
    </row>
    <row r="546" spans="2:13" x14ac:dyDescent="0.3">
      <c r="B546" s="5" t="s">
        <v>26</v>
      </c>
      <c r="C546" s="5" t="s">
        <v>48</v>
      </c>
      <c r="D546" s="6">
        <v>44342</v>
      </c>
      <c r="E546" s="28">
        <v>44342.657731481479</v>
      </c>
      <c r="F546" s="7">
        <v>144</v>
      </c>
      <c r="G546" s="7" t="str">
        <f>VLOOKUP(Table13144[[#This Row],[LogRecordType]],RecordTypes!$B$13:$C$27,2,0)</f>
        <v>User Logout is Good</v>
      </c>
      <c r="H546" s="5" t="s">
        <v>63</v>
      </c>
      <c r="I546" s="30">
        <f t="shared" si="8"/>
        <v>44342</v>
      </c>
      <c r="J546" s="29">
        <f>+VLOOKUP(Table13144[[#This Row],[DeviceMAC]],C547:F2449,3,0)</f>
        <v>44342.656469907401</v>
      </c>
      <c r="K546">
        <f>+VLOOKUP(Table13144[[#This Row],[DeviceMAC]],C547:F2449,4,0)</f>
        <v>139</v>
      </c>
      <c r="L546" t="str">
        <f>VLOOKUP(Table13144[[#This Row],[PrevRecordType]],RecordTypes!$B$13:$C$27,2,0)</f>
        <v>User Logout Start</v>
      </c>
      <c r="M546" t="str">
        <f>+VLOOKUP(Table13144[[#This Row],[DeviceMAC]],C547:H2449,5,0)</f>
        <v>User Logout Start</v>
      </c>
    </row>
    <row r="547" spans="2:13" ht="43.2" x14ac:dyDescent="0.3">
      <c r="B547" s="5" t="s">
        <v>29</v>
      </c>
      <c r="C547" s="5" t="s">
        <v>41</v>
      </c>
      <c r="D547" s="6">
        <v>44342</v>
      </c>
      <c r="E547" s="28">
        <v>44342.657418981478</v>
      </c>
      <c r="F547" s="7">
        <v>156</v>
      </c>
      <c r="G547" s="7" t="str">
        <f>VLOOKUP(Table13144[[#This Row],[LogRecordType]],RecordTypes!$B$13:$C$27,2,0)</f>
        <v>PowerDown Or Network Disconnect Discovered</v>
      </c>
      <c r="H547" s="5" t="s">
        <v>67</v>
      </c>
      <c r="I547" s="30">
        <f t="shared" si="8"/>
        <v>44342</v>
      </c>
      <c r="J547" s="29">
        <f>+VLOOKUP(Table13144[[#This Row],[DeviceMAC]],C548:F2450,3,0)</f>
        <v>44342.65725694444</v>
      </c>
      <c r="K547">
        <f>+VLOOKUP(Table13144[[#This Row],[DeviceMAC]],C548:F2450,4,0)</f>
        <v>144</v>
      </c>
      <c r="L547" t="str">
        <f>VLOOKUP(Table13144[[#This Row],[PrevRecordType]],RecordTypes!$B$13:$C$27,2,0)</f>
        <v>User Logout is Good</v>
      </c>
      <c r="M547" t="str">
        <f>+VLOOKUP(Table13144[[#This Row],[DeviceMAC]],C548:H2450,5,0)</f>
        <v>User Logout is Good</v>
      </c>
    </row>
    <row r="548" spans="2:13" x14ac:dyDescent="0.3">
      <c r="B548" s="5" t="s">
        <v>29</v>
      </c>
      <c r="C548" s="5" t="s">
        <v>41</v>
      </c>
      <c r="D548" s="6">
        <v>44342</v>
      </c>
      <c r="E548" s="28">
        <v>44342.65725694444</v>
      </c>
      <c r="F548" s="7">
        <v>144</v>
      </c>
      <c r="G548" s="7" t="str">
        <f>VLOOKUP(Table13144[[#This Row],[LogRecordType]],RecordTypes!$B$13:$C$27,2,0)</f>
        <v>User Logout is Good</v>
      </c>
      <c r="H548" s="5" t="s">
        <v>45</v>
      </c>
      <c r="I548" s="30">
        <f t="shared" si="8"/>
        <v>44342</v>
      </c>
      <c r="J548" s="29">
        <f>+VLOOKUP(Table13144[[#This Row],[DeviceMAC]],C549:F2451,3,0)</f>
        <v>44342.656759259255</v>
      </c>
      <c r="K548">
        <f>+VLOOKUP(Table13144[[#This Row],[DeviceMAC]],C549:F2451,4,0)</f>
        <v>139</v>
      </c>
      <c r="L548" t="str">
        <f>VLOOKUP(Table13144[[#This Row],[PrevRecordType]],RecordTypes!$B$13:$C$27,2,0)</f>
        <v>User Logout Start</v>
      </c>
      <c r="M548" t="str">
        <f>+VLOOKUP(Table13144[[#This Row],[DeviceMAC]],C549:H2451,5,0)</f>
        <v>User Logout Start</v>
      </c>
    </row>
    <row r="549" spans="2:13" x14ac:dyDescent="0.3">
      <c r="B549" s="5" t="s">
        <v>29</v>
      </c>
      <c r="C549" s="5" t="s">
        <v>41</v>
      </c>
      <c r="D549" s="6">
        <v>44342</v>
      </c>
      <c r="E549" s="28">
        <v>44342.656759259255</v>
      </c>
      <c r="F549" s="7">
        <v>139</v>
      </c>
      <c r="G549" s="7" t="str">
        <f>VLOOKUP(Table13144[[#This Row],[LogRecordType]],RecordTypes!$B$13:$C$27,2,0)</f>
        <v>User Logout Start</v>
      </c>
      <c r="H549" s="5" t="s">
        <v>45</v>
      </c>
      <c r="I549" s="30">
        <f t="shared" si="8"/>
        <v>44342</v>
      </c>
      <c r="J549" s="29">
        <f>+VLOOKUP(Table13144[[#This Row],[DeviceMAC]],C550:F2452,3,0)</f>
        <v>44342.284594907404</v>
      </c>
      <c r="K549">
        <f>+VLOOKUP(Table13144[[#This Row],[DeviceMAC]],C550:F2452,4,0)</f>
        <v>123</v>
      </c>
      <c r="L549" t="str">
        <f>VLOOKUP(Table13144[[#This Row],[PrevRecordType]],RecordTypes!$B$13:$C$27,2,0)</f>
        <v>User Login Start is Good</v>
      </c>
      <c r="M549" t="str">
        <f>+VLOOKUP(Table13144[[#This Row],[DeviceMAC]],C550:H2452,5,0)</f>
        <v>User Login Start is Good</v>
      </c>
    </row>
    <row r="550" spans="2:13" x14ac:dyDescent="0.3">
      <c r="B550" s="5" t="s">
        <v>26</v>
      </c>
      <c r="C550" s="5" t="s">
        <v>48</v>
      </c>
      <c r="D550" s="6">
        <v>44342</v>
      </c>
      <c r="E550" s="28">
        <v>44342.656469907401</v>
      </c>
      <c r="F550" s="7">
        <v>139</v>
      </c>
      <c r="G550" s="7" t="str">
        <f>VLOOKUP(Table13144[[#This Row],[LogRecordType]],RecordTypes!$B$13:$C$27,2,0)</f>
        <v>User Logout Start</v>
      </c>
      <c r="H550" s="5" t="s">
        <v>63</v>
      </c>
      <c r="I550" s="30">
        <f t="shared" si="8"/>
        <v>44342</v>
      </c>
      <c r="J550" s="29">
        <f>+VLOOKUP(Table13144[[#This Row],[DeviceMAC]],C551:F2453,3,0)</f>
        <v>44342.287337962953</v>
      </c>
      <c r="K550">
        <f>+VLOOKUP(Table13144[[#This Row],[DeviceMAC]],C551:F2453,4,0)</f>
        <v>123</v>
      </c>
      <c r="L550" t="str">
        <f>VLOOKUP(Table13144[[#This Row],[PrevRecordType]],RecordTypes!$B$13:$C$27,2,0)</f>
        <v>User Login Start is Good</v>
      </c>
      <c r="M550" t="str">
        <f>+VLOOKUP(Table13144[[#This Row],[DeviceMAC]],C551:H2453,5,0)</f>
        <v>User Login Start is Good</v>
      </c>
    </row>
    <row r="551" spans="2:13" ht="43.2" x14ac:dyDescent="0.3">
      <c r="B551" s="5" t="s">
        <v>26</v>
      </c>
      <c r="C551" s="5" t="s">
        <v>43</v>
      </c>
      <c r="D551" s="6">
        <v>44342</v>
      </c>
      <c r="E551" s="28">
        <v>44342.652118055543</v>
      </c>
      <c r="F551" s="7">
        <v>156</v>
      </c>
      <c r="G551" s="7" t="str">
        <f>VLOOKUP(Table13144[[#This Row],[LogRecordType]],RecordTypes!$B$13:$C$27,2,0)</f>
        <v>PowerDown Or Network Disconnect Discovered</v>
      </c>
      <c r="H551" s="5" t="s">
        <v>67</v>
      </c>
      <c r="I551" s="30">
        <f t="shared" si="8"/>
        <v>44342</v>
      </c>
      <c r="J551" s="29">
        <f>+VLOOKUP(Table13144[[#This Row],[DeviceMAC]],C552:F2454,3,0)</f>
        <v>44342.651967592581</v>
      </c>
      <c r="K551">
        <f>+VLOOKUP(Table13144[[#This Row],[DeviceMAC]],C552:F2454,4,0)</f>
        <v>151</v>
      </c>
      <c r="L551" t="str">
        <f>VLOOKUP(Table13144[[#This Row],[PrevRecordType]],RecordTypes!$B$13:$C$27,2,0)</f>
        <v>Device Shutdown Finish</v>
      </c>
      <c r="M551" t="str">
        <f>+VLOOKUP(Table13144[[#This Row],[DeviceMAC]],C552:H2454,5,0)</f>
        <v>Device Shutdown Finish</v>
      </c>
    </row>
    <row r="552" spans="2:13" ht="28.8" x14ac:dyDescent="0.3">
      <c r="B552" s="5" t="s">
        <v>26</v>
      </c>
      <c r="C552" s="5" t="s">
        <v>43</v>
      </c>
      <c r="D552" s="6">
        <v>44342</v>
      </c>
      <c r="E552" s="28">
        <v>44342.651967592581</v>
      </c>
      <c r="F552" s="7">
        <v>151</v>
      </c>
      <c r="G552" s="7" t="str">
        <f>VLOOKUP(Table13144[[#This Row],[LogRecordType]],RecordTypes!$B$13:$C$27,2,0)</f>
        <v>Device Shutdown Finish</v>
      </c>
      <c r="H552" s="5" t="s">
        <v>44</v>
      </c>
      <c r="I552" s="30">
        <f t="shared" si="8"/>
        <v>44342</v>
      </c>
      <c r="J552" s="29">
        <f>+VLOOKUP(Table13144[[#This Row],[DeviceMAC]],C553:F2455,3,0)</f>
        <v>44342.651203703696</v>
      </c>
      <c r="K552">
        <f>+VLOOKUP(Table13144[[#This Row],[DeviceMAC]],C553:F2455,4,0)</f>
        <v>149</v>
      </c>
      <c r="L552" t="str">
        <f>VLOOKUP(Table13144[[#This Row],[PrevRecordType]],RecordTypes!$B$13:$C$27,2,0)</f>
        <v>Device Shutdown Start</v>
      </c>
      <c r="M552" t="str">
        <f>+VLOOKUP(Table13144[[#This Row],[DeviceMAC]],C553:H2455,5,0)</f>
        <v>Device Shutdown Start</v>
      </c>
    </row>
    <row r="553" spans="2:13" x14ac:dyDescent="0.3">
      <c r="B553" s="5" t="s">
        <v>26</v>
      </c>
      <c r="C553" s="5" t="s">
        <v>43</v>
      </c>
      <c r="D553" s="6">
        <v>44342</v>
      </c>
      <c r="E553" s="28">
        <v>44342.651203703696</v>
      </c>
      <c r="F553" s="7">
        <v>149</v>
      </c>
      <c r="G553" s="7" t="str">
        <f>VLOOKUP(Table13144[[#This Row],[LogRecordType]],RecordTypes!$B$13:$C$27,2,0)</f>
        <v>Device Shutdown Start</v>
      </c>
      <c r="H553" s="5" t="s">
        <v>44</v>
      </c>
      <c r="I553" s="30">
        <f t="shared" si="8"/>
        <v>44342</v>
      </c>
      <c r="J553" s="29">
        <f>+VLOOKUP(Table13144[[#This Row],[DeviceMAC]],C554:F2456,3,0)</f>
        <v>44342.650347222218</v>
      </c>
      <c r="K553">
        <f>+VLOOKUP(Table13144[[#This Row],[DeviceMAC]],C554:F2456,4,0)</f>
        <v>144</v>
      </c>
      <c r="L553" t="str">
        <f>VLOOKUP(Table13144[[#This Row],[PrevRecordType]],RecordTypes!$B$13:$C$27,2,0)</f>
        <v>User Logout is Good</v>
      </c>
      <c r="M553" t="str">
        <f>+VLOOKUP(Table13144[[#This Row],[DeviceMAC]],C554:H2456,5,0)</f>
        <v>User Logout is Good</v>
      </c>
    </row>
    <row r="554" spans="2:13" x14ac:dyDescent="0.3">
      <c r="B554" s="5" t="s">
        <v>26</v>
      </c>
      <c r="C554" s="5" t="s">
        <v>43</v>
      </c>
      <c r="D554" s="6">
        <v>44342</v>
      </c>
      <c r="E554" s="28">
        <v>44342.650347222218</v>
      </c>
      <c r="F554" s="7">
        <v>144</v>
      </c>
      <c r="G554" s="7" t="str">
        <f>VLOOKUP(Table13144[[#This Row],[LogRecordType]],RecordTypes!$B$13:$C$27,2,0)</f>
        <v>User Logout is Good</v>
      </c>
      <c r="H554" s="5" t="s">
        <v>47</v>
      </c>
      <c r="I554" s="30">
        <f t="shared" si="8"/>
        <v>44342</v>
      </c>
      <c r="J554" s="29">
        <f>+VLOOKUP(Table13144[[#This Row],[DeviceMAC]],C555:F2457,3,0)</f>
        <v>44342.649849537032</v>
      </c>
      <c r="K554">
        <f>+VLOOKUP(Table13144[[#This Row],[DeviceMAC]],C555:F2457,4,0)</f>
        <v>139</v>
      </c>
      <c r="L554" t="str">
        <f>VLOOKUP(Table13144[[#This Row],[PrevRecordType]],RecordTypes!$B$13:$C$27,2,0)</f>
        <v>User Logout Start</v>
      </c>
      <c r="M554" t="str">
        <f>+VLOOKUP(Table13144[[#This Row],[DeviceMAC]],C555:H2457,5,0)</f>
        <v>User Logout Start</v>
      </c>
    </row>
    <row r="555" spans="2:13" x14ac:dyDescent="0.3">
      <c r="B555" s="5" t="s">
        <v>26</v>
      </c>
      <c r="C555" s="5" t="s">
        <v>43</v>
      </c>
      <c r="D555" s="6">
        <v>44342</v>
      </c>
      <c r="E555" s="28">
        <v>44342.649849537032</v>
      </c>
      <c r="F555" s="7">
        <v>139</v>
      </c>
      <c r="G555" s="7" t="str">
        <f>VLOOKUP(Table13144[[#This Row],[LogRecordType]],RecordTypes!$B$13:$C$27,2,0)</f>
        <v>User Logout Start</v>
      </c>
      <c r="H555" s="5" t="s">
        <v>46</v>
      </c>
      <c r="I555" s="30">
        <f t="shared" si="8"/>
        <v>44342</v>
      </c>
      <c r="J555" s="29">
        <f>+VLOOKUP(Table13144[[#This Row],[DeviceMAC]],C556:F2458,3,0)</f>
        <v>44342.280312499999</v>
      </c>
      <c r="K555">
        <f>+VLOOKUP(Table13144[[#This Row],[DeviceMAC]],C556:F2458,4,0)</f>
        <v>123</v>
      </c>
      <c r="L555" t="str">
        <f>VLOOKUP(Table13144[[#This Row],[PrevRecordType]],RecordTypes!$B$13:$C$27,2,0)</f>
        <v>User Login Start is Good</v>
      </c>
      <c r="M555" t="str">
        <f>+VLOOKUP(Table13144[[#This Row],[DeviceMAC]],C556:H2458,5,0)</f>
        <v>User Login Start is Good</v>
      </c>
    </row>
    <row r="556" spans="2:13" ht="43.2" x14ac:dyDescent="0.3">
      <c r="B556" s="5" t="s">
        <v>26</v>
      </c>
      <c r="C556" s="5" t="s">
        <v>37</v>
      </c>
      <c r="D556" s="6">
        <v>44342</v>
      </c>
      <c r="E556" s="28">
        <v>44342.646643518514</v>
      </c>
      <c r="F556" s="7">
        <v>156</v>
      </c>
      <c r="G556" s="7" t="str">
        <f>VLOOKUP(Table13144[[#This Row],[LogRecordType]],RecordTypes!$B$13:$C$27,2,0)</f>
        <v>PowerDown Or Network Disconnect Discovered</v>
      </c>
      <c r="H556" s="5" t="s">
        <v>67</v>
      </c>
      <c r="I556" s="30">
        <f t="shared" si="8"/>
        <v>44342</v>
      </c>
      <c r="J556" s="29">
        <f>+VLOOKUP(Table13144[[#This Row],[DeviceMAC]],C557:F2459,3,0)</f>
        <v>44342.646481481475</v>
      </c>
      <c r="K556">
        <f>+VLOOKUP(Table13144[[#This Row],[DeviceMAC]],C557:F2459,4,0)</f>
        <v>151</v>
      </c>
      <c r="L556" t="str">
        <f>VLOOKUP(Table13144[[#This Row],[PrevRecordType]],RecordTypes!$B$13:$C$27,2,0)</f>
        <v>Device Shutdown Finish</v>
      </c>
      <c r="M556" t="str">
        <f>+VLOOKUP(Table13144[[#This Row],[DeviceMAC]],C557:H2459,5,0)</f>
        <v>Device Shutdown Finish</v>
      </c>
    </row>
    <row r="557" spans="2:13" ht="28.8" x14ac:dyDescent="0.3">
      <c r="B557" s="5" t="s">
        <v>26</v>
      </c>
      <c r="C557" s="5" t="s">
        <v>37</v>
      </c>
      <c r="D557" s="6">
        <v>44342</v>
      </c>
      <c r="E557" s="28">
        <v>44342.646481481475</v>
      </c>
      <c r="F557" s="7">
        <v>151</v>
      </c>
      <c r="G557" s="7" t="str">
        <f>VLOOKUP(Table13144[[#This Row],[LogRecordType]],RecordTypes!$B$13:$C$27,2,0)</f>
        <v>Device Shutdown Finish</v>
      </c>
      <c r="H557" s="5" t="s">
        <v>38</v>
      </c>
      <c r="I557" s="30">
        <f t="shared" si="8"/>
        <v>44342</v>
      </c>
      <c r="J557" s="29">
        <f>+VLOOKUP(Table13144[[#This Row],[DeviceMAC]],C558:F2460,3,0)</f>
        <v>44342.645601851844</v>
      </c>
      <c r="K557">
        <f>+VLOOKUP(Table13144[[#This Row],[DeviceMAC]],C558:F2460,4,0)</f>
        <v>149</v>
      </c>
      <c r="L557" t="str">
        <f>VLOOKUP(Table13144[[#This Row],[PrevRecordType]],RecordTypes!$B$13:$C$27,2,0)</f>
        <v>Device Shutdown Start</v>
      </c>
      <c r="M557" t="str">
        <f>+VLOOKUP(Table13144[[#This Row],[DeviceMAC]],C558:H2460,5,0)</f>
        <v>Device Shutdown Start</v>
      </c>
    </row>
    <row r="558" spans="2:13" x14ac:dyDescent="0.3">
      <c r="B558" s="5" t="s">
        <v>26</v>
      </c>
      <c r="C558" s="5" t="s">
        <v>37</v>
      </c>
      <c r="D558" s="6">
        <v>44342</v>
      </c>
      <c r="E558" s="28">
        <v>44342.645601851844</v>
      </c>
      <c r="F558" s="7">
        <v>149</v>
      </c>
      <c r="G558" s="7" t="str">
        <f>VLOOKUP(Table13144[[#This Row],[LogRecordType]],RecordTypes!$B$13:$C$27,2,0)</f>
        <v>Device Shutdown Start</v>
      </c>
      <c r="H558" s="5" t="s">
        <v>38</v>
      </c>
      <c r="I558" s="30">
        <f t="shared" si="8"/>
        <v>44342</v>
      </c>
      <c r="J558" s="29">
        <f>+VLOOKUP(Table13144[[#This Row],[DeviceMAC]],C559:F2461,3,0)</f>
        <v>44342.644780092582</v>
      </c>
      <c r="K558">
        <f>+VLOOKUP(Table13144[[#This Row],[DeviceMAC]],C559:F2461,4,0)</f>
        <v>144</v>
      </c>
      <c r="L558" t="str">
        <f>VLOOKUP(Table13144[[#This Row],[PrevRecordType]],RecordTypes!$B$13:$C$27,2,0)</f>
        <v>User Logout is Good</v>
      </c>
      <c r="M558" t="str">
        <f>+VLOOKUP(Table13144[[#This Row],[DeviceMAC]],C559:H2461,5,0)</f>
        <v>User Logout is Good</v>
      </c>
    </row>
    <row r="559" spans="2:13" x14ac:dyDescent="0.3">
      <c r="B559" s="5" t="s">
        <v>26</v>
      </c>
      <c r="C559" s="5" t="s">
        <v>37</v>
      </c>
      <c r="D559" s="6">
        <v>44342</v>
      </c>
      <c r="E559" s="28">
        <v>44342.644780092582</v>
      </c>
      <c r="F559" s="7">
        <v>144</v>
      </c>
      <c r="G559" s="7" t="str">
        <f>VLOOKUP(Table13144[[#This Row],[LogRecordType]],RecordTypes!$B$13:$C$27,2,0)</f>
        <v>User Logout is Good</v>
      </c>
      <c r="H559" s="5" t="s">
        <v>40</v>
      </c>
      <c r="I559" s="30">
        <f t="shared" si="8"/>
        <v>44342</v>
      </c>
      <c r="J559" s="29">
        <f>+VLOOKUP(Table13144[[#This Row],[DeviceMAC]],C560:F2462,3,0)</f>
        <v>44342.644351851843</v>
      </c>
      <c r="K559">
        <f>+VLOOKUP(Table13144[[#This Row],[DeviceMAC]],C560:F2462,4,0)</f>
        <v>139</v>
      </c>
      <c r="L559" t="str">
        <f>VLOOKUP(Table13144[[#This Row],[PrevRecordType]],RecordTypes!$B$13:$C$27,2,0)</f>
        <v>User Logout Start</v>
      </c>
      <c r="M559" t="str">
        <f>+VLOOKUP(Table13144[[#This Row],[DeviceMAC]],C560:H2462,5,0)</f>
        <v>User Logout Start</v>
      </c>
    </row>
    <row r="560" spans="2:13" x14ac:dyDescent="0.3">
      <c r="B560" s="5" t="s">
        <v>26</v>
      </c>
      <c r="C560" s="5" t="s">
        <v>37</v>
      </c>
      <c r="D560" s="6">
        <v>44342</v>
      </c>
      <c r="E560" s="28">
        <v>44342.644351851843</v>
      </c>
      <c r="F560" s="7">
        <v>139</v>
      </c>
      <c r="G560" s="7" t="str">
        <f>VLOOKUP(Table13144[[#This Row],[LogRecordType]],RecordTypes!$B$13:$C$27,2,0)</f>
        <v>User Logout Start</v>
      </c>
      <c r="H560" s="5" t="s">
        <v>39</v>
      </c>
      <c r="I560" s="30">
        <f t="shared" si="8"/>
        <v>44342</v>
      </c>
      <c r="J560" s="29">
        <f>+VLOOKUP(Table13144[[#This Row],[DeviceMAC]],C561:F2463,3,0)</f>
        <v>44342.26563657407</v>
      </c>
      <c r="K560">
        <f>+VLOOKUP(Table13144[[#This Row],[DeviceMAC]],C561:F2463,4,0)</f>
        <v>123</v>
      </c>
      <c r="L560" t="str">
        <f>VLOOKUP(Table13144[[#This Row],[PrevRecordType]],RecordTypes!$B$13:$C$27,2,0)</f>
        <v>User Login Start is Good</v>
      </c>
      <c r="M560" t="str">
        <f>+VLOOKUP(Table13144[[#This Row],[DeviceMAC]],C561:H2463,5,0)</f>
        <v>User Login Start is Good</v>
      </c>
    </row>
    <row r="561" spans="2:13" ht="43.2" x14ac:dyDescent="0.3">
      <c r="B561" s="5" t="s">
        <v>29</v>
      </c>
      <c r="C561" s="5" t="s">
        <v>30</v>
      </c>
      <c r="D561" s="6">
        <v>44342</v>
      </c>
      <c r="E561" s="28">
        <v>44342.635150462964</v>
      </c>
      <c r="F561" s="7">
        <v>156</v>
      </c>
      <c r="G561" s="7" t="str">
        <f>VLOOKUP(Table13144[[#This Row],[LogRecordType]],RecordTypes!$B$13:$C$27,2,0)</f>
        <v>PowerDown Or Network Disconnect Discovered</v>
      </c>
      <c r="H561" s="5" t="s">
        <v>67</v>
      </c>
      <c r="I561" s="30">
        <f t="shared" si="8"/>
        <v>44342</v>
      </c>
      <c r="J561" s="29">
        <f>+VLOOKUP(Table13144[[#This Row],[DeviceMAC]],C562:F2464,3,0)</f>
        <v>44342.635000000002</v>
      </c>
      <c r="K561">
        <f>+VLOOKUP(Table13144[[#This Row],[DeviceMAC]],C562:F2464,4,0)</f>
        <v>144</v>
      </c>
      <c r="L561" t="str">
        <f>VLOOKUP(Table13144[[#This Row],[PrevRecordType]],RecordTypes!$B$13:$C$27,2,0)</f>
        <v>User Logout is Good</v>
      </c>
      <c r="M561" t="str">
        <f>+VLOOKUP(Table13144[[#This Row],[DeviceMAC]],C562:H2464,5,0)</f>
        <v>User Logout is Good</v>
      </c>
    </row>
    <row r="562" spans="2:13" x14ac:dyDescent="0.3">
      <c r="B562" s="5" t="s">
        <v>29</v>
      </c>
      <c r="C562" s="5" t="s">
        <v>30</v>
      </c>
      <c r="D562" s="6">
        <v>44342</v>
      </c>
      <c r="E562" s="28">
        <v>44342.635000000002</v>
      </c>
      <c r="F562" s="7">
        <v>144</v>
      </c>
      <c r="G562" s="7" t="str">
        <f>VLOOKUP(Table13144[[#This Row],[LogRecordType]],RecordTypes!$B$13:$C$27,2,0)</f>
        <v>User Logout is Good</v>
      </c>
      <c r="H562" s="5" t="s">
        <v>36</v>
      </c>
      <c r="I562" s="30">
        <f t="shared" si="8"/>
        <v>44342</v>
      </c>
      <c r="J562" s="29">
        <f>+VLOOKUP(Table13144[[#This Row],[DeviceMAC]],C563:F2465,3,0)</f>
        <v>44342.634525462963</v>
      </c>
      <c r="K562">
        <f>+VLOOKUP(Table13144[[#This Row],[DeviceMAC]],C563:F2465,4,0)</f>
        <v>139</v>
      </c>
      <c r="L562" t="str">
        <f>VLOOKUP(Table13144[[#This Row],[PrevRecordType]],RecordTypes!$B$13:$C$27,2,0)</f>
        <v>User Logout Start</v>
      </c>
      <c r="M562" t="str">
        <f>+VLOOKUP(Table13144[[#This Row],[DeviceMAC]],C563:H2465,5,0)</f>
        <v>User Logout Start</v>
      </c>
    </row>
    <row r="563" spans="2:13" x14ac:dyDescent="0.3">
      <c r="B563" s="5" t="s">
        <v>29</v>
      </c>
      <c r="C563" s="5" t="s">
        <v>30</v>
      </c>
      <c r="D563" s="6">
        <v>44342</v>
      </c>
      <c r="E563" s="28">
        <v>44342.634525462963</v>
      </c>
      <c r="F563" s="7">
        <v>139</v>
      </c>
      <c r="G563" s="7" t="str">
        <f>VLOOKUP(Table13144[[#This Row],[LogRecordType]],RecordTypes!$B$13:$C$27,2,0)</f>
        <v>User Logout Start</v>
      </c>
      <c r="H563" s="5" t="s">
        <v>36</v>
      </c>
      <c r="I563" s="30">
        <f t="shared" si="8"/>
        <v>44342</v>
      </c>
      <c r="J563" s="29">
        <f>+VLOOKUP(Table13144[[#This Row],[DeviceMAC]],C564:F2466,3,0)</f>
        <v>44342.262685185182</v>
      </c>
      <c r="K563">
        <f>+VLOOKUP(Table13144[[#This Row],[DeviceMAC]],C564:F2466,4,0)</f>
        <v>123</v>
      </c>
      <c r="L563" t="str">
        <f>VLOOKUP(Table13144[[#This Row],[PrevRecordType]],RecordTypes!$B$13:$C$27,2,0)</f>
        <v>User Login Start is Good</v>
      </c>
      <c r="M563" t="str">
        <f>+VLOOKUP(Table13144[[#This Row],[DeviceMAC]],C564:H2466,5,0)</f>
        <v>User Login Start is Good</v>
      </c>
    </row>
    <row r="564" spans="2:13" ht="43.2" x14ac:dyDescent="0.3">
      <c r="B564" s="5" t="s">
        <v>26</v>
      </c>
      <c r="C564" s="5" t="s">
        <v>32</v>
      </c>
      <c r="D564" s="6">
        <v>44342</v>
      </c>
      <c r="E564" s="28">
        <v>44342.634351851848</v>
      </c>
      <c r="F564" s="7">
        <v>156</v>
      </c>
      <c r="G564" s="7" t="str">
        <f>VLOOKUP(Table13144[[#This Row],[LogRecordType]],RecordTypes!$B$13:$C$27,2,0)</f>
        <v>PowerDown Or Network Disconnect Discovered</v>
      </c>
      <c r="H564" s="5" t="s">
        <v>67</v>
      </c>
      <c r="I564" s="30">
        <f t="shared" si="8"/>
        <v>44342</v>
      </c>
      <c r="J564" s="29">
        <f>+VLOOKUP(Table13144[[#This Row],[DeviceMAC]],C565:F2467,3,0)</f>
        <v>44342.634236111109</v>
      </c>
      <c r="K564">
        <f>+VLOOKUP(Table13144[[#This Row],[DeviceMAC]],C565:F2467,4,0)</f>
        <v>151</v>
      </c>
      <c r="L564" t="str">
        <f>VLOOKUP(Table13144[[#This Row],[PrevRecordType]],RecordTypes!$B$13:$C$27,2,0)</f>
        <v>Device Shutdown Finish</v>
      </c>
      <c r="M564" t="str">
        <f>+VLOOKUP(Table13144[[#This Row],[DeviceMAC]],C565:H2467,5,0)</f>
        <v>Device Shutdown Finish</v>
      </c>
    </row>
    <row r="565" spans="2:13" ht="28.8" x14ac:dyDescent="0.3">
      <c r="B565" s="5" t="s">
        <v>26</v>
      </c>
      <c r="C565" s="5" t="s">
        <v>32</v>
      </c>
      <c r="D565" s="6">
        <v>44342</v>
      </c>
      <c r="E565" s="28">
        <v>44342.634236111109</v>
      </c>
      <c r="F565" s="7">
        <v>151</v>
      </c>
      <c r="G565" s="7" t="str">
        <f>VLOOKUP(Table13144[[#This Row],[LogRecordType]],RecordTypes!$B$13:$C$27,2,0)</f>
        <v>Device Shutdown Finish</v>
      </c>
      <c r="H565" s="5" t="s">
        <v>33</v>
      </c>
      <c r="I565" s="30">
        <f t="shared" si="8"/>
        <v>44342</v>
      </c>
      <c r="J565" s="29">
        <f>+VLOOKUP(Table13144[[#This Row],[DeviceMAC]],C566:F2468,3,0)</f>
        <v>44342.633391203701</v>
      </c>
      <c r="K565">
        <f>+VLOOKUP(Table13144[[#This Row],[DeviceMAC]],C566:F2468,4,0)</f>
        <v>149</v>
      </c>
      <c r="L565" t="str">
        <f>VLOOKUP(Table13144[[#This Row],[PrevRecordType]],RecordTypes!$B$13:$C$27,2,0)</f>
        <v>Device Shutdown Start</v>
      </c>
      <c r="M565" t="str">
        <f>+VLOOKUP(Table13144[[#This Row],[DeviceMAC]],C566:H2468,5,0)</f>
        <v>Device Shutdown Start</v>
      </c>
    </row>
    <row r="566" spans="2:13" x14ac:dyDescent="0.3">
      <c r="B566" s="5" t="s">
        <v>26</v>
      </c>
      <c r="C566" s="5" t="s">
        <v>32</v>
      </c>
      <c r="D566" s="6">
        <v>44342</v>
      </c>
      <c r="E566" s="28">
        <v>44342.633391203701</v>
      </c>
      <c r="F566" s="7">
        <v>149</v>
      </c>
      <c r="G566" s="7" t="str">
        <f>VLOOKUP(Table13144[[#This Row],[LogRecordType]],RecordTypes!$B$13:$C$27,2,0)</f>
        <v>Device Shutdown Start</v>
      </c>
      <c r="H566" s="5" t="s">
        <v>33</v>
      </c>
      <c r="I566" s="30">
        <f t="shared" si="8"/>
        <v>44342</v>
      </c>
      <c r="J566" s="29">
        <f>+VLOOKUP(Table13144[[#This Row],[DeviceMAC]],C567:F2469,3,0)</f>
        <v>44342.632905092592</v>
      </c>
      <c r="K566">
        <f>+VLOOKUP(Table13144[[#This Row],[DeviceMAC]],C567:F2469,4,0)</f>
        <v>144</v>
      </c>
      <c r="L566" t="str">
        <f>VLOOKUP(Table13144[[#This Row],[PrevRecordType]],RecordTypes!$B$13:$C$27,2,0)</f>
        <v>User Logout is Good</v>
      </c>
      <c r="M566" t="str">
        <f>+VLOOKUP(Table13144[[#This Row],[DeviceMAC]],C567:H2469,5,0)</f>
        <v>User Logout is Good</v>
      </c>
    </row>
    <row r="567" spans="2:13" x14ac:dyDescent="0.3">
      <c r="B567" s="5" t="s">
        <v>26</v>
      </c>
      <c r="C567" s="5" t="s">
        <v>32</v>
      </c>
      <c r="D567" s="6">
        <v>44342</v>
      </c>
      <c r="E567" s="28">
        <v>44342.632905092592</v>
      </c>
      <c r="F567" s="7">
        <v>144</v>
      </c>
      <c r="G567" s="7" t="str">
        <f>VLOOKUP(Table13144[[#This Row],[LogRecordType]],RecordTypes!$B$13:$C$27,2,0)</f>
        <v>User Logout is Good</v>
      </c>
      <c r="H567" s="5" t="s">
        <v>34</v>
      </c>
      <c r="I567" s="30">
        <f t="shared" si="8"/>
        <v>44342</v>
      </c>
      <c r="J567" s="29">
        <f>+VLOOKUP(Table13144[[#This Row],[DeviceMAC]],C568:F2470,3,0)</f>
        <v>44342.63244212963</v>
      </c>
      <c r="K567">
        <f>+VLOOKUP(Table13144[[#This Row],[DeviceMAC]],C568:F2470,4,0)</f>
        <v>139</v>
      </c>
      <c r="L567" t="str">
        <f>VLOOKUP(Table13144[[#This Row],[PrevRecordType]],RecordTypes!$B$13:$C$27,2,0)</f>
        <v>User Logout Start</v>
      </c>
      <c r="M567" t="str">
        <f>+VLOOKUP(Table13144[[#This Row],[DeviceMAC]],C568:H2470,5,0)</f>
        <v>User Logout Start</v>
      </c>
    </row>
    <row r="568" spans="2:13" x14ac:dyDescent="0.3">
      <c r="B568" s="5" t="s">
        <v>26</v>
      </c>
      <c r="C568" s="5" t="s">
        <v>32</v>
      </c>
      <c r="D568" s="6">
        <v>44342</v>
      </c>
      <c r="E568" s="28">
        <v>44342.63244212963</v>
      </c>
      <c r="F568" s="7">
        <v>139</v>
      </c>
      <c r="G568" s="7" t="str">
        <f>VLOOKUP(Table13144[[#This Row],[LogRecordType]],RecordTypes!$B$13:$C$27,2,0)</f>
        <v>User Logout Start</v>
      </c>
      <c r="H568" s="5" t="s">
        <v>35</v>
      </c>
      <c r="I568" s="30">
        <f t="shared" si="8"/>
        <v>44342</v>
      </c>
      <c r="J568" s="29">
        <f>+VLOOKUP(Table13144[[#This Row],[DeviceMAC]],C569:F2471,3,0)</f>
        <v>44342.262372685189</v>
      </c>
      <c r="K568">
        <f>+VLOOKUP(Table13144[[#This Row],[DeviceMAC]],C569:F2471,4,0)</f>
        <v>123</v>
      </c>
      <c r="L568" t="str">
        <f>VLOOKUP(Table13144[[#This Row],[PrevRecordType]],RecordTypes!$B$13:$C$27,2,0)</f>
        <v>User Login Start is Good</v>
      </c>
      <c r="M568" t="str">
        <f>+VLOOKUP(Table13144[[#This Row],[DeviceMAC]],C569:H2471,5,0)</f>
        <v>User Login Start is Good</v>
      </c>
    </row>
    <row r="569" spans="2:13" ht="43.2" x14ac:dyDescent="0.3">
      <c r="B569" s="5" t="s">
        <v>26</v>
      </c>
      <c r="C569" s="5" t="s">
        <v>27</v>
      </c>
      <c r="D569" s="6">
        <v>44342</v>
      </c>
      <c r="E569" s="28">
        <v>44342.626990740755</v>
      </c>
      <c r="F569" s="7">
        <v>156</v>
      </c>
      <c r="G569" s="7" t="str">
        <f>VLOOKUP(Table13144[[#This Row],[LogRecordType]],RecordTypes!$B$13:$C$27,2,0)</f>
        <v>PowerDown Or Network Disconnect Discovered</v>
      </c>
      <c r="H569" s="5" t="s">
        <v>67</v>
      </c>
      <c r="I569" s="30">
        <f t="shared" si="8"/>
        <v>44342</v>
      </c>
      <c r="J569" s="29">
        <f>+VLOOKUP(Table13144[[#This Row],[DeviceMAC]],C570:F2472,3,0)</f>
        <v>44342.626828703716</v>
      </c>
      <c r="K569">
        <f>+VLOOKUP(Table13144[[#This Row],[DeviceMAC]],C570:F2472,4,0)</f>
        <v>144</v>
      </c>
      <c r="L569" t="str">
        <f>VLOOKUP(Table13144[[#This Row],[PrevRecordType]],RecordTypes!$B$13:$C$27,2,0)</f>
        <v>User Logout is Good</v>
      </c>
      <c r="M569" t="str">
        <f>+VLOOKUP(Table13144[[#This Row],[DeviceMAC]],C570:H2472,5,0)</f>
        <v>User Logout is Good</v>
      </c>
    </row>
    <row r="570" spans="2:13" x14ac:dyDescent="0.3">
      <c r="B570" s="5" t="s">
        <v>26</v>
      </c>
      <c r="C570" s="5" t="s">
        <v>27</v>
      </c>
      <c r="D570" s="6">
        <v>44342</v>
      </c>
      <c r="E570" s="28">
        <v>44342.626828703716</v>
      </c>
      <c r="F570" s="7">
        <v>144</v>
      </c>
      <c r="G570" s="7" t="str">
        <f>VLOOKUP(Table13144[[#This Row],[LogRecordType]],RecordTypes!$B$13:$C$27,2,0)</f>
        <v>User Logout is Good</v>
      </c>
      <c r="H570" s="5" t="s">
        <v>34</v>
      </c>
      <c r="I570" s="30">
        <f t="shared" si="8"/>
        <v>44342</v>
      </c>
      <c r="J570" s="29">
        <f>+VLOOKUP(Table13144[[#This Row],[DeviceMAC]],C571:F2473,3,0)</f>
        <v>44342.625567129639</v>
      </c>
      <c r="K570">
        <f>+VLOOKUP(Table13144[[#This Row],[DeviceMAC]],C571:F2473,4,0)</f>
        <v>139</v>
      </c>
      <c r="L570" t="str">
        <f>VLOOKUP(Table13144[[#This Row],[PrevRecordType]],RecordTypes!$B$13:$C$27,2,0)</f>
        <v>User Logout Start</v>
      </c>
      <c r="M570" t="str">
        <f>+VLOOKUP(Table13144[[#This Row],[DeviceMAC]],C571:H2473,5,0)</f>
        <v>User Logout Start</v>
      </c>
    </row>
    <row r="571" spans="2:13" x14ac:dyDescent="0.3">
      <c r="B571" s="5" t="s">
        <v>26</v>
      </c>
      <c r="C571" s="5" t="s">
        <v>27</v>
      </c>
      <c r="D571" s="6">
        <v>44342</v>
      </c>
      <c r="E571" s="28">
        <v>44342.625567129639</v>
      </c>
      <c r="F571" s="7">
        <v>139</v>
      </c>
      <c r="G571" s="7" t="str">
        <f>VLOOKUP(Table13144[[#This Row],[LogRecordType]],RecordTypes!$B$13:$C$27,2,0)</f>
        <v>User Logout Start</v>
      </c>
      <c r="H571" s="5" t="s">
        <v>34</v>
      </c>
      <c r="I571" s="30">
        <f t="shared" si="8"/>
        <v>44342</v>
      </c>
      <c r="J571" s="29">
        <f>+VLOOKUP(Table13144[[#This Row],[DeviceMAC]],C572:F2474,3,0)</f>
        <v>44342.259837962971</v>
      </c>
      <c r="K571">
        <f>+VLOOKUP(Table13144[[#This Row],[DeviceMAC]],C572:F2474,4,0)</f>
        <v>123</v>
      </c>
      <c r="L571" t="str">
        <f>VLOOKUP(Table13144[[#This Row],[PrevRecordType]],RecordTypes!$B$13:$C$27,2,0)</f>
        <v>User Login Start is Good</v>
      </c>
      <c r="M571" t="str">
        <f>+VLOOKUP(Table13144[[#This Row],[DeviceMAC]],C572:H2474,5,0)</f>
        <v>User Login Start is Good</v>
      </c>
    </row>
    <row r="572" spans="2:13" ht="28.8" x14ac:dyDescent="0.3">
      <c r="B572" s="5" t="s">
        <v>26</v>
      </c>
      <c r="C572" s="5" t="s">
        <v>184</v>
      </c>
      <c r="D572" s="6">
        <v>44342</v>
      </c>
      <c r="E572" s="28">
        <v>44342.338726851856</v>
      </c>
      <c r="F572" s="7">
        <v>123</v>
      </c>
      <c r="G572" s="7" t="str">
        <f>VLOOKUP(Table13144[[#This Row],[LogRecordType]],RecordTypes!$B$13:$C$27,2,0)</f>
        <v>User Login Start is Good</v>
      </c>
      <c r="H572" s="5" t="s">
        <v>182</v>
      </c>
      <c r="I572" s="30">
        <f t="shared" si="8"/>
        <v>44342</v>
      </c>
      <c r="J572" s="29">
        <f>+VLOOKUP(Table13144[[#This Row],[DeviceMAC]],C573:F2475,3,0)</f>
        <v>44342.33865740741</v>
      </c>
      <c r="K572">
        <f>+VLOOKUP(Table13144[[#This Row],[DeviceMAC]],C573:F2475,4,0)</f>
        <v>113</v>
      </c>
      <c r="L572" t="str">
        <f>VLOOKUP(Table13144[[#This Row],[PrevRecordType]],RecordTypes!$B$13:$C$27,2,0)</f>
        <v>User Login Start</v>
      </c>
      <c r="M572" t="str">
        <f>+VLOOKUP(Table13144[[#This Row],[DeviceMAC]],C573:H2475,5,0)</f>
        <v>User Login Start</v>
      </c>
    </row>
    <row r="573" spans="2:13" x14ac:dyDescent="0.3">
      <c r="B573" s="5" t="s">
        <v>26</v>
      </c>
      <c r="C573" s="5" t="s">
        <v>184</v>
      </c>
      <c r="D573" s="6">
        <v>44342</v>
      </c>
      <c r="E573" s="28">
        <v>44342.33865740741</v>
      </c>
      <c r="F573" s="7">
        <v>113</v>
      </c>
      <c r="G573" s="7" t="str">
        <f>VLOOKUP(Table13144[[#This Row],[LogRecordType]],RecordTypes!$B$13:$C$27,2,0)</f>
        <v>User Login Start</v>
      </c>
      <c r="H573" s="5" t="s">
        <v>186</v>
      </c>
      <c r="I573" s="30">
        <f t="shared" si="8"/>
        <v>44342</v>
      </c>
      <c r="J573" s="29">
        <f>+VLOOKUP(Table13144[[#This Row],[DeviceMAC]],C574:F2476,3,0)</f>
        <v>44342.338229166671</v>
      </c>
      <c r="K573">
        <f>+VLOOKUP(Table13144[[#This Row],[DeviceMAC]],C574:F2476,4,0)</f>
        <v>112</v>
      </c>
      <c r="L573" t="str">
        <f>VLOOKUP(Table13144[[#This Row],[PrevRecordType]],RecordTypes!$B$13:$C$27,2,0)</f>
        <v>Device Connect Network</v>
      </c>
      <c r="M573" t="str">
        <f>+VLOOKUP(Table13144[[#This Row],[DeviceMAC]],C574:H2476,5,0)</f>
        <v>Device Connect Network</v>
      </c>
    </row>
    <row r="574" spans="2:13" ht="28.8" x14ac:dyDescent="0.3">
      <c r="B574" s="5" t="s">
        <v>26</v>
      </c>
      <c r="C574" s="5" t="s">
        <v>184</v>
      </c>
      <c r="D574" s="6">
        <v>44342</v>
      </c>
      <c r="E574" s="28">
        <v>44342.338229166671</v>
      </c>
      <c r="F574" s="7">
        <v>112</v>
      </c>
      <c r="G574" s="7" t="str">
        <f>VLOOKUP(Table13144[[#This Row],[LogRecordType]],RecordTypes!$B$13:$C$27,2,0)</f>
        <v>Device Connect Network</v>
      </c>
      <c r="H574" s="5" t="s">
        <v>185</v>
      </c>
      <c r="I574" s="30">
        <f t="shared" si="8"/>
        <v>44342</v>
      </c>
      <c r="J574" s="29">
        <f>+VLOOKUP(Table13144[[#This Row],[DeviceMAC]],C575:F2477,3,0)</f>
        <v>44342.338125000002</v>
      </c>
      <c r="K574">
        <f>+VLOOKUP(Table13144[[#This Row],[DeviceMAC]],C575:F2477,4,0)</f>
        <v>106</v>
      </c>
      <c r="L574" t="str">
        <f>VLOOKUP(Table13144[[#This Row],[PrevRecordType]],RecordTypes!$B$13:$C$27,2,0)</f>
        <v>Device Start is Good</v>
      </c>
      <c r="M574" t="str">
        <f>+VLOOKUP(Table13144[[#This Row],[DeviceMAC]],C575:H2477,5,0)</f>
        <v>Device Start is Good</v>
      </c>
    </row>
    <row r="575" spans="2:13" x14ac:dyDescent="0.3">
      <c r="B575" s="5" t="s">
        <v>26</v>
      </c>
      <c r="C575" s="5" t="s">
        <v>184</v>
      </c>
      <c r="D575" s="6">
        <v>44342</v>
      </c>
      <c r="E575" s="28">
        <v>44342.338125000002</v>
      </c>
      <c r="F575" s="7">
        <v>106</v>
      </c>
      <c r="G575" s="7" t="str">
        <f>VLOOKUP(Table13144[[#This Row],[LogRecordType]],RecordTypes!$B$13:$C$27,2,0)</f>
        <v>Device Start is Good</v>
      </c>
      <c r="H575" s="5" t="s">
        <v>185</v>
      </c>
      <c r="I575" s="30">
        <f t="shared" si="8"/>
        <v>44342</v>
      </c>
      <c r="J575" s="29">
        <f>+VLOOKUP(Table13144[[#This Row],[DeviceMAC]],C576:F2478,3,0)</f>
        <v>44342.337592592594</v>
      </c>
      <c r="K575">
        <f>+VLOOKUP(Table13144[[#This Row],[DeviceMAC]],C576:F2478,4,0)</f>
        <v>102</v>
      </c>
      <c r="L575" t="str">
        <f>VLOOKUP(Table13144[[#This Row],[PrevRecordType]],RecordTypes!$B$13:$C$27,2,0)</f>
        <v>Device Start</v>
      </c>
      <c r="M575" t="str">
        <f>+VLOOKUP(Table13144[[#This Row],[DeviceMAC]],C576:H2478,5,0)</f>
        <v>Device Start</v>
      </c>
    </row>
    <row r="576" spans="2:13" x14ac:dyDescent="0.3">
      <c r="B576" s="5" t="s">
        <v>26</v>
      </c>
      <c r="C576" s="5" t="s">
        <v>184</v>
      </c>
      <c r="D576" s="6">
        <v>44342</v>
      </c>
      <c r="E576" s="28">
        <v>44342.337592592594</v>
      </c>
      <c r="F576" s="7">
        <v>102</v>
      </c>
      <c r="G576" s="7" t="str">
        <f>VLOOKUP(Table13144[[#This Row],[LogRecordType]],RecordTypes!$B$13:$C$27,2,0)</f>
        <v>Device Start</v>
      </c>
      <c r="H576" s="5" t="s">
        <v>185</v>
      </c>
      <c r="I576" s="30">
        <f t="shared" si="8"/>
        <v>44341</v>
      </c>
      <c r="J576" s="29">
        <f>+VLOOKUP(Table13144[[#This Row],[DeviceMAC]],C577:F2479,3,0)</f>
        <v>44341.713761574072</v>
      </c>
      <c r="K576">
        <f>+VLOOKUP(Table13144[[#This Row],[DeviceMAC]],C577:F2479,4,0)</f>
        <v>156</v>
      </c>
      <c r="L576" t="str">
        <f>VLOOKUP(Table13144[[#This Row],[PrevRecordType]],RecordTypes!$B$13:$C$27,2,0)</f>
        <v>PowerDown Or Network Disconnect Discovered</v>
      </c>
      <c r="M576" s="31" t="str">
        <f>+VLOOKUP(Table13144[[#This Row],[DeviceMAC]],C577:H2479,5,0)</f>
        <v>PowerDown Or Network Disconnect Discovered</v>
      </c>
    </row>
    <row r="577" spans="2:13" ht="28.8" x14ac:dyDescent="0.3">
      <c r="B577" s="5" t="s">
        <v>26</v>
      </c>
      <c r="C577" s="5" t="s">
        <v>151</v>
      </c>
      <c r="D577" s="6">
        <v>44342</v>
      </c>
      <c r="E577" s="28">
        <v>44342.337430555548</v>
      </c>
      <c r="F577" s="7">
        <v>123</v>
      </c>
      <c r="G577" s="7" t="str">
        <f>VLOOKUP(Table13144[[#This Row],[LogRecordType]],RecordTypes!$B$13:$C$27,2,0)</f>
        <v>User Login Start is Good</v>
      </c>
      <c r="H577" s="5" t="s">
        <v>181</v>
      </c>
      <c r="I577" s="30">
        <f t="shared" si="8"/>
        <v>44342</v>
      </c>
      <c r="J577" s="29">
        <f>+VLOOKUP(Table13144[[#This Row],[DeviceMAC]],C578:F2480,3,0)</f>
        <v>44342.337384259248</v>
      </c>
      <c r="K577">
        <f>+VLOOKUP(Table13144[[#This Row],[DeviceMAC]],C578:F2480,4,0)</f>
        <v>113</v>
      </c>
      <c r="L577" t="str">
        <f>VLOOKUP(Table13144[[#This Row],[PrevRecordType]],RecordTypes!$B$13:$C$27,2,0)</f>
        <v>User Login Start</v>
      </c>
      <c r="M577" t="str">
        <f>+VLOOKUP(Table13144[[#This Row],[DeviceMAC]],C578:H2480,5,0)</f>
        <v>User Login Start</v>
      </c>
    </row>
    <row r="578" spans="2:13" x14ac:dyDescent="0.3">
      <c r="B578" s="5" t="s">
        <v>26</v>
      </c>
      <c r="C578" s="5" t="s">
        <v>151</v>
      </c>
      <c r="D578" s="6">
        <v>44342</v>
      </c>
      <c r="E578" s="28">
        <v>44342.337384259248</v>
      </c>
      <c r="F578" s="7">
        <v>113</v>
      </c>
      <c r="G578" s="7" t="str">
        <f>VLOOKUP(Table13144[[#This Row],[LogRecordType]],RecordTypes!$B$13:$C$27,2,0)</f>
        <v>User Login Start</v>
      </c>
      <c r="H578" s="5" t="s">
        <v>181</v>
      </c>
      <c r="I578" s="30">
        <f t="shared" si="8"/>
        <v>44342</v>
      </c>
      <c r="J578" s="29">
        <f>+VLOOKUP(Table13144[[#This Row],[DeviceMAC]],C579:F2481,3,0)</f>
        <v>44342.327743055546</v>
      </c>
      <c r="K578">
        <f>+VLOOKUP(Table13144[[#This Row],[DeviceMAC]],C579:F2481,4,0)</f>
        <v>112</v>
      </c>
      <c r="L578" t="str">
        <f>VLOOKUP(Table13144[[#This Row],[PrevRecordType]],RecordTypes!$B$13:$C$27,2,0)</f>
        <v>Device Connect Network</v>
      </c>
      <c r="M578" t="str">
        <f>+VLOOKUP(Table13144[[#This Row],[DeviceMAC]],C579:H2481,5,0)</f>
        <v>Device Connect Network</v>
      </c>
    </row>
    <row r="579" spans="2:13" ht="28.8" x14ac:dyDescent="0.3">
      <c r="B579" s="5" t="s">
        <v>29</v>
      </c>
      <c r="C579" s="5" t="s">
        <v>145</v>
      </c>
      <c r="D579" s="6">
        <v>44342</v>
      </c>
      <c r="E579" s="28">
        <v>44342.335995370362</v>
      </c>
      <c r="F579" s="7">
        <v>123</v>
      </c>
      <c r="G579" s="7" t="str">
        <f>VLOOKUP(Table13144[[#This Row],[LogRecordType]],RecordTypes!$B$13:$C$27,2,0)</f>
        <v>User Login Start is Good</v>
      </c>
      <c r="H579" s="5" t="s">
        <v>183</v>
      </c>
      <c r="I579" s="30">
        <f t="shared" si="8"/>
        <v>44342</v>
      </c>
      <c r="J579" s="29">
        <f>+VLOOKUP(Table13144[[#This Row],[DeviceMAC]],C580:F2482,3,0)</f>
        <v>44342.335960648139</v>
      </c>
      <c r="K579">
        <f>+VLOOKUP(Table13144[[#This Row],[DeviceMAC]],C580:F2482,4,0)</f>
        <v>113</v>
      </c>
      <c r="L579" t="str">
        <f>VLOOKUP(Table13144[[#This Row],[PrevRecordType]],RecordTypes!$B$13:$C$27,2,0)</f>
        <v>User Login Start</v>
      </c>
      <c r="M579" t="str">
        <f>+VLOOKUP(Table13144[[#This Row],[DeviceMAC]],C580:H2482,5,0)</f>
        <v>User Login Start</v>
      </c>
    </row>
    <row r="580" spans="2:13" x14ac:dyDescent="0.3">
      <c r="B580" s="5" t="s">
        <v>29</v>
      </c>
      <c r="C580" s="5" t="s">
        <v>145</v>
      </c>
      <c r="D580" s="6">
        <v>44342</v>
      </c>
      <c r="E580" s="28">
        <v>44342.335960648139</v>
      </c>
      <c r="F580" s="7">
        <v>113</v>
      </c>
      <c r="G580" s="7" t="str">
        <f>VLOOKUP(Table13144[[#This Row],[LogRecordType]],RecordTypes!$B$13:$C$27,2,0)</f>
        <v>User Login Start</v>
      </c>
      <c r="H580" s="5" t="s">
        <v>183</v>
      </c>
      <c r="I580" s="30">
        <f t="shared" si="8"/>
        <v>44342</v>
      </c>
      <c r="J580" s="29">
        <f>+VLOOKUP(Table13144[[#This Row],[DeviceMAC]],C581:F2483,3,0)</f>
        <v>44342.325578703698</v>
      </c>
      <c r="K580">
        <f>+VLOOKUP(Table13144[[#This Row],[DeviceMAC]],C581:F2483,4,0)</f>
        <v>112</v>
      </c>
      <c r="L580" t="str">
        <f>VLOOKUP(Table13144[[#This Row],[PrevRecordType]],RecordTypes!$B$13:$C$27,2,0)</f>
        <v>Device Connect Network</v>
      </c>
      <c r="M580" t="str">
        <f>+VLOOKUP(Table13144[[#This Row],[DeviceMAC]],C581:H2483,5,0)</f>
        <v>Device Connect Network</v>
      </c>
    </row>
    <row r="581" spans="2:13" ht="28.8" x14ac:dyDescent="0.3">
      <c r="B581" s="5" t="s">
        <v>26</v>
      </c>
      <c r="C581" s="5" t="s">
        <v>143</v>
      </c>
      <c r="D581" s="6">
        <v>44342</v>
      </c>
      <c r="E581" s="28">
        <v>44342.335787037031</v>
      </c>
      <c r="F581" s="7">
        <v>123</v>
      </c>
      <c r="G581" s="7" t="str">
        <f>VLOOKUP(Table13144[[#This Row],[LogRecordType]],RecordTypes!$B$13:$C$27,2,0)</f>
        <v>User Login Start is Good</v>
      </c>
      <c r="H581" s="5" t="s">
        <v>155</v>
      </c>
      <c r="I581" s="30">
        <f t="shared" si="8"/>
        <v>44342</v>
      </c>
      <c r="J581" s="29">
        <f>+VLOOKUP(Table13144[[#This Row],[DeviceMAC]],C582:F2484,3,0)</f>
        <v>44342.335717592585</v>
      </c>
      <c r="K581">
        <f>+VLOOKUP(Table13144[[#This Row],[DeviceMAC]],C582:F2484,4,0)</f>
        <v>113</v>
      </c>
      <c r="L581" t="str">
        <f>VLOOKUP(Table13144[[#This Row],[PrevRecordType]],RecordTypes!$B$13:$C$27,2,0)</f>
        <v>User Login Start</v>
      </c>
      <c r="M581" t="str">
        <f>+VLOOKUP(Table13144[[#This Row],[DeviceMAC]],C582:H2484,5,0)</f>
        <v>User Login Start</v>
      </c>
    </row>
    <row r="582" spans="2:13" x14ac:dyDescent="0.3">
      <c r="B582" s="5" t="s">
        <v>26</v>
      </c>
      <c r="C582" s="5" t="s">
        <v>143</v>
      </c>
      <c r="D582" s="6">
        <v>44342</v>
      </c>
      <c r="E582" s="28">
        <v>44342.335717592585</v>
      </c>
      <c r="F582" s="7">
        <v>113</v>
      </c>
      <c r="G582" s="7" t="str">
        <f>VLOOKUP(Table13144[[#This Row],[LogRecordType]],RecordTypes!$B$13:$C$27,2,0)</f>
        <v>User Login Start</v>
      </c>
      <c r="H582" s="5" t="s">
        <v>155</v>
      </c>
      <c r="I582" s="30">
        <f t="shared" si="8"/>
        <v>44342</v>
      </c>
      <c r="J582" s="29">
        <f>+VLOOKUP(Table13144[[#This Row],[DeviceMAC]],C583:F2485,3,0)</f>
        <v>44342.325185185175</v>
      </c>
      <c r="K582">
        <f>+VLOOKUP(Table13144[[#This Row],[DeviceMAC]],C583:F2485,4,0)</f>
        <v>112</v>
      </c>
      <c r="L582" t="str">
        <f>VLOOKUP(Table13144[[#This Row],[PrevRecordType]],RecordTypes!$B$13:$C$27,2,0)</f>
        <v>Device Connect Network</v>
      </c>
      <c r="M582" t="str">
        <f>+VLOOKUP(Table13144[[#This Row],[DeviceMAC]],C583:H2485,5,0)</f>
        <v>Device Connect Network</v>
      </c>
    </row>
    <row r="583" spans="2:13" ht="28.8" x14ac:dyDescent="0.3">
      <c r="B583" s="5" t="s">
        <v>26</v>
      </c>
      <c r="C583" s="5" t="s">
        <v>166</v>
      </c>
      <c r="D583" s="6">
        <v>44342</v>
      </c>
      <c r="E583" s="28">
        <v>44342.335451388899</v>
      </c>
      <c r="F583" s="7">
        <v>123</v>
      </c>
      <c r="G583" s="7" t="str">
        <f>VLOOKUP(Table13144[[#This Row],[LogRecordType]],RecordTypes!$B$13:$C$27,2,0)</f>
        <v>User Login Start is Good</v>
      </c>
      <c r="H583" s="5" t="s">
        <v>182</v>
      </c>
      <c r="I583" s="30">
        <f t="shared" si="8"/>
        <v>44342</v>
      </c>
      <c r="J583" s="29">
        <f>+VLOOKUP(Table13144[[#This Row],[DeviceMAC]],C584:F2486,3,0)</f>
        <v>44342.335416666676</v>
      </c>
      <c r="K583">
        <f>+VLOOKUP(Table13144[[#This Row],[DeviceMAC]],C584:F2486,4,0)</f>
        <v>113</v>
      </c>
      <c r="L583" t="str">
        <f>VLOOKUP(Table13144[[#This Row],[PrevRecordType]],RecordTypes!$B$13:$C$27,2,0)</f>
        <v>User Login Start</v>
      </c>
      <c r="M583" t="str">
        <f>+VLOOKUP(Table13144[[#This Row],[DeviceMAC]],C584:H2486,5,0)</f>
        <v>User Login Start</v>
      </c>
    </row>
    <row r="584" spans="2:13" x14ac:dyDescent="0.3">
      <c r="B584" s="5" t="s">
        <v>26</v>
      </c>
      <c r="C584" s="5" t="s">
        <v>166</v>
      </c>
      <c r="D584" s="6">
        <v>44342</v>
      </c>
      <c r="E584" s="28">
        <v>44342.335416666676</v>
      </c>
      <c r="F584" s="7">
        <v>113</v>
      </c>
      <c r="G584" s="7" t="str">
        <f>VLOOKUP(Table13144[[#This Row],[LogRecordType]],RecordTypes!$B$13:$C$27,2,0)</f>
        <v>User Login Start</v>
      </c>
      <c r="H584" s="5" t="s">
        <v>182</v>
      </c>
      <c r="I584" s="30">
        <f t="shared" si="8"/>
        <v>44342</v>
      </c>
      <c r="J584" s="29">
        <f>+VLOOKUP(Table13144[[#This Row],[DeviceMAC]],C585:F2487,3,0)</f>
        <v>44342.330729166672</v>
      </c>
      <c r="K584">
        <f>+VLOOKUP(Table13144[[#This Row],[DeviceMAC]],C585:F2487,4,0)</f>
        <v>112</v>
      </c>
      <c r="L584" t="str">
        <f>VLOOKUP(Table13144[[#This Row],[PrevRecordType]],RecordTypes!$B$13:$C$27,2,0)</f>
        <v>Device Connect Network</v>
      </c>
      <c r="M584" t="str">
        <f>+VLOOKUP(Table13144[[#This Row],[DeviceMAC]],C585:H2487,5,0)</f>
        <v>Device Connect Network</v>
      </c>
    </row>
    <row r="585" spans="2:13" ht="28.8" x14ac:dyDescent="0.3">
      <c r="B585" s="5" t="s">
        <v>26</v>
      </c>
      <c r="C585" s="5" t="s">
        <v>156</v>
      </c>
      <c r="D585" s="6">
        <v>44342</v>
      </c>
      <c r="E585" s="28">
        <v>44342.332534722227</v>
      </c>
      <c r="F585" s="7">
        <v>123</v>
      </c>
      <c r="G585" s="7" t="str">
        <f>VLOOKUP(Table13144[[#This Row],[LogRecordType]],RecordTypes!$B$13:$C$27,2,0)</f>
        <v>User Login Start is Good</v>
      </c>
      <c r="H585" s="5" t="s">
        <v>173</v>
      </c>
      <c r="I585" s="30">
        <f t="shared" si="8"/>
        <v>44342</v>
      </c>
      <c r="J585" s="29">
        <f>+VLOOKUP(Table13144[[#This Row],[DeviceMAC]],C586:F2488,3,0)</f>
        <v>44342.332430555558</v>
      </c>
      <c r="K585">
        <f>+VLOOKUP(Table13144[[#This Row],[DeviceMAC]],C586:F2488,4,0)</f>
        <v>113</v>
      </c>
      <c r="L585" t="str">
        <f>VLOOKUP(Table13144[[#This Row],[PrevRecordType]],RecordTypes!$B$13:$C$27,2,0)</f>
        <v>User Login Start</v>
      </c>
      <c r="M585" t="str">
        <f>+VLOOKUP(Table13144[[#This Row],[DeviceMAC]],C586:H2488,5,0)</f>
        <v>User Login Start</v>
      </c>
    </row>
    <row r="586" spans="2:13" x14ac:dyDescent="0.3">
      <c r="B586" s="5" t="s">
        <v>26</v>
      </c>
      <c r="C586" s="5" t="s">
        <v>156</v>
      </c>
      <c r="D586" s="6">
        <v>44342</v>
      </c>
      <c r="E586" s="28">
        <v>44342.332430555558</v>
      </c>
      <c r="F586" s="7">
        <v>113</v>
      </c>
      <c r="G586" s="7" t="str">
        <f>VLOOKUP(Table13144[[#This Row],[LogRecordType]],RecordTypes!$B$13:$C$27,2,0)</f>
        <v>User Login Start</v>
      </c>
      <c r="H586" s="5" t="s">
        <v>172</v>
      </c>
      <c r="I586" s="30">
        <f t="shared" si="8"/>
        <v>44342</v>
      </c>
      <c r="J586" s="29">
        <f>+VLOOKUP(Table13144[[#This Row],[DeviceMAC]],C587:F2489,3,0)</f>
        <v>44342.331493055557</v>
      </c>
      <c r="K586">
        <f>+VLOOKUP(Table13144[[#This Row],[DeviceMAC]],C587:F2489,4,0)</f>
        <v>112</v>
      </c>
      <c r="L586" t="str">
        <f>VLOOKUP(Table13144[[#This Row],[PrevRecordType]],RecordTypes!$B$13:$C$27,2,0)</f>
        <v>Device Connect Network</v>
      </c>
      <c r="M586" t="str">
        <f>+VLOOKUP(Table13144[[#This Row],[DeviceMAC]],C587:H2489,5,0)</f>
        <v>Device Connect Network</v>
      </c>
    </row>
    <row r="587" spans="2:13" ht="28.8" x14ac:dyDescent="0.3">
      <c r="B587" s="5" t="s">
        <v>26</v>
      </c>
      <c r="C587" s="5" t="s">
        <v>149</v>
      </c>
      <c r="D587" s="6">
        <v>44342</v>
      </c>
      <c r="E587" s="28">
        <v>44342.332395833335</v>
      </c>
      <c r="F587" s="7">
        <v>123</v>
      </c>
      <c r="G587" s="7" t="str">
        <f>VLOOKUP(Table13144[[#This Row],[LogRecordType]],RecordTypes!$B$13:$C$27,2,0)</f>
        <v>User Login Start is Good</v>
      </c>
      <c r="H587" s="5" t="s">
        <v>177</v>
      </c>
      <c r="I587" s="30">
        <f t="shared" ref="I587:I650" si="9">+VLOOKUP(C587,C588:H2490,2,0)</f>
        <v>44342</v>
      </c>
      <c r="J587" s="29">
        <f>+VLOOKUP(Table13144[[#This Row],[DeviceMAC]],C588:F2490,3,0)</f>
        <v>44342.332337962966</v>
      </c>
      <c r="K587">
        <f>+VLOOKUP(Table13144[[#This Row],[DeviceMAC]],C588:F2490,4,0)</f>
        <v>113</v>
      </c>
      <c r="L587" t="str">
        <f>VLOOKUP(Table13144[[#This Row],[PrevRecordType]],RecordTypes!$B$13:$C$27,2,0)</f>
        <v>User Login Start</v>
      </c>
      <c r="M587" t="str">
        <f>+VLOOKUP(Table13144[[#This Row],[DeviceMAC]],C588:H2490,5,0)</f>
        <v>User Login Start</v>
      </c>
    </row>
    <row r="588" spans="2:13" x14ac:dyDescent="0.3">
      <c r="B588" s="5" t="s">
        <v>26</v>
      </c>
      <c r="C588" s="5" t="s">
        <v>149</v>
      </c>
      <c r="D588" s="6">
        <v>44342</v>
      </c>
      <c r="E588" s="28">
        <v>44342.332337962966</v>
      </c>
      <c r="F588" s="7">
        <v>113</v>
      </c>
      <c r="G588" s="7" t="str">
        <f>VLOOKUP(Table13144[[#This Row],[LogRecordType]],RecordTypes!$B$13:$C$27,2,0)</f>
        <v>User Login Start</v>
      </c>
      <c r="H588" s="5" t="s">
        <v>177</v>
      </c>
      <c r="I588" s="30">
        <f t="shared" si="9"/>
        <v>44342</v>
      </c>
      <c r="J588" s="29">
        <f>+VLOOKUP(Table13144[[#This Row],[DeviceMAC]],C589:F2491,3,0)</f>
        <v>44342.327453703707</v>
      </c>
      <c r="K588">
        <f>+VLOOKUP(Table13144[[#This Row],[DeviceMAC]],C589:F2491,4,0)</f>
        <v>112</v>
      </c>
      <c r="L588" t="str">
        <f>VLOOKUP(Table13144[[#This Row],[PrevRecordType]],RecordTypes!$B$13:$C$27,2,0)</f>
        <v>Device Connect Network</v>
      </c>
      <c r="M588" t="str">
        <f>+VLOOKUP(Table13144[[#This Row],[DeviceMAC]],C589:H2491,5,0)</f>
        <v>Device Connect Network</v>
      </c>
    </row>
    <row r="589" spans="2:13" ht="28.8" x14ac:dyDescent="0.3">
      <c r="B589" s="5" t="s">
        <v>26</v>
      </c>
      <c r="C589" s="5" t="s">
        <v>162</v>
      </c>
      <c r="D589" s="6">
        <v>44342</v>
      </c>
      <c r="E589" s="28">
        <v>44342.332256944457</v>
      </c>
      <c r="F589" s="7">
        <v>123</v>
      </c>
      <c r="G589" s="7" t="str">
        <f>VLOOKUP(Table13144[[#This Row],[LogRecordType]],RecordTypes!$B$13:$C$27,2,0)</f>
        <v>User Login Start is Good</v>
      </c>
      <c r="H589" s="5" t="s">
        <v>177</v>
      </c>
      <c r="I589" s="30">
        <f t="shared" si="9"/>
        <v>44342</v>
      </c>
      <c r="J589" s="29">
        <f>+VLOOKUP(Table13144[[#This Row],[DeviceMAC]],C590:F2492,3,0)</f>
        <v>44342.332094907419</v>
      </c>
      <c r="K589">
        <f>+VLOOKUP(Table13144[[#This Row],[DeviceMAC]],C590:F2492,4,0)</f>
        <v>113</v>
      </c>
      <c r="L589" t="str">
        <f>VLOOKUP(Table13144[[#This Row],[PrevRecordType]],RecordTypes!$B$13:$C$27,2,0)</f>
        <v>User Login Start</v>
      </c>
      <c r="M589" t="str">
        <f>+VLOOKUP(Table13144[[#This Row],[DeviceMAC]],C590:H2492,5,0)</f>
        <v>User Login Start</v>
      </c>
    </row>
    <row r="590" spans="2:13" ht="28.8" x14ac:dyDescent="0.3">
      <c r="B590" s="5" t="s">
        <v>26</v>
      </c>
      <c r="C590" s="5" t="s">
        <v>164</v>
      </c>
      <c r="D590" s="6">
        <v>44342</v>
      </c>
      <c r="E590" s="28">
        <v>44342.332199074073</v>
      </c>
      <c r="F590" s="7">
        <v>123</v>
      </c>
      <c r="G590" s="7" t="str">
        <f>VLOOKUP(Table13144[[#This Row],[LogRecordType]],RecordTypes!$B$13:$C$27,2,0)</f>
        <v>User Login Start is Good</v>
      </c>
      <c r="H590" s="5" t="s">
        <v>179</v>
      </c>
      <c r="I590" s="30">
        <f t="shared" si="9"/>
        <v>44342</v>
      </c>
      <c r="J590" s="29">
        <f>+VLOOKUP(Table13144[[#This Row],[DeviceMAC]],C591:F2493,3,0)</f>
        <v>44342.332071759258</v>
      </c>
      <c r="K590">
        <f>+VLOOKUP(Table13144[[#This Row],[DeviceMAC]],C591:F2493,4,0)</f>
        <v>113</v>
      </c>
      <c r="L590" t="str">
        <f>VLOOKUP(Table13144[[#This Row],[PrevRecordType]],RecordTypes!$B$13:$C$27,2,0)</f>
        <v>User Login Start</v>
      </c>
      <c r="M590" t="str">
        <f>+VLOOKUP(Table13144[[#This Row],[DeviceMAC]],C591:H2493,5,0)</f>
        <v>User Login Start</v>
      </c>
    </row>
    <row r="591" spans="2:13" ht="28.8" x14ac:dyDescent="0.3">
      <c r="B591" s="5" t="s">
        <v>26</v>
      </c>
      <c r="C591" s="5" t="s">
        <v>174</v>
      </c>
      <c r="D591" s="6">
        <v>44342</v>
      </c>
      <c r="E591" s="28">
        <v>44342.332118055558</v>
      </c>
      <c r="F591" s="7">
        <v>123</v>
      </c>
      <c r="G591" s="7" t="str">
        <f>VLOOKUP(Table13144[[#This Row],[LogRecordType]],RecordTypes!$B$13:$C$27,2,0)</f>
        <v>User Login Start is Good</v>
      </c>
      <c r="H591" s="5" t="s">
        <v>181</v>
      </c>
      <c r="I591" s="30">
        <f t="shared" si="9"/>
        <v>44342</v>
      </c>
      <c r="J591" s="29">
        <f>+VLOOKUP(Table13144[[#This Row],[DeviceMAC]],C592:F2494,3,0)</f>
        <v>44342.332071759258</v>
      </c>
      <c r="K591">
        <f>+VLOOKUP(Table13144[[#This Row],[DeviceMAC]],C592:F2494,4,0)</f>
        <v>113</v>
      </c>
      <c r="L591" t="str">
        <f>VLOOKUP(Table13144[[#This Row],[PrevRecordType]],RecordTypes!$B$13:$C$27,2,0)</f>
        <v>User Login Start</v>
      </c>
      <c r="M591" t="str">
        <f>+VLOOKUP(Table13144[[#This Row],[DeviceMAC]],C592:H2494,5,0)</f>
        <v>User Login Start</v>
      </c>
    </row>
    <row r="592" spans="2:13" x14ac:dyDescent="0.3">
      <c r="B592" s="5" t="s">
        <v>26</v>
      </c>
      <c r="C592" s="5" t="s">
        <v>162</v>
      </c>
      <c r="D592" s="6">
        <v>44342</v>
      </c>
      <c r="E592" s="28">
        <v>44342.332094907419</v>
      </c>
      <c r="F592" s="7">
        <v>113</v>
      </c>
      <c r="G592" s="7" t="str">
        <f>VLOOKUP(Table13144[[#This Row],[LogRecordType]],RecordTypes!$B$13:$C$27,2,0)</f>
        <v>User Login Start</v>
      </c>
      <c r="H592" s="5" t="s">
        <v>176</v>
      </c>
      <c r="I592" s="30">
        <f t="shared" si="9"/>
        <v>44342</v>
      </c>
      <c r="J592" s="29">
        <f>+VLOOKUP(Table13144[[#This Row],[DeviceMAC]],C593:F2495,3,0)</f>
        <v>44342.331736111119</v>
      </c>
      <c r="K592">
        <f>+VLOOKUP(Table13144[[#This Row],[DeviceMAC]],C593:F2495,4,0)</f>
        <v>112</v>
      </c>
      <c r="L592" t="str">
        <f>VLOOKUP(Table13144[[#This Row],[PrevRecordType]],RecordTypes!$B$13:$C$27,2,0)</f>
        <v>Device Connect Network</v>
      </c>
      <c r="M592" t="str">
        <f>+VLOOKUP(Table13144[[#This Row],[DeviceMAC]],C593:H2495,5,0)</f>
        <v>Device Connect Network</v>
      </c>
    </row>
    <row r="593" spans="2:13" ht="28.8" x14ac:dyDescent="0.3">
      <c r="B593" s="5" t="s">
        <v>29</v>
      </c>
      <c r="C593" s="5" t="s">
        <v>153</v>
      </c>
      <c r="D593" s="6">
        <v>44342</v>
      </c>
      <c r="E593" s="28">
        <v>44342.332071759265</v>
      </c>
      <c r="F593" s="7">
        <v>123</v>
      </c>
      <c r="G593" s="7" t="str">
        <f>VLOOKUP(Table13144[[#This Row],[LogRecordType]],RecordTypes!$B$13:$C$27,2,0)</f>
        <v>User Login Start is Good</v>
      </c>
      <c r="H593" s="5" t="s">
        <v>169</v>
      </c>
      <c r="I593" s="30">
        <f t="shared" si="9"/>
        <v>44342</v>
      </c>
      <c r="J593" s="29">
        <f>+VLOOKUP(Table13144[[#This Row],[DeviceMAC]],C594:F2496,3,0)</f>
        <v>44342.332037037042</v>
      </c>
      <c r="K593">
        <f>+VLOOKUP(Table13144[[#This Row],[DeviceMAC]],C594:F2496,4,0)</f>
        <v>113</v>
      </c>
      <c r="L593" t="str">
        <f>VLOOKUP(Table13144[[#This Row],[PrevRecordType]],RecordTypes!$B$13:$C$27,2,0)</f>
        <v>User Login Start</v>
      </c>
      <c r="M593" t="str">
        <f>+VLOOKUP(Table13144[[#This Row],[DeviceMAC]],C594:H2496,5,0)</f>
        <v>User Login Start</v>
      </c>
    </row>
    <row r="594" spans="2:13" x14ac:dyDescent="0.3">
      <c r="B594" s="5" t="s">
        <v>26</v>
      </c>
      <c r="C594" s="5" t="s">
        <v>164</v>
      </c>
      <c r="D594" s="6">
        <v>44342</v>
      </c>
      <c r="E594" s="28">
        <v>44342.332071759258</v>
      </c>
      <c r="F594" s="7">
        <v>113</v>
      </c>
      <c r="G594" s="7" t="str">
        <f>VLOOKUP(Table13144[[#This Row],[LogRecordType]],RecordTypes!$B$13:$C$27,2,0)</f>
        <v>User Login Start</v>
      </c>
      <c r="H594" s="5" t="s">
        <v>178</v>
      </c>
      <c r="I594" s="30">
        <f t="shared" si="9"/>
        <v>44342</v>
      </c>
      <c r="J594" s="29">
        <f>+VLOOKUP(Table13144[[#This Row],[DeviceMAC]],C595:F2497,3,0)</f>
        <v>44342.331064814818</v>
      </c>
      <c r="K594">
        <f>+VLOOKUP(Table13144[[#This Row],[DeviceMAC]],C595:F2497,4,0)</f>
        <v>112</v>
      </c>
      <c r="L594" t="str">
        <f>VLOOKUP(Table13144[[#This Row],[PrevRecordType]],RecordTypes!$B$13:$C$27,2,0)</f>
        <v>Device Connect Network</v>
      </c>
      <c r="M594" t="str">
        <f>+VLOOKUP(Table13144[[#This Row],[DeviceMAC]],C595:H2497,5,0)</f>
        <v>Device Connect Network</v>
      </c>
    </row>
    <row r="595" spans="2:13" x14ac:dyDescent="0.3">
      <c r="B595" s="5" t="s">
        <v>26</v>
      </c>
      <c r="C595" s="5" t="s">
        <v>174</v>
      </c>
      <c r="D595" s="6">
        <v>44342</v>
      </c>
      <c r="E595" s="28">
        <v>44342.332071759258</v>
      </c>
      <c r="F595" s="7">
        <v>113</v>
      </c>
      <c r="G595" s="7" t="str">
        <f>VLOOKUP(Table13144[[#This Row],[LogRecordType]],RecordTypes!$B$13:$C$27,2,0)</f>
        <v>User Login Start</v>
      </c>
      <c r="H595" s="5" t="s">
        <v>180</v>
      </c>
      <c r="I595" s="30">
        <f t="shared" si="9"/>
        <v>44342</v>
      </c>
      <c r="J595" s="29">
        <f>+VLOOKUP(Table13144[[#This Row],[DeviceMAC]],C596:F2498,3,0)</f>
        <v>44342.33148148148</v>
      </c>
      <c r="K595">
        <f>+VLOOKUP(Table13144[[#This Row],[DeviceMAC]],C596:F2498,4,0)</f>
        <v>112</v>
      </c>
      <c r="L595" t="str">
        <f>VLOOKUP(Table13144[[#This Row],[PrevRecordType]],RecordTypes!$B$13:$C$27,2,0)</f>
        <v>Device Connect Network</v>
      </c>
      <c r="M595" t="str">
        <f>+VLOOKUP(Table13144[[#This Row],[DeviceMAC]],C596:H2498,5,0)</f>
        <v>Device Connect Network</v>
      </c>
    </row>
    <row r="596" spans="2:13" x14ac:dyDescent="0.3">
      <c r="B596" s="5" t="s">
        <v>29</v>
      </c>
      <c r="C596" s="5" t="s">
        <v>153</v>
      </c>
      <c r="D596" s="6">
        <v>44342</v>
      </c>
      <c r="E596" s="28">
        <v>44342.332037037042</v>
      </c>
      <c r="F596" s="7">
        <v>113</v>
      </c>
      <c r="G596" s="7" t="str">
        <f>VLOOKUP(Table13144[[#This Row],[LogRecordType]],RecordTypes!$B$13:$C$27,2,0)</f>
        <v>User Login Start</v>
      </c>
      <c r="H596" s="5" t="s">
        <v>168</v>
      </c>
      <c r="I596" s="30">
        <f t="shared" si="9"/>
        <v>44342</v>
      </c>
      <c r="J596" s="29">
        <f>+VLOOKUP(Table13144[[#This Row],[DeviceMAC]],C597:F2499,3,0)</f>
        <v>44342.330671296302</v>
      </c>
      <c r="K596">
        <f>+VLOOKUP(Table13144[[#This Row],[DeviceMAC]],C597:F2499,4,0)</f>
        <v>112</v>
      </c>
      <c r="L596" t="str">
        <f>VLOOKUP(Table13144[[#This Row],[PrevRecordType]],RecordTypes!$B$13:$C$27,2,0)</f>
        <v>Device Connect Network</v>
      </c>
      <c r="M596" t="str">
        <f>+VLOOKUP(Table13144[[#This Row],[DeviceMAC]],C597:H2499,5,0)</f>
        <v>Device Connect Network</v>
      </c>
    </row>
    <row r="597" spans="2:13" ht="28.8" x14ac:dyDescent="0.3">
      <c r="B597" s="5" t="s">
        <v>29</v>
      </c>
      <c r="C597" s="5" t="s">
        <v>158</v>
      </c>
      <c r="D597" s="6">
        <v>44342</v>
      </c>
      <c r="E597" s="28">
        <v>44342.331793981488</v>
      </c>
      <c r="F597" s="7">
        <v>123</v>
      </c>
      <c r="G597" s="7" t="str">
        <f>VLOOKUP(Table13144[[#This Row],[LogRecordType]],RecordTypes!$B$13:$C$27,2,0)</f>
        <v>User Login Start is Good</v>
      </c>
      <c r="H597" s="5" t="s">
        <v>171</v>
      </c>
      <c r="I597" s="30">
        <f t="shared" si="9"/>
        <v>44342</v>
      </c>
      <c r="J597" s="29">
        <f>+VLOOKUP(Table13144[[#This Row],[DeviceMAC]],C598:F2500,3,0)</f>
        <v>44342.331793981488</v>
      </c>
      <c r="K597">
        <f>+VLOOKUP(Table13144[[#This Row],[DeviceMAC]],C598:F2500,4,0)</f>
        <v>113</v>
      </c>
      <c r="L597" t="str">
        <f>VLOOKUP(Table13144[[#This Row],[PrevRecordType]],RecordTypes!$B$13:$C$27,2,0)</f>
        <v>User Login Start</v>
      </c>
      <c r="M597" t="str">
        <f>+VLOOKUP(Table13144[[#This Row],[DeviceMAC]],C598:H2500,5,0)</f>
        <v>User Login Start</v>
      </c>
    </row>
    <row r="598" spans="2:13" x14ac:dyDescent="0.3">
      <c r="B598" s="5" t="s">
        <v>29</v>
      </c>
      <c r="C598" s="5" t="s">
        <v>158</v>
      </c>
      <c r="D598" s="6">
        <v>44342</v>
      </c>
      <c r="E598" s="28">
        <v>44342.331793981488</v>
      </c>
      <c r="F598" s="7">
        <v>113</v>
      </c>
      <c r="G598" s="7" t="str">
        <f>VLOOKUP(Table13144[[#This Row],[LogRecordType]],RecordTypes!$B$13:$C$27,2,0)</f>
        <v>User Login Start</v>
      </c>
      <c r="H598" s="5" t="s">
        <v>170</v>
      </c>
      <c r="I598" s="30">
        <f t="shared" si="9"/>
        <v>44342</v>
      </c>
      <c r="J598" s="29">
        <f>+VLOOKUP(Table13144[[#This Row],[DeviceMAC]],C599:F2501,3,0)</f>
        <v>44342.331423611118</v>
      </c>
      <c r="K598">
        <f>+VLOOKUP(Table13144[[#This Row],[DeviceMAC]],C599:F2501,4,0)</f>
        <v>112</v>
      </c>
      <c r="L598" t="str">
        <f>VLOOKUP(Table13144[[#This Row],[PrevRecordType]],RecordTypes!$B$13:$C$27,2,0)</f>
        <v>Device Connect Network</v>
      </c>
      <c r="M598" t="str">
        <f>+VLOOKUP(Table13144[[#This Row],[DeviceMAC]],C599:H2501,5,0)</f>
        <v>Device Connect Network</v>
      </c>
    </row>
    <row r="599" spans="2:13" ht="28.8" x14ac:dyDescent="0.3">
      <c r="B599" s="5" t="s">
        <v>26</v>
      </c>
      <c r="C599" s="5" t="s">
        <v>162</v>
      </c>
      <c r="D599" s="6">
        <v>44342</v>
      </c>
      <c r="E599" s="28">
        <v>44342.331736111119</v>
      </c>
      <c r="F599" s="7">
        <v>112</v>
      </c>
      <c r="G599" s="7" t="str">
        <f>VLOOKUP(Table13144[[#This Row],[LogRecordType]],RecordTypes!$B$13:$C$27,2,0)</f>
        <v>Device Connect Network</v>
      </c>
      <c r="H599" s="5" t="s">
        <v>163</v>
      </c>
      <c r="I599" s="30">
        <f t="shared" si="9"/>
        <v>44342</v>
      </c>
      <c r="J599" s="29">
        <f>+VLOOKUP(Table13144[[#This Row],[DeviceMAC]],C600:F2502,3,0)</f>
        <v>44342.331631944449</v>
      </c>
      <c r="K599">
        <f>+VLOOKUP(Table13144[[#This Row],[DeviceMAC]],C600:F2502,4,0)</f>
        <v>106</v>
      </c>
      <c r="L599" t="str">
        <f>VLOOKUP(Table13144[[#This Row],[PrevRecordType]],RecordTypes!$B$13:$C$27,2,0)</f>
        <v>Device Start is Good</v>
      </c>
      <c r="M599" t="str">
        <f>+VLOOKUP(Table13144[[#This Row],[DeviceMAC]],C600:H2502,5,0)</f>
        <v>Device Start is Good</v>
      </c>
    </row>
    <row r="600" spans="2:13" x14ac:dyDescent="0.3">
      <c r="B600" s="5" t="s">
        <v>26</v>
      </c>
      <c r="C600" s="5" t="s">
        <v>162</v>
      </c>
      <c r="D600" s="6">
        <v>44342</v>
      </c>
      <c r="E600" s="28">
        <v>44342.331631944449</v>
      </c>
      <c r="F600" s="7">
        <v>106</v>
      </c>
      <c r="G600" s="7" t="str">
        <f>VLOOKUP(Table13144[[#This Row],[LogRecordType]],RecordTypes!$B$13:$C$27,2,0)</f>
        <v>Device Start is Good</v>
      </c>
      <c r="H600" s="5" t="s">
        <v>163</v>
      </c>
      <c r="I600" s="30">
        <f t="shared" si="9"/>
        <v>44342</v>
      </c>
      <c r="J600" s="29">
        <f>+VLOOKUP(Table13144[[#This Row],[DeviceMAC]],C601:F2503,3,0)</f>
        <v>44342.331111111111</v>
      </c>
      <c r="K600">
        <f>+VLOOKUP(Table13144[[#This Row],[DeviceMAC]],C601:F2503,4,0)</f>
        <v>102</v>
      </c>
      <c r="L600" t="str">
        <f>VLOOKUP(Table13144[[#This Row],[PrevRecordType]],RecordTypes!$B$13:$C$27,2,0)</f>
        <v>Device Start</v>
      </c>
      <c r="M600" t="str">
        <f>+VLOOKUP(Table13144[[#This Row],[DeviceMAC]],C601:H2503,5,0)</f>
        <v>Device Start</v>
      </c>
    </row>
    <row r="601" spans="2:13" ht="28.8" x14ac:dyDescent="0.3">
      <c r="B601" s="5" t="s">
        <v>26</v>
      </c>
      <c r="C601" s="5" t="s">
        <v>156</v>
      </c>
      <c r="D601" s="6">
        <v>44342</v>
      </c>
      <c r="E601" s="28">
        <v>44342.331493055557</v>
      </c>
      <c r="F601" s="7">
        <v>112</v>
      </c>
      <c r="G601" s="7" t="str">
        <f>VLOOKUP(Table13144[[#This Row],[LogRecordType]],RecordTypes!$B$13:$C$27,2,0)</f>
        <v>Device Connect Network</v>
      </c>
      <c r="H601" s="5" t="s">
        <v>157</v>
      </c>
      <c r="I601" s="30">
        <f t="shared" si="9"/>
        <v>44342</v>
      </c>
      <c r="J601" s="29">
        <f>+VLOOKUP(Table13144[[#This Row],[DeviceMAC]],C602:F2504,3,0)</f>
        <v>44342.331388888888</v>
      </c>
      <c r="K601">
        <f>+VLOOKUP(Table13144[[#This Row],[DeviceMAC]],C602:F2504,4,0)</f>
        <v>106</v>
      </c>
      <c r="L601" t="str">
        <f>VLOOKUP(Table13144[[#This Row],[PrevRecordType]],RecordTypes!$B$13:$C$27,2,0)</f>
        <v>Device Start is Good</v>
      </c>
      <c r="M601" t="str">
        <f>+VLOOKUP(Table13144[[#This Row],[DeviceMAC]],C602:H2504,5,0)</f>
        <v>Device Start is Good</v>
      </c>
    </row>
    <row r="602" spans="2:13" ht="28.8" x14ac:dyDescent="0.3">
      <c r="B602" s="5" t="s">
        <v>26</v>
      </c>
      <c r="C602" s="5" t="s">
        <v>174</v>
      </c>
      <c r="D602" s="6">
        <v>44342</v>
      </c>
      <c r="E602" s="28">
        <v>44342.33148148148</v>
      </c>
      <c r="F602" s="7">
        <v>112</v>
      </c>
      <c r="G602" s="7" t="str">
        <f>VLOOKUP(Table13144[[#This Row],[LogRecordType]],RecordTypes!$B$13:$C$27,2,0)</f>
        <v>Device Connect Network</v>
      </c>
      <c r="H602" s="5" t="s">
        <v>175</v>
      </c>
      <c r="I602" s="30">
        <f t="shared" si="9"/>
        <v>44342</v>
      </c>
      <c r="J602" s="29">
        <f>+VLOOKUP(Table13144[[#This Row],[DeviceMAC]],C603:F2505,3,0)</f>
        <v>44342.331377314811</v>
      </c>
      <c r="K602">
        <f>+VLOOKUP(Table13144[[#This Row],[DeviceMAC]],C603:F2505,4,0)</f>
        <v>106</v>
      </c>
      <c r="L602" t="str">
        <f>VLOOKUP(Table13144[[#This Row],[PrevRecordType]],RecordTypes!$B$13:$C$27,2,0)</f>
        <v>Device Start is Good</v>
      </c>
      <c r="M602" t="str">
        <f>+VLOOKUP(Table13144[[#This Row],[DeviceMAC]],C603:H2505,5,0)</f>
        <v>Device Start is Good</v>
      </c>
    </row>
    <row r="603" spans="2:13" ht="28.8" x14ac:dyDescent="0.3">
      <c r="B603" s="5" t="s">
        <v>29</v>
      </c>
      <c r="C603" s="5" t="s">
        <v>158</v>
      </c>
      <c r="D603" s="6">
        <v>44342</v>
      </c>
      <c r="E603" s="28">
        <v>44342.331423611118</v>
      </c>
      <c r="F603" s="7">
        <v>112</v>
      </c>
      <c r="G603" s="7" t="str">
        <f>VLOOKUP(Table13144[[#This Row],[LogRecordType]],RecordTypes!$B$13:$C$27,2,0)</f>
        <v>Device Connect Network</v>
      </c>
      <c r="H603" s="5" t="s">
        <v>159</v>
      </c>
      <c r="I603" s="30">
        <f t="shared" si="9"/>
        <v>44342</v>
      </c>
      <c r="J603" s="29">
        <f>+VLOOKUP(Table13144[[#This Row],[DeviceMAC]],C604:F2506,3,0)</f>
        <v>44342.331319444449</v>
      </c>
      <c r="K603">
        <f>+VLOOKUP(Table13144[[#This Row],[DeviceMAC]],C604:F2506,4,0)</f>
        <v>106</v>
      </c>
      <c r="L603" t="str">
        <f>VLOOKUP(Table13144[[#This Row],[PrevRecordType]],RecordTypes!$B$13:$C$27,2,0)</f>
        <v>Device Start is Good</v>
      </c>
      <c r="M603" t="str">
        <f>+VLOOKUP(Table13144[[#This Row],[DeviceMAC]],C604:H2506,5,0)</f>
        <v>Device Start is Good</v>
      </c>
    </row>
    <row r="604" spans="2:13" ht="28.8" x14ac:dyDescent="0.3">
      <c r="B604" s="5" t="s">
        <v>26</v>
      </c>
      <c r="C604" s="5" t="s">
        <v>141</v>
      </c>
      <c r="D604" s="6">
        <v>44342</v>
      </c>
      <c r="E604" s="28">
        <v>44342.331412037027</v>
      </c>
      <c r="F604" s="7">
        <v>123</v>
      </c>
      <c r="G604" s="7" t="str">
        <f>VLOOKUP(Table13144[[#This Row],[LogRecordType]],RecordTypes!$B$13:$C$27,2,0)</f>
        <v>User Login Start is Good</v>
      </c>
      <c r="H604" s="5" t="s">
        <v>161</v>
      </c>
      <c r="I604" s="30">
        <f t="shared" si="9"/>
        <v>44342</v>
      </c>
      <c r="J604" s="29">
        <f>+VLOOKUP(Table13144[[#This Row],[DeviceMAC]],C605:F2507,3,0)</f>
        <v>44342.331331018511</v>
      </c>
      <c r="K604">
        <f>+VLOOKUP(Table13144[[#This Row],[DeviceMAC]],C605:F2507,4,0)</f>
        <v>113</v>
      </c>
      <c r="L604" t="str">
        <f>VLOOKUP(Table13144[[#This Row],[PrevRecordType]],RecordTypes!$B$13:$C$27,2,0)</f>
        <v>User Login Start</v>
      </c>
      <c r="M604" t="str">
        <f>+VLOOKUP(Table13144[[#This Row],[DeviceMAC]],C605:H2507,5,0)</f>
        <v>User Login Start</v>
      </c>
    </row>
    <row r="605" spans="2:13" x14ac:dyDescent="0.3">
      <c r="B605" s="5" t="s">
        <v>26</v>
      </c>
      <c r="C605" s="5" t="s">
        <v>156</v>
      </c>
      <c r="D605" s="6">
        <v>44342</v>
      </c>
      <c r="E605" s="28">
        <v>44342.331388888888</v>
      </c>
      <c r="F605" s="7">
        <v>106</v>
      </c>
      <c r="G605" s="7" t="str">
        <f>VLOOKUP(Table13144[[#This Row],[LogRecordType]],RecordTypes!$B$13:$C$27,2,0)</f>
        <v>Device Start is Good</v>
      </c>
      <c r="H605" s="5" t="s">
        <v>157</v>
      </c>
      <c r="I605" s="30">
        <f t="shared" si="9"/>
        <v>44342</v>
      </c>
      <c r="J605" s="29">
        <f>+VLOOKUP(Table13144[[#This Row],[DeviceMAC]],C606:F2508,3,0)</f>
        <v>44342.330532407403</v>
      </c>
      <c r="K605">
        <f>+VLOOKUP(Table13144[[#This Row],[DeviceMAC]],C606:F2508,4,0)</f>
        <v>102</v>
      </c>
      <c r="L605" t="str">
        <f>VLOOKUP(Table13144[[#This Row],[PrevRecordType]],RecordTypes!$B$13:$C$27,2,0)</f>
        <v>Device Start</v>
      </c>
      <c r="M605" t="str">
        <f>+VLOOKUP(Table13144[[#This Row],[DeviceMAC]],C606:H2508,5,0)</f>
        <v>Device Start</v>
      </c>
    </row>
    <row r="606" spans="2:13" x14ac:dyDescent="0.3">
      <c r="B606" s="5" t="s">
        <v>26</v>
      </c>
      <c r="C606" s="5" t="s">
        <v>174</v>
      </c>
      <c r="D606" s="6">
        <v>44342</v>
      </c>
      <c r="E606" s="28">
        <v>44342.331377314811</v>
      </c>
      <c r="F606" s="7">
        <v>106</v>
      </c>
      <c r="G606" s="7" t="str">
        <f>VLOOKUP(Table13144[[#This Row],[LogRecordType]],RecordTypes!$B$13:$C$27,2,0)</f>
        <v>Device Start is Good</v>
      </c>
      <c r="H606" s="5" t="s">
        <v>175</v>
      </c>
      <c r="I606" s="30">
        <f t="shared" si="9"/>
        <v>44342</v>
      </c>
      <c r="J606" s="29">
        <f>+VLOOKUP(Table13144[[#This Row],[DeviceMAC]],C607:F2509,3,0)</f>
        <v>44342.330694444441</v>
      </c>
      <c r="K606">
        <f>+VLOOKUP(Table13144[[#This Row],[DeviceMAC]],C607:F2509,4,0)</f>
        <v>102</v>
      </c>
      <c r="L606" t="str">
        <f>VLOOKUP(Table13144[[#This Row],[PrevRecordType]],RecordTypes!$B$13:$C$27,2,0)</f>
        <v>Device Start</v>
      </c>
      <c r="M606" t="str">
        <f>+VLOOKUP(Table13144[[#This Row],[DeviceMAC]],C607:H2509,5,0)</f>
        <v>Device Start</v>
      </c>
    </row>
    <row r="607" spans="2:13" x14ac:dyDescent="0.3">
      <c r="B607" s="5" t="s">
        <v>26</v>
      </c>
      <c r="C607" s="5" t="s">
        <v>141</v>
      </c>
      <c r="D607" s="6">
        <v>44342</v>
      </c>
      <c r="E607" s="28">
        <v>44342.331331018511</v>
      </c>
      <c r="F607" s="7">
        <v>113</v>
      </c>
      <c r="G607" s="7" t="str">
        <f>VLOOKUP(Table13144[[#This Row],[LogRecordType]],RecordTypes!$B$13:$C$27,2,0)</f>
        <v>User Login Start</v>
      </c>
      <c r="H607" s="5" t="s">
        <v>161</v>
      </c>
      <c r="I607" s="30">
        <f t="shared" si="9"/>
        <v>44342</v>
      </c>
      <c r="J607" s="29">
        <f>+VLOOKUP(Table13144[[#This Row],[DeviceMAC]],C608:F2510,3,0)</f>
        <v>44342.32090277777</v>
      </c>
      <c r="K607">
        <f>+VLOOKUP(Table13144[[#This Row],[DeviceMAC]],C608:F2510,4,0)</f>
        <v>112</v>
      </c>
      <c r="L607" t="str">
        <f>VLOOKUP(Table13144[[#This Row],[PrevRecordType]],RecordTypes!$B$13:$C$27,2,0)</f>
        <v>Device Connect Network</v>
      </c>
      <c r="M607" t="str">
        <f>+VLOOKUP(Table13144[[#This Row],[DeviceMAC]],C608:H2510,5,0)</f>
        <v>Device Connect Network</v>
      </c>
    </row>
    <row r="608" spans="2:13" x14ac:dyDescent="0.3">
      <c r="B608" s="5" t="s">
        <v>29</v>
      </c>
      <c r="C608" s="5" t="s">
        <v>158</v>
      </c>
      <c r="D608" s="6">
        <v>44342</v>
      </c>
      <c r="E608" s="28">
        <v>44342.331319444449</v>
      </c>
      <c r="F608" s="7">
        <v>106</v>
      </c>
      <c r="G608" s="7" t="str">
        <f>VLOOKUP(Table13144[[#This Row],[LogRecordType]],RecordTypes!$B$13:$C$27,2,0)</f>
        <v>Device Start is Good</v>
      </c>
      <c r="H608" s="5" t="s">
        <v>159</v>
      </c>
      <c r="I608" s="30">
        <f t="shared" si="9"/>
        <v>44342</v>
      </c>
      <c r="J608" s="29">
        <f>+VLOOKUP(Table13144[[#This Row],[DeviceMAC]],C609:F2511,3,0)</f>
        <v>44342.33079861111</v>
      </c>
      <c r="K608">
        <f>+VLOOKUP(Table13144[[#This Row],[DeviceMAC]],C609:F2511,4,0)</f>
        <v>102</v>
      </c>
      <c r="L608" t="str">
        <f>VLOOKUP(Table13144[[#This Row],[PrevRecordType]],RecordTypes!$B$13:$C$27,2,0)</f>
        <v>Device Start</v>
      </c>
      <c r="M608" t="str">
        <f>+VLOOKUP(Table13144[[#This Row],[DeviceMAC]],C609:H2511,5,0)</f>
        <v>Device Start</v>
      </c>
    </row>
    <row r="609" spans="2:13" x14ac:dyDescent="0.3">
      <c r="B609" s="5" t="s">
        <v>26</v>
      </c>
      <c r="C609" s="5" t="s">
        <v>162</v>
      </c>
      <c r="D609" s="6">
        <v>44342</v>
      </c>
      <c r="E609" s="28">
        <v>44342.331111111111</v>
      </c>
      <c r="F609" s="7">
        <v>102</v>
      </c>
      <c r="G609" s="7" t="str">
        <f>VLOOKUP(Table13144[[#This Row],[LogRecordType]],RecordTypes!$B$13:$C$27,2,0)</f>
        <v>Device Start</v>
      </c>
      <c r="H609" s="5" t="s">
        <v>163</v>
      </c>
      <c r="I609" s="30">
        <f t="shared" si="9"/>
        <v>44341</v>
      </c>
      <c r="J609" s="29">
        <f>+VLOOKUP(Table13144[[#This Row],[DeviceMAC]],C610:F2512,3,0)</f>
        <v>44341.722233796296</v>
      </c>
      <c r="K609">
        <f>+VLOOKUP(Table13144[[#This Row],[DeviceMAC]],C610:F2512,4,0)</f>
        <v>156</v>
      </c>
      <c r="L609" t="str">
        <f>VLOOKUP(Table13144[[#This Row],[PrevRecordType]],RecordTypes!$B$13:$C$27,2,0)</f>
        <v>PowerDown Or Network Disconnect Discovered</v>
      </c>
      <c r="M609" s="31" t="str">
        <f>+VLOOKUP(Table13144[[#This Row],[DeviceMAC]],C610:H2512,5,0)</f>
        <v>PowerDown Or Network Disconnect Discovered</v>
      </c>
    </row>
    <row r="610" spans="2:13" ht="28.8" x14ac:dyDescent="0.3">
      <c r="B610" s="5" t="s">
        <v>26</v>
      </c>
      <c r="C610" s="5" t="s">
        <v>164</v>
      </c>
      <c r="D610" s="6">
        <v>44342</v>
      </c>
      <c r="E610" s="28">
        <v>44342.331064814818</v>
      </c>
      <c r="F610" s="7">
        <v>112</v>
      </c>
      <c r="G610" s="7" t="str">
        <f>VLOOKUP(Table13144[[#This Row],[LogRecordType]],RecordTypes!$B$13:$C$27,2,0)</f>
        <v>Device Connect Network</v>
      </c>
      <c r="H610" s="5" t="s">
        <v>165</v>
      </c>
      <c r="I610" s="30">
        <f t="shared" si="9"/>
        <v>44342</v>
      </c>
      <c r="J610" s="29">
        <f>+VLOOKUP(Table13144[[#This Row],[DeviceMAC]],C611:F2513,3,0)</f>
        <v>44342.330960648149</v>
      </c>
      <c r="K610">
        <f>+VLOOKUP(Table13144[[#This Row],[DeviceMAC]],C611:F2513,4,0)</f>
        <v>106</v>
      </c>
      <c r="L610" t="str">
        <f>VLOOKUP(Table13144[[#This Row],[PrevRecordType]],RecordTypes!$B$13:$C$27,2,0)</f>
        <v>Device Start is Good</v>
      </c>
      <c r="M610" t="str">
        <f>+VLOOKUP(Table13144[[#This Row],[DeviceMAC]],C611:H2513,5,0)</f>
        <v>Device Start is Good</v>
      </c>
    </row>
    <row r="611" spans="2:13" x14ac:dyDescent="0.3">
      <c r="B611" s="5" t="s">
        <v>26</v>
      </c>
      <c r="C611" s="5" t="s">
        <v>164</v>
      </c>
      <c r="D611" s="6">
        <v>44342</v>
      </c>
      <c r="E611" s="28">
        <v>44342.330960648149</v>
      </c>
      <c r="F611" s="7">
        <v>106</v>
      </c>
      <c r="G611" s="7" t="str">
        <f>VLOOKUP(Table13144[[#This Row],[LogRecordType]],RecordTypes!$B$13:$C$27,2,0)</f>
        <v>Device Start is Good</v>
      </c>
      <c r="H611" s="5" t="s">
        <v>165</v>
      </c>
      <c r="I611" s="30">
        <f t="shared" si="9"/>
        <v>44342</v>
      </c>
      <c r="J611" s="29">
        <f>+VLOOKUP(Table13144[[#This Row],[DeviceMAC]],C612:F2514,3,0)</f>
        <v>44342.330451388887</v>
      </c>
      <c r="K611">
        <f>+VLOOKUP(Table13144[[#This Row],[DeviceMAC]],C612:F2514,4,0)</f>
        <v>102</v>
      </c>
      <c r="L611" t="str">
        <f>VLOOKUP(Table13144[[#This Row],[PrevRecordType]],RecordTypes!$B$13:$C$27,2,0)</f>
        <v>Device Start</v>
      </c>
      <c r="M611" t="str">
        <f>+VLOOKUP(Table13144[[#This Row],[DeviceMAC]],C612:H2514,5,0)</f>
        <v>Device Start</v>
      </c>
    </row>
    <row r="612" spans="2:13" x14ac:dyDescent="0.3">
      <c r="B612" s="5" t="s">
        <v>29</v>
      </c>
      <c r="C612" s="5" t="s">
        <v>158</v>
      </c>
      <c r="D612" s="6">
        <v>44342</v>
      </c>
      <c r="E612" s="28">
        <v>44342.33079861111</v>
      </c>
      <c r="F612" s="7">
        <v>102</v>
      </c>
      <c r="G612" s="7" t="str">
        <f>VLOOKUP(Table13144[[#This Row],[LogRecordType]],RecordTypes!$B$13:$C$27,2,0)</f>
        <v>Device Start</v>
      </c>
      <c r="H612" s="5" t="s">
        <v>159</v>
      </c>
      <c r="I612" s="30">
        <f t="shared" si="9"/>
        <v>44341</v>
      </c>
      <c r="J612" s="29">
        <f>+VLOOKUP(Table13144[[#This Row],[DeviceMAC]],C613:F2515,3,0)</f>
        <v>44341.70275462963</v>
      </c>
      <c r="K612">
        <f>+VLOOKUP(Table13144[[#This Row],[DeviceMAC]],C613:F2515,4,0)</f>
        <v>156</v>
      </c>
      <c r="L612" t="str">
        <f>VLOOKUP(Table13144[[#This Row],[PrevRecordType]],RecordTypes!$B$13:$C$27,2,0)</f>
        <v>PowerDown Or Network Disconnect Discovered</v>
      </c>
      <c r="M612" s="31" t="str">
        <f>+VLOOKUP(Table13144[[#This Row],[DeviceMAC]],C613:H2515,5,0)</f>
        <v>PowerDown Or Network Disconnect Discovered</v>
      </c>
    </row>
    <row r="613" spans="2:13" ht="28.8" x14ac:dyDescent="0.3">
      <c r="B613" s="5" t="s">
        <v>26</v>
      </c>
      <c r="C613" s="5" t="s">
        <v>166</v>
      </c>
      <c r="D613" s="6">
        <v>44342</v>
      </c>
      <c r="E613" s="28">
        <v>44342.330729166672</v>
      </c>
      <c r="F613" s="7">
        <v>112</v>
      </c>
      <c r="G613" s="7" t="str">
        <f>VLOOKUP(Table13144[[#This Row],[LogRecordType]],RecordTypes!$B$13:$C$27,2,0)</f>
        <v>Device Connect Network</v>
      </c>
      <c r="H613" s="5" t="s">
        <v>167</v>
      </c>
      <c r="I613" s="30">
        <f t="shared" si="9"/>
        <v>44341</v>
      </c>
      <c r="J613" s="29">
        <f>+VLOOKUP(Table13144[[#This Row],[DeviceMAC]],C614:F2516,3,0)</f>
        <v>44341.715034722227</v>
      </c>
      <c r="K613">
        <f>+VLOOKUP(Table13144[[#This Row],[DeviceMAC]],C614:F2516,4,0)</f>
        <v>156</v>
      </c>
      <c r="L613" t="str">
        <f>VLOOKUP(Table13144[[#This Row],[PrevRecordType]],RecordTypes!$B$13:$C$27,2,0)</f>
        <v>PowerDown Or Network Disconnect Discovered</v>
      </c>
      <c r="M613" s="31" t="str">
        <f>+VLOOKUP(Table13144[[#This Row],[DeviceMAC]],C614:H2516,5,0)</f>
        <v>PowerDown Or Network Disconnect Discovered</v>
      </c>
    </row>
    <row r="614" spans="2:13" x14ac:dyDescent="0.3">
      <c r="B614" s="5" t="s">
        <v>26</v>
      </c>
      <c r="C614" s="5" t="s">
        <v>174</v>
      </c>
      <c r="D614" s="6">
        <v>44342</v>
      </c>
      <c r="E614" s="28">
        <v>44342.330694444441</v>
      </c>
      <c r="F614" s="7">
        <v>102</v>
      </c>
      <c r="G614" s="7" t="str">
        <f>VLOOKUP(Table13144[[#This Row],[LogRecordType]],RecordTypes!$B$13:$C$27,2,0)</f>
        <v>Device Start</v>
      </c>
      <c r="H614" s="5" t="s">
        <v>175</v>
      </c>
      <c r="I614" s="30">
        <f t="shared" si="9"/>
        <v>44341</v>
      </c>
      <c r="J614" s="29">
        <f>+VLOOKUP(Table13144[[#This Row],[DeviceMAC]],C615:F2517,3,0)</f>
        <v>44341.706481481488</v>
      </c>
      <c r="K614">
        <f>+VLOOKUP(Table13144[[#This Row],[DeviceMAC]],C615:F2517,4,0)</f>
        <v>156</v>
      </c>
      <c r="L614" t="str">
        <f>VLOOKUP(Table13144[[#This Row],[PrevRecordType]],RecordTypes!$B$13:$C$27,2,0)</f>
        <v>PowerDown Or Network Disconnect Discovered</v>
      </c>
      <c r="M614" s="31" t="str">
        <f>+VLOOKUP(Table13144[[#This Row],[DeviceMAC]],C615:H2517,5,0)</f>
        <v>PowerDown Or Network Disconnect Discovered</v>
      </c>
    </row>
    <row r="615" spans="2:13" ht="28.8" x14ac:dyDescent="0.3">
      <c r="B615" s="5" t="s">
        <v>29</v>
      </c>
      <c r="C615" s="5" t="s">
        <v>153</v>
      </c>
      <c r="D615" s="6">
        <v>44342</v>
      </c>
      <c r="E615" s="28">
        <v>44342.330671296302</v>
      </c>
      <c r="F615" s="7">
        <v>112</v>
      </c>
      <c r="G615" s="7" t="str">
        <f>VLOOKUP(Table13144[[#This Row],[LogRecordType]],RecordTypes!$B$13:$C$27,2,0)</f>
        <v>Device Connect Network</v>
      </c>
      <c r="H615" s="5" t="s">
        <v>154</v>
      </c>
      <c r="I615" s="30">
        <f t="shared" si="9"/>
        <v>44342</v>
      </c>
      <c r="J615" s="29">
        <f>+VLOOKUP(Table13144[[#This Row],[DeviceMAC]],C616:F2518,3,0)</f>
        <v>44342.330567129633</v>
      </c>
      <c r="K615">
        <f>+VLOOKUP(Table13144[[#This Row],[DeviceMAC]],C616:F2518,4,0)</f>
        <v>106</v>
      </c>
      <c r="L615" t="str">
        <f>VLOOKUP(Table13144[[#This Row],[PrevRecordType]],RecordTypes!$B$13:$C$27,2,0)</f>
        <v>Device Start is Good</v>
      </c>
      <c r="M615" t="str">
        <f>+VLOOKUP(Table13144[[#This Row],[DeviceMAC]],C616:H2518,5,0)</f>
        <v>Device Start is Good</v>
      </c>
    </row>
    <row r="616" spans="2:13" x14ac:dyDescent="0.3">
      <c r="B616" s="5" t="s">
        <v>29</v>
      </c>
      <c r="C616" s="5" t="s">
        <v>153</v>
      </c>
      <c r="D616" s="6">
        <v>44342</v>
      </c>
      <c r="E616" s="28">
        <v>44342.330567129633</v>
      </c>
      <c r="F616" s="7">
        <v>106</v>
      </c>
      <c r="G616" s="7" t="str">
        <f>VLOOKUP(Table13144[[#This Row],[LogRecordType]],RecordTypes!$B$13:$C$27,2,0)</f>
        <v>Device Start is Good</v>
      </c>
      <c r="H616" s="5" t="s">
        <v>154</v>
      </c>
      <c r="I616" s="30">
        <f t="shared" si="9"/>
        <v>44342</v>
      </c>
      <c r="J616" s="29">
        <f>+VLOOKUP(Table13144[[#This Row],[DeviceMAC]],C617:F2519,3,0)</f>
        <v>44342.328645833331</v>
      </c>
      <c r="K616">
        <f>+VLOOKUP(Table13144[[#This Row],[DeviceMAC]],C617:F2519,4,0)</f>
        <v>102</v>
      </c>
      <c r="L616" t="str">
        <f>VLOOKUP(Table13144[[#This Row],[PrevRecordType]],RecordTypes!$B$13:$C$27,2,0)</f>
        <v>Device Start</v>
      </c>
      <c r="M616" t="str">
        <f>+VLOOKUP(Table13144[[#This Row],[DeviceMAC]],C617:H2519,5,0)</f>
        <v>Device Start</v>
      </c>
    </row>
    <row r="617" spans="2:13" x14ac:dyDescent="0.3">
      <c r="B617" s="5" t="s">
        <v>26</v>
      </c>
      <c r="C617" s="5" t="s">
        <v>156</v>
      </c>
      <c r="D617" s="6">
        <v>44342</v>
      </c>
      <c r="E617" s="28">
        <v>44342.330532407403</v>
      </c>
      <c r="F617" s="7">
        <v>102</v>
      </c>
      <c r="G617" s="7" t="str">
        <f>VLOOKUP(Table13144[[#This Row],[LogRecordType]],RecordTypes!$B$13:$C$27,2,0)</f>
        <v>Device Start</v>
      </c>
      <c r="H617" s="5" t="s">
        <v>157</v>
      </c>
      <c r="I617" s="30">
        <f t="shared" si="9"/>
        <v>44341</v>
      </c>
      <c r="J617" s="29">
        <f>+VLOOKUP(Table13144[[#This Row],[DeviceMAC]],C618:F2520,3,0)</f>
        <v>44341.711550925924</v>
      </c>
      <c r="K617">
        <f>+VLOOKUP(Table13144[[#This Row],[DeviceMAC]],C618:F2520,4,0)</f>
        <v>156</v>
      </c>
      <c r="L617" t="str">
        <f>VLOOKUP(Table13144[[#This Row],[PrevRecordType]],RecordTypes!$B$13:$C$27,2,0)</f>
        <v>PowerDown Or Network Disconnect Discovered</v>
      </c>
      <c r="M617" s="31" t="str">
        <f>+VLOOKUP(Table13144[[#This Row],[DeviceMAC]],C618:H2520,5,0)</f>
        <v>PowerDown Or Network Disconnect Discovered</v>
      </c>
    </row>
    <row r="618" spans="2:13" x14ac:dyDescent="0.3">
      <c r="B618" s="5" t="s">
        <v>26</v>
      </c>
      <c r="C618" s="5" t="s">
        <v>164</v>
      </c>
      <c r="D618" s="6">
        <v>44342</v>
      </c>
      <c r="E618" s="28">
        <v>44342.330451388887</v>
      </c>
      <c r="F618" s="7">
        <v>102</v>
      </c>
      <c r="G618" s="7" t="str">
        <f>VLOOKUP(Table13144[[#This Row],[LogRecordType]],RecordTypes!$B$13:$C$27,2,0)</f>
        <v>Device Start</v>
      </c>
      <c r="H618" s="5" t="s">
        <v>165</v>
      </c>
      <c r="I618" s="30">
        <f t="shared" si="9"/>
        <v>44341</v>
      </c>
      <c r="J618" s="29">
        <f>+VLOOKUP(Table13144[[#This Row],[DeviceMAC]],C619:F2521,3,0)</f>
        <v>44341.703888888871</v>
      </c>
      <c r="K618">
        <f>+VLOOKUP(Table13144[[#This Row],[DeviceMAC]],C619:F2521,4,0)</f>
        <v>156</v>
      </c>
      <c r="L618" t="str">
        <f>VLOOKUP(Table13144[[#This Row],[PrevRecordType]],RecordTypes!$B$13:$C$27,2,0)</f>
        <v>PowerDown Or Network Disconnect Discovered</v>
      </c>
      <c r="M618" s="31" t="str">
        <f>+VLOOKUP(Table13144[[#This Row],[DeviceMAC]],C619:H2521,5,0)</f>
        <v>PowerDown Or Network Disconnect Discovered</v>
      </c>
    </row>
    <row r="619" spans="2:13" x14ac:dyDescent="0.3">
      <c r="B619" s="5" t="s">
        <v>29</v>
      </c>
      <c r="C619" s="5" t="s">
        <v>147</v>
      </c>
      <c r="D619" s="6">
        <v>44342</v>
      </c>
      <c r="E619" s="28">
        <v>44342.329895833333</v>
      </c>
      <c r="F619" s="7">
        <v>113</v>
      </c>
      <c r="G619" s="7" t="str">
        <f>VLOOKUP(Table13144[[#This Row],[LogRecordType]],RecordTypes!$B$13:$C$27,2,0)</f>
        <v>User Login Start</v>
      </c>
      <c r="H619" s="5" t="s">
        <v>160</v>
      </c>
      <c r="I619" s="30">
        <f t="shared" si="9"/>
        <v>44342</v>
      </c>
      <c r="J619" s="29">
        <f>+VLOOKUP(Table13144[[#This Row],[DeviceMAC]],C620:F2522,3,0)</f>
        <v>44342.329895833333</v>
      </c>
      <c r="K619">
        <f>+VLOOKUP(Table13144[[#This Row],[DeviceMAC]],C620:F2522,4,0)</f>
        <v>123</v>
      </c>
      <c r="L619" t="str">
        <f>VLOOKUP(Table13144[[#This Row],[PrevRecordType]],RecordTypes!$B$13:$C$27,2,0)</f>
        <v>User Login Start is Good</v>
      </c>
      <c r="M619" t="str">
        <f>+VLOOKUP(Table13144[[#This Row],[DeviceMAC]],C620:H2522,5,0)</f>
        <v>User Login Start is Good</v>
      </c>
    </row>
    <row r="620" spans="2:13" ht="28.8" x14ac:dyDescent="0.3">
      <c r="B620" s="5" t="s">
        <v>29</v>
      </c>
      <c r="C620" s="5" t="s">
        <v>147</v>
      </c>
      <c r="D620" s="6">
        <v>44342</v>
      </c>
      <c r="E620" s="28">
        <v>44342.329895833333</v>
      </c>
      <c r="F620" s="7">
        <v>123</v>
      </c>
      <c r="G620" s="7" t="str">
        <f>VLOOKUP(Table13144[[#This Row],[LogRecordType]],RecordTypes!$B$13:$C$27,2,0)</f>
        <v>User Login Start is Good</v>
      </c>
      <c r="H620" s="5" t="s">
        <v>160</v>
      </c>
      <c r="I620" s="30">
        <f t="shared" si="9"/>
        <v>44342</v>
      </c>
      <c r="J620" s="29">
        <f>+VLOOKUP(Table13144[[#This Row],[DeviceMAC]],C621:F2523,3,0)</f>
        <v>44342.325416666667</v>
      </c>
      <c r="K620">
        <f>+VLOOKUP(Table13144[[#This Row],[DeviceMAC]],C621:F2523,4,0)</f>
        <v>112</v>
      </c>
      <c r="L620" t="str">
        <f>VLOOKUP(Table13144[[#This Row],[PrevRecordType]],RecordTypes!$B$13:$C$27,2,0)</f>
        <v>Device Connect Network</v>
      </c>
      <c r="M620" t="str">
        <f>+VLOOKUP(Table13144[[#This Row],[DeviceMAC]],C621:H2523,5,0)</f>
        <v>Device Connect Network</v>
      </c>
    </row>
    <row r="621" spans="2:13" x14ac:dyDescent="0.3">
      <c r="B621" s="5" t="s">
        <v>29</v>
      </c>
      <c r="C621" s="5" t="s">
        <v>153</v>
      </c>
      <c r="D621" s="6">
        <v>44342</v>
      </c>
      <c r="E621" s="28">
        <v>44342.328645833331</v>
      </c>
      <c r="F621" s="7">
        <v>102</v>
      </c>
      <c r="G621" s="7" t="str">
        <f>VLOOKUP(Table13144[[#This Row],[LogRecordType]],RecordTypes!$B$13:$C$27,2,0)</f>
        <v>Device Start</v>
      </c>
      <c r="H621" s="5" t="s">
        <v>154</v>
      </c>
      <c r="I621" s="30">
        <f t="shared" si="9"/>
        <v>44341</v>
      </c>
      <c r="J621" s="29">
        <f>+VLOOKUP(Table13144[[#This Row],[DeviceMAC]],C622:F2524,3,0)</f>
        <v>44341.703587962969</v>
      </c>
      <c r="K621">
        <f>+VLOOKUP(Table13144[[#This Row],[DeviceMAC]],C622:F2524,4,0)</f>
        <v>156</v>
      </c>
      <c r="L621" t="str">
        <f>VLOOKUP(Table13144[[#This Row],[PrevRecordType]],RecordTypes!$B$13:$C$27,2,0)</f>
        <v>PowerDown Or Network Disconnect Discovered</v>
      </c>
      <c r="M621" s="31" t="str">
        <f>+VLOOKUP(Table13144[[#This Row],[DeviceMAC]],C622:H2524,5,0)</f>
        <v>PowerDown Or Network Disconnect Discovered</v>
      </c>
    </row>
    <row r="622" spans="2:13" ht="28.8" x14ac:dyDescent="0.3">
      <c r="B622" s="5" t="s">
        <v>26</v>
      </c>
      <c r="C622" s="5" t="s">
        <v>151</v>
      </c>
      <c r="D622" s="6">
        <v>44342</v>
      </c>
      <c r="E622" s="28">
        <v>44342.327743055546</v>
      </c>
      <c r="F622" s="7">
        <v>112</v>
      </c>
      <c r="G622" s="7" t="str">
        <f>VLOOKUP(Table13144[[#This Row],[LogRecordType]],RecordTypes!$B$13:$C$27,2,0)</f>
        <v>Device Connect Network</v>
      </c>
      <c r="H622" s="5" t="s">
        <v>152</v>
      </c>
      <c r="I622" s="30">
        <f t="shared" si="9"/>
        <v>44341</v>
      </c>
      <c r="J622" s="29">
        <f>+VLOOKUP(Table13144[[#This Row],[DeviceMAC]],C623:F2525,3,0)</f>
        <v>44341.721851851842</v>
      </c>
      <c r="K622">
        <f>+VLOOKUP(Table13144[[#This Row],[DeviceMAC]],C623:F2525,4,0)</f>
        <v>156</v>
      </c>
      <c r="L622" t="str">
        <f>VLOOKUP(Table13144[[#This Row],[PrevRecordType]],RecordTypes!$B$13:$C$27,2,0)</f>
        <v>PowerDown Or Network Disconnect Discovered</v>
      </c>
      <c r="M622" s="31" t="str">
        <f>+VLOOKUP(Table13144[[#This Row],[DeviceMAC]],C623:H2525,5,0)</f>
        <v>PowerDown Or Network Disconnect Discovered</v>
      </c>
    </row>
    <row r="623" spans="2:13" ht="28.8" x14ac:dyDescent="0.3">
      <c r="B623" s="5" t="s">
        <v>26</v>
      </c>
      <c r="C623" s="5" t="s">
        <v>149</v>
      </c>
      <c r="D623" s="6">
        <v>44342</v>
      </c>
      <c r="E623" s="28">
        <v>44342.327453703707</v>
      </c>
      <c r="F623" s="7">
        <v>112</v>
      </c>
      <c r="G623" s="7" t="str">
        <f>VLOOKUP(Table13144[[#This Row],[LogRecordType]],RecordTypes!$B$13:$C$27,2,0)</f>
        <v>Device Connect Network</v>
      </c>
      <c r="H623" s="5" t="s">
        <v>150</v>
      </c>
      <c r="I623" s="30">
        <f t="shared" si="9"/>
        <v>44341</v>
      </c>
      <c r="J623" s="29">
        <f>+VLOOKUP(Table13144[[#This Row],[DeviceMAC]],C624:F2526,3,0)</f>
        <v>44341.708634259259</v>
      </c>
      <c r="K623">
        <f>+VLOOKUP(Table13144[[#This Row],[DeviceMAC]],C624:F2526,4,0)</f>
        <v>156</v>
      </c>
      <c r="L623" t="str">
        <f>VLOOKUP(Table13144[[#This Row],[PrevRecordType]],RecordTypes!$B$13:$C$27,2,0)</f>
        <v>PowerDown Or Network Disconnect Discovered</v>
      </c>
      <c r="M623" s="31" t="str">
        <f>+VLOOKUP(Table13144[[#This Row],[DeviceMAC]],C624:H2526,5,0)</f>
        <v>PowerDown Or Network Disconnect Discovered</v>
      </c>
    </row>
    <row r="624" spans="2:13" ht="28.8" x14ac:dyDescent="0.3">
      <c r="B624" s="5" t="s">
        <v>29</v>
      </c>
      <c r="C624" s="5" t="s">
        <v>145</v>
      </c>
      <c r="D624" s="6">
        <v>44342</v>
      </c>
      <c r="E624" s="28">
        <v>44342.325578703698</v>
      </c>
      <c r="F624" s="7">
        <v>112</v>
      </c>
      <c r="G624" s="7" t="str">
        <f>VLOOKUP(Table13144[[#This Row],[LogRecordType]],RecordTypes!$B$13:$C$27,2,0)</f>
        <v>Device Connect Network</v>
      </c>
      <c r="H624" s="5" t="s">
        <v>146</v>
      </c>
      <c r="I624" s="30">
        <f t="shared" si="9"/>
        <v>44341</v>
      </c>
      <c r="J624" s="29">
        <f>+VLOOKUP(Table13144[[#This Row],[DeviceMAC]],C625:F2527,3,0)</f>
        <v>44341.699826388889</v>
      </c>
      <c r="K624">
        <f>+VLOOKUP(Table13144[[#This Row],[DeviceMAC]],C625:F2527,4,0)</f>
        <v>156</v>
      </c>
      <c r="L624" t="str">
        <f>VLOOKUP(Table13144[[#This Row],[PrevRecordType]],RecordTypes!$B$13:$C$27,2,0)</f>
        <v>PowerDown Or Network Disconnect Discovered</v>
      </c>
      <c r="M624" s="31" t="str">
        <f>+VLOOKUP(Table13144[[#This Row],[DeviceMAC]],C625:H2527,5,0)</f>
        <v>PowerDown Or Network Disconnect Discovered</v>
      </c>
    </row>
    <row r="625" spans="2:13" ht="28.8" x14ac:dyDescent="0.3">
      <c r="B625" s="5" t="s">
        <v>29</v>
      </c>
      <c r="C625" s="5" t="s">
        <v>147</v>
      </c>
      <c r="D625" s="6">
        <v>44342</v>
      </c>
      <c r="E625" s="28">
        <v>44342.325416666667</v>
      </c>
      <c r="F625" s="7">
        <v>112</v>
      </c>
      <c r="G625" s="7" t="str">
        <f>VLOOKUP(Table13144[[#This Row],[LogRecordType]],RecordTypes!$B$13:$C$27,2,0)</f>
        <v>Device Connect Network</v>
      </c>
      <c r="H625" s="5" t="s">
        <v>148</v>
      </c>
      <c r="I625" s="30">
        <f t="shared" si="9"/>
        <v>44341</v>
      </c>
      <c r="J625" s="29">
        <f>+VLOOKUP(Table13144[[#This Row],[DeviceMAC]],C626:F2528,3,0)</f>
        <v>44341.712071759255</v>
      </c>
      <c r="K625">
        <f>+VLOOKUP(Table13144[[#This Row],[DeviceMAC]],C626:F2528,4,0)</f>
        <v>156</v>
      </c>
      <c r="L625" t="str">
        <f>VLOOKUP(Table13144[[#This Row],[PrevRecordType]],RecordTypes!$B$13:$C$27,2,0)</f>
        <v>PowerDown Or Network Disconnect Discovered</v>
      </c>
      <c r="M625" s="31" t="str">
        <f>+VLOOKUP(Table13144[[#This Row],[DeviceMAC]],C626:H2528,5,0)</f>
        <v>PowerDown Or Network Disconnect Discovered</v>
      </c>
    </row>
    <row r="626" spans="2:13" ht="28.8" x14ac:dyDescent="0.3">
      <c r="B626" s="5" t="s">
        <v>26</v>
      </c>
      <c r="C626" s="5" t="s">
        <v>143</v>
      </c>
      <c r="D626" s="6">
        <v>44342</v>
      </c>
      <c r="E626" s="28">
        <v>44342.325185185175</v>
      </c>
      <c r="F626" s="7">
        <v>112</v>
      </c>
      <c r="G626" s="7" t="str">
        <f>VLOOKUP(Table13144[[#This Row],[LogRecordType]],RecordTypes!$B$13:$C$27,2,0)</f>
        <v>Device Connect Network</v>
      </c>
      <c r="H626" s="5" t="s">
        <v>144</v>
      </c>
      <c r="I626" s="30">
        <f t="shared" si="9"/>
        <v>44341</v>
      </c>
      <c r="J626" s="29">
        <f>+VLOOKUP(Table13144[[#This Row],[DeviceMAC]],C627:F2529,3,0)</f>
        <v>44341.7030787037</v>
      </c>
      <c r="K626">
        <f>+VLOOKUP(Table13144[[#This Row],[DeviceMAC]],C627:F2529,4,0)</f>
        <v>156</v>
      </c>
      <c r="L626" t="str">
        <f>VLOOKUP(Table13144[[#This Row],[PrevRecordType]],RecordTypes!$B$13:$C$27,2,0)</f>
        <v>PowerDown Or Network Disconnect Discovered</v>
      </c>
      <c r="M626" s="31" t="str">
        <f>+VLOOKUP(Table13144[[#This Row],[DeviceMAC]],C627:H2529,5,0)</f>
        <v>PowerDown Or Network Disconnect Discovered</v>
      </c>
    </row>
    <row r="627" spans="2:13" ht="28.8" x14ac:dyDescent="0.3">
      <c r="B627" s="5" t="s">
        <v>26</v>
      </c>
      <c r="C627" s="5" t="s">
        <v>141</v>
      </c>
      <c r="D627" s="6">
        <v>44342</v>
      </c>
      <c r="E627" s="28">
        <v>44342.32090277777</v>
      </c>
      <c r="F627" s="7">
        <v>112</v>
      </c>
      <c r="G627" s="7" t="str">
        <f>VLOOKUP(Table13144[[#This Row],[LogRecordType]],RecordTypes!$B$13:$C$27,2,0)</f>
        <v>Device Connect Network</v>
      </c>
      <c r="H627" s="5" t="s">
        <v>142</v>
      </c>
      <c r="I627" s="30">
        <f t="shared" si="9"/>
        <v>44341</v>
      </c>
      <c r="J627" s="29">
        <f>+VLOOKUP(Table13144[[#This Row],[DeviceMAC]],C628:F2530,3,0)</f>
        <v>44341.699699074074</v>
      </c>
      <c r="K627">
        <f>+VLOOKUP(Table13144[[#This Row],[DeviceMAC]],C628:F2530,4,0)</f>
        <v>156</v>
      </c>
      <c r="L627" t="str">
        <f>VLOOKUP(Table13144[[#This Row],[PrevRecordType]],RecordTypes!$B$13:$C$27,2,0)</f>
        <v>PowerDown Or Network Disconnect Discovered</v>
      </c>
      <c r="M627" s="31" t="str">
        <f>+VLOOKUP(Table13144[[#This Row],[DeviceMAC]],C628:H2530,5,0)</f>
        <v>PowerDown Or Network Disconnect Discovered</v>
      </c>
    </row>
    <row r="628" spans="2:13" ht="28.8" x14ac:dyDescent="0.3">
      <c r="B628" s="5" t="s">
        <v>29</v>
      </c>
      <c r="C628" s="5" t="s">
        <v>135</v>
      </c>
      <c r="D628" s="6">
        <v>44342</v>
      </c>
      <c r="E628" s="28">
        <v>44342.320127314815</v>
      </c>
      <c r="F628" s="7">
        <v>123</v>
      </c>
      <c r="G628" s="7" t="str">
        <f>VLOOKUP(Table13144[[#This Row],[LogRecordType]],RecordTypes!$B$13:$C$27,2,0)</f>
        <v>User Login Start is Good</v>
      </c>
      <c r="H628" s="5" t="s">
        <v>130</v>
      </c>
      <c r="I628" s="30">
        <f t="shared" si="9"/>
        <v>44342</v>
      </c>
      <c r="J628" s="29">
        <f>+VLOOKUP(Table13144[[#This Row],[DeviceMAC]],C629:F2531,3,0)</f>
        <v>44342.320104166669</v>
      </c>
      <c r="K628">
        <f>+VLOOKUP(Table13144[[#This Row],[DeviceMAC]],C629:F2531,4,0)</f>
        <v>113</v>
      </c>
      <c r="L628" t="str">
        <f>VLOOKUP(Table13144[[#This Row],[PrevRecordType]],RecordTypes!$B$13:$C$27,2,0)</f>
        <v>User Login Start</v>
      </c>
      <c r="M628" t="str">
        <f>+VLOOKUP(Table13144[[#This Row],[DeviceMAC]],C629:H2531,5,0)</f>
        <v>User Login Start</v>
      </c>
    </row>
    <row r="629" spans="2:13" x14ac:dyDescent="0.3">
      <c r="B629" s="5" t="s">
        <v>29</v>
      </c>
      <c r="C629" s="5" t="s">
        <v>135</v>
      </c>
      <c r="D629" s="6">
        <v>44342</v>
      </c>
      <c r="E629" s="28">
        <v>44342.320104166669</v>
      </c>
      <c r="F629" s="7">
        <v>113</v>
      </c>
      <c r="G629" s="7" t="str">
        <f>VLOOKUP(Table13144[[#This Row],[LogRecordType]],RecordTypes!$B$13:$C$27,2,0)</f>
        <v>User Login Start</v>
      </c>
      <c r="H629" s="5" t="s">
        <v>140</v>
      </c>
      <c r="I629" s="30">
        <f t="shared" si="9"/>
        <v>44342</v>
      </c>
      <c r="J629" s="29">
        <f>+VLOOKUP(Table13144[[#This Row],[DeviceMAC]],C630:F2532,3,0)</f>
        <v>44342.319918981484</v>
      </c>
      <c r="K629">
        <f>+VLOOKUP(Table13144[[#This Row],[DeviceMAC]],C630:F2532,4,0)</f>
        <v>112</v>
      </c>
      <c r="L629" t="str">
        <f>VLOOKUP(Table13144[[#This Row],[PrevRecordType]],RecordTypes!$B$13:$C$27,2,0)</f>
        <v>Device Connect Network</v>
      </c>
      <c r="M629" t="str">
        <f>+VLOOKUP(Table13144[[#This Row],[DeviceMAC]],C630:H2532,5,0)</f>
        <v>Device Connect Network</v>
      </c>
    </row>
    <row r="630" spans="2:13" ht="28.8" x14ac:dyDescent="0.3">
      <c r="B630" s="5" t="s">
        <v>29</v>
      </c>
      <c r="C630" s="5" t="s">
        <v>135</v>
      </c>
      <c r="D630" s="6">
        <v>44342</v>
      </c>
      <c r="E630" s="28">
        <v>44342.319918981484</v>
      </c>
      <c r="F630" s="7">
        <v>112</v>
      </c>
      <c r="G630" s="7" t="str">
        <f>VLOOKUP(Table13144[[#This Row],[LogRecordType]],RecordTypes!$B$13:$C$27,2,0)</f>
        <v>Device Connect Network</v>
      </c>
      <c r="H630" s="5" t="s">
        <v>136</v>
      </c>
      <c r="I630" s="30">
        <f t="shared" si="9"/>
        <v>44342</v>
      </c>
      <c r="J630" s="29">
        <f>+VLOOKUP(Table13144[[#This Row],[DeviceMAC]],C631:F2533,3,0)</f>
        <v>44342.319814814815</v>
      </c>
      <c r="K630">
        <f>+VLOOKUP(Table13144[[#This Row],[DeviceMAC]],C631:F2533,4,0)</f>
        <v>106</v>
      </c>
      <c r="L630" t="str">
        <f>VLOOKUP(Table13144[[#This Row],[PrevRecordType]],RecordTypes!$B$13:$C$27,2,0)</f>
        <v>Device Start is Good</v>
      </c>
      <c r="M630" t="str">
        <f>+VLOOKUP(Table13144[[#This Row],[DeviceMAC]],C631:H2533,5,0)</f>
        <v>Device Start is Good</v>
      </c>
    </row>
    <row r="631" spans="2:13" x14ac:dyDescent="0.3">
      <c r="B631" s="5" t="s">
        <v>29</v>
      </c>
      <c r="C631" s="5" t="s">
        <v>135</v>
      </c>
      <c r="D631" s="6">
        <v>44342</v>
      </c>
      <c r="E631" s="28">
        <v>44342.319814814815</v>
      </c>
      <c r="F631" s="7">
        <v>106</v>
      </c>
      <c r="G631" s="7" t="str">
        <f>VLOOKUP(Table13144[[#This Row],[LogRecordType]],RecordTypes!$B$13:$C$27,2,0)</f>
        <v>Device Start is Good</v>
      </c>
      <c r="H631" s="5" t="s">
        <v>136</v>
      </c>
      <c r="I631" s="30">
        <f t="shared" si="9"/>
        <v>44342</v>
      </c>
      <c r="J631" s="29">
        <f>+VLOOKUP(Table13144[[#This Row],[DeviceMAC]],C632:F2534,3,0)</f>
        <v>44342.318877314814</v>
      </c>
      <c r="K631">
        <f>+VLOOKUP(Table13144[[#This Row],[DeviceMAC]],C632:F2534,4,0)</f>
        <v>102</v>
      </c>
      <c r="L631" t="str">
        <f>VLOOKUP(Table13144[[#This Row],[PrevRecordType]],RecordTypes!$B$13:$C$27,2,0)</f>
        <v>Device Start</v>
      </c>
      <c r="M631" t="str">
        <f>+VLOOKUP(Table13144[[#This Row],[DeviceMAC]],C632:H2534,5,0)</f>
        <v>Device Start</v>
      </c>
    </row>
    <row r="632" spans="2:13" ht="28.8" x14ac:dyDescent="0.3">
      <c r="B632" s="5" t="s">
        <v>26</v>
      </c>
      <c r="C632" s="5" t="s">
        <v>131</v>
      </c>
      <c r="D632" s="6">
        <v>44342</v>
      </c>
      <c r="E632" s="28">
        <v>44342.319270833337</v>
      </c>
      <c r="F632" s="7">
        <v>123</v>
      </c>
      <c r="G632" s="7" t="str">
        <f>VLOOKUP(Table13144[[#This Row],[LogRecordType]],RecordTypes!$B$13:$C$27,2,0)</f>
        <v>User Login Start is Good</v>
      </c>
      <c r="H632" s="5" t="s">
        <v>139</v>
      </c>
      <c r="I632" s="30">
        <f t="shared" si="9"/>
        <v>44342</v>
      </c>
      <c r="J632" s="29">
        <f>+VLOOKUP(Table13144[[#This Row],[DeviceMAC]],C633:F2535,3,0)</f>
        <v>44342.319166666668</v>
      </c>
      <c r="K632">
        <f>+VLOOKUP(Table13144[[#This Row],[DeviceMAC]],C633:F2535,4,0)</f>
        <v>113</v>
      </c>
      <c r="L632" t="str">
        <f>VLOOKUP(Table13144[[#This Row],[PrevRecordType]],RecordTypes!$B$13:$C$27,2,0)</f>
        <v>User Login Start</v>
      </c>
      <c r="M632" t="str">
        <f>+VLOOKUP(Table13144[[#This Row],[DeviceMAC]],C633:H2535,5,0)</f>
        <v>User Login Start</v>
      </c>
    </row>
    <row r="633" spans="2:13" x14ac:dyDescent="0.3">
      <c r="B633" s="5" t="s">
        <v>26</v>
      </c>
      <c r="C633" s="5" t="s">
        <v>131</v>
      </c>
      <c r="D633" s="6">
        <v>44342</v>
      </c>
      <c r="E633" s="28">
        <v>44342.319166666668</v>
      </c>
      <c r="F633" s="7">
        <v>113</v>
      </c>
      <c r="G633" s="7" t="str">
        <f>VLOOKUP(Table13144[[#This Row],[LogRecordType]],RecordTypes!$B$13:$C$27,2,0)</f>
        <v>User Login Start</v>
      </c>
      <c r="H633" s="5" t="s">
        <v>138</v>
      </c>
      <c r="I633" s="30">
        <f t="shared" si="9"/>
        <v>44342</v>
      </c>
      <c r="J633" s="29">
        <f>+VLOOKUP(Table13144[[#This Row],[DeviceMAC]],C634:F2536,3,0)</f>
        <v>44342.318738425929</v>
      </c>
      <c r="K633">
        <f>+VLOOKUP(Table13144[[#This Row],[DeviceMAC]],C634:F2536,4,0)</f>
        <v>112</v>
      </c>
      <c r="L633" t="str">
        <f>VLOOKUP(Table13144[[#This Row],[PrevRecordType]],RecordTypes!$B$13:$C$27,2,0)</f>
        <v>Device Connect Network</v>
      </c>
      <c r="M633" t="str">
        <f>+VLOOKUP(Table13144[[#This Row],[DeviceMAC]],C634:H2536,5,0)</f>
        <v>Device Connect Network</v>
      </c>
    </row>
    <row r="634" spans="2:13" x14ac:dyDescent="0.3">
      <c r="B634" s="5" t="s">
        <v>29</v>
      </c>
      <c r="C634" s="5" t="s">
        <v>135</v>
      </c>
      <c r="D634" s="6">
        <v>44342</v>
      </c>
      <c r="E634" s="28">
        <v>44342.318877314814</v>
      </c>
      <c r="F634" s="7">
        <v>102</v>
      </c>
      <c r="G634" s="7" t="str">
        <f>VLOOKUP(Table13144[[#This Row],[LogRecordType]],RecordTypes!$B$13:$C$27,2,0)</f>
        <v>Device Start</v>
      </c>
      <c r="H634" s="5" t="s">
        <v>136</v>
      </c>
      <c r="I634" s="30">
        <f t="shared" si="9"/>
        <v>44341</v>
      </c>
      <c r="J634" s="29">
        <f>+VLOOKUP(Table13144[[#This Row],[DeviceMAC]],C635:F2537,3,0)</f>
        <v>44341.688634259255</v>
      </c>
      <c r="K634">
        <f>+VLOOKUP(Table13144[[#This Row],[DeviceMAC]],C635:F2537,4,0)</f>
        <v>156</v>
      </c>
      <c r="L634" t="str">
        <f>VLOOKUP(Table13144[[#This Row],[PrevRecordType]],RecordTypes!$B$13:$C$27,2,0)</f>
        <v>PowerDown Or Network Disconnect Discovered</v>
      </c>
      <c r="M634" s="31" t="str">
        <f>+VLOOKUP(Table13144[[#This Row],[DeviceMAC]],C635:H2537,5,0)</f>
        <v>PowerDown Or Network Disconnect Discovered</v>
      </c>
    </row>
    <row r="635" spans="2:13" ht="28.8" x14ac:dyDescent="0.3">
      <c r="B635" s="5" t="s">
        <v>26</v>
      </c>
      <c r="C635" s="5" t="s">
        <v>131</v>
      </c>
      <c r="D635" s="6">
        <v>44342</v>
      </c>
      <c r="E635" s="28">
        <v>44342.318738425929</v>
      </c>
      <c r="F635" s="7">
        <v>112</v>
      </c>
      <c r="G635" s="7" t="str">
        <f>VLOOKUP(Table13144[[#This Row],[LogRecordType]],RecordTypes!$B$13:$C$27,2,0)</f>
        <v>Device Connect Network</v>
      </c>
      <c r="H635" s="5" t="s">
        <v>132</v>
      </c>
      <c r="I635" s="30">
        <f t="shared" si="9"/>
        <v>44342</v>
      </c>
      <c r="J635" s="29">
        <f>+VLOOKUP(Table13144[[#This Row],[DeviceMAC]],C636:F2538,3,0)</f>
        <v>44342.31863425926</v>
      </c>
      <c r="K635">
        <f>+VLOOKUP(Table13144[[#This Row],[DeviceMAC]],C636:F2538,4,0)</f>
        <v>106</v>
      </c>
      <c r="L635" t="str">
        <f>VLOOKUP(Table13144[[#This Row],[PrevRecordType]],RecordTypes!$B$13:$C$27,2,0)</f>
        <v>Device Start is Good</v>
      </c>
      <c r="M635" t="str">
        <f>+VLOOKUP(Table13144[[#This Row],[DeviceMAC]],C636:H2538,5,0)</f>
        <v>Device Start is Good</v>
      </c>
    </row>
    <row r="636" spans="2:13" x14ac:dyDescent="0.3">
      <c r="B636" s="5" t="s">
        <v>26</v>
      </c>
      <c r="C636" s="5" t="s">
        <v>131</v>
      </c>
      <c r="D636" s="6">
        <v>44342</v>
      </c>
      <c r="E636" s="28">
        <v>44342.31863425926</v>
      </c>
      <c r="F636" s="7">
        <v>106</v>
      </c>
      <c r="G636" s="7" t="str">
        <f>VLOOKUP(Table13144[[#This Row],[LogRecordType]],RecordTypes!$B$13:$C$27,2,0)</f>
        <v>Device Start is Good</v>
      </c>
      <c r="H636" s="5" t="s">
        <v>132</v>
      </c>
      <c r="I636" s="30">
        <f t="shared" si="9"/>
        <v>44342</v>
      </c>
      <c r="J636" s="29">
        <f>+VLOOKUP(Table13144[[#This Row],[DeviceMAC]],C637:F2539,3,0)</f>
        <v>44342.317766203705</v>
      </c>
      <c r="K636">
        <f>+VLOOKUP(Table13144[[#This Row],[DeviceMAC]],C637:F2539,4,0)</f>
        <v>102</v>
      </c>
      <c r="L636" t="str">
        <f>VLOOKUP(Table13144[[#This Row],[PrevRecordType]],RecordTypes!$B$13:$C$27,2,0)</f>
        <v>Device Start</v>
      </c>
      <c r="M636" t="str">
        <f>+VLOOKUP(Table13144[[#This Row],[DeviceMAC]],C637:H2539,5,0)</f>
        <v>Device Start</v>
      </c>
    </row>
    <row r="637" spans="2:13" ht="28.8" x14ac:dyDescent="0.3">
      <c r="B637" s="5" t="s">
        <v>26</v>
      </c>
      <c r="C637" s="5" t="s">
        <v>124</v>
      </c>
      <c r="D637" s="6">
        <v>44342</v>
      </c>
      <c r="E637" s="28">
        <v>44342.317870370374</v>
      </c>
      <c r="F637" s="7">
        <v>123</v>
      </c>
      <c r="G637" s="7" t="str">
        <f>VLOOKUP(Table13144[[#This Row],[LogRecordType]],RecordTypes!$B$13:$C$27,2,0)</f>
        <v>User Login Start is Good</v>
      </c>
      <c r="H637" s="5" t="s">
        <v>134</v>
      </c>
      <c r="I637" s="30">
        <f t="shared" si="9"/>
        <v>44342</v>
      </c>
      <c r="J637" s="29">
        <f>+VLOOKUP(Table13144[[#This Row],[DeviceMAC]],C638:F2540,3,0)</f>
        <v>44342.317743055559</v>
      </c>
      <c r="K637">
        <f>+VLOOKUP(Table13144[[#This Row],[DeviceMAC]],C638:F2540,4,0)</f>
        <v>113</v>
      </c>
      <c r="L637" t="str">
        <f>VLOOKUP(Table13144[[#This Row],[PrevRecordType]],RecordTypes!$B$13:$C$27,2,0)</f>
        <v>User Login Start</v>
      </c>
      <c r="M637" t="str">
        <f>+VLOOKUP(Table13144[[#This Row],[DeviceMAC]],C638:H2540,5,0)</f>
        <v>User Login Start</v>
      </c>
    </row>
    <row r="638" spans="2:13" x14ac:dyDescent="0.3">
      <c r="B638" s="5" t="s">
        <v>26</v>
      </c>
      <c r="C638" s="5" t="s">
        <v>131</v>
      </c>
      <c r="D638" s="6">
        <v>44342</v>
      </c>
      <c r="E638" s="28">
        <v>44342.317766203705</v>
      </c>
      <c r="F638" s="7">
        <v>102</v>
      </c>
      <c r="G638" s="7" t="str">
        <f>VLOOKUP(Table13144[[#This Row],[LogRecordType]],RecordTypes!$B$13:$C$27,2,0)</f>
        <v>Device Start</v>
      </c>
      <c r="H638" s="5" t="s">
        <v>132</v>
      </c>
      <c r="I638" s="30">
        <f t="shared" si="9"/>
        <v>44341</v>
      </c>
      <c r="J638" s="29">
        <f>+VLOOKUP(Table13144[[#This Row],[DeviceMAC]],C639:F2541,3,0)</f>
        <v>44341.688842592594</v>
      </c>
      <c r="K638">
        <f>+VLOOKUP(Table13144[[#This Row],[DeviceMAC]],C639:F2541,4,0)</f>
        <v>156</v>
      </c>
      <c r="L638" t="str">
        <f>VLOOKUP(Table13144[[#This Row],[PrevRecordType]],RecordTypes!$B$13:$C$27,2,0)</f>
        <v>PowerDown Or Network Disconnect Discovered</v>
      </c>
      <c r="M638" s="31" t="str">
        <f>+VLOOKUP(Table13144[[#This Row],[DeviceMAC]],C639:H2541,5,0)</f>
        <v>PowerDown Or Network Disconnect Discovered</v>
      </c>
    </row>
    <row r="639" spans="2:13" x14ac:dyDescent="0.3">
      <c r="B639" s="5" t="s">
        <v>26</v>
      </c>
      <c r="C639" s="5" t="s">
        <v>124</v>
      </c>
      <c r="D639" s="6">
        <v>44342</v>
      </c>
      <c r="E639" s="28">
        <v>44342.317743055559</v>
      </c>
      <c r="F639" s="7">
        <v>113</v>
      </c>
      <c r="G639" s="7" t="str">
        <f>VLOOKUP(Table13144[[#This Row],[LogRecordType]],RecordTypes!$B$13:$C$27,2,0)</f>
        <v>User Login Start</v>
      </c>
      <c r="H639" s="5" t="s">
        <v>133</v>
      </c>
      <c r="I639" s="30">
        <f t="shared" si="9"/>
        <v>44342</v>
      </c>
      <c r="J639" s="29">
        <f>+VLOOKUP(Table13144[[#This Row],[DeviceMAC]],C640:F2542,3,0)</f>
        <v>44342.317048611112</v>
      </c>
      <c r="K639">
        <f>+VLOOKUP(Table13144[[#This Row],[DeviceMAC]],C640:F2542,4,0)</f>
        <v>112</v>
      </c>
      <c r="L639" t="str">
        <f>VLOOKUP(Table13144[[#This Row],[PrevRecordType]],RecordTypes!$B$13:$C$27,2,0)</f>
        <v>Device Connect Network</v>
      </c>
      <c r="M639" t="str">
        <f>+VLOOKUP(Table13144[[#This Row],[DeviceMAC]],C640:H2542,5,0)</f>
        <v>Device Connect Network</v>
      </c>
    </row>
    <row r="640" spans="2:13" ht="28.8" x14ac:dyDescent="0.3">
      <c r="B640" s="5" t="s">
        <v>29</v>
      </c>
      <c r="C640" s="5" t="s">
        <v>116</v>
      </c>
      <c r="D640" s="6">
        <v>44342</v>
      </c>
      <c r="E640" s="28">
        <v>44342.317407407398</v>
      </c>
      <c r="F640" s="7">
        <v>123</v>
      </c>
      <c r="G640" s="7" t="str">
        <f>VLOOKUP(Table13144[[#This Row],[LogRecordType]],RecordTypes!$B$13:$C$27,2,0)</f>
        <v>User Login Start is Good</v>
      </c>
      <c r="H640" s="5" t="s">
        <v>128</v>
      </c>
      <c r="I640" s="30">
        <f t="shared" si="9"/>
        <v>44342</v>
      </c>
      <c r="J640" s="29">
        <f>+VLOOKUP(Table13144[[#This Row],[DeviceMAC]],C641:F2543,3,0)</f>
        <v>44342.317314814805</v>
      </c>
      <c r="K640">
        <f>+VLOOKUP(Table13144[[#This Row],[DeviceMAC]],C641:F2543,4,0)</f>
        <v>113</v>
      </c>
      <c r="L640" t="str">
        <f>VLOOKUP(Table13144[[#This Row],[PrevRecordType]],RecordTypes!$B$13:$C$27,2,0)</f>
        <v>User Login Start</v>
      </c>
      <c r="M640" t="str">
        <f>+VLOOKUP(Table13144[[#This Row],[DeviceMAC]],C641:H2543,5,0)</f>
        <v>User Login Start</v>
      </c>
    </row>
    <row r="641" spans="2:13" x14ac:dyDescent="0.3">
      <c r="B641" s="5" t="s">
        <v>29</v>
      </c>
      <c r="C641" s="5" t="s">
        <v>116</v>
      </c>
      <c r="D641" s="6">
        <v>44342</v>
      </c>
      <c r="E641" s="28">
        <v>44342.317314814805</v>
      </c>
      <c r="F641" s="7">
        <v>113</v>
      </c>
      <c r="G641" s="7" t="str">
        <f>VLOOKUP(Table13144[[#This Row],[LogRecordType]],RecordTypes!$B$13:$C$27,2,0)</f>
        <v>User Login Start</v>
      </c>
      <c r="H641" s="5" t="s">
        <v>128</v>
      </c>
      <c r="I641" s="30">
        <f t="shared" si="9"/>
        <v>44342</v>
      </c>
      <c r="J641" s="29">
        <f>+VLOOKUP(Table13144[[#This Row],[DeviceMAC]],C642:F2544,3,0)</f>
        <v>44342.312442129623</v>
      </c>
      <c r="K641">
        <f>+VLOOKUP(Table13144[[#This Row],[DeviceMAC]],C642:F2544,4,0)</f>
        <v>112</v>
      </c>
      <c r="L641" t="str">
        <f>VLOOKUP(Table13144[[#This Row],[PrevRecordType]],RecordTypes!$B$13:$C$27,2,0)</f>
        <v>Device Connect Network</v>
      </c>
      <c r="M641" t="str">
        <f>+VLOOKUP(Table13144[[#This Row],[DeviceMAC]],C642:H2544,5,0)</f>
        <v>Device Connect Network</v>
      </c>
    </row>
    <row r="642" spans="2:13" ht="28.8" x14ac:dyDescent="0.3">
      <c r="B642" s="5" t="s">
        <v>29</v>
      </c>
      <c r="C642" s="5" t="s">
        <v>105</v>
      </c>
      <c r="D642" s="6">
        <v>44342</v>
      </c>
      <c r="E642" s="28">
        <v>44342.317129629635</v>
      </c>
      <c r="F642" s="7">
        <v>123</v>
      </c>
      <c r="G642" s="7" t="str">
        <f>VLOOKUP(Table13144[[#This Row],[LogRecordType]],RecordTypes!$B$13:$C$27,2,0)</f>
        <v>User Login Start is Good</v>
      </c>
      <c r="H642" s="5" t="s">
        <v>127</v>
      </c>
      <c r="I642" s="30">
        <f t="shared" si="9"/>
        <v>44342</v>
      </c>
      <c r="J642" s="29">
        <f>+VLOOKUP(Table13144[[#This Row],[DeviceMAC]],C643:F2545,3,0)</f>
        <v>44342.316990740743</v>
      </c>
      <c r="K642">
        <f>+VLOOKUP(Table13144[[#This Row],[DeviceMAC]],C643:F2545,4,0)</f>
        <v>113</v>
      </c>
      <c r="L642" t="str">
        <f>VLOOKUP(Table13144[[#This Row],[PrevRecordType]],RecordTypes!$B$13:$C$27,2,0)</f>
        <v>User Login Start</v>
      </c>
      <c r="M642" t="str">
        <f>+VLOOKUP(Table13144[[#This Row],[DeviceMAC]],C643:H2545,5,0)</f>
        <v>User Login Start</v>
      </c>
    </row>
    <row r="643" spans="2:13" ht="28.8" x14ac:dyDescent="0.3">
      <c r="B643" s="5" t="s">
        <v>26</v>
      </c>
      <c r="C643" s="5" t="s">
        <v>124</v>
      </c>
      <c r="D643" s="6">
        <v>44342</v>
      </c>
      <c r="E643" s="28">
        <v>44342.317048611112</v>
      </c>
      <c r="F643" s="7">
        <v>112</v>
      </c>
      <c r="G643" s="7" t="str">
        <f>VLOOKUP(Table13144[[#This Row],[LogRecordType]],RecordTypes!$B$13:$C$27,2,0)</f>
        <v>Device Connect Network</v>
      </c>
      <c r="H643" s="5" t="s">
        <v>125</v>
      </c>
      <c r="I643" s="30">
        <f t="shared" si="9"/>
        <v>44342</v>
      </c>
      <c r="J643" s="29">
        <f>+VLOOKUP(Table13144[[#This Row],[DeviceMAC]],C644:F2546,3,0)</f>
        <v>44342.316944444443</v>
      </c>
      <c r="K643">
        <f>+VLOOKUP(Table13144[[#This Row],[DeviceMAC]],C644:F2546,4,0)</f>
        <v>106</v>
      </c>
      <c r="L643" t="str">
        <f>VLOOKUP(Table13144[[#This Row],[PrevRecordType]],RecordTypes!$B$13:$C$27,2,0)</f>
        <v>Device Start is Good</v>
      </c>
      <c r="M643" t="str">
        <f>+VLOOKUP(Table13144[[#This Row],[DeviceMAC]],C644:H2546,5,0)</f>
        <v>Device Start is Good</v>
      </c>
    </row>
    <row r="644" spans="2:13" x14ac:dyDescent="0.3">
      <c r="B644" s="5" t="s">
        <v>29</v>
      </c>
      <c r="C644" s="5" t="s">
        <v>105</v>
      </c>
      <c r="D644" s="6">
        <v>44342</v>
      </c>
      <c r="E644" s="28">
        <v>44342.316990740743</v>
      </c>
      <c r="F644" s="7">
        <v>113</v>
      </c>
      <c r="G644" s="7" t="str">
        <f>VLOOKUP(Table13144[[#This Row],[LogRecordType]],RecordTypes!$B$13:$C$27,2,0)</f>
        <v>User Login Start</v>
      </c>
      <c r="H644" s="5" t="s">
        <v>127</v>
      </c>
      <c r="I644" s="30">
        <f t="shared" si="9"/>
        <v>44342</v>
      </c>
      <c r="J644" s="29">
        <f>+VLOOKUP(Table13144[[#This Row],[DeviceMAC]],C645:F2547,3,0)</f>
        <v>44342.307256944448</v>
      </c>
      <c r="K644">
        <f>+VLOOKUP(Table13144[[#This Row],[DeviceMAC]],C645:F2547,4,0)</f>
        <v>112</v>
      </c>
      <c r="L644" t="str">
        <f>VLOOKUP(Table13144[[#This Row],[PrevRecordType]],RecordTypes!$B$13:$C$27,2,0)</f>
        <v>Device Connect Network</v>
      </c>
      <c r="M644" t="str">
        <f>+VLOOKUP(Table13144[[#This Row],[DeviceMAC]],C645:H2547,5,0)</f>
        <v>Device Connect Network</v>
      </c>
    </row>
    <row r="645" spans="2:13" x14ac:dyDescent="0.3">
      <c r="B645" s="5" t="s">
        <v>26</v>
      </c>
      <c r="C645" s="5" t="s">
        <v>124</v>
      </c>
      <c r="D645" s="6">
        <v>44342</v>
      </c>
      <c r="E645" s="28">
        <v>44342.316944444443</v>
      </c>
      <c r="F645" s="7">
        <v>106</v>
      </c>
      <c r="G645" s="7" t="str">
        <f>VLOOKUP(Table13144[[#This Row],[LogRecordType]],RecordTypes!$B$13:$C$27,2,0)</f>
        <v>Device Start is Good</v>
      </c>
      <c r="H645" s="5" t="s">
        <v>125</v>
      </c>
      <c r="I645" s="30">
        <f t="shared" si="9"/>
        <v>44342</v>
      </c>
      <c r="J645" s="29">
        <f>+VLOOKUP(Table13144[[#This Row],[DeviceMAC]],C646:F2548,3,0)</f>
        <v>44342.314768518518</v>
      </c>
      <c r="K645">
        <f>+VLOOKUP(Table13144[[#This Row],[DeviceMAC]],C646:F2548,4,0)</f>
        <v>102</v>
      </c>
      <c r="L645" t="str">
        <f>VLOOKUP(Table13144[[#This Row],[PrevRecordType]],RecordTypes!$B$13:$C$27,2,0)</f>
        <v>Device Start</v>
      </c>
      <c r="M645" t="str">
        <f>+VLOOKUP(Table13144[[#This Row],[DeviceMAC]],C646:H2548,5,0)</f>
        <v>Device Start</v>
      </c>
    </row>
    <row r="646" spans="2:13" ht="28.8" x14ac:dyDescent="0.3">
      <c r="B646" s="5" t="s">
        <v>29</v>
      </c>
      <c r="C646" s="5" t="s">
        <v>120</v>
      </c>
      <c r="D646" s="6">
        <v>44342</v>
      </c>
      <c r="E646" s="28">
        <v>44342.316944444443</v>
      </c>
      <c r="F646" s="7">
        <v>123</v>
      </c>
      <c r="G646" s="7" t="str">
        <f>VLOOKUP(Table13144[[#This Row],[LogRecordType]],RecordTypes!$B$13:$C$27,2,0)</f>
        <v>User Login Start is Good</v>
      </c>
      <c r="H646" s="5" t="s">
        <v>130</v>
      </c>
      <c r="I646" s="30">
        <f t="shared" si="9"/>
        <v>44342</v>
      </c>
      <c r="J646" s="29">
        <f>+VLOOKUP(Table13144[[#This Row],[DeviceMAC]],C647:F2549,3,0)</f>
        <v>44342.316886574074</v>
      </c>
      <c r="K646">
        <f>+VLOOKUP(Table13144[[#This Row],[DeviceMAC]],C647:F2549,4,0)</f>
        <v>113</v>
      </c>
      <c r="L646" t="str">
        <f>VLOOKUP(Table13144[[#This Row],[PrevRecordType]],RecordTypes!$B$13:$C$27,2,0)</f>
        <v>User Login Start</v>
      </c>
      <c r="M646" t="str">
        <f>+VLOOKUP(Table13144[[#This Row],[DeviceMAC]],C647:H2549,5,0)</f>
        <v>User Login Start</v>
      </c>
    </row>
    <row r="647" spans="2:13" x14ac:dyDescent="0.3">
      <c r="B647" s="5" t="s">
        <v>29</v>
      </c>
      <c r="C647" s="5" t="s">
        <v>120</v>
      </c>
      <c r="D647" s="6">
        <v>44342</v>
      </c>
      <c r="E647" s="28">
        <v>44342.316886574074</v>
      </c>
      <c r="F647" s="7">
        <v>113</v>
      </c>
      <c r="G647" s="7" t="str">
        <f>VLOOKUP(Table13144[[#This Row],[LogRecordType]],RecordTypes!$B$13:$C$27,2,0)</f>
        <v>User Login Start</v>
      </c>
      <c r="H647" s="5" t="s">
        <v>130</v>
      </c>
      <c r="I647" s="30">
        <f t="shared" si="9"/>
        <v>44342</v>
      </c>
      <c r="J647" s="29">
        <f>+VLOOKUP(Table13144[[#This Row],[DeviceMAC]],C648:F2550,3,0)</f>
        <v>44342.312395833331</v>
      </c>
      <c r="K647">
        <f>+VLOOKUP(Table13144[[#This Row],[DeviceMAC]],C648:F2550,4,0)</f>
        <v>112</v>
      </c>
      <c r="L647" t="str">
        <f>VLOOKUP(Table13144[[#This Row],[PrevRecordType]],RecordTypes!$B$13:$C$27,2,0)</f>
        <v>Device Connect Network</v>
      </c>
      <c r="M647" t="str">
        <f>+VLOOKUP(Table13144[[#This Row],[DeviceMAC]],C648:H2550,5,0)</f>
        <v>Device Connect Network</v>
      </c>
    </row>
    <row r="648" spans="2:13" ht="28.8" x14ac:dyDescent="0.3">
      <c r="B648" s="5" t="s">
        <v>29</v>
      </c>
      <c r="C648" s="5" t="s">
        <v>113</v>
      </c>
      <c r="D648" s="6">
        <v>44342</v>
      </c>
      <c r="E648" s="28">
        <v>44342.31585648148</v>
      </c>
      <c r="F648" s="7">
        <v>123</v>
      </c>
      <c r="G648" s="7" t="str">
        <f>VLOOKUP(Table13144[[#This Row],[LogRecordType]],RecordTypes!$B$13:$C$27,2,0)</f>
        <v>User Login Start is Good</v>
      </c>
      <c r="H648" s="5" t="s">
        <v>129</v>
      </c>
      <c r="I648" s="30">
        <f t="shared" si="9"/>
        <v>44342</v>
      </c>
      <c r="J648" s="29">
        <f>+VLOOKUP(Table13144[[#This Row],[DeviceMAC]],C649:F2551,3,0)</f>
        <v>44342.315740740742</v>
      </c>
      <c r="K648">
        <f>+VLOOKUP(Table13144[[#This Row],[DeviceMAC]],C649:F2551,4,0)</f>
        <v>113</v>
      </c>
      <c r="L648" t="str">
        <f>VLOOKUP(Table13144[[#This Row],[PrevRecordType]],RecordTypes!$B$13:$C$27,2,0)</f>
        <v>User Login Start</v>
      </c>
      <c r="M648" t="str">
        <f>+VLOOKUP(Table13144[[#This Row],[DeviceMAC]],C649:H2551,5,0)</f>
        <v>User Login Start</v>
      </c>
    </row>
    <row r="649" spans="2:13" x14ac:dyDescent="0.3">
      <c r="B649" s="5" t="s">
        <v>29</v>
      </c>
      <c r="C649" s="5" t="s">
        <v>113</v>
      </c>
      <c r="D649" s="6">
        <v>44342</v>
      </c>
      <c r="E649" s="28">
        <v>44342.315740740742</v>
      </c>
      <c r="F649" s="7">
        <v>113</v>
      </c>
      <c r="G649" s="7" t="str">
        <f>VLOOKUP(Table13144[[#This Row],[LogRecordType]],RecordTypes!$B$13:$C$27,2,0)</f>
        <v>User Login Start</v>
      </c>
      <c r="H649" s="5" t="s">
        <v>129</v>
      </c>
      <c r="I649" s="30">
        <f t="shared" si="9"/>
        <v>44342</v>
      </c>
      <c r="J649" s="29">
        <f>+VLOOKUP(Table13144[[#This Row],[DeviceMAC]],C650:F2552,3,0)</f>
        <v>44342.310601851852</v>
      </c>
      <c r="K649">
        <f>+VLOOKUP(Table13144[[#This Row],[DeviceMAC]],C650:F2552,4,0)</f>
        <v>112</v>
      </c>
      <c r="L649" t="str">
        <f>VLOOKUP(Table13144[[#This Row],[PrevRecordType]],RecordTypes!$B$13:$C$27,2,0)</f>
        <v>Device Connect Network</v>
      </c>
      <c r="M649" t="str">
        <f>+VLOOKUP(Table13144[[#This Row],[DeviceMAC]],C650:H2552,5,0)</f>
        <v>Device Connect Network</v>
      </c>
    </row>
    <row r="650" spans="2:13" ht="28.8" x14ac:dyDescent="0.3">
      <c r="B650" s="5" t="s">
        <v>29</v>
      </c>
      <c r="C650" s="5" t="s">
        <v>122</v>
      </c>
      <c r="D650" s="6">
        <v>44342</v>
      </c>
      <c r="E650" s="28">
        <v>44342.314872685194</v>
      </c>
      <c r="F650" s="7">
        <v>123</v>
      </c>
      <c r="G650" s="7" t="str">
        <f>VLOOKUP(Table13144[[#This Row],[LogRecordType]],RecordTypes!$B$13:$C$27,2,0)</f>
        <v>User Login Start is Good</v>
      </c>
      <c r="H650" s="5" t="s">
        <v>127</v>
      </c>
      <c r="I650" s="30">
        <f t="shared" si="9"/>
        <v>44342</v>
      </c>
      <c r="J650" s="29">
        <f>+VLOOKUP(Table13144[[#This Row],[DeviceMAC]],C651:F2553,3,0)</f>
        <v>44342.314710648156</v>
      </c>
      <c r="K650">
        <f>+VLOOKUP(Table13144[[#This Row],[DeviceMAC]],C651:F2553,4,0)</f>
        <v>113</v>
      </c>
      <c r="L650" t="str">
        <f>VLOOKUP(Table13144[[#This Row],[PrevRecordType]],RecordTypes!$B$13:$C$27,2,0)</f>
        <v>User Login Start</v>
      </c>
      <c r="M650" t="str">
        <f>+VLOOKUP(Table13144[[#This Row],[DeviceMAC]],C651:H2553,5,0)</f>
        <v>User Login Start</v>
      </c>
    </row>
    <row r="651" spans="2:13" x14ac:dyDescent="0.3">
      <c r="B651" s="5" t="s">
        <v>26</v>
      </c>
      <c r="C651" s="5" t="s">
        <v>124</v>
      </c>
      <c r="D651" s="6">
        <v>44342</v>
      </c>
      <c r="E651" s="28">
        <v>44342.314768518518</v>
      </c>
      <c r="F651" s="7">
        <v>102</v>
      </c>
      <c r="G651" s="7" t="str">
        <f>VLOOKUP(Table13144[[#This Row],[LogRecordType]],RecordTypes!$B$13:$C$27,2,0)</f>
        <v>Device Start</v>
      </c>
      <c r="H651" s="5" t="s">
        <v>125</v>
      </c>
      <c r="I651" s="30">
        <f t="shared" ref="I651:I714" si="10">+VLOOKUP(C651,C652:H2554,2,0)</f>
        <v>44341</v>
      </c>
      <c r="J651" s="29">
        <f>+VLOOKUP(Table13144[[#This Row],[DeviceMAC]],C652:F2554,3,0)</f>
        <v>44341.6956712963</v>
      </c>
      <c r="K651">
        <f>+VLOOKUP(Table13144[[#This Row],[DeviceMAC]],C652:F2554,4,0)</f>
        <v>156</v>
      </c>
      <c r="L651" t="str">
        <f>VLOOKUP(Table13144[[#This Row],[PrevRecordType]],RecordTypes!$B$13:$C$27,2,0)</f>
        <v>PowerDown Or Network Disconnect Discovered</v>
      </c>
      <c r="M651" s="31" t="str">
        <f>+VLOOKUP(Table13144[[#This Row],[DeviceMAC]],C652:H2554,5,0)</f>
        <v>PowerDown Or Network Disconnect Discovered</v>
      </c>
    </row>
    <row r="652" spans="2:13" x14ac:dyDescent="0.3">
      <c r="B652" s="5" t="s">
        <v>29</v>
      </c>
      <c r="C652" s="5" t="s">
        <v>122</v>
      </c>
      <c r="D652" s="6">
        <v>44342</v>
      </c>
      <c r="E652" s="28">
        <v>44342.314710648156</v>
      </c>
      <c r="F652" s="7">
        <v>113</v>
      </c>
      <c r="G652" s="7" t="str">
        <f>VLOOKUP(Table13144[[#This Row],[LogRecordType]],RecordTypes!$B$13:$C$27,2,0)</f>
        <v>User Login Start</v>
      </c>
      <c r="H652" s="5" t="s">
        <v>126</v>
      </c>
      <c r="I652" s="30">
        <f t="shared" si="10"/>
        <v>44342</v>
      </c>
      <c r="J652" s="29">
        <f>+VLOOKUP(Table13144[[#This Row],[DeviceMAC]],C653:F2555,3,0)</f>
        <v>44342.313888888893</v>
      </c>
      <c r="K652">
        <f>+VLOOKUP(Table13144[[#This Row],[DeviceMAC]],C653:F2555,4,0)</f>
        <v>112</v>
      </c>
      <c r="L652" t="str">
        <f>VLOOKUP(Table13144[[#This Row],[PrevRecordType]],RecordTypes!$B$13:$C$27,2,0)</f>
        <v>Device Connect Network</v>
      </c>
      <c r="M652" t="str">
        <f>+VLOOKUP(Table13144[[#This Row],[DeviceMAC]],C653:H2555,5,0)</f>
        <v>Device Connect Network</v>
      </c>
    </row>
    <row r="653" spans="2:13" ht="28.8" x14ac:dyDescent="0.3">
      <c r="B653" s="5" t="s">
        <v>29</v>
      </c>
      <c r="C653" s="5" t="s">
        <v>122</v>
      </c>
      <c r="D653" s="6">
        <v>44342</v>
      </c>
      <c r="E653" s="28">
        <v>44342.313888888893</v>
      </c>
      <c r="F653" s="7">
        <v>112</v>
      </c>
      <c r="G653" s="7" t="str">
        <f>VLOOKUP(Table13144[[#This Row],[LogRecordType]],RecordTypes!$B$13:$C$27,2,0)</f>
        <v>Device Connect Network</v>
      </c>
      <c r="H653" s="5" t="s">
        <v>123</v>
      </c>
      <c r="I653" s="30">
        <f t="shared" si="10"/>
        <v>44342</v>
      </c>
      <c r="J653" s="29">
        <f>+VLOOKUP(Table13144[[#This Row],[DeviceMAC]],C654:F2556,3,0)</f>
        <v>44342.313784722224</v>
      </c>
      <c r="K653">
        <f>+VLOOKUP(Table13144[[#This Row],[DeviceMAC]],C654:F2556,4,0)</f>
        <v>106</v>
      </c>
      <c r="L653" t="str">
        <f>VLOOKUP(Table13144[[#This Row],[PrevRecordType]],RecordTypes!$B$13:$C$27,2,0)</f>
        <v>Device Start is Good</v>
      </c>
      <c r="M653" t="str">
        <f>+VLOOKUP(Table13144[[#This Row],[DeviceMAC]],C654:H2556,5,0)</f>
        <v>Device Start is Good</v>
      </c>
    </row>
    <row r="654" spans="2:13" ht="43.2" x14ac:dyDescent="0.3">
      <c r="B654" s="5" t="s">
        <v>26</v>
      </c>
      <c r="C654" s="5" t="s">
        <v>109</v>
      </c>
      <c r="D654" s="6">
        <v>44342</v>
      </c>
      <c r="E654" s="28">
        <v>44342.313842592594</v>
      </c>
      <c r="F654" s="7">
        <v>156</v>
      </c>
      <c r="G654" s="7" t="str">
        <f>VLOOKUP(Table13144[[#This Row],[LogRecordType]],RecordTypes!$B$13:$C$27,2,0)</f>
        <v>PowerDown Or Network Disconnect Discovered</v>
      </c>
      <c r="H654" s="5" t="s">
        <v>67</v>
      </c>
      <c r="I654" s="30">
        <f t="shared" si="10"/>
        <v>44342</v>
      </c>
      <c r="J654" s="29">
        <f>+VLOOKUP(Table13144[[#This Row],[DeviceMAC]],C655:F2557,3,0)</f>
        <v>44342.313726851855</v>
      </c>
      <c r="K654">
        <f>+VLOOKUP(Table13144[[#This Row],[DeviceMAC]],C655:F2557,4,0)</f>
        <v>123</v>
      </c>
      <c r="L654" t="str">
        <f>VLOOKUP(Table13144[[#This Row],[PrevRecordType]],RecordTypes!$B$13:$C$27,2,0)</f>
        <v>User Login Start is Good</v>
      </c>
      <c r="M654" t="str">
        <f>+VLOOKUP(Table13144[[#This Row],[DeviceMAC]],C655:H2557,5,0)</f>
        <v>User Login Start is Good</v>
      </c>
    </row>
    <row r="655" spans="2:13" x14ac:dyDescent="0.3">
      <c r="B655" s="5" t="s">
        <v>29</v>
      </c>
      <c r="C655" s="5" t="s">
        <v>122</v>
      </c>
      <c r="D655" s="6">
        <v>44342</v>
      </c>
      <c r="E655" s="28">
        <v>44342.313784722224</v>
      </c>
      <c r="F655" s="7">
        <v>106</v>
      </c>
      <c r="G655" s="7" t="str">
        <f>VLOOKUP(Table13144[[#This Row],[LogRecordType]],RecordTypes!$B$13:$C$27,2,0)</f>
        <v>Device Start is Good</v>
      </c>
      <c r="H655" s="5" t="s">
        <v>123</v>
      </c>
      <c r="I655" s="30">
        <f t="shared" si="10"/>
        <v>44342</v>
      </c>
      <c r="J655" s="29">
        <f>+VLOOKUP(Table13144[[#This Row],[DeviceMAC]],C656:F2558,3,0)</f>
        <v>44342.313009259262</v>
      </c>
      <c r="K655">
        <f>+VLOOKUP(Table13144[[#This Row],[DeviceMAC]],C656:F2558,4,0)</f>
        <v>102</v>
      </c>
      <c r="L655" t="str">
        <f>VLOOKUP(Table13144[[#This Row],[PrevRecordType]],RecordTypes!$B$13:$C$27,2,0)</f>
        <v>Device Start</v>
      </c>
      <c r="M655" t="str">
        <f>+VLOOKUP(Table13144[[#This Row],[DeviceMAC]],C656:H2558,5,0)</f>
        <v>Device Start</v>
      </c>
    </row>
    <row r="656" spans="2:13" ht="28.8" x14ac:dyDescent="0.3">
      <c r="B656" s="5" t="s">
        <v>26</v>
      </c>
      <c r="C656" s="5" t="s">
        <v>109</v>
      </c>
      <c r="D656" s="6">
        <v>44342</v>
      </c>
      <c r="E656" s="28">
        <v>44342.313726851855</v>
      </c>
      <c r="F656" s="7">
        <v>123</v>
      </c>
      <c r="G656" s="7" t="str">
        <f>VLOOKUP(Table13144[[#This Row],[LogRecordType]],RecordTypes!$B$13:$C$27,2,0)</f>
        <v>User Login Start is Good</v>
      </c>
      <c r="H656" s="5" t="s">
        <v>137</v>
      </c>
      <c r="I656" s="30">
        <f t="shared" si="10"/>
        <v>44342</v>
      </c>
      <c r="J656" s="29">
        <f>+VLOOKUP(Table13144[[#This Row],[DeviceMAC]],C657:F2559,3,0)</f>
        <v>44342.313703703709</v>
      </c>
      <c r="K656">
        <f>+VLOOKUP(Table13144[[#This Row],[DeviceMAC]],C657:F2559,4,0)</f>
        <v>113</v>
      </c>
      <c r="L656" t="str">
        <f>VLOOKUP(Table13144[[#This Row],[PrevRecordType]],RecordTypes!$B$13:$C$27,2,0)</f>
        <v>User Login Start</v>
      </c>
      <c r="M656" t="str">
        <f>+VLOOKUP(Table13144[[#This Row],[DeviceMAC]],C657:H2559,5,0)</f>
        <v>User Login Start</v>
      </c>
    </row>
    <row r="657" spans="2:13" x14ac:dyDescent="0.3">
      <c r="B657" s="5" t="s">
        <v>26</v>
      </c>
      <c r="C657" s="5" t="s">
        <v>109</v>
      </c>
      <c r="D657" s="6">
        <v>44342</v>
      </c>
      <c r="E657" s="28">
        <v>44342.313703703709</v>
      </c>
      <c r="F657" s="7">
        <v>113</v>
      </c>
      <c r="G657" s="7" t="str">
        <f>VLOOKUP(Table13144[[#This Row],[LogRecordType]],RecordTypes!$B$13:$C$27,2,0)</f>
        <v>User Login Start</v>
      </c>
      <c r="H657" s="5" t="s">
        <v>137</v>
      </c>
      <c r="I657" s="30">
        <f t="shared" si="10"/>
        <v>44342</v>
      </c>
      <c r="J657" s="29">
        <f>+VLOOKUP(Table13144[[#This Row],[DeviceMAC]],C658:F2560,3,0)</f>
        <v>44342.308946759265</v>
      </c>
      <c r="K657">
        <f>+VLOOKUP(Table13144[[#This Row],[DeviceMAC]],C658:F2560,4,0)</f>
        <v>112</v>
      </c>
      <c r="L657" t="str">
        <f>VLOOKUP(Table13144[[#This Row],[PrevRecordType]],RecordTypes!$B$13:$C$27,2,0)</f>
        <v>Device Connect Network</v>
      </c>
      <c r="M657" t="str">
        <f>+VLOOKUP(Table13144[[#This Row],[DeviceMAC]],C658:H2560,5,0)</f>
        <v>Device Connect Network</v>
      </c>
    </row>
    <row r="658" spans="2:13" x14ac:dyDescent="0.3">
      <c r="B658" s="5" t="s">
        <v>29</v>
      </c>
      <c r="C658" s="5" t="s">
        <v>122</v>
      </c>
      <c r="D658" s="6">
        <v>44342</v>
      </c>
      <c r="E658" s="28">
        <v>44342.313009259262</v>
      </c>
      <c r="F658" s="7">
        <v>102</v>
      </c>
      <c r="G658" s="7" t="str">
        <f>VLOOKUP(Table13144[[#This Row],[LogRecordType]],RecordTypes!$B$13:$C$27,2,0)</f>
        <v>Device Start</v>
      </c>
      <c r="H658" s="5" t="s">
        <v>123</v>
      </c>
      <c r="I658" s="30">
        <f t="shared" si="10"/>
        <v>44341</v>
      </c>
      <c r="J658" s="29">
        <f>+VLOOKUP(Table13144[[#This Row],[DeviceMAC]],C659:F2561,3,0)</f>
        <v>44341.691793981481</v>
      </c>
      <c r="K658">
        <f>+VLOOKUP(Table13144[[#This Row],[DeviceMAC]],C659:F2561,4,0)</f>
        <v>156</v>
      </c>
      <c r="L658" t="str">
        <f>VLOOKUP(Table13144[[#This Row],[PrevRecordType]],RecordTypes!$B$13:$C$27,2,0)</f>
        <v>PowerDown Or Network Disconnect Discovered</v>
      </c>
      <c r="M658" s="31" t="str">
        <f>+VLOOKUP(Table13144[[#This Row],[DeviceMAC]],C659:H2561,5,0)</f>
        <v>PowerDown Or Network Disconnect Discovered</v>
      </c>
    </row>
    <row r="659" spans="2:13" ht="28.8" x14ac:dyDescent="0.3">
      <c r="B659" s="5" t="s">
        <v>29</v>
      </c>
      <c r="C659" s="5" t="s">
        <v>116</v>
      </c>
      <c r="D659" s="6">
        <v>44342</v>
      </c>
      <c r="E659" s="28">
        <v>44342.312442129623</v>
      </c>
      <c r="F659" s="7">
        <v>112</v>
      </c>
      <c r="G659" s="7" t="str">
        <f>VLOOKUP(Table13144[[#This Row],[LogRecordType]],RecordTypes!$B$13:$C$27,2,0)</f>
        <v>Device Connect Network</v>
      </c>
      <c r="H659" s="5" t="s">
        <v>117</v>
      </c>
      <c r="I659" s="30">
        <f t="shared" si="10"/>
        <v>44341</v>
      </c>
      <c r="J659" s="29">
        <f>+VLOOKUP(Table13144[[#This Row],[DeviceMAC]],C660:F2562,3,0)</f>
        <v>44341.688194444439</v>
      </c>
      <c r="K659">
        <f>+VLOOKUP(Table13144[[#This Row],[DeviceMAC]],C660:F2562,4,0)</f>
        <v>156</v>
      </c>
      <c r="L659" t="str">
        <f>VLOOKUP(Table13144[[#This Row],[PrevRecordType]],RecordTypes!$B$13:$C$27,2,0)</f>
        <v>PowerDown Or Network Disconnect Discovered</v>
      </c>
      <c r="M659" s="31" t="str">
        <f>+VLOOKUP(Table13144[[#This Row],[DeviceMAC]],C660:H2562,5,0)</f>
        <v>PowerDown Or Network Disconnect Discovered</v>
      </c>
    </row>
    <row r="660" spans="2:13" ht="28.8" x14ac:dyDescent="0.3">
      <c r="B660" s="5" t="s">
        <v>29</v>
      </c>
      <c r="C660" s="5" t="s">
        <v>120</v>
      </c>
      <c r="D660" s="6">
        <v>44342</v>
      </c>
      <c r="E660" s="28">
        <v>44342.312395833331</v>
      </c>
      <c r="F660" s="7">
        <v>112</v>
      </c>
      <c r="G660" s="7" t="str">
        <f>VLOOKUP(Table13144[[#This Row],[LogRecordType]],RecordTypes!$B$13:$C$27,2,0)</f>
        <v>Device Connect Network</v>
      </c>
      <c r="H660" s="5" t="s">
        <v>121</v>
      </c>
      <c r="I660" s="30">
        <f t="shared" si="10"/>
        <v>44341</v>
      </c>
      <c r="J660" s="29">
        <f>+VLOOKUP(Table13144[[#This Row],[DeviceMAC]],C661:F2563,3,0)</f>
        <v>44341.701284722229</v>
      </c>
      <c r="K660">
        <f>+VLOOKUP(Table13144[[#This Row],[DeviceMAC]],C661:F2563,4,0)</f>
        <v>156</v>
      </c>
      <c r="L660" t="str">
        <f>VLOOKUP(Table13144[[#This Row],[PrevRecordType]],RecordTypes!$B$13:$C$27,2,0)</f>
        <v>PowerDown Or Network Disconnect Discovered</v>
      </c>
      <c r="M660" s="31" t="str">
        <f>+VLOOKUP(Table13144[[#This Row],[DeviceMAC]],C661:H2563,5,0)</f>
        <v>PowerDown Or Network Disconnect Discovered</v>
      </c>
    </row>
    <row r="661" spans="2:13" ht="28.8" x14ac:dyDescent="0.3">
      <c r="B661" s="5" t="s">
        <v>26</v>
      </c>
      <c r="C661" s="5" t="s">
        <v>111</v>
      </c>
      <c r="D661" s="6">
        <v>44342</v>
      </c>
      <c r="E661" s="28">
        <v>44342.312118055554</v>
      </c>
      <c r="F661" s="7">
        <v>123</v>
      </c>
      <c r="G661" s="7" t="str">
        <f>VLOOKUP(Table13144[[#This Row],[LogRecordType]],RecordTypes!$B$13:$C$27,2,0)</f>
        <v>User Login Start is Good</v>
      </c>
      <c r="H661" s="5" t="s">
        <v>119</v>
      </c>
      <c r="I661" s="30">
        <f t="shared" si="10"/>
        <v>44342</v>
      </c>
      <c r="J661" s="29">
        <f>+VLOOKUP(Table13144[[#This Row],[DeviceMAC]],C662:F2564,3,0)</f>
        <v>44342.312002314815</v>
      </c>
      <c r="K661">
        <f>+VLOOKUP(Table13144[[#This Row],[DeviceMAC]],C662:F2564,4,0)</f>
        <v>113</v>
      </c>
      <c r="L661" t="str">
        <f>VLOOKUP(Table13144[[#This Row],[PrevRecordType]],RecordTypes!$B$13:$C$27,2,0)</f>
        <v>User Login Start</v>
      </c>
      <c r="M661" t="str">
        <f>+VLOOKUP(Table13144[[#This Row],[DeviceMAC]],C662:H2564,5,0)</f>
        <v>User Login Start</v>
      </c>
    </row>
    <row r="662" spans="2:13" x14ac:dyDescent="0.3">
      <c r="B662" s="5" t="s">
        <v>26</v>
      </c>
      <c r="C662" s="5" t="s">
        <v>111</v>
      </c>
      <c r="D662" s="6">
        <v>44342</v>
      </c>
      <c r="E662" s="28">
        <v>44342.312002314815</v>
      </c>
      <c r="F662" s="7">
        <v>113</v>
      </c>
      <c r="G662" s="7" t="str">
        <f>VLOOKUP(Table13144[[#This Row],[LogRecordType]],RecordTypes!$B$13:$C$27,2,0)</f>
        <v>User Login Start</v>
      </c>
      <c r="H662" s="5" t="s">
        <v>118</v>
      </c>
      <c r="I662" s="30">
        <f t="shared" si="10"/>
        <v>44342</v>
      </c>
      <c r="J662" s="29">
        <f>+VLOOKUP(Table13144[[#This Row],[DeviceMAC]],C663:F2565,3,0)</f>
        <v>44342.311018518521</v>
      </c>
      <c r="K662">
        <f>+VLOOKUP(Table13144[[#This Row],[DeviceMAC]],C663:F2565,4,0)</f>
        <v>112</v>
      </c>
      <c r="L662" t="str">
        <f>VLOOKUP(Table13144[[#This Row],[PrevRecordType]],RecordTypes!$B$13:$C$27,2,0)</f>
        <v>Device Connect Network</v>
      </c>
      <c r="M662" t="str">
        <f>+VLOOKUP(Table13144[[#This Row],[DeviceMAC]],C663:H2565,5,0)</f>
        <v>Device Connect Network</v>
      </c>
    </row>
    <row r="663" spans="2:13" ht="28.8" x14ac:dyDescent="0.3">
      <c r="B663" s="5" t="s">
        <v>29</v>
      </c>
      <c r="C663" s="5" t="s">
        <v>107</v>
      </c>
      <c r="D663" s="6">
        <v>44342</v>
      </c>
      <c r="E663" s="28">
        <v>44342.311585648145</v>
      </c>
      <c r="F663" s="7">
        <v>123</v>
      </c>
      <c r="G663" s="7" t="str">
        <f>VLOOKUP(Table13144[[#This Row],[LogRecordType]],RecordTypes!$B$13:$C$27,2,0)</f>
        <v>User Login Start is Good</v>
      </c>
      <c r="H663" s="5" t="s">
        <v>115</v>
      </c>
      <c r="I663" s="30">
        <f t="shared" si="10"/>
        <v>44342</v>
      </c>
      <c r="J663" s="29">
        <f>+VLOOKUP(Table13144[[#This Row],[DeviceMAC]],C664:F2566,3,0)</f>
        <v>44342.311550925922</v>
      </c>
      <c r="K663">
        <f>+VLOOKUP(Table13144[[#This Row],[DeviceMAC]],C664:F2566,4,0)</f>
        <v>113</v>
      </c>
      <c r="L663" t="str">
        <f>VLOOKUP(Table13144[[#This Row],[PrevRecordType]],RecordTypes!$B$13:$C$27,2,0)</f>
        <v>User Login Start</v>
      </c>
      <c r="M663" t="str">
        <f>+VLOOKUP(Table13144[[#This Row],[DeviceMAC]],C664:H2566,5,0)</f>
        <v>User Login Start</v>
      </c>
    </row>
    <row r="664" spans="2:13" x14ac:dyDescent="0.3">
      <c r="B664" s="5" t="s">
        <v>29</v>
      </c>
      <c r="C664" s="5" t="s">
        <v>107</v>
      </c>
      <c r="D664" s="6">
        <v>44342</v>
      </c>
      <c r="E664" s="28">
        <v>44342.311550925922</v>
      </c>
      <c r="F664" s="7">
        <v>113</v>
      </c>
      <c r="G664" s="7" t="str">
        <f>VLOOKUP(Table13144[[#This Row],[LogRecordType]],RecordTypes!$B$13:$C$27,2,0)</f>
        <v>User Login Start</v>
      </c>
      <c r="H664" s="5" t="s">
        <v>115</v>
      </c>
      <c r="I664" s="30">
        <f t="shared" si="10"/>
        <v>44342</v>
      </c>
      <c r="J664" s="29">
        <f>+VLOOKUP(Table13144[[#This Row],[DeviceMAC]],C665:F2567,3,0)</f>
        <v>44342.306701388879</v>
      </c>
      <c r="K664">
        <f>+VLOOKUP(Table13144[[#This Row],[DeviceMAC]],C665:F2567,4,0)</f>
        <v>112</v>
      </c>
      <c r="L664" t="str">
        <f>VLOOKUP(Table13144[[#This Row],[PrevRecordType]],RecordTypes!$B$13:$C$27,2,0)</f>
        <v>Device Connect Network</v>
      </c>
      <c r="M664" t="str">
        <f>+VLOOKUP(Table13144[[#This Row],[DeviceMAC]],C665:H2567,5,0)</f>
        <v>Device Connect Network</v>
      </c>
    </row>
    <row r="665" spans="2:13" ht="28.8" x14ac:dyDescent="0.3">
      <c r="B665" s="5" t="s">
        <v>26</v>
      </c>
      <c r="C665" s="5" t="s">
        <v>111</v>
      </c>
      <c r="D665" s="6">
        <v>44342</v>
      </c>
      <c r="E665" s="28">
        <v>44342.311018518521</v>
      </c>
      <c r="F665" s="7">
        <v>112</v>
      </c>
      <c r="G665" s="7" t="str">
        <f>VLOOKUP(Table13144[[#This Row],[LogRecordType]],RecordTypes!$B$13:$C$27,2,0)</f>
        <v>Device Connect Network</v>
      </c>
      <c r="H665" s="5" t="s">
        <v>112</v>
      </c>
      <c r="I665" s="30">
        <f t="shared" si="10"/>
        <v>44342</v>
      </c>
      <c r="J665" s="29">
        <f>+VLOOKUP(Table13144[[#This Row],[DeviceMAC]],C666:F2568,3,0)</f>
        <v>44342.310914351852</v>
      </c>
      <c r="K665">
        <f>+VLOOKUP(Table13144[[#This Row],[DeviceMAC]],C666:F2568,4,0)</f>
        <v>106</v>
      </c>
      <c r="L665" t="str">
        <f>VLOOKUP(Table13144[[#This Row],[PrevRecordType]],RecordTypes!$B$13:$C$27,2,0)</f>
        <v>Device Start is Good</v>
      </c>
      <c r="M665" t="str">
        <f>+VLOOKUP(Table13144[[#This Row],[DeviceMAC]],C666:H2568,5,0)</f>
        <v>Device Start is Good</v>
      </c>
    </row>
    <row r="666" spans="2:13" x14ac:dyDescent="0.3">
      <c r="B666" s="5" t="s">
        <v>26</v>
      </c>
      <c r="C666" s="5" t="s">
        <v>111</v>
      </c>
      <c r="D666" s="6">
        <v>44342</v>
      </c>
      <c r="E666" s="28">
        <v>44342.310914351852</v>
      </c>
      <c r="F666" s="7">
        <v>106</v>
      </c>
      <c r="G666" s="7" t="str">
        <f>VLOOKUP(Table13144[[#This Row],[LogRecordType]],RecordTypes!$B$13:$C$27,2,0)</f>
        <v>Device Start is Good</v>
      </c>
      <c r="H666" s="5" t="s">
        <v>112</v>
      </c>
      <c r="I666" s="30">
        <f t="shared" si="10"/>
        <v>44342</v>
      </c>
      <c r="J666" s="29">
        <f>+VLOOKUP(Table13144[[#This Row],[DeviceMAC]],C667:F2569,3,0)</f>
        <v>44342.309976851851</v>
      </c>
      <c r="K666">
        <f>+VLOOKUP(Table13144[[#This Row],[DeviceMAC]],C667:F2569,4,0)</f>
        <v>102</v>
      </c>
      <c r="L666" t="str">
        <f>VLOOKUP(Table13144[[#This Row],[PrevRecordType]],RecordTypes!$B$13:$C$27,2,0)</f>
        <v>Device Start</v>
      </c>
      <c r="M666" t="str">
        <f>+VLOOKUP(Table13144[[#This Row],[DeviceMAC]],C667:H2569,5,0)</f>
        <v>Device Start</v>
      </c>
    </row>
    <row r="667" spans="2:13" ht="28.8" x14ac:dyDescent="0.3">
      <c r="B667" s="5" t="s">
        <v>29</v>
      </c>
      <c r="C667" s="5" t="s">
        <v>113</v>
      </c>
      <c r="D667" s="6">
        <v>44342</v>
      </c>
      <c r="E667" s="28">
        <v>44342.310601851852</v>
      </c>
      <c r="F667" s="7">
        <v>112</v>
      </c>
      <c r="G667" s="7" t="str">
        <f>VLOOKUP(Table13144[[#This Row],[LogRecordType]],RecordTypes!$B$13:$C$27,2,0)</f>
        <v>Device Connect Network</v>
      </c>
      <c r="H667" s="5" t="s">
        <v>114</v>
      </c>
      <c r="I667" s="30">
        <f t="shared" si="10"/>
        <v>44341</v>
      </c>
      <c r="J667" s="29">
        <f>+VLOOKUP(Table13144[[#This Row],[DeviceMAC]],C668:F2570,3,0)</f>
        <v>44341.707986111112</v>
      </c>
      <c r="K667">
        <f>+VLOOKUP(Table13144[[#This Row],[DeviceMAC]],C668:F2570,4,0)</f>
        <v>156</v>
      </c>
      <c r="L667" t="str">
        <f>VLOOKUP(Table13144[[#This Row],[PrevRecordType]],RecordTypes!$B$13:$C$27,2,0)</f>
        <v>PowerDown Or Network Disconnect Discovered</v>
      </c>
      <c r="M667" s="31" t="str">
        <f>+VLOOKUP(Table13144[[#This Row],[DeviceMAC]],C668:H2570,5,0)</f>
        <v>PowerDown Or Network Disconnect Discovered</v>
      </c>
    </row>
    <row r="668" spans="2:13" x14ac:dyDescent="0.3">
      <c r="B668" s="5" t="s">
        <v>26</v>
      </c>
      <c r="C668" s="5" t="s">
        <v>111</v>
      </c>
      <c r="D668" s="6">
        <v>44342</v>
      </c>
      <c r="E668" s="28">
        <v>44342.309976851851</v>
      </c>
      <c r="F668" s="7">
        <v>102</v>
      </c>
      <c r="G668" s="7" t="str">
        <f>VLOOKUP(Table13144[[#This Row],[LogRecordType]],RecordTypes!$B$13:$C$27,2,0)</f>
        <v>Device Start</v>
      </c>
      <c r="H668" s="5" t="s">
        <v>112</v>
      </c>
      <c r="I668" s="30">
        <f t="shared" si="10"/>
        <v>44341</v>
      </c>
      <c r="J668" s="29">
        <f>+VLOOKUP(Table13144[[#This Row],[DeviceMAC]],C669:F2571,3,0)</f>
        <v>44341.702384259283</v>
      </c>
      <c r="K668">
        <f>+VLOOKUP(Table13144[[#This Row],[DeviceMAC]],C669:F2571,4,0)</f>
        <v>156</v>
      </c>
      <c r="L668" t="str">
        <f>VLOOKUP(Table13144[[#This Row],[PrevRecordType]],RecordTypes!$B$13:$C$27,2,0)</f>
        <v>PowerDown Or Network Disconnect Discovered</v>
      </c>
      <c r="M668" s="31" t="str">
        <f>+VLOOKUP(Table13144[[#This Row],[DeviceMAC]],C669:H2571,5,0)</f>
        <v>PowerDown Or Network Disconnect Discovered</v>
      </c>
    </row>
    <row r="669" spans="2:13" ht="28.8" x14ac:dyDescent="0.3">
      <c r="B669" s="5" t="s">
        <v>26</v>
      </c>
      <c r="C669" s="5" t="s">
        <v>109</v>
      </c>
      <c r="D669" s="6">
        <v>44342</v>
      </c>
      <c r="E669" s="28">
        <v>44342.308946759265</v>
      </c>
      <c r="F669" s="7">
        <v>112</v>
      </c>
      <c r="G669" s="7" t="str">
        <f>VLOOKUP(Table13144[[#This Row],[LogRecordType]],RecordTypes!$B$13:$C$27,2,0)</f>
        <v>Device Connect Network</v>
      </c>
      <c r="H669" s="5" t="s">
        <v>110</v>
      </c>
      <c r="I669" s="30">
        <f t="shared" si="10"/>
        <v>44341</v>
      </c>
      <c r="J669" s="29">
        <f>+VLOOKUP(Table13144[[#This Row],[DeviceMAC]],C670:F2572,3,0)</f>
        <v>44341.314699074086</v>
      </c>
      <c r="K669">
        <f>+VLOOKUP(Table13144[[#This Row],[DeviceMAC]],C670:F2572,4,0)</f>
        <v>156</v>
      </c>
      <c r="L669" t="str">
        <f>VLOOKUP(Table13144[[#This Row],[PrevRecordType]],RecordTypes!$B$13:$C$27,2,0)</f>
        <v>PowerDown Or Network Disconnect Discovered</v>
      </c>
      <c r="M669" s="31" t="str">
        <f>+VLOOKUP(Table13144[[#This Row],[DeviceMAC]],C670:H2572,5,0)</f>
        <v>PowerDown Or Network Disconnect Discovered</v>
      </c>
    </row>
    <row r="670" spans="2:13" ht="28.8" x14ac:dyDescent="0.3">
      <c r="B670" s="5" t="s">
        <v>29</v>
      </c>
      <c r="C670" s="5" t="s">
        <v>105</v>
      </c>
      <c r="D670" s="6">
        <v>44342</v>
      </c>
      <c r="E670" s="28">
        <v>44342.307256944448</v>
      </c>
      <c r="F670" s="7">
        <v>112</v>
      </c>
      <c r="G670" s="7" t="str">
        <f>VLOOKUP(Table13144[[#This Row],[LogRecordType]],RecordTypes!$B$13:$C$27,2,0)</f>
        <v>Device Connect Network</v>
      </c>
      <c r="H670" s="5" t="s">
        <v>106</v>
      </c>
      <c r="I670" s="30">
        <f t="shared" si="10"/>
        <v>44341</v>
      </c>
      <c r="J670" s="29">
        <f>+VLOOKUP(Table13144[[#This Row],[DeviceMAC]],C671:F2573,3,0)</f>
        <v>44341.697696759271</v>
      </c>
      <c r="K670">
        <f>+VLOOKUP(Table13144[[#This Row],[DeviceMAC]],C671:F2573,4,0)</f>
        <v>156</v>
      </c>
      <c r="L670" t="str">
        <f>VLOOKUP(Table13144[[#This Row],[PrevRecordType]],RecordTypes!$B$13:$C$27,2,0)</f>
        <v>PowerDown Or Network Disconnect Discovered</v>
      </c>
      <c r="M670" s="31" t="str">
        <f>+VLOOKUP(Table13144[[#This Row],[DeviceMAC]],C671:H2573,5,0)</f>
        <v>PowerDown Or Network Disconnect Discovered</v>
      </c>
    </row>
    <row r="671" spans="2:13" ht="28.8" x14ac:dyDescent="0.3">
      <c r="B671" s="5" t="s">
        <v>29</v>
      </c>
      <c r="C671" s="5" t="s">
        <v>107</v>
      </c>
      <c r="D671" s="6">
        <v>44342</v>
      </c>
      <c r="E671" s="28">
        <v>44342.306701388879</v>
      </c>
      <c r="F671" s="7">
        <v>112</v>
      </c>
      <c r="G671" s="7" t="str">
        <f>VLOOKUP(Table13144[[#This Row],[LogRecordType]],RecordTypes!$B$13:$C$27,2,0)</f>
        <v>Device Connect Network</v>
      </c>
      <c r="H671" s="5" t="s">
        <v>108</v>
      </c>
      <c r="I671" s="30">
        <f t="shared" si="10"/>
        <v>44341</v>
      </c>
      <c r="J671" s="29">
        <f>+VLOOKUP(Table13144[[#This Row],[DeviceMAC]],C672:F2574,3,0)</f>
        <v>44341.684548611105</v>
      </c>
      <c r="K671">
        <f>+VLOOKUP(Table13144[[#This Row],[DeviceMAC]],C672:F2574,4,0)</f>
        <v>156</v>
      </c>
      <c r="L671" t="str">
        <f>VLOOKUP(Table13144[[#This Row],[PrevRecordType]],RecordTypes!$B$13:$C$27,2,0)</f>
        <v>PowerDown Or Network Disconnect Discovered</v>
      </c>
      <c r="M671" s="31" t="str">
        <f>+VLOOKUP(Table13144[[#This Row],[DeviceMAC]],C672:H2574,5,0)</f>
        <v>PowerDown Or Network Disconnect Discovered</v>
      </c>
    </row>
    <row r="672" spans="2:13" ht="28.8" x14ac:dyDescent="0.3">
      <c r="B672" s="5" t="s">
        <v>29</v>
      </c>
      <c r="C672" s="5" t="s">
        <v>100</v>
      </c>
      <c r="D672" s="6">
        <v>44342</v>
      </c>
      <c r="E672" s="28">
        <v>44342.305393518516</v>
      </c>
      <c r="F672" s="7">
        <v>123</v>
      </c>
      <c r="G672" s="7" t="str">
        <f>VLOOKUP(Table13144[[#This Row],[LogRecordType]],RecordTypes!$B$13:$C$27,2,0)</f>
        <v>User Login Start is Good</v>
      </c>
      <c r="H672" s="5" t="s">
        <v>104</v>
      </c>
      <c r="I672" s="30">
        <f t="shared" si="10"/>
        <v>44342</v>
      </c>
      <c r="J672" s="29">
        <f>+VLOOKUP(Table13144[[#This Row],[DeviceMAC]],C673:F2575,3,0)</f>
        <v>44342.305300925924</v>
      </c>
      <c r="K672">
        <f>+VLOOKUP(Table13144[[#This Row],[DeviceMAC]],C673:F2575,4,0)</f>
        <v>113</v>
      </c>
      <c r="L672" t="str">
        <f>VLOOKUP(Table13144[[#This Row],[PrevRecordType]],RecordTypes!$B$13:$C$27,2,0)</f>
        <v>User Login Start</v>
      </c>
      <c r="M672" t="str">
        <f>+VLOOKUP(Table13144[[#This Row],[DeviceMAC]],C673:H2575,5,0)</f>
        <v>User Login Start</v>
      </c>
    </row>
    <row r="673" spans="2:13" x14ac:dyDescent="0.3">
      <c r="B673" s="5" t="s">
        <v>29</v>
      </c>
      <c r="C673" s="5" t="s">
        <v>100</v>
      </c>
      <c r="D673" s="6">
        <v>44342</v>
      </c>
      <c r="E673" s="28">
        <v>44342.305300925924</v>
      </c>
      <c r="F673" s="7">
        <v>113</v>
      </c>
      <c r="G673" s="7" t="str">
        <f>VLOOKUP(Table13144[[#This Row],[LogRecordType]],RecordTypes!$B$13:$C$27,2,0)</f>
        <v>User Login Start</v>
      </c>
      <c r="H673" s="5" t="s">
        <v>103</v>
      </c>
      <c r="I673" s="30">
        <f t="shared" si="10"/>
        <v>44342</v>
      </c>
      <c r="J673" s="29">
        <f>+VLOOKUP(Table13144[[#This Row],[DeviceMAC]],C674:F2576,3,0)</f>
        <v>44342.304699074077</v>
      </c>
      <c r="K673">
        <f>+VLOOKUP(Table13144[[#This Row],[DeviceMAC]],C674:F2576,4,0)</f>
        <v>112</v>
      </c>
      <c r="L673" t="str">
        <f>VLOOKUP(Table13144[[#This Row],[PrevRecordType]],RecordTypes!$B$13:$C$27,2,0)</f>
        <v>Device Connect Network</v>
      </c>
      <c r="M673" t="str">
        <f>+VLOOKUP(Table13144[[#This Row],[DeviceMAC]],C674:H2576,5,0)</f>
        <v>Device Connect Network</v>
      </c>
    </row>
    <row r="674" spans="2:13" ht="28.8" x14ac:dyDescent="0.3">
      <c r="B674" s="5" t="s">
        <v>29</v>
      </c>
      <c r="C674" s="5" t="s">
        <v>100</v>
      </c>
      <c r="D674" s="6">
        <v>44342</v>
      </c>
      <c r="E674" s="28">
        <v>44342.304699074077</v>
      </c>
      <c r="F674" s="7">
        <v>112</v>
      </c>
      <c r="G674" s="7" t="str">
        <f>VLOOKUP(Table13144[[#This Row],[LogRecordType]],RecordTypes!$B$13:$C$27,2,0)</f>
        <v>Device Connect Network</v>
      </c>
      <c r="H674" s="5" t="s">
        <v>101</v>
      </c>
      <c r="I674" s="30">
        <f t="shared" si="10"/>
        <v>44342</v>
      </c>
      <c r="J674" s="29">
        <f>+VLOOKUP(Table13144[[#This Row],[DeviceMAC]],C675:F2577,3,0)</f>
        <v>44342.304594907408</v>
      </c>
      <c r="K674">
        <f>+VLOOKUP(Table13144[[#This Row],[DeviceMAC]],C675:F2577,4,0)</f>
        <v>106</v>
      </c>
      <c r="L674" t="str">
        <f>VLOOKUP(Table13144[[#This Row],[PrevRecordType]],RecordTypes!$B$13:$C$27,2,0)</f>
        <v>Device Start is Good</v>
      </c>
      <c r="M674" t="str">
        <f>+VLOOKUP(Table13144[[#This Row],[DeviceMAC]],C675:H2577,5,0)</f>
        <v>Device Start is Good</v>
      </c>
    </row>
    <row r="675" spans="2:13" x14ac:dyDescent="0.3">
      <c r="B675" s="5" t="s">
        <v>29</v>
      </c>
      <c r="C675" s="5" t="s">
        <v>100</v>
      </c>
      <c r="D675" s="6">
        <v>44342</v>
      </c>
      <c r="E675" s="28">
        <v>44342.304594907408</v>
      </c>
      <c r="F675" s="7">
        <v>106</v>
      </c>
      <c r="G675" s="7" t="str">
        <f>VLOOKUP(Table13144[[#This Row],[LogRecordType]],RecordTypes!$B$13:$C$27,2,0)</f>
        <v>Device Start is Good</v>
      </c>
      <c r="H675" s="5" t="s">
        <v>101</v>
      </c>
      <c r="I675" s="30">
        <f t="shared" si="10"/>
        <v>44342</v>
      </c>
      <c r="J675" s="29">
        <f>+VLOOKUP(Table13144[[#This Row],[DeviceMAC]],C676:F2578,3,0)</f>
        <v>44342.303923611107</v>
      </c>
      <c r="K675">
        <f>+VLOOKUP(Table13144[[#This Row],[DeviceMAC]],C676:F2578,4,0)</f>
        <v>102</v>
      </c>
      <c r="L675" t="str">
        <f>VLOOKUP(Table13144[[#This Row],[PrevRecordType]],RecordTypes!$B$13:$C$27,2,0)</f>
        <v>Device Start</v>
      </c>
      <c r="M675" t="str">
        <f>+VLOOKUP(Table13144[[#This Row],[DeviceMAC]],C676:H2578,5,0)</f>
        <v>Device Start</v>
      </c>
    </row>
    <row r="676" spans="2:13" ht="28.8" x14ac:dyDescent="0.3">
      <c r="B676" s="5" t="s">
        <v>26</v>
      </c>
      <c r="C676" s="5" t="s">
        <v>95</v>
      </c>
      <c r="D676" s="6">
        <v>44342</v>
      </c>
      <c r="E676" s="28">
        <v>44342.304201388892</v>
      </c>
      <c r="F676" s="7">
        <v>123</v>
      </c>
      <c r="G676" s="7" t="str">
        <f>VLOOKUP(Table13144[[#This Row],[LogRecordType]],RecordTypes!$B$13:$C$27,2,0)</f>
        <v>User Login Start is Good</v>
      </c>
      <c r="H676" s="5" t="s">
        <v>102</v>
      </c>
      <c r="I676" s="30">
        <f t="shared" si="10"/>
        <v>44342</v>
      </c>
      <c r="J676" s="29">
        <f>+VLOOKUP(Table13144[[#This Row],[DeviceMAC]],C677:F2579,3,0)</f>
        <v>44342.304166666669</v>
      </c>
      <c r="K676">
        <f>+VLOOKUP(Table13144[[#This Row],[DeviceMAC]],C677:F2579,4,0)</f>
        <v>113</v>
      </c>
      <c r="L676" t="str">
        <f>VLOOKUP(Table13144[[#This Row],[PrevRecordType]],RecordTypes!$B$13:$C$27,2,0)</f>
        <v>User Login Start</v>
      </c>
      <c r="M676" t="str">
        <f>+VLOOKUP(Table13144[[#This Row],[DeviceMAC]],C677:H2579,5,0)</f>
        <v>User Login Start</v>
      </c>
    </row>
    <row r="677" spans="2:13" x14ac:dyDescent="0.3">
      <c r="B677" s="5" t="s">
        <v>26</v>
      </c>
      <c r="C677" s="5" t="s">
        <v>95</v>
      </c>
      <c r="D677" s="6">
        <v>44342</v>
      </c>
      <c r="E677" s="28">
        <v>44342.304166666669</v>
      </c>
      <c r="F677" s="7">
        <v>113</v>
      </c>
      <c r="G677" s="7" t="str">
        <f>VLOOKUP(Table13144[[#This Row],[LogRecordType]],RecordTypes!$B$13:$C$27,2,0)</f>
        <v>User Login Start</v>
      </c>
      <c r="H677" s="5" t="s">
        <v>102</v>
      </c>
      <c r="I677" s="30">
        <f t="shared" si="10"/>
        <v>44342</v>
      </c>
      <c r="J677" s="29">
        <f>+VLOOKUP(Table13144[[#This Row],[DeviceMAC]],C678:F2580,3,0)</f>
        <v>44342.298877314817</v>
      </c>
      <c r="K677">
        <f>+VLOOKUP(Table13144[[#This Row],[DeviceMAC]],C678:F2580,4,0)</f>
        <v>112</v>
      </c>
      <c r="L677" t="str">
        <f>VLOOKUP(Table13144[[#This Row],[PrevRecordType]],RecordTypes!$B$13:$C$27,2,0)</f>
        <v>Device Connect Network</v>
      </c>
      <c r="M677" t="str">
        <f>+VLOOKUP(Table13144[[#This Row],[DeviceMAC]],C678:H2580,5,0)</f>
        <v>Device Connect Network</v>
      </c>
    </row>
    <row r="678" spans="2:13" x14ac:dyDescent="0.3">
      <c r="B678" s="5" t="s">
        <v>29</v>
      </c>
      <c r="C678" s="5" t="s">
        <v>100</v>
      </c>
      <c r="D678" s="6">
        <v>44342</v>
      </c>
      <c r="E678" s="28">
        <v>44342.303923611107</v>
      </c>
      <c r="F678" s="7">
        <v>102</v>
      </c>
      <c r="G678" s="7" t="str">
        <f>VLOOKUP(Table13144[[#This Row],[LogRecordType]],RecordTypes!$B$13:$C$27,2,0)</f>
        <v>Device Start</v>
      </c>
      <c r="H678" s="5" t="s">
        <v>101</v>
      </c>
      <c r="I678" s="30">
        <f t="shared" si="10"/>
        <v>44341</v>
      </c>
      <c r="J678" s="29">
        <f>+VLOOKUP(Table13144[[#This Row],[DeviceMAC]],C679:F2581,3,0)</f>
        <v>44341.680925925932</v>
      </c>
      <c r="K678">
        <f>+VLOOKUP(Table13144[[#This Row],[DeviceMAC]],C679:F2581,4,0)</f>
        <v>156</v>
      </c>
      <c r="L678" t="str">
        <f>VLOOKUP(Table13144[[#This Row],[PrevRecordType]],RecordTypes!$B$13:$C$27,2,0)</f>
        <v>PowerDown Or Network Disconnect Discovered</v>
      </c>
      <c r="M678" s="31" t="str">
        <f>+VLOOKUP(Table13144[[#This Row],[DeviceMAC]],C679:H2581,5,0)</f>
        <v>PowerDown Or Network Disconnect Discovered</v>
      </c>
    </row>
    <row r="679" spans="2:13" ht="28.8" x14ac:dyDescent="0.3">
      <c r="B679" s="5" t="s">
        <v>29</v>
      </c>
      <c r="C679" s="5" t="s">
        <v>97</v>
      </c>
      <c r="D679" s="6">
        <v>44342</v>
      </c>
      <c r="E679" s="28">
        <v>44342.302118055559</v>
      </c>
      <c r="F679" s="7">
        <v>123</v>
      </c>
      <c r="G679" s="7" t="str">
        <f>VLOOKUP(Table13144[[#This Row],[LogRecordType]],RecordTypes!$B$13:$C$27,2,0)</f>
        <v>User Login Start is Good</v>
      </c>
      <c r="H679" s="5" t="s">
        <v>94</v>
      </c>
      <c r="I679" s="30">
        <f t="shared" si="10"/>
        <v>44342</v>
      </c>
      <c r="J679" s="29">
        <f>+VLOOKUP(Table13144[[#This Row],[DeviceMAC]],C680:F2582,3,0)</f>
        <v>44342.301967592597</v>
      </c>
      <c r="K679">
        <f>+VLOOKUP(Table13144[[#This Row],[DeviceMAC]],C680:F2582,4,0)</f>
        <v>113</v>
      </c>
      <c r="L679" t="str">
        <f>VLOOKUP(Table13144[[#This Row],[PrevRecordType]],RecordTypes!$B$13:$C$27,2,0)</f>
        <v>User Login Start</v>
      </c>
      <c r="M679" t="str">
        <f>+VLOOKUP(Table13144[[#This Row],[DeviceMAC]],C680:H2582,5,0)</f>
        <v>User Login Start</v>
      </c>
    </row>
    <row r="680" spans="2:13" x14ac:dyDescent="0.3">
      <c r="B680" s="5" t="s">
        <v>29</v>
      </c>
      <c r="C680" s="5" t="s">
        <v>97</v>
      </c>
      <c r="D680" s="6">
        <v>44342</v>
      </c>
      <c r="E680" s="28">
        <v>44342.301967592597</v>
      </c>
      <c r="F680" s="7">
        <v>113</v>
      </c>
      <c r="G680" s="7" t="str">
        <f>VLOOKUP(Table13144[[#This Row],[LogRecordType]],RecordTypes!$B$13:$C$27,2,0)</f>
        <v>User Login Start</v>
      </c>
      <c r="H680" s="5" t="s">
        <v>99</v>
      </c>
      <c r="I680" s="30">
        <f t="shared" si="10"/>
        <v>44342</v>
      </c>
      <c r="J680" s="29">
        <f>+VLOOKUP(Table13144[[#This Row],[DeviceMAC]],C681:F2583,3,0)</f>
        <v>44342.299490740748</v>
      </c>
      <c r="K680">
        <f>+VLOOKUP(Table13144[[#This Row],[DeviceMAC]],C681:F2583,4,0)</f>
        <v>135</v>
      </c>
      <c r="L680" t="str">
        <f>VLOOKUP(Table13144[[#This Row],[PrevRecordType]],RecordTypes!$B$13:$C$27,2,0)</f>
        <v>User Login Start Fail</v>
      </c>
      <c r="M680" t="str">
        <f>+VLOOKUP(Table13144[[#This Row],[DeviceMAC]],C681:H2583,5,0)</f>
        <v>User Login Start Fail</v>
      </c>
    </row>
    <row r="681" spans="2:13" x14ac:dyDescent="0.3">
      <c r="B681" s="5" t="s">
        <v>29</v>
      </c>
      <c r="C681" s="5" t="s">
        <v>97</v>
      </c>
      <c r="D681" s="6">
        <v>44342</v>
      </c>
      <c r="E681" s="28">
        <v>44342.299490740748</v>
      </c>
      <c r="F681" s="7">
        <v>135</v>
      </c>
      <c r="G681" s="7" t="str">
        <f>VLOOKUP(Table13144[[#This Row],[LogRecordType]],RecordTypes!$B$13:$C$27,2,0)</f>
        <v>User Login Start Fail</v>
      </c>
      <c r="H681" s="5" t="s">
        <v>94</v>
      </c>
      <c r="I681" s="30">
        <f t="shared" si="10"/>
        <v>44342</v>
      </c>
      <c r="J681" s="29">
        <f>+VLOOKUP(Table13144[[#This Row],[DeviceMAC]],C682:F2584,3,0)</f>
        <v>44342.299444444448</v>
      </c>
      <c r="K681">
        <f>+VLOOKUP(Table13144[[#This Row],[DeviceMAC]],C682:F2584,4,0)</f>
        <v>113</v>
      </c>
      <c r="L681" t="str">
        <f>VLOOKUP(Table13144[[#This Row],[PrevRecordType]],RecordTypes!$B$13:$C$27,2,0)</f>
        <v>User Login Start</v>
      </c>
      <c r="M681" t="str">
        <f>+VLOOKUP(Table13144[[#This Row],[DeviceMAC]],C682:H2584,5,0)</f>
        <v>User Login Start</v>
      </c>
    </row>
    <row r="682" spans="2:13" x14ac:dyDescent="0.3">
      <c r="B682" s="5" t="s">
        <v>29</v>
      </c>
      <c r="C682" s="5" t="s">
        <v>97</v>
      </c>
      <c r="D682" s="6">
        <v>44342</v>
      </c>
      <c r="E682" s="28">
        <v>44342.299444444448</v>
      </c>
      <c r="F682" s="7">
        <v>113</v>
      </c>
      <c r="G682" s="7" t="str">
        <f>VLOOKUP(Table13144[[#This Row],[LogRecordType]],RecordTypes!$B$13:$C$27,2,0)</f>
        <v>User Login Start</v>
      </c>
      <c r="H682" s="5" t="s">
        <v>99</v>
      </c>
      <c r="I682" s="30">
        <f t="shared" si="10"/>
        <v>44342</v>
      </c>
      <c r="J682" s="29">
        <f>+VLOOKUP(Table13144[[#This Row],[DeviceMAC]],C683:F2585,3,0)</f>
        <v>44342.299351851856</v>
      </c>
      <c r="K682">
        <f>+VLOOKUP(Table13144[[#This Row],[DeviceMAC]],C683:F2585,4,0)</f>
        <v>112</v>
      </c>
      <c r="L682" t="str">
        <f>VLOOKUP(Table13144[[#This Row],[PrevRecordType]],RecordTypes!$B$13:$C$27,2,0)</f>
        <v>Device Connect Network</v>
      </c>
      <c r="M682" t="str">
        <f>+VLOOKUP(Table13144[[#This Row],[DeviceMAC]],C683:H2585,5,0)</f>
        <v>Device Connect Network</v>
      </c>
    </row>
    <row r="683" spans="2:13" ht="28.8" x14ac:dyDescent="0.3">
      <c r="B683" s="5" t="s">
        <v>29</v>
      </c>
      <c r="C683" s="5" t="s">
        <v>97</v>
      </c>
      <c r="D683" s="6">
        <v>44342</v>
      </c>
      <c r="E683" s="28">
        <v>44342.299351851856</v>
      </c>
      <c r="F683" s="7">
        <v>112</v>
      </c>
      <c r="G683" s="7" t="str">
        <f>VLOOKUP(Table13144[[#This Row],[LogRecordType]],RecordTypes!$B$13:$C$27,2,0)</f>
        <v>Device Connect Network</v>
      </c>
      <c r="H683" s="5" t="s">
        <v>98</v>
      </c>
      <c r="I683" s="30">
        <f t="shared" si="10"/>
        <v>44342</v>
      </c>
      <c r="J683" s="29">
        <f>+VLOOKUP(Table13144[[#This Row],[DeviceMAC]],C684:F2586,3,0)</f>
        <v>44342.299247685187</v>
      </c>
      <c r="K683">
        <f>+VLOOKUP(Table13144[[#This Row],[DeviceMAC]],C684:F2586,4,0)</f>
        <v>106</v>
      </c>
      <c r="L683" t="str">
        <f>VLOOKUP(Table13144[[#This Row],[PrevRecordType]],RecordTypes!$B$13:$C$27,2,0)</f>
        <v>Device Start is Good</v>
      </c>
      <c r="M683" t="str">
        <f>+VLOOKUP(Table13144[[#This Row],[DeviceMAC]],C684:H2586,5,0)</f>
        <v>Device Start is Good</v>
      </c>
    </row>
    <row r="684" spans="2:13" x14ac:dyDescent="0.3">
      <c r="B684" s="5" t="s">
        <v>29</v>
      </c>
      <c r="C684" s="5" t="s">
        <v>97</v>
      </c>
      <c r="D684" s="6">
        <v>44342</v>
      </c>
      <c r="E684" s="28">
        <v>44342.299247685187</v>
      </c>
      <c r="F684" s="7">
        <v>106</v>
      </c>
      <c r="G684" s="7" t="str">
        <f>VLOOKUP(Table13144[[#This Row],[LogRecordType]],RecordTypes!$B$13:$C$27,2,0)</f>
        <v>Device Start is Good</v>
      </c>
      <c r="H684" s="5" t="s">
        <v>98</v>
      </c>
      <c r="I684" s="30">
        <f t="shared" si="10"/>
        <v>44342</v>
      </c>
      <c r="J684" s="29">
        <f>+VLOOKUP(Table13144[[#This Row],[DeviceMAC]],C685:F2587,3,0)</f>
        <v>44342.29855324074</v>
      </c>
      <c r="K684">
        <f>+VLOOKUP(Table13144[[#This Row],[DeviceMAC]],C685:F2587,4,0)</f>
        <v>102</v>
      </c>
      <c r="L684" t="str">
        <f>VLOOKUP(Table13144[[#This Row],[PrevRecordType]],RecordTypes!$B$13:$C$27,2,0)</f>
        <v>Device Start</v>
      </c>
      <c r="M684" t="str">
        <f>+VLOOKUP(Table13144[[#This Row],[DeviceMAC]],C685:H2587,5,0)</f>
        <v>Device Start</v>
      </c>
    </row>
    <row r="685" spans="2:13" ht="28.8" x14ac:dyDescent="0.3">
      <c r="B685" s="5" t="s">
        <v>26</v>
      </c>
      <c r="C685" s="5" t="s">
        <v>95</v>
      </c>
      <c r="D685" s="6">
        <v>44342</v>
      </c>
      <c r="E685" s="28">
        <v>44342.298877314817</v>
      </c>
      <c r="F685" s="7">
        <v>112</v>
      </c>
      <c r="G685" s="7" t="str">
        <f>VLOOKUP(Table13144[[#This Row],[LogRecordType]],RecordTypes!$B$13:$C$27,2,0)</f>
        <v>Device Connect Network</v>
      </c>
      <c r="H685" s="5" t="s">
        <v>96</v>
      </c>
      <c r="I685" s="30">
        <f t="shared" si="10"/>
        <v>44341</v>
      </c>
      <c r="J685" s="29">
        <f>+VLOOKUP(Table13144[[#This Row],[DeviceMAC]],C686:F2588,3,0)</f>
        <v>44341.681469907402</v>
      </c>
      <c r="K685">
        <f>+VLOOKUP(Table13144[[#This Row],[DeviceMAC]],C686:F2588,4,0)</f>
        <v>156</v>
      </c>
      <c r="L685" t="str">
        <f>VLOOKUP(Table13144[[#This Row],[PrevRecordType]],RecordTypes!$B$13:$C$27,2,0)</f>
        <v>PowerDown Or Network Disconnect Discovered</v>
      </c>
      <c r="M685" s="31" t="str">
        <f>+VLOOKUP(Table13144[[#This Row],[DeviceMAC]],C686:H2588,5,0)</f>
        <v>PowerDown Or Network Disconnect Discovered</v>
      </c>
    </row>
    <row r="686" spans="2:13" x14ac:dyDescent="0.3">
      <c r="B686" s="5" t="s">
        <v>29</v>
      </c>
      <c r="C686" s="5" t="s">
        <v>97</v>
      </c>
      <c r="D686" s="6">
        <v>44342</v>
      </c>
      <c r="E686" s="28">
        <v>44342.29855324074</v>
      </c>
      <c r="F686" s="7">
        <v>102</v>
      </c>
      <c r="G686" s="7" t="str">
        <f>VLOOKUP(Table13144[[#This Row],[LogRecordType]],RecordTypes!$B$13:$C$27,2,0)</f>
        <v>Device Start</v>
      </c>
      <c r="H686" s="5" t="s">
        <v>98</v>
      </c>
      <c r="I686" s="30">
        <f t="shared" si="10"/>
        <v>44341</v>
      </c>
      <c r="J686" s="29">
        <f>+VLOOKUP(Table13144[[#This Row],[DeviceMAC]],C687:F2589,3,0)</f>
        <v>44341.67587962962</v>
      </c>
      <c r="K686">
        <f>+VLOOKUP(Table13144[[#This Row],[DeviceMAC]],C687:F2589,4,0)</f>
        <v>156</v>
      </c>
      <c r="L686" t="str">
        <f>VLOOKUP(Table13144[[#This Row],[PrevRecordType]],RecordTypes!$B$13:$C$27,2,0)</f>
        <v>PowerDown Or Network Disconnect Discovered</v>
      </c>
      <c r="M686" s="31" t="str">
        <f>+VLOOKUP(Table13144[[#This Row],[DeviceMAC]],C687:H2589,5,0)</f>
        <v>PowerDown Or Network Disconnect Discovered</v>
      </c>
    </row>
    <row r="687" spans="2:13" ht="28.8" x14ac:dyDescent="0.3">
      <c r="B687" s="5" t="s">
        <v>26</v>
      </c>
      <c r="C687" s="5" t="s">
        <v>85</v>
      </c>
      <c r="D687" s="6">
        <v>44342</v>
      </c>
      <c r="E687" s="28">
        <v>44342.298379629639</v>
      </c>
      <c r="F687" s="7">
        <v>123</v>
      </c>
      <c r="G687" s="7" t="str">
        <f>VLOOKUP(Table13144[[#This Row],[LogRecordType]],RecordTypes!$B$13:$C$27,2,0)</f>
        <v>User Login Start is Good</v>
      </c>
      <c r="H687" s="5" t="s">
        <v>90</v>
      </c>
      <c r="I687" s="30">
        <f t="shared" si="10"/>
        <v>44342</v>
      </c>
      <c r="J687" s="29">
        <f>+VLOOKUP(Table13144[[#This Row],[DeviceMAC]],C688:F2590,3,0)</f>
        <v>44342.298229166678</v>
      </c>
      <c r="K687">
        <f>+VLOOKUP(Table13144[[#This Row],[DeviceMAC]],C688:F2590,4,0)</f>
        <v>113</v>
      </c>
      <c r="L687" t="str">
        <f>VLOOKUP(Table13144[[#This Row],[PrevRecordType]],RecordTypes!$B$13:$C$27,2,0)</f>
        <v>User Login Start</v>
      </c>
      <c r="M687" t="str">
        <f>+VLOOKUP(Table13144[[#This Row],[DeviceMAC]],C688:H2590,5,0)</f>
        <v>User Login Start</v>
      </c>
    </row>
    <row r="688" spans="2:13" x14ac:dyDescent="0.3">
      <c r="B688" s="5" t="s">
        <v>26</v>
      </c>
      <c r="C688" s="5" t="s">
        <v>85</v>
      </c>
      <c r="D688" s="6">
        <v>44342</v>
      </c>
      <c r="E688" s="28">
        <v>44342.298229166678</v>
      </c>
      <c r="F688" s="7">
        <v>113</v>
      </c>
      <c r="G688" s="7" t="str">
        <f>VLOOKUP(Table13144[[#This Row],[LogRecordType]],RecordTypes!$B$13:$C$27,2,0)</f>
        <v>User Login Start</v>
      </c>
      <c r="H688" s="5" t="s">
        <v>89</v>
      </c>
      <c r="I688" s="30">
        <f t="shared" si="10"/>
        <v>44342</v>
      </c>
      <c r="J688" s="29">
        <f>+VLOOKUP(Table13144[[#This Row],[DeviceMAC]],C689:F2591,3,0)</f>
        <v>44342.296631944453</v>
      </c>
      <c r="K688">
        <f>+VLOOKUP(Table13144[[#This Row],[DeviceMAC]],C689:F2591,4,0)</f>
        <v>135</v>
      </c>
      <c r="L688" t="str">
        <f>VLOOKUP(Table13144[[#This Row],[PrevRecordType]],RecordTypes!$B$13:$C$27,2,0)</f>
        <v>User Login Start Fail</v>
      </c>
      <c r="M688" t="str">
        <f>+VLOOKUP(Table13144[[#This Row],[DeviceMAC]],C689:H2591,5,0)</f>
        <v>User Login Start Fail</v>
      </c>
    </row>
    <row r="689" spans="2:13" ht="28.8" x14ac:dyDescent="0.3">
      <c r="B689" s="5" t="s">
        <v>29</v>
      </c>
      <c r="C689" s="5" t="s">
        <v>74</v>
      </c>
      <c r="D689" s="6">
        <v>44342</v>
      </c>
      <c r="E689" s="28">
        <v>44342.296643518515</v>
      </c>
      <c r="F689" s="7">
        <v>123</v>
      </c>
      <c r="G689" s="7" t="str">
        <f>VLOOKUP(Table13144[[#This Row],[LogRecordType]],RecordTypes!$B$13:$C$27,2,0)</f>
        <v>User Login Start is Good</v>
      </c>
      <c r="H689" s="5" t="s">
        <v>94</v>
      </c>
      <c r="I689" s="30">
        <f t="shared" si="10"/>
        <v>44342</v>
      </c>
      <c r="J689" s="29">
        <f>+VLOOKUP(Table13144[[#This Row],[DeviceMAC]],C690:F2592,3,0)</f>
        <v>44342.296585648146</v>
      </c>
      <c r="K689">
        <f>+VLOOKUP(Table13144[[#This Row],[DeviceMAC]],C690:F2592,4,0)</f>
        <v>113</v>
      </c>
      <c r="L689" t="str">
        <f>VLOOKUP(Table13144[[#This Row],[PrevRecordType]],RecordTypes!$B$13:$C$27,2,0)</f>
        <v>User Login Start</v>
      </c>
      <c r="M689" t="str">
        <f>+VLOOKUP(Table13144[[#This Row],[DeviceMAC]],C690:H2592,5,0)</f>
        <v>User Login Start</v>
      </c>
    </row>
    <row r="690" spans="2:13" x14ac:dyDescent="0.3">
      <c r="B690" s="5" t="s">
        <v>26</v>
      </c>
      <c r="C690" s="5" t="s">
        <v>85</v>
      </c>
      <c r="D690" s="6">
        <v>44342</v>
      </c>
      <c r="E690" s="28">
        <v>44342.296631944453</v>
      </c>
      <c r="F690" s="7">
        <v>135</v>
      </c>
      <c r="G690" s="7" t="str">
        <f>VLOOKUP(Table13144[[#This Row],[LogRecordType]],RecordTypes!$B$13:$C$27,2,0)</f>
        <v>User Login Start Fail</v>
      </c>
      <c r="H690" s="5" t="s">
        <v>90</v>
      </c>
      <c r="I690" s="30">
        <f t="shared" si="10"/>
        <v>44342</v>
      </c>
      <c r="J690" s="29">
        <f>+VLOOKUP(Table13144[[#This Row],[DeviceMAC]],C691:F2593,3,0)</f>
        <v>44342.296562500007</v>
      </c>
      <c r="K690">
        <f>+VLOOKUP(Table13144[[#This Row],[DeviceMAC]],C691:F2593,4,0)</f>
        <v>113</v>
      </c>
      <c r="L690" t="str">
        <f>VLOOKUP(Table13144[[#This Row],[PrevRecordType]],RecordTypes!$B$13:$C$27,2,0)</f>
        <v>User Login Start</v>
      </c>
      <c r="M690" t="str">
        <f>+VLOOKUP(Table13144[[#This Row],[DeviceMAC]],C691:H2593,5,0)</f>
        <v>User Login Start</v>
      </c>
    </row>
    <row r="691" spans="2:13" x14ac:dyDescent="0.3">
      <c r="B691" s="5" t="s">
        <v>29</v>
      </c>
      <c r="C691" s="5" t="s">
        <v>74</v>
      </c>
      <c r="D691" s="6">
        <v>44342</v>
      </c>
      <c r="E691" s="28">
        <v>44342.296585648146</v>
      </c>
      <c r="F691" s="7">
        <v>113</v>
      </c>
      <c r="G691" s="7" t="str">
        <f>VLOOKUP(Table13144[[#This Row],[LogRecordType]],RecordTypes!$B$13:$C$27,2,0)</f>
        <v>User Login Start</v>
      </c>
      <c r="H691" s="5" t="s">
        <v>94</v>
      </c>
      <c r="I691" s="30">
        <f t="shared" si="10"/>
        <v>44342</v>
      </c>
      <c r="J691" s="29">
        <f>+VLOOKUP(Table13144[[#This Row],[DeviceMAC]],C692:F2594,3,0)</f>
        <v>44342.291365740733</v>
      </c>
      <c r="K691">
        <f>+VLOOKUP(Table13144[[#This Row],[DeviceMAC]],C692:F2594,4,0)</f>
        <v>112</v>
      </c>
      <c r="L691" t="str">
        <f>VLOOKUP(Table13144[[#This Row],[PrevRecordType]],RecordTypes!$B$13:$C$27,2,0)</f>
        <v>Device Connect Network</v>
      </c>
      <c r="M691" t="str">
        <f>+VLOOKUP(Table13144[[#This Row],[DeviceMAC]],C692:H2594,5,0)</f>
        <v>Device Connect Network</v>
      </c>
    </row>
    <row r="692" spans="2:13" x14ac:dyDescent="0.3">
      <c r="B692" s="5" t="s">
        <v>26</v>
      </c>
      <c r="C692" s="5" t="s">
        <v>85</v>
      </c>
      <c r="D692" s="6">
        <v>44342</v>
      </c>
      <c r="E692" s="28">
        <v>44342.296562500007</v>
      </c>
      <c r="F692" s="7">
        <v>113</v>
      </c>
      <c r="G692" s="7" t="str">
        <f>VLOOKUP(Table13144[[#This Row],[LogRecordType]],RecordTypes!$B$13:$C$27,2,0)</f>
        <v>User Login Start</v>
      </c>
      <c r="H692" s="5" t="s">
        <v>89</v>
      </c>
      <c r="I692" s="30">
        <f t="shared" si="10"/>
        <v>44342</v>
      </c>
      <c r="J692" s="29">
        <f>+VLOOKUP(Table13144[[#This Row],[DeviceMAC]],C693:F2595,3,0)</f>
        <v>44342.295567129637</v>
      </c>
      <c r="K692">
        <f>+VLOOKUP(Table13144[[#This Row],[DeviceMAC]],C693:F2595,4,0)</f>
        <v>112</v>
      </c>
      <c r="L692" t="str">
        <f>VLOOKUP(Table13144[[#This Row],[PrevRecordType]],RecordTypes!$B$13:$C$27,2,0)</f>
        <v>Device Connect Network</v>
      </c>
      <c r="M692" t="str">
        <f>+VLOOKUP(Table13144[[#This Row],[DeviceMAC]],C693:H2595,5,0)</f>
        <v>Device Connect Network</v>
      </c>
    </row>
    <row r="693" spans="2:13" ht="28.8" x14ac:dyDescent="0.3">
      <c r="B693" s="5" t="s">
        <v>26</v>
      </c>
      <c r="C693" s="5" t="s">
        <v>85</v>
      </c>
      <c r="D693" s="6">
        <v>44342</v>
      </c>
      <c r="E693" s="28">
        <v>44342.295567129637</v>
      </c>
      <c r="F693" s="7">
        <v>112</v>
      </c>
      <c r="G693" s="7" t="str">
        <f>VLOOKUP(Table13144[[#This Row],[LogRecordType]],RecordTypes!$B$13:$C$27,2,0)</f>
        <v>Device Connect Network</v>
      </c>
      <c r="H693" s="5" t="s">
        <v>86</v>
      </c>
      <c r="I693" s="30">
        <f t="shared" si="10"/>
        <v>44342</v>
      </c>
      <c r="J693" s="29">
        <f>+VLOOKUP(Table13144[[#This Row],[DeviceMAC]],C694:F2596,3,0)</f>
        <v>44342.295462962968</v>
      </c>
      <c r="K693">
        <f>+VLOOKUP(Table13144[[#This Row],[DeviceMAC]],C694:F2596,4,0)</f>
        <v>106</v>
      </c>
      <c r="L693" t="str">
        <f>VLOOKUP(Table13144[[#This Row],[PrevRecordType]],RecordTypes!$B$13:$C$27,2,0)</f>
        <v>Device Start is Good</v>
      </c>
      <c r="M693" t="str">
        <f>+VLOOKUP(Table13144[[#This Row],[DeviceMAC]],C694:H2596,5,0)</f>
        <v>Device Start is Good</v>
      </c>
    </row>
    <row r="694" spans="2:13" ht="28.8" x14ac:dyDescent="0.3">
      <c r="B694" s="5" t="s">
        <v>29</v>
      </c>
      <c r="C694" s="5" t="s">
        <v>70</v>
      </c>
      <c r="D694" s="6">
        <v>44342</v>
      </c>
      <c r="E694" s="28">
        <v>44342.29554398149</v>
      </c>
      <c r="F694" s="7">
        <v>123</v>
      </c>
      <c r="G694" s="7" t="str">
        <f>VLOOKUP(Table13144[[#This Row],[LogRecordType]],RecordTypes!$B$13:$C$27,2,0)</f>
        <v>User Login Start is Good</v>
      </c>
      <c r="H694" s="5" t="s">
        <v>78</v>
      </c>
      <c r="I694" s="30">
        <f t="shared" si="10"/>
        <v>44342</v>
      </c>
      <c r="J694" s="29">
        <f>+VLOOKUP(Table13144[[#This Row],[DeviceMAC]],C695:F2597,3,0)</f>
        <v>44342.295451388898</v>
      </c>
      <c r="K694">
        <f>+VLOOKUP(Table13144[[#This Row],[DeviceMAC]],C695:F2597,4,0)</f>
        <v>113</v>
      </c>
      <c r="L694" t="str">
        <f>VLOOKUP(Table13144[[#This Row],[PrevRecordType]],RecordTypes!$B$13:$C$27,2,0)</f>
        <v>User Login Start</v>
      </c>
      <c r="M694" t="str">
        <f>+VLOOKUP(Table13144[[#This Row],[DeviceMAC]],C695:H2597,5,0)</f>
        <v>User Login Start</v>
      </c>
    </row>
    <row r="695" spans="2:13" x14ac:dyDescent="0.3">
      <c r="B695" s="5" t="s">
        <v>26</v>
      </c>
      <c r="C695" s="5" t="s">
        <v>85</v>
      </c>
      <c r="D695" s="6">
        <v>44342</v>
      </c>
      <c r="E695" s="28">
        <v>44342.295462962968</v>
      </c>
      <c r="F695" s="7">
        <v>106</v>
      </c>
      <c r="G695" s="7" t="str">
        <f>VLOOKUP(Table13144[[#This Row],[LogRecordType]],RecordTypes!$B$13:$C$27,2,0)</f>
        <v>Device Start is Good</v>
      </c>
      <c r="H695" s="5" t="s">
        <v>86</v>
      </c>
      <c r="I695" s="30">
        <f t="shared" si="10"/>
        <v>44342</v>
      </c>
      <c r="J695" s="29">
        <f>+VLOOKUP(Table13144[[#This Row],[DeviceMAC]],C696:F2598,3,0)</f>
        <v>44342.294710648152</v>
      </c>
      <c r="K695">
        <f>+VLOOKUP(Table13144[[#This Row],[DeviceMAC]],C696:F2598,4,0)</f>
        <v>102</v>
      </c>
      <c r="L695" t="str">
        <f>VLOOKUP(Table13144[[#This Row],[PrevRecordType]],RecordTypes!$B$13:$C$27,2,0)</f>
        <v>Device Start</v>
      </c>
      <c r="M695" t="str">
        <f>+VLOOKUP(Table13144[[#This Row],[DeviceMAC]],C696:H2598,5,0)</f>
        <v>Device Start</v>
      </c>
    </row>
    <row r="696" spans="2:13" x14ac:dyDescent="0.3">
      <c r="B696" s="5" t="s">
        <v>29</v>
      </c>
      <c r="C696" s="5" t="s">
        <v>70</v>
      </c>
      <c r="D696" s="6">
        <v>44342</v>
      </c>
      <c r="E696" s="28">
        <v>44342.295451388898</v>
      </c>
      <c r="F696" s="7">
        <v>113</v>
      </c>
      <c r="G696" s="7" t="str">
        <f>VLOOKUP(Table13144[[#This Row],[LogRecordType]],RecordTypes!$B$13:$C$27,2,0)</f>
        <v>User Login Start</v>
      </c>
      <c r="H696" s="5" t="s">
        <v>77</v>
      </c>
      <c r="I696" s="30">
        <f t="shared" si="10"/>
        <v>44342</v>
      </c>
      <c r="J696" s="29">
        <f>+VLOOKUP(Table13144[[#This Row],[DeviceMAC]],C697:F2599,3,0)</f>
        <v>44342.29318287038</v>
      </c>
      <c r="K696">
        <f>+VLOOKUP(Table13144[[#This Row],[DeviceMAC]],C697:F2599,4,0)</f>
        <v>135</v>
      </c>
      <c r="L696" t="str">
        <f>VLOOKUP(Table13144[[#This Row],[PrevRecordType]],RecordTypes!$B$13:$C$27,2,0)</f>
        <v>User Login Start Fail</v>
      </c>
      <c r="M696" t="str">
        <f>+VLOOKUP(Table13144[[#This Row],[DeviceMAC]],C697:H2599,5,0)</f>
        <v>User Login Start Fail</v>
      </c>
    </row>
    <row r="697" spans="2:13" ht="28.8" x14ac:dyDescent="0.3">
      <c r="B697" s="5" t="s">
        <v>26</v>
      </c>
      <c r="C697" s="5" t="s">
        <v>64</v>
      </c>
      <c r="D697" s="6">
        <v>44342</v>
      </c>
      <c r="E697" s="28">
        <v>44342.295104166667</v>
      </c>
      <c r="F697" s="7">
        <v>123</v>
      </c>
      <c r="G697" s="7" t="str">
        <f>VLOOKUP(Table13144[[#This Row],[LogRecordType]],RecordTypes!$B$13:$C$27,2,0)</f>
        <v>User Login Start is Good</v>
      </c>
      <c r="H697" s="5" t="s">
        <v>90</v>
      </c>
      <c r="I697" s="30">
        <f t="shared" si="10"/>
        <v>44342</v>
      </c>
      <c r="J697" s="29">
        <f>+VLOOKUP(Table13144[[#This Row],[DeviceMAC]],C698:F2600,3,0)</f>
        <v>44342.294999999998</v>
      </c>
      <c r="K697">
        <f>+VLOOKUP(Table13144[[#This Row],[DeviceMAC]],C698:F2600,4,0)</f>
        <v>113</v>
      </c>
      <c r="L697" t="str">
        <f>VLOOKUP(Table13144[[#This Row],[PrevRecordType]],RecordTypes!$B$13:$C$27,2,0)</f>
        <v>User Login Start</v>
      </c>
      <c r="M697" t="str">
        <f>+VLOOKUP(Table13144[[#This Row],[DeviceMAC]],C698:H2600,5,0)</f>
        <v>User Login Start</v>
      </c>
    </row>
    <row r="698" spans="2:13" x14ac:dyDescent="0.3">
      <c r="B698" s="5" t="s">
        <v>26</v>
      </c>
      <c r="C698" s="5" t="s">
        <v>64</v>
      </c>
      <c r="D698" s="6">
        <v>44342</v>
      </c>
      <c r="E698" s="28">
        <v>44342.294999999998</v>
      </c>
      <c r="F698" s="7">
        <v>113</v>
      </c>
      <c r="G698" s="7" t="str">
        <f>VLOOKUP(Table13144[[#This Row],[LogRecordType]],RecordTypes!$B$13:$C$27,2,0)</f>
        <v>User Login Start</v>
      </c>
      <c r="H698" s="5" t="s">
        <v>90</v>
      </c>
      <c r="I698" s="30">
        <f t="shared" si="10"/>
        <v>44342</v>
      </c>
      <c r="J698" s="29">
        <f>+VLOOKUP(Table13144[[#This Row],[DeviceMAC]],C699:F2601,3,0)</f>
        <v>44342.293425925927</v>
      </c>
      <c r="K698">
        <f>+VLOOKUP(Table13144[[#This Row],[DeviceMAC]],C699:F2601,4,0)</f>
        <v>135</v>
      </c>
      <c r="L698" t="str">
        <f>VLOOKUP(Table13144[[#This Row],[PrevRecordType]],RecordTypes!$B$13:$C$27,2,0)</f>
        <v>User Login Start Fail</v>
      </c>
      <c r="M698" t="str">
        <f>+VLOOKUP(Table13144[[#This Row],[DeviceMAC]],C699:H2601,5,0)</f>
        <v>User Login Start Fail</v>
      </c>
    </row>
    <row r="699" spans="2:13" x14ac:dyDescent="0.3">
      <c r="B699" s="5" t="s">
        <v>26</v>
      </c>
      <c r="C699" s="5" t="s">
        <v>85</v>
      </c>
      <c r="D699" s="6">
        <v>44342</v>
      </c>
      <c r="E699" s="28">
        <v>44342.294710648152</v>
      </c>
      <c r="F699" s="7">
        <v>102</v>
      </c>
      <c r="G699" s="7" t="str">
        <f>VLOOKUP(Table13144[[#This Row],[LogRecordType]],RecordTypes!$B$13:$C$27,2,0)</f>
        <v>Device Start</v>
      </c>
      <c r="H699" s="5" t="s">
        <v>86</v>
      </c>
      <c r="I699" s="30">
        <f t="shared" si="10"/>
        <v>44341</v>
      </c>
      <c r="J699" s="29">
        <f>+VLOOKUP(Table13144[[#This Row],[DeviceMAC]],C700:F2602,3,0)</f>
        <v>44341.662280092591</v>
      </c>
      <c r="K699">
        <f>+VLOOKUP(Table13144[[#This Row],[DeviceMAC]],C700:F2602,4,0)</f>
        <v>156</v>
      </c>
      <c r="L699" t="str">
        <f>VLOOKUP(Table13144[[#This Row],[PrevRecordType]],RecordTypes!$B$13:$C$27,2,0)</f>
        <v>PowerDown Or Network Disconnect Discovered</v>
      </c>
      <c r="M699" s="31" t="str">
        <f>+VLOOKUP(Table13144[[#This Row],[DeviceMAC]],C700:H2602,5,0)</f>
        <v>PowerDown Or Network Disconnect Discovered</v>
      </c>
    </row>
    <row r="700" spans="2:13" ht="28.8" x14ac:dyDescent="0.3">
      <c r="B700" s="5" t="s">
        <v>29</v>
      </c>
      <c r="C700" s="5" t="s">
        <v>83</v>
      </c>
      <c r="D700" s="6">
        <v>44342</v>
      </c>
      <c r="E700" s="28">
        <v>44342.293946759259</v>
      </c>
      <c r="F700" s="7">
        <v>123</v>
      </c>
      <c r="G700" s="7" t="str">
        <f>VLOOKUP(Table13144[[#This Row],[LogRecordType]],RecordTypes!$B$13:$C$27,2,0)</f>
        <v>User Login Start is Good</v>
      </c>
      <c r="H700" s="5" t="s">
        <v>93</v>
      </c>
      <c r="I700" s="30">
        <f t="shared" si="10"/>
        <v>44342</v>
      </c>
      <c r="J700" s="29">
        <f>+VLOOKUP(Table13144[[#This Row],[DeviceMAC]],C701:F2603,3,0)</f>
        <v>44342.293900462959</v>
      </c>
      <c r="K700">
        <f>+VLOOKUP(Table13144[[#This Row],[DeviceMAC]],C701:F2603,4,0)</f>
        <v>113</v>
      </c>
      <c r="L700" t="str">
        <f>VLOOKUP(Table13144[[#This Row],[PrevRecordType]],RecordTypes!$B$13:$C$27,2,0)</f>
        <v>User Login Start</v>
      </c>
      <c r="M700" t="str">
        <f>+VLOOKUP(Table13144[[#This Row],[DeviceMAC]],C701:H2603,5,0)</f>
        <v>User Login Start</v>
      </c>
    </row>
    <row r="701" spans="2:13" x14ac:dyDescent="0.3">
      <c r="B701" s="5" t="s">
        <v>29</v>
      </c>
      <c r="C701" s="5" t="s">
        <v>83</v>
      </c>
      <c r="D701" s="6">
        <v>44342</v>
      </c>
      <c r="E701" s="28">
        <v>44342.293900462959</v>
      </c>
      <c r="F701" s="7">
        <v>113</v>
      </c>
      <c r="G701" s="7" t="str">
        <f>VLOOKUP(Table13144[[#This Row],[LogRecordType]],RecordTypes!$B$13:$C$27,2,0)</f>
        <v>User Login Start</v>
      </c>
      <c r="H701" s="5" t="s">
        <v>92</v>
      </c>
      <c r="I701" s="30">
        <f t="shared" si="10"/>
        <v>44342</v>
      </c>
      <c r="J701" s="29">
        <f>+VLOOKUP(Table13144[[#This Row],[DeviceMAC]],C702:F2604,3,0)</f>
        <v>44342.293796296297</v>
      </c>
      <c r="K701">
        <f>+VLOOKUP(Table13144[[#This Row],[DeviceMAC]],C702:F2604,4,0)</f>
        <v>112</v>
      </c>
      <c r="L701" t="str">
        <f>VLOOKUP(Table13144[[#This Row],[PrevRecordType]],RecordTypes!$B$13:$C$27,2,0)</f>
        <v>Device Connect Network</v>
      </c>
      <c r="M701" t="str">
        <f>+VLOOKUP(Table13144[[#This Row],[DeviceMAC]],C702:H2604,5,0)</f>
        <v>Device Connect Network</v>
      </c>
    </row>
    <row r="702" spans="2:13" ht="28.8" x14ac:dyDescent="0.3">
      <c r="B702" s="5" t="s">
        <v>29</v>
      </c>
      <c r="C702" s="5" t="s">
        <v>83</v>
      </c>
      <c r="D702" s="6">
        <v>44342</v>
      </c>
      <c r="E702" s="28">
        <v>44342.293796296297</v>
      </c>
      <c r="F702" s="7">
        <v>112</v>
      </c>
      <c r="G702" s="7" t="str">
        <f>VLOOKUP(Table13144[[#This Row],[LogRecordType]],RecordTypes!$B$13:$C$27,2,0)</f>
        <v>Device Connect Network</v>
      </c>
      <c r="H702" s="5" t="s">
        <v>84</v>
      </c>
      <c r="I702" s="30">
        <f t="shared" si="10"/>
        <v>44342</v>
      </c>
      <c r="J702" s="29">
        <f>+VLOOKUP(Table13144[[#This Row],[DeviceMAC]],C703:F2605,3,0)</f>
        <v>44342.293692129628</v>
      </c>
      <c r="K702">
        <f>+VLOOKUP(Table13144[[#This Row],[DeviceMAC]],C703:F2605,4,0)</f>
        <v>106</v>
      </c>
      <c r="L702" t="str">
        <f>VLOOKUP(Table13144[[#This Row],[PrevRecordType]],RecordTypes!$B$13:$C$27,2,0)</f>
        <v>Device Start is Good</v>
      </c>
      <c r="M702" t="str">
        <f>+VLOOKUP(Table13144[[#This Row],[DeviceMAC]],C703:H2605,5,0)</f>
        <v>Device Start is Good</v>
      </c>
    </row>
    <row r="703" spans="2:13" x14ac:dyDescent="0.3">
      <c r="B703" s="5" t="s">
        <v>29</v>
      </c>
      <c r="C703" s="5" t="s">
        <v>83</v>
      </c>
      <c r="D703" s="6">
        <v>44342</v>
      </c>
      <c r="E703" s="28">
        <v>44342.293692129628</v>
      </c>
      <c r="F703" s="7">
        <v>106</v>
      </c>
      <c r="G703" s="7" t="str">
        <f>VLOOKUP(Table13144[[#This Row],[LogRecordType]],RecordTypes!$B$13:$C$27,2,0)</f>
        <v>Device Start is Good</v>
      </c>
      <c r="H703" s="5" t="s">
        <v>84</v>
      </c>
      <c r="I703" s="30">
        <f t="shared" si="10"/>
        <v>44342</v>
      </c>
      <c r="J703" s="29">
        <f>+VLOOKUP(Table13144[[#This Row],[DeviceMAC]],C704:F2606,3,0)</f>
        <v>44342.292754629627</v>
      </c>
      <c r="K703">
        <f>+VLOOKUP(Table13144[[#This Row],[DeviceMAC]],C704:F2606,4,0)</f>
        <v>102</v>
      </c>
      <c r="L703" t="str">
        <f>VLOOKUP(Table13144[[#This Row],[PrevRecordType]],RecordTypes!$B$13:$C$27,2,0)</f>
        <v>Device Start</v>
      </c>
      <c r="M703" t="str">
        <f>+VLOOKUP(Table13144[[#This Row],[DeviceMAC]],C704:H2606,5,0)</f>
        <v>Device Start</v>
      </c>
    </row>
    <row r="704" spans="2:13" ht="28.8" x14ac:dyDescent="0.3">
      <c r="B704" s="5" t="s">
        <v>26</v>
      </c>
      <c r="C704" s="5" t="s">
        <v>79</v>
      </c>
      <c r="D704" s="6">
        <v>44342</v>
      </c>
      <c r="E704" s="28">
        <v>44342.293634259266</v>
      </c>
      <c r="F704" s="7">
        <v>123</v>
      </c>
      <c r="G704" s="7" t="str">
        <f>VLOOKUP(Table13144[[#This Row],[LogRecordType]],RecordTypes!$B$13:$C$27,2,0)</f>
        <v>User Login Start is Good</v>
      </c>
      <c r="H704" s="5" t="s">
        <v>82</v>
      </c>
      <c r="I704" s="30">
        <f t="shared" si="10"/>
        <v>44342</v>
      </c>
      <c r="J704" s="29">
        <f>+VLOOKUP(Table13144[[#This Row],[DeviceMAC]],C705:F2607,3,0)</f>
        <v>44342.29356481482</v>
      </c>
      <c r="K704">
        <f>+VLOOKUP(Table13144[[#This Row],[DeviceMAC]],C705:F2607,4,0)</f>
        <v>113</v>
      </c>
      <c r="L704" t="str">
        <f>VLOOKUP(Table13144[[#This Row],[PrevRecordType]],RecordTypes!$B$13:$C$27,2,0)</f>
        <v>User Login Start</v>
      </c>
      <c r="M704" t="str">
        <f>+VLOOKUP(Table13144[[#This Row],[DeviceMAC]],C705:H2607,5,0)</f>
        <v>User Login Start</v>
      </c>
    </row>
    <row r="705" spans="2:13" x14ac:dyDescent="0.3">
      <c r="B705" s="5" t="s">
        <v>26</v>
      </c>
      <c r="C705" s="5" t="s">
        <v>79</v>
      </c>
      <c r="D705" s="6">
        <v>44342</v>
      </c>
      <c r="E705" s="28">
        <v>44342.29356481482</v>
      </c>
      <c r="F705" s="7">
        <v>113</v>
      </c>
      <c r="G705" s="7" t="str">
        <f>VLOOKUP(Table13144[[#This Row],[LogRecordType]],RecordTypes!$B$13:$C$27,2,0)</f>
        <v>User Login Start</v>
      </c>
      <c r="H705" s="5" t="s">
        <v>81</v>
      </c>
      <c r="I705" s="30">
        <f t="shared" si="10"/>
        <v>44342</v>
      </c>
      <c r="J705" s="29">
        <f>+VLOOKUP(Table13144[[#This Row],[DeviceMAC]],C706:F2608,3,0)</f>
        <v>44342.293206018527</v>
      </c>
      <c r="K705">
        <f>+VLOOKUP(Table13144[[#This Row],[DeviceMAC]],C706:F2608,4,0)</f>
        <v>112</v>
      </c>
      <c r="L705" t="str">
        <f>VLOOKUP(Table13144[[#This Row],[PrevRecordType]],RecordTypes!$B$13:$C$27,2,0)</f>
        <v>Device Connect Network</v>
      </c>
      <c r="M705" t="str">
        <f>+VLOOKUP(Table13144[[#This Row],[DeviceMAC]],C706:H2608,5,0)</f>
        <v>Device Connect Network</v>
      </c>
    </row>
    <row r="706" spans="2:13" x14ac:dyDescent="0.3">
      <c r="B706" s="5" t="s">
        <v>26</v>
      </c>
      <c r="C706" s="5" t="s">
        <v>64</v>
      </c>
      <c r="D706" s="6">
        <v>44342</v>
      </c>
      <c r="E706" s="28">
        <v>44342.293425925927</v>
      </c>
      <c r="F706" s="7">
        <v>135</v>
      </c>
      <c r="G706" s="7" t="str">
        <f>VLOOKUP(Table13144[[#This Row],[LogRecordType]],RecordTypes!$B$13:$C$27,2,0)</f>
        <v>User Login Start Fail</v>
      </c>
      <c r="H706" s="5" t="s">
        <v>90</v>
      </c>
      <c r="I706" s="30">
        <f t="shared" si="10"/>
        <v>44342</v>
      </c>
      <c r="J706" s="29">
        <f>+VLOOKUP(Table13144[[#This Row],[DeviceMAC]],C707:F2609,3,0)</f>
        <v>44342.293321759258</v>
      </c>
      <c r="K706">
        <f>+VLOOKUP(Table13144[[#This Row],[DeviceMAC]],C707:F2609,4,0)</f>
        <v>113</v>
      </c>
      <c r="L706" t="str">
        <f>VLOOKUP(Table13144[[#This Row],[PrevRecordType]],RecordTypes!$B$13:$C$27,2,0)</f>
        <v>User Login Start</v>
      </c>
      <c r="M706" t="str">
        <f>+VLOOKUP(Table13144[[#This Row],[DeviceMAC]],C707:H2609,5,0)</f>
        <v>User Login Start</v>
      </c>
    </row>
    <row r="707" spans="2:13" ht="28.8" x14ac:dyDescent="0.3">
      <c r="B707" s="5" t="s">
        <v>26</v>
      </c>
      <c r="C707" s="5" t="s">
        <v>72</v>
      </c>
      <c r="D707" s="6">
        <v>44342</v>
      </c>
      <c r="E707" s="28">
        <v>44342.293414351858</v>
      </c>
      <c r="F707" s="7">
        <v>123</v>
      </c>
      <c r="G707" s="7" t="str">
        <f>VLOOKUP(Table13144[[#This Row],[LogRecordType]],RecordTypes!$B$13:$C$27,2,0)</f>
        <v>User Login Start is Good</v>
      </c>
      <c r="H707" s="5" t="s">
        <v>68</v>
      </c>
      <c r="I707" s="30">
        <f t="shared" si="10"/>
        <v>44342</v>
      </c>
      <c r="J707" s="29">
        <f>+VLOOKUP(Table13144[[#This Row],[DeviceMAC]],C708:F2610,3,0)</f>
        <v>44342.293344907412</v>
      </c>
      <c r="K707">
        <f>+VLOOKUP(Table13144[[#This Row],[DeviceMAC]],C708:F2610,4,0)</f>
        <v>113</v>
      </c>
      <c r="L707" t="str">
        <f>VLOOKUP(Table13144[[#This Row],[PrevRecordType]],RecordTypes!$B$13:$C$27,2,0)</f>
        <v>User Login Start</v>
      </c>
      <c r="M707" t="str">
        <f>+VLOOKUP(Table13144[[#This Row],[DeviceMAC]],C708:H2610,5,0)</f>
        <v>User Login Start</v>
      </c>
    </row>
    <row r="708" spans="2:13" x14ac:dyDescent="0.3">
      <c r="B708" s="5" t="s">
        <v>26</v>
      </c>
      <c r="C708" s="5" t="s">
        <v>72</v>
      </c>
      <c r="D708" s="6">
        <v>44342</v>
      </c>
      <c r="E708" s="28">
        <v>44342.293344907412</v>
      </c>
      <c r="F708" s="7">
        <v>113</v>
      </c>
      <c r="G708" s="7" t="str">
        <f>VLOOKUP(Table13144[[#This Row],[LogRecordType]],RecordTypes!$B$13:$C$27,2,0)</f>
        <v>User Login Start</v>
      </c>
      <c r="H708" s="5" t="s">
        <v>87</v>
      </c>
      <c r="I708" s="30">
        <f t="shared" si="10"/>
        <v>44342</v>
      </c>
      <c r="J708" s="29">
        <f>+VLOOKUP(Table13144[[#This Row],[DeviceMAC]],C709:F2611,3,0)</f>
        <v>44342.292812500003</v>
      </c>
      <c r="K708">
        <f>+VLOOKUP(Table13144[[#This Row],[DeviceMAC]],C709:F2611,4,0)</f>
        <v>112</v>
      </c>
      <c r="L708" t="str">
        <f>VLOOKUP(Table13144[[#This Row],[PrevRecordType]],RecordTypes!$B$13:$C$27,2,0)</f>
        <v>Device Connect Network</v>
      </c>
      <c r="M708" t="str">
        <f>+VLOOKUP(Table13144[[#This Row],[DeviceMAC]],C709:H2611,5,0)</f>
        <v>Device Connect Network</v>
      </c>
    </row>
    <row r="709" spans="2:13" x14ac:dyDescent="0.3">
      <c r="B709" s="5" t="s">
        <v>26</v>
      </c>
      <c r="C709" s="5" t="s">
        <v>64</v>
      </c>
      <c r="D709" s="6">
        <v>44342</v>
      </c>
      <c r="E709" s="28">
        <v>44342.293321759258</v>
      </c>
      <c r="F709" s="7">
        <v>113</v>
      </c>
      <c r="G709" s="7" t="str">
        <f>VLOOKUP(Table13144[[#This Row],[LogRecordType]],RecordTypes!$B$13:$C$27,2,0)</f>
        <v>User Login Start</v>
      </c>
      <c r="H709" s="5" t="s">
        <v>90</v>
      </c>
      <c r="I709" s="30">
        <f t="shared" si="10"/>
        <v>44342</v>
      </c>
      <c r="J709" s="29">
        <f>+VLOOKUP(Table13144[[#This Row],[DeviceMAC]],C710:F2612,3,0)</f>
        <v>44342.2887962963</v>
      </c>
      <c r="K709">
        <f>+VLOOKUP(Table13144[[#This Row],[DeviceMAC]],C710:F2612,4,0)</f>
        <v>112</v>
      </c>
      <c r="L709" t="str">
        <f>VLOOKUP(Table13144[[#This Row],[PrevRecordType]],RecordTypes!$B$13:$C$27,2,0)</f>
        <v>Device Connect Network</v>
      </c>
      <c r="M709" t="str">
        <f>+VLOOKUP(Table13144[[#This Row],[DeviceMAC]],C710:H2612,5,0)</f>
        <v>Device Connect Network</v>
      </c>
    </row>
    <row r="710" spans="2:13" ht="28.8" x14ac:dyDescent="0.3">
      <c r="B710" s="5" t="s">
        <v>26</v>
      </c>
      <c r="C710" s="5" t="s">
        <v>79</v>
      </c>
      <c r="D710" s="6">
        <v>44342</v>
      </c>
      <c r="E710" s="28">
        <v>44342.293206018527</v>
      </c>
      <c r="F710" s="7">
        <v>112</v>
      </c>
      <c r="G710" s="7" t="str">
        <f>VLOOKUP(Table13144[[#This Row],[LogRecordType]],RecordTypes!$B$13:$C$27,2,0)</f>
        <v>Device Connect Network</v>
      </c>
      <c r="H710" s="5" t="s">
        <v>80</v>
      </c>
      <c r="I710" s="30">
        <f t="shared" si="10"/>
        <v>44342</v>
      </c>
      <c r="J710" s="29">
        <f>+VLOOKUP(Table13144[[#This Row],[DeviceMAC]],C711:F2613,3,0)</f>
        <v>44342.293101851858</v>
      </c>
      <c r="K710">
        <f>+VLOOKUP(Table13144[[#This Row],[DeviceMAC]],C711:F2613,4,0)</f>
        <v>106</v>
      </c>
      <c r="L710" t="str">
        <f>VLOOKUP(Table13144[[#This Row],[PrevRecordType]],RecordTypes!$B$13:$C$27,2,0)</f>
        <v>Device Start is Good</v>
      </c>
      <c r="M710" t="str">
        <f>+VLOOKUP(Table13144[[#This Row],[DeviceMAC]],C711:H2613,5,0)</f>
        <v>Device Start is Good</v>
      </c>
    </row>
    <row r="711" spans="2:13" x14ac:dyDescent="0.3">
      <c r="B711" s="5" t="s">
        <v>29</v>
      </c>
      <c r="C711" s="5" t="s">
        <v>70</v>
      </c>
      <c r="D711" s="6">
        <v>44342</v>
      </c>
      <c r="E711" s="28">
        <v>44342.29318287038</v>
      </c>
      <c r="F711" s="7">
        <v>135</v>
      </c>
      <c r="G711" s="7" t="str">
        <f>VLOOKUP(Table13144[[#This Row],[LogRecordType]],RecordTypes!$B$13:$C$27,2,0)</f>
        <v>User Login Start Fail</v>
      </c>
      <c r="H711" s="5" t="s">
        <v>78</v>
      </c>
      <c r="I711" s="30">
        <f t="shared" si="10"/>
        <v>44342</v>
      </c>
      <c r="J711" s="29">
        <f>+VLOOKUP(Table13144[[#This Row],[DeviceMAC]],C712:F2614,3,0)</f>
        <v>44342.293125000011</v>
      </c>
      <c r="K711">
        <f>+VLOOKUP(Table13144[[#This Row],[DeviceMAC]],C712:F2614,4,0)</f>
        <v>113</v>
      </c>
      <c r="L711" t="str">
        <f>VLOOKUP(Table13144[[#This Row],[PrevRecordType]],RecordTypes!$B$13:$C$27,2,0)</f>
        <v>User Login Start</v>
      </c>
      <c r="M711" t="str">
        <f>+VLOOKUP(Table13144[[#This Row],[DeviceMAC]],C712:H2614,5,0)</f>
        <v>User Login Start</v>
      </c>
    </row>
    <row r="712" spans="2:13" x14ac:dyDescent="0.3">
      <c r="B712" s="5" t="s">
        <v>29</v>
      </c>
      <c r="C712" s="5" t="s">
        <v>70</v>
      </c>
      <c r="D712" s="6">
        <v>44342</v>
      </c>
      <c r="E712" s="28">
        <v>44342.293125000011</v>
      </c>
      <c r="F712" s="7">
        <v>113</v>
      </c>
      <c r="G712" s="7" t="str">
        <f>VLOOKUP(Table13144[[#This Row],[LogRecordType]],RecordTypes!$B$13:$C$27,2,0)</f>
        <v>User Login Start</v>
      </c>
      <c r="H712" s="5" t="s">
        <v>77</v>
      </c>
      <c r="I712" s="30">
        <f t="shared" si="10"/>
        <v>44342</v>
      </c>
      <c r="J712" s="29">
        <f>+VLOOKUP(Table13144[[#This Row],[DeviceMAC]],C713:F2615,3,0)</f>
        <v>44342.291724537048</v>
      </c>
      <c r="K712">
        <f>+VLOOKUP(Table13144[[#This Row],[DeviceMAC]],C713:F2615,4,0)</f>
        <v>112</v>
      </c>
      <c r="L712" t="str">
        <f>VLOOKUP(Table13144[[#This Row],[PrevRecordType]],RecordTypes!$B$13:$C$27,2,0)</f>
        <v>Device Connect Network</v>
      </c>
      <c r="M712" t="str">
        <f>+VLOOKUP(Table13144[[#This Row],[DeviceMAC]],C713:H2615,5,0)</f>
        <v>Device Connect Network</v>
      </c>
    </row>
    <row r="713" spans="2:13" x14ac:dyDescent="0.3">
      <c r="B713" s="5" t="s">
        <v>26</v>
      </c>
      <c r="C713" s="5" t="s">
        <v>79</v>
      </c>
      <c r="D713" s="6">
        <v>44342</v>
      </c>
      <c r="E713" s="28">
        <v>44342.293101851858</v>
      </c>
      <c r="F713" s="7">
        <v>106</v>
      </c>
      <c r="G713" s="7" t="str">
        <f>VLOOKUP(Table13144[[#This Row],[LogRecordType]],RecordTypes!$B$13:$C$27,2,0)</f>
        <v>Device Start is Good</v>
      </c>
      <c r="H713" s="5" t="s">
        <v>80</v>
      </c>
      <c r="I713" s="30">
        <f t="shared" si="10"/>
        <v>44342</v>
      </c>
      <c r="J713" s="29">
        <f>+VLOOKUP(Table13144[[#This Row],[DeviceMAC]],C714:F2616,3,0)</f>
        <v>44342.292175925933</v>
      </c>
      <c r="K713">
        <f>+VLOOKUP(Table13144[[#This Row],[DeviceMAC]],C714:F2616,4,0)</f>
        <v>102</v>
      </c>
      <c r="L713" t="str">
        <f>VLOOKUP(Table13144[[#This Row],[PrevRecordType]],RecordTypes!$B$13:$C$27,2,0)</f>
        <v>Device Start</v>
      </c>
      <c r="M713" t="str">
        <f>+VLOOKUP(Table13144[[#This Row],[DeviceMAC]],C714:H2616,5,0)</f>
        <v>Device Start</v>
      </c>
    </row>
    <row r="714" spans="2:13" ht="28.8" x14ac:dyDescent="0.3">
      <c r="B714" s="5" t="s">
        <v>29</v>
      </c>
      <c r="C714" s="5" t="s">
        <v>60</v>
      </c>
      <c r="D714" s="6">
        <v>44342</v>
      </c>
      <c r="E714" s="28">
        <v>44342.293090277788</v>
      </c>
      <c r="F714" s="7">
        <v>123</v>
      </c>
      <c r="G714" s="7" t="str">
        <f>VLOOKUP(Table13144[[#This Row],[LogRecordType]],RecordTypes!$B$13:$C$27,2,0)</f>
        <v>User Login Start is Good</v>
      </c>
      <c r="H714" s="5" t="s">
        <v>76</v>
      </c>
      <c r="I714" s="30">
        <f t="shared" si="10"/>
        <v>44342</v>
      </c>
      <c r="J714" s="29">
        <f>+VLOOKUP(Table13144[[#This Row],[DeviceMAC]],C715:F2617,3,0)</f>
        <v>44342.293055555565</v>
      </c>
      <c r="K714">
        <f>+VLOOKUP(Table13144[[#This Row],[DeviceMAC]],C715:F2617,4,0)</f>
        <v>113</v>
      </c>
      <c r="L714" t="str">
        <f>VLOOKUP(Table13144[[#This Row],[PrevRecordType]],RecordTypes!$B$13:$C$27,2,0)</f>
        <v>User Login Start</v>
      </c>
      <c r="M714" t="str">
        <f>+VLOOKUP(Table13144[[#This Row],[DeviceMAC]],C715:H2617,5,0)</f>
        <v>User Login Start</v>
      </c>
    </row>
    <row r="715" spans="2:13" x14ac:dyDescent="0.3">
      <c r="B715" s="5" t="s">
        <v>29</v>
      </c>
      <c r="C715" s="5" t="s">
        <v>60</v>
      </c>
      <c r="D715" s="6">
        <v>44342</v>
      </c>
      <c r="E715" s="28">
        <v>44342.293055555565</v>
      </c>
      <c r="F715" s="7">
        <v>113</v>
      </c>
      <c r="G715" s="7" t="str">
        <f>VLOOKUP(Table13144[[#This Row],[LogRecordType]],RecordTypes!$B$13:$C$27,2,0)</f>
        <v>User Login Start</v>
      </c>
      <c r="H715" s="5" t="s">
        <v>76</v>
      </c>
      <c r="I715" s="30">
        <f t="shared" ref="I715:I778" si="11">+VLOOKUP(C715,C716:H2618,2,0)</f>
        <v>44342</v>
      </c>
      <c r="J715" s="29">
        <f>+VLOOKUP(Table13144[[#This Row],[DeviceMAC]],C716:F2618,3,0)</f>
        <v>44342.291736111118</v>
      </c>
      <c r="K715">
        <f>+VLOOKUP(Table13144[[#This Row],[DeviceMAC]],C716:F2618,4,0)</f>
        <v>135</v>
      </c>
      <c r="L715" t="str">
        <f>VLOOKUP(Table13144[[#This Row],[PrevRecordType]],RecordTypes!$B$13:$C$27,2,0)</f>
        <v>User Login Start Fail</v>
      </c>
      <c r="M715" t="str">
        <f>+VLOOKUP(Table13144[[#This Row],[DeviceMAC]],C716:H2618,5,0)</f>
        <v>User Login Start Fail</v>
      </c>
    </row>
    <row r="716" spans="2:13" ht="28.8" x14ac:dyDescent="0.3">
      <c r="B716" s="5" t="s">
        <v>26</v>
      </c>
      <c r="C716" s="5" t="s">
        <v>62</v>
      </c>
      <c r="D716" s="6">
        <v>44342</v>
      </c>
      <c r="E716" s="28">
        <v>44342.292870370373</v>
      </c>
      <c r="F716" s="7">
        <v>123</v>
      </c>
      <c r="G716" s="7" t="str">
        <f>VLOOKUP(Table13144[[#This Row],[LogRecordType]],RecordTypes!$B$13:$C$27,2,0)</f>
        <v>User Login Start is Good</v>
      </c>
      <c r="H716" s="5" t="s">
        <v>63</v>
      </c>
      <c r="I716" s="30">
        <f t="shared" si="11"/>
        <v>44342</v>
      </c>
      <c r="J716" s="29">
        <f>+VLOOKUP(Table13144[[#This Row],[DeviceMAC]],C717:F2619,3,0)</f>
        <v>44342.292800925927</v>
      </c>
      <c r="K716">
        <f>+VLOOKUP(Table13144[[#This Row],[DeviceMAC]],C717:F2619,4,0)</f>
        <v>113</v>
      </c>
      <c r="L716" t="str">
        <f>VLOOKUP(Table13144[[#This Row],[PrevRecordType]],RecordTypes!$B$13:$C$27,2,0)</f>
        <v>User Login Start</v>
      </c>
      <c r="M716" t="str">
        <f>+VLOOKUP(Table13144[[#This Row],[DeviceMAC]],C717:H2619,5,0)</f>
        <v>User Login Start</v>
      </c>
    </row>
    <row r="717" spans="2:13" ht="28.8" x14ac:dyDescent="0.3">
      <c r="B717" s="5" t="s">
        <v>26</v>
      </c>
      <c r="C717" s="5" t="s">
        <v>72</v>
      </c>
      <c r="D717" s="6">
        <v>44342</v>
      </c>
      <c r="E717" s="28">
        <v>44342.292812500003</v>
      </c>
      <c r="F717" s="7">
        <v>112</v>
      </c>
      <c r="G717" s="7" t="str">
        <f>VLOOKUP(Table13144[[#This Row],[LogRecordType]],RecordTypes!$B$13:$C$27,2,0)</f>
        <v>Device Connect Network</v>
      </c>
      <c r="H717" s="5" t="s">
        <v>73</v>
      </c>
      <c r="I717" s="30">
        <f t="shared" si="11"/>
        <v>44342</v>
      </c>
      <c r="J717" s="29">
        <f>+VLOOKUP(Table13144[[#This Row],[DeviceMAC]],C718:F2620,3,0)</f>
        <v>44342.292708333334</v>
      </c>
      <c r="K717">
        <f>+VLOOKUP(Table13144[[#This Row],[DeviceMAC]],C718:F2620,4,0)</f>
        <v>106</v>
      </c>
      <c r="L717" t="str">
        <f>VLOOKUP(Table13144[[#This Row],[PrevRecordType]],RecordTypes!$B$13:$C$27,2,0)</f>
        <v>Device Start is Good</v>
      </c>
      <c r="M717" t="str">
        <f>+VLOOKUP(Table13144[[#This Row],[DeviceMAC]],C718:H2620,5,0)</f>
        <v>Device Start is Good</v>
      </c>
    </row>
    <row r="718" spans="2:13" x14ac:dyDescent="0.3">
      <c r="B718" s="5" t="s">
        <v>26</v>
      </c>
      <c r="C718" s="5" t="s">
        <v>62</v>
      </c>
      <c r="D718" s="6">
        <v>44342</v>
      </c>
      <c r="E718" s="28">
        <v>44342.292800925927</v>
      </c>
      <c r="F718" s="7">
        <v>113</v>
      </c>
      <c r="G718" s="7" t="str">
        <f>VLOOKUP(Table13144[[#This Row],[LogRecordType]],RecordTypes!$B$13:$C$27,2,0)</f>
        <v>User Login Start</v>
      </c>
      <c r="H718" s="5" t="s">
        <v>63</v>
      </c>
      <c r="I718" s="30">
        <f t="shared" si="11"/>
        <v>44342</v>
      </c>
      <c r="J718" s="29">
        <f>+VLOOKUP(Table13144[[#This Row],[DeviceMAC]],C719:F2621,3,0)</f>
        <v>44342.288194444445</v>
      </c>
      <c r="K718">
        <f>+VLOOKUP(Table13144[[#This Row],[DeviceMAC]],C719:F2621,4,0)</f>
        <v>112</v>
      </c>
      <c r="L718" t="str">
        <f>VLOOKUP(Table13144[[#This Row],[PrevRecordType]],RecordTypes!$B$13:$C$27,2,0)</f>
        <v>Device Connect Network</v>
      </c>
      <c r="M718" t="str">
        <f>+VLOOKUP(Table13144[[#This Row],[DeviceMAC]],C719:H2621,5,0)</f>
        <v>Device Connect Network</v>
      </c>
    </row>
    <row r="719" spans="2:13" x14ac:dyDescent="0.3">
      <c r="B719" s="5" t="s">
        <v>29</v>
      </c>
      <c r="C719" s="5" t="s">
        <v>83</v>
      </c>
      <c r="D719" s="6">
        <v>44342</v>
      </c>
      <c r="E719" s="28">
        <v>44342.292754629627</v>
      </c>
      <c r="F719" s="7">
        <v>102</v>
      </c>
      <c r="G719" s="7" t="str">
        <f>VLOOKUP(Table13144[[#This Row],[LogRecordType]],RecordTypes!$B$13:$C$27,2,0)</f>
        <v>Device Start</v>
      </c>
      <c r="H719" s="5" t="s">
        <v>84</v>
      </c>
      <c r="I719" s="30">
        <f t="shared" si="11"/>
        <v>44341</v>
      </c>
      <c r="J719" s="29">
        <f>+VLOOKUP(Table13144[[#This Row],[DeviceMAC]],C720:F2622,3,0)</f>
        <v>44341.702164351853</v>
      </c>
      <c r="K719">
        <f>+VLOOKUP(Table13144[[#This Row],[DeviceMAC]],C720:F2622,4,0)</f>
        <v>156</v>
      </c>
      <c r="L719" t="str">
        <f>VLOOKUP(Table13144[[#This Row],[PrevRecordType]],RecordTypes!$B$13:$C$27,2,0)</f>
        <v>PowerDown Or Network Disconnect Discovered</v>
      </c>
      <c r="M719" s="31" t="str">
        <f>+VLOOKUP(Table13144[[#This Row],[DeviceMAC]],C720:H2622,5,0)</f>
        <v>PowerDown Or Network Disconnect Discovered</v>
      </c>
    </row>
    <row r="720" spans="2:13" x14ac:dyDescent="0.3">
      <c r="B720" s="5" t="s">
        <v>26</v>
      </c>
      <c r="C720" s="5" t="s">
        <v>72</v>
      </c>
      <c r="D720" s="6">
        <v>44342</v>
      </c>
      <c r="E720" s="28">
        <v>44342.292708333334</v>
      </c>
      <c r="F720" s="7">
        <v>106</v>
      </c>
      <c r="G720" s="7" t="str">
        <f>VLOOKUP(Table13144[[#This Row],[LogRecordType]],RecordTypes!$B$13:$C$27,2,0)</f>
        <v>Device Start is Good</v>
      </c>
      <c r="H720" s="5" t="s">
        <v>73</v>
      </c>
      <c r="I720" s="30">
        <f t="shared" si="11"/>
        <v>44342</v>
      </c>
      <c r="J720" s="29">
        <f>+VLOOKUP(Table13144[[#This Row],[DeviceMAC]],C721:F2623,3,0)</f>
        <v>44342.290520833332</v>
      </c>
      <c r="K720">
        <f>+VLOOKUP(Table13144[[#This Row],[DeviceMAC]],C721:F2623,4,0)</f>
        <v>102</v>
      </c>
      <c r="L720" t="str">
        <f>VLOOKUP(Table13144[[#This Row],[PrevRecordType]],RecordTypes!$B$13:$C$27,2,0)</f>
        <v>Device Start</v>
      </c>
      <c r="M720" t="str">
        <f>+VLOOKUP(Table13144[[#This Row],[DeviceMAC]],C721:H2623,5,0)</f>
        <v>Device Start</v>
      </c>
    </row>
    <row r="721" spans="2:13" x14ac:dyDescent="0.3">
      <c r="B721" s="5" t="s">
        <v>26</v>
      </c>
      <c r="C721" s="5" t="s">
        <v>79</v>
      </c>
      <c r="D721" s="6">
        <v>44342</v>
      </c>
      <c r="E721" s="28">
        <v>44342.292175925933</v>
      </c>
      <c r="F721" s="7">
        <v>102</v>
      </c>
      <c r="G721" s="7" t="str">
        <f>VLOOKUP(Table13144[[#This Row],[LogRecordType]],RecordTypes!$B$13:$C$27,2,0)</f>
        <v>Device Start</v>
      </c>
      <c r="H721" s="5" t="s">
        <v>80</v>
      </c>
      <c r="I721" s="30">
        <f t="shared" si="11"/>
        <v>44341</v>
      </c>
      <c r="J721" s="29">
        <f>+VLOOKUP(Table13144[[#This Row],[DeviceMAC]],C722:F2624,3,0)</f>
        <v>44341.681817129633</v>
      </c>
      <c r="K721">
        <f>+VLOOKUP(Table13144[[#This Row],[DeviceMAC]],C722:F2624,4,0)</f>
        <v>156</v>
      </c>
      <c r="L721" t="str">
        <f>VLOOKUP(Table13144[[#This Row],[PrevRecordType]],RecordTypes!$B$13:$C$27,2,0)</f>
        <v>PowerDown Or Network Disconnect Discovered</v>
      </c>
      <c r="M721" s="31" t="str">
        <f>+VLOOKUP(Table13144[[#This Row],[DeviceMAC]],C722:H2624,5,0)</f>
        <v>PowerDown Or Network Disconnect Discovered</v>
      </c>
    </row>
    <row r="722" spans="2:13" x14ac:dyDescent="0.3">
      <c r="B722" s="5" t="s">
        <v>29</v>
      </c>
      <c r="C722" s="5" t="s">
        <v>60</v>
      </c>
      <c r="D722" s="6">
        <v>44342</v>
      </c>
      <c r="E722" s="28">
        <v>44342.291736111118</v>
      </c>
      <c r="F722" s="7">
        <v>135</v>
      </c>
      <c r="G722" s="7" t="str">
        <f>VLOOKUP(Table13144[[#This Row],[LogRecordType]],RecordTypes!$B$13:$C$27,2,0)</f>
        <v>User Login Start Fail</v>
      </c>
      <c r="H722" s="5" t="s">
        <v>76</v>
      </c>
      <c r="I722" s="30">
        <f t="shared" si="11"/>
        <v>44342</v>
      </c>
      <c r="J722" s="29">
        <f>+VLOOKUP(Table13144[[#This Row],[DeviceMAC]],C723:F2625,3,0)</f>
        <v>44342.291724537041</v>
      </c>
      <c r="K722">
        <f>+VLOOKUP(Table13144[[#This Row],[DeviceMAC]],C723:F2625,4,0)</f>
        <v>113</v>
      </c>
      <c r="L722" t="str">
        <f>VLOOKUP(Table13144[[#This Row],[PrevRecordType]],RecordTypes!$B$13:$C$27,2,0)</f>
        <v>User Login Start</v>
      </c>
      <c r="M722" t="str">
        <f>+VLOOKUP(Table13144[[#This Row],[DeviceMAC]],C723:H2625,5,0)</f>
        <v>User Login Start</v>
      </c>
    </row>
    <row r="723" spans="2:13" ht="28.8" x14ac:dyDescent="0.3">
      <c r="B723" s="5" t="s">
        <v>29</v>
      </c>
      <c r="C723" s="5" t="s">
        <v>70</v>
      </c>
      <c r="D723" s="6">
        <v>44342</v>
      </c>
      <c r="E723" s="28">
        <v>44342.291724537048</v>
      </c>
      <c r="F723" s="7">
        <v>112</v>
      </c>
      <c r="G723" s="7" t="str">
        <f>VLOOKUP(Table13144[[#This Row],[LogRecordType]],RecordTypes!$B$13:$C$27,2,0)</f>
        <v>Device Connect Network</v>
      </c>
      <c r="H723" s="5" t="s">
        <v>71</v>
      </c>
      <c r="I723" s="30">
        <f t="shared" si="11"/>
        <v>44342</v>
      </c>
      <c r="J723" s="29">
        <f>+VLOOKUP(Table13144[[#This Row],[DeviceMAC]],C724:F2626,3,0)</f>
        <v>44342.291620370379</v>
      </c>
      <c r="K723">
        <f>+VLOOKUP(Table13144[[#This Row],[DeviceMAC]],C724:F2626,4,0)</f>
        <v>106</v>
      </c>
      <c r="L723" t="str">
        <f>VLOOKUP(Table13144[[#This Row],[PrevRecordType]],RecordTypes!$B$13:$C$27,2,0)</f>
        <v>Device Start is Good</v>
      </c>
      <c r="M723" t="str">
        <f>+VLOOKUP(Table13144[[#This Row],[DeviceMAC]],C724:H2626,5,0)</f>
        <v>Device Start is Good</v>
      </c>
    </row>
    <row r="724" spans="2:13" x14ac:dyDescent="0.3">
      <c r="B724" s="5" t="s">
        <v>29</v>
      </c>
      <c r="C724" s="5" t="s">
        <v>60</v>
      </c>
      <c r="D724" s="6">
        <v>44342</v>
      </c>
      <c r="E724" s="28">
        <v>44342.291724537041</v>
      </c>
      <c r="F724" s="7">
        <v>113</v>
      </c>
      <c r="G724" s="7" t="str">
        <f>VLOOKUP(Table13144[[#This Row],[LogRecordType]],RecordTypes!$B$13:$C$27,2,0)</f>
        <v>User Login Start</v>
      </c>
      <c r="H724" s="5" t="s">
        <v>76</v>
      </c>
      <c r="I724" s="30">
        <f t="shared" si="11"/>
        <v>44342</v>
      </c>
      <c r="J724" s="29">
        <f>+VLOOKUP(Table13144[[#This Row],[DeviceMAC]],C725:F2627,3,0)</f>
        <v>44342.286932870375</v>
      </c>
      <c r="K724">
        <f>+VLOOKUP(Table13144[[#This Row],[DeviceMAC]],C725:F2627,4,0)</f>
        <v>112</v>
      </c>
      <c r="L724" t="str">
        <f>VLOOKUP(Table13144[[#This Row],[PrevRecordType]],RecordTypes!$B$13:$C$27,2,0)</f>
        <v>Device Connect Network</v>
      </c>
      <c r="M724" t="str">
        <f>+VLOOKUP(Table13144[[#This Row],[DeviceMAC]],C725:H2627,5,0)</f>
        <v>Device Connect Network</v>
      </c>
    </row>
    <row r="725" spans="2:13" x14ac:dyDescent="0.3">
      <c r="B725" s="5" t="s">
        <v>29</v>
      </c>
      <c r="C725" s="5" t="s">
        <v>70</v>
      </c>
      <c r="D725" s="6">
        <v>44342</v>
      </c>
      <c r="E725" s="28">
        <v>44342.291620370379</v>
      </c>
      <c r="F725" s="7">
        <v>106</v>
      </c>
      <c r="G725" s="7" t="str">
        <f>VLOOKUP(Table13144[[#This Row],[LogRecordType]],RecordTypes!$B$13:$C$27,2,0)</f>
        <v>Device Start is Good</v>
      </c>
      <c r="H725" s="5" t="s">
        <v>71</v>
      </c>
      <c r="I725" s="30">
        <f t="shared" si="11"/>
        <v>44342</v>
      </c>
      <c r="J725" s="29">
        <f>+VLOOKUP(Table13144[[#This Row],[DeviceMAC]],C726:F2628,3,0)</f>
        <v>44342.29109953704</v>
      </c>
      <c r="K725">
        <f>+VLOOKUP(Table13144[[#This Row],[DeviceMAC]],C726:F2628,4,0)</f>
        <v>102</v>
      </c>
      <c r="L725" t="str">
        <f>VLOOKUP(Table13144[[#This Row],[PrevRecordType]],RecordTypes!$B$13:$C$27,2,0)</f>
        <v>Device Start</v>
      </c>
      <c r="M725" t="str">
        <f>+VLOOKUP(Table13144[[#This Row],[DeviceMAC]],C726:H2628,5,0)</f>
        <v>Device Start</v>
      </c>
    </row>
    <row r="726" spans="2:13" ht="28.8" x14ac:dyDescent="0.3">
      <c r="B726" s="5" t="s">
        <v>26</v>
      </c>
      <c r="C726" s="5" t="s">
        <v>56</v>
      </c>
      <c r="D726" s="6">
        <v>44342</v>
      </c>
      <c r="E726" s="28">
        <v>44342.291608796295</v>
      </c>
      <c r="F726" s="7">
        <v>123</v>
      </c>
      <c r="G726" s="7" t="str">
        <f>VLOOKUP(Table13144[[#This Row],[LogRecordType]],RecordTypes!$B$13:$C$27,2,0)</f>
        <v>User Login Start is Good</v>
      </c>
      <c r="H726" s="5" t="s">
        <v>68</v>
      </c>
      <c r="I726" s="30">
        <f t="shared" si="11"/>
        <v>44342</v>
      </c>
      <c r="J726" s="29">
        <f>+VLOOKUP(Table13144[[#This Row],[DeviceMAC]],C727:F2629,3,0)</f>
        <v>44342.291562499995</v>
      </c>
      <c r="K726">
        <f>+VLOOKUP(Table13144[[#This Row],[DeviceMAC]],C727:F2629,4,0)</f>
        <v>113</v>
      </c>
      <c r="L726" t="str">
        <f>VLOOKUP(Table13144[[#This Row],[PrevRecordType]],RecordTypes!$B$13:$C$27,2,0)</f>
        <v>User Login Start</v>
      </c>
      <c r="M726" t="str">
        <f>+VLOOKUP(Table13144[[#This Row],[DeviceMAC]],C727:H2629,5,0)</f>
        <v>User Login Start</v>
      </c>
    </row>
    <row r="727" spans="2:13" x14ac:dyDescent="0.3">
      <c r="B727" s="5" t="s">
        <v>26</v>
      </c>
      <c r="C727" s="5" t="s">
        <v>56</v>
      </c>
      <c r="D727" s="6">
        <v>44342</v>
      </c>
      <c r="E727" s="28">
        <v>44342.291562499995</v>
      </c>
      <c r="F727" s="7">
        <v>113</v>
      </c>
      <c r="G727" s="7" t="str">
        <f>VLOOKUP(Table13144[[#This Row],[LogRecordType]],RecordTypes!$B$13:$C$27,2,0)</f>
        <v>User Login Start</v>
      </c>
      <c r="H727" s="5" t="s">
        <v>68</v>
      </c>
      <c r="I727" s="30">
        <f t="shared" si="11"/>
        <v>44342</v>
      </c>
      <c r="J727" s="29">
        <f>+VLOOKUP(Table13144[[#This Row],[DeviceMAC]],C728:F2630,3,0)</f>
        <v>44342.286365740736</v>
      </c>
      <c r="K727">
        <f>+VLOOKUP(Table13144[[#This Row],[DeviceMAC]],C728:F2630,4,0)</f>
        <v>112</v>
      </c>
      <c r="L727" t="str">
        <f>VLOOKUP(Table13144[[#This Row],[PrevRecordType]],RecordTypes!$B$13:$C$27,2,0)</f>
        <v>Device Connect Network</v>
      </c>
      <c r="M727" t="str">
        <f>+VLOOKUP(Table13144[[#This Row],[DeviceMAC]],C728:H2630,5,0)</f>
        <v>Device Connect Network</v>
      </c>
    </row>
    <row r="728" spans="2:13" ht="28.8" x14ac:dyDescent="0.3">
      <c r="B728" s="5" t="s">
        <v>29</v>
      </c>
      <c r="C728" s="5" t="s">
        <v>74</v>
      </c>
      <c r="D728" s="6">
        <v>44342</v>
      </c>
      <c r="E728" s="28">
        <v>44342.291365740733</v>
      </c>
      <c r="F728" s="7">
        <v>112</v>
      </c>
      <c r="G728" s="7" t="str">
        <f>VLOOKUP(Table13144[[#This Row],[LogRecordType]],RecordTypes!$B$13:$C$27,2,0)</f>
        <v>Device Connect Network</v>
      </c>
      <c r="H728" s="5" t="s">
        <v>75</v>
      </c>
      <c r="I728" s="30">
        <f t="shared" si="11"/>
        <v>44341</v>
      </c>
      <c r="J728" s="29">
        <f>+VLOOKUP(Table13144[[#This Row],[DeviceMAC]],C729:F2631,3,0)</f>
        <v>44341.675381944442</v>
      </c>
      <c r="K728">
        <f>+VLOOKUP(Table13144[[#This Row],[DeviceMAC]],C729:F2631,4,0)</f>
        <v>156</v>
      </c>
      <c r="L728" t="str">
        <f>VLOOKUP(Table13144[[#This Row],[PrevRecordType]],RecordTypes!$B$13:$C$27,2,0)</f>
        <v>PowerDown Or Network Disconnect Discovered</v>
      </c>
      <c r="M728" s="31" t="str">
        <f>+VLOOKUP(Table13144[[#This Row],[DeviceMAC]],C729:H2631,5,0)</f>
        <v>PowerDown Or Network Disconnect Discovered</v>
      </c>
    </row>
    <row r="729" spans="2:13" x14ac:dyDescent="0.3">
      <c r="B729" s="5" t="s">
        <v>29</v>
      </c>
      <c r="C729" s="5" t="s">
        <v>70</v>
      </c>
      <c r="D729" s="6">
        <v>44342</v>
      </c>
      <c r="E729" s="28">
        <v>44342.29109953704</v>
      </c>
      <c r="F729" s="7">
        <v>102</v>
      </c>
      <c r="G729" s="7" t="str">
        <f>VLOOKUP(Table13144[[#This Row],[LogRecordType]],RecordTypes!$B$13:$C$27,2,0)</f>
        <v>Device Start</v>
      </c>
      <c r="H729" s="5" t="s">
        <v>71</v>
      </c>
      <c r="I729" s="30">
        <f t="shared" si="11"/>
        <v>44341</v>
      </c>
      <c r="J729" s="29">
        <f>+VLOOKUP(Table13144[[#This Row],[DeviceMAC]],C730:F2632,3,0)</f>
        <v>44341.675335648164</v>
      </c>
      <c r="K729">
        <f>+VLOOKUP(Table13144[[#This Row],[DeviceMAC]],C730:F2632,4,0)</f>
        <v>156</v>
      </c>
      <c r="L729" t="str">
        <f>VLOOKUP(Table13144[[#This Row],[PrevRecordType]],RecordTypes!$B$13:$C$27,2,0)</f>
        <v>PowerDown Or Network Disconnect Discovered</v>
      </c>
      <c r="M729" s="31" t="str">
        <f>+VLOOKUP(Table13144[[#This Row],[DeviceMAC]],C730:H2632,5,0)</f>
        <v>PowerDown Or Network Disconnect Discovered</v>
      </c>
    </row>
    <row r="730" spans="2:13" ht="28.8" x14ac:dyDescent="0.3">
      <c r="B730" s="5" t="s">
        <v>26</v>
      </c>
      <c r="C730" s="5" t="s">
        <v>54</v>
      </c>
      <c r="D730" s="6">
        <v>44342</v>
      </c>
      <c r="E730" s="28">
        <v>44342.290995370371</v>
      </c>
      <c r="F730" s="7">
        <v>123</v>
      </c>
      <c r="G730" s="7" t="str">
        <f>VLOOKUP(Table13144[[#This Row],[LogRecordType]],RecordTypes!$B$13:$C$27,2,0)</f>
        <v>User Login Start is Good</v>
      </c>
      <c r="H730" s="5" t="s">
        <v>88</v>
      </c>
      <c r="I730" s="30">
        <f t="shared" si="11"/>
        <v>44342</v>
      </c>
      <c r="J730" s="29">
        <f>+VLOOKUP(Table13144[[#This Row],[DeviceMAC]],C731:F2633,3,0)</f>
        <v>44342.290891203702</v>
      </c>
      <c r="K730">
        <f>+VLOOKUP(Table13144[[#This Row],[DeviceMAC]],C731:F2633,4,0)</f>
        <v>113</v>
      </c>
      <c r="L730" t="str">
        <f>VLOOKUP(Table13144[[#This Row],[PrevRecordType]],RecordTypes!$B$13:$C$27,2,0)</f>
        <v>User Login Start</v>
      </c>
      <c r="M730" t="str">
        <f>+VLOOKUP(Table13144[[#This Row],[DeviceMAC]],C731:H2633,5,0)</f>
        <v>User Login Start</v>
      </c>
    </row>
    <row r="731" spans="2:13" ht="43.2" x14ac:dyDescent="0.3">
      <c r="B731" s="5" t="s">
        <v>26</v>
      </c>
      <c r="C731" s="5" t="s">
        <v>52</v>
      </c>
      <c r="D731" s="6">
        <v>44342</v>
      </c>
      <c r="E731" s="28">
        <v>44342.290914351855</v>
      </c>
      <c r="F731" s="7">
        <v>156</v>
      </c>
      <c r="G731" s="7" t="str">
        <f>VLOOKUP(Table13144[[#This Row],[LogRecordType]],RecordTypes!$B$13:$C$27,2,0)</f>
        <v>PowerDown Or Network Disconnect Discovered</v>
      </c>
      <c r="H731" s="5" t="s">
        <v>67</v>
      </c>
      <c r="I731" s="30">
        <f t="shared" si="11"/>
        <v>44342</v>
      </c>
      <c r="J731" s="29">
        <f>+VLOOKUP(Table13144[[#This Row],[DeviceMAC]],C732:F2634,3,0)</f>
        <v>44342.290752314817</v>
      </c>
      <c r="K731">
        <f>+VLOOKUP(Table13144[[#This Row],[DeviceMAC]],C732:F2634,4,0)</f>
        <v>123</v>
      </c>
      <c r="L731" t="str">
        <f>VLOOKUP(Table13144[[#This Row],[PrevRecordType]],RecordTypes!$B$13:$C$27,2,0)</f>
        <v>User Login Start is Good</v>
      </c>
      <c r="M731" t="str">
        <f>+VLOOKUP(Table13144[[#This Row],[DeviceMAC]],C732:H2634,5,0)</f>
        <v>User Login Start is Good</v>
      </c>
    </row>
    <row r="732" spans="2:13" x14ac:dyDescent="0.3">
      <c r="B732" s="5" t="s">
        <v>26</v>
      </c>
      <c r="C732" s="5" t="s">
        <v>54</v>
      </c>
      <c r="D732" s="6">
        <v>44342</v>
      </c>
      <c r="E732" s="28">
        <v>44342.290891203702</v>
      </c>
      <c r="F732" s="7">
        <v>113</v>
      </c>
      <c r="G732" s="7" t="str">
        <f>VLOOKUP(Table13144[[#This Row],[LogRecordType]],RecordTypes!$B$13:$C$27,2,0)</f>
        <v>User Login Start</v>
      </c>
      <c r="H732" s="5" t="s">
        <v>88</v>
      </c>
      <c r="I732" s="30">
        <f t="shared" si="11"/>
        <v>44342</v>
      </c>
      <c r="J732" s="29">
        <f>+VLOOKUP(Table13144[[#This Row],[DeviceMAC]],C733:F2635,3,0)</f>
        <v>44342.286006944443</v>
      </c>
      <c r="K732">
        <f>+VLOOKUP(Table13144[[#This Row],[DeviceMAC]],C733:F2635,4,0)</f>
        <v>112</v>
      </c>
      <c r="L732" t="str">
        <f>VLOOKUP(Table13144[[#This Row],[PrevRecordType]],RecordTypes!$B$13:$C$27,2,0)</f>
        <v>Device Connect Network</v>
      </c>
      <c r="M732" t="str">
        <f>+VLOOKUP(Table13144[[#This Row],[DeviceMAC]],C733:H2635,5,0)</f>
        <v>Device Connect Network</v>
      </c>
    </row>
    <row r="733" spans="2:13" ht="28.8" x14ac:dyDescent="0.3">
      <c r="B733" s="5" t="s">
        <v>26</v>
      </c>
      <c r="C733" s="5" t="s">
        <v>52</v>
      </c>
      <c r="D733" s="6">
        <v>44342</v>
      </c>
      <c r="E733" s="28">
        <v>44342.290752314817</v>
      </c>
      <c r="F733" s="7">
        <v>123</v>
      </c>
      <c r="G733" s="7" t="str">
        <f>VLOOKUP(Table13144[[#This Row],[LogRecordType]],RecordTypes!$B$13:$C$27,2,0)</f>
        <v>User Login Start is Good</v>
      </c>
      <c r="H733" s="5" t="s">
        <v>66</v>
      </c>
      <c r="I733" s="30">
        <f t="shared" si="11"/>
        <v>44342</v>
      </c>
      <c r="J733" s="29">
        <f>+VLOOKUP(Table13144[[#This Row],[DeviceMAC]],C734:F2636,3,0)</f>
        <v>44342.290729166671</v>
      </c>
      <c r="K733">
        <f>+VLOOKUP(Table13144[[#This Row],[DeviceMAC]],C734:F2636,4,0)</f>
        <v>113</v>
      </c>
      <c r="L733" t="str">
        <f>VLOOKUP(Table13144[[#This Row],[PrevRecordType]],RecordTypes!$B$13:$C$27,2,0)</f>
        <v>User Login Start</v>
      </c>
      <c r="M733" t="str">
        <f>+VLOOKUP(Table13144[[#This Row],[DeviceMAC]],C734:H2636,5,0)</f>
        <v>User Login Start</v>
      </c>
    </row>
    <row r="734" spans="2:13" x14ac:dyDescent="0.3">
      <c r="B734" s="5" t="s">
        <v>26</v>
      </c>
      <c r="C734" s="5" t="s">
        <v>52</v>
      </c>
      <c r="D734" s="6">
        <v>44342</v>
      </c>
      <c r="E734" s="28">
        <v>44342.290729166671</v>
      </c>
      <c r="F734" s="7">
        <v>113</v>
      </c>
      <c r="G734" s="7" t="str">
        <f>VLOOKUP(Table13144[[#This Row],[LogRecordType]],RecordTypes!$B$13:$C$27,2,0)</f>
        <v>User Login Start</v>
      </c>
      <c r="H734" s="5" t="s">
        <v>66</v>
      </c>
      <c r="I734" s="30">
        <f t="shared" si="11"/>
        <v>44342</v>
      </c>
      <c r="J734" s="29">
        <f>+VLOOKUP(Table13144[[#This Row],[DeviceMAC]],C735:F2637,3,0)</f>
        <v>44342.285312500004</v>
      </c>
      <c r="K734">
        <f>+VLOOKUP(Table13144[[#This Row],[DeviceMAC]],C735:F2637,4,0)</f>
        <v>112</v>
      </c>
      <c r="L734" t="str">
        <f>VLOOKUP(Table13144[[#This Row],[PrevRecordType]],RecordTypes!$B$13:$C$27,2,0)</f>
        <v>Device Connect Network</v>
      </c>
      <c r="M734" t="str">
        <f>+VLOOKUP(Table13144[[#This Row],[DeviceMAC]],C735:H2637,5,0)</f>
        <v>Device Connect Network</v>
      </c>
    </row>
    <row r="735" spans="2:13" x14ac:dyDescent="0.3">
      <c r="B735" s="5" t="s">
        <v>26</v>
      </c>
      <c r="C735" s="5" t="s">
        <v>72</v>
      </c>
      <c r="D735" s="6">
        <v>44342</v>
      </c>
      <c r="E735" s="28">
        <v>44342.290520833332</v>
      </c>
      <c r="F735" s="7">
        <v>102</v>
      </c>
      <c r="G735" s="7" t="str">
        <f>VLOOKUP(Table13144[[#This Row],[LogRecordType]],RecordTypes!$B$13:$C$27,2,0)</f>
        <v>Device Start</v>
      </c>
      <c r="H735" s="5" t="s">
        <v>73</v>
      </c>
      <c r="I735" s="30">
        <f t="shared" si="11"/>
        <v>44341</v>
      </c>
      <c r="J735" s="29">
        <f>+VLOOKUP(Table13144[[#This Row],[DeviceMAC]],C736:F2638,3,0)</f>
        <v>44341.660740740743</v>
      </c>
      <c r="K735">
        <f>+VLOOKUP(Table13144[[#This Row],[DeviceMAC]],C736:F2638,4,0)</f>
        <v>156</v>
      </c>
      <c r="L735" t="str">
        <f>VLOOKUP(Table13144[[#This Row],[PrevRecordType]],RecordTypes!$B$13:$C$27,2,0)</f>
        <v>PowerDown Or Network Disconnect Discovered</v>
      </c>
      <c r="M735" s="31" t="str">
        <f>+VLOOKUP(Table13144[[#This Row],[DeviceMAC]],C736:H2638,5,0)</f>
        <v>PowerDown Or Network Disconnect Discovered</v>
      </c>
    </row>
    <row r="736" spans="2:13" ht="43.2" x14ac:dyDescent="0.3">
      <c r="B736" s="5" t="s">
        <v>29</v>
      </c>
      <c r="C736" s="5" t="s">
        <v>58</v>
      </c>
      <c r="D736" s="6">
        <v>44342</v>
      </c>
      <c r="E736" s="28">
        <v>44342.290451388893</v>
      </c>
      <c r="F736" s="7">
        <v>156</v>
      </c>
      <c r="G736" s="7" t="str">
        <f>VLOOKUP(Table13144[[#This Row],[LogRecordType]],RecordTypes!$B$13:$C$27,2,0)</f>
        <v>PowerDown Or Network Disconnect Discovered</v>
      </c>
      <c r="H736" s="5" t="s">
        <v>67</v>
      </c>
      <c r="I736" s="30">
        <f t="shared" si="11"/>
        <v>44342</v>
      </c>
      <c r="J736" s="29">
        <f>+VLOOKUP(Table13144[[#This Row],[DeviceMAC]],C737:F2639,3,0)</f>
        <v>44342.290335648155</v>
      </c>
      <c r="K736">
        <f>+VLOOKUP(Table13144[[#This Row],[DeviceMAC]],C737:F2639,4,0)</f>
        <v>123</v>
      </c>
      <c r="L736" t="str">
        <f>VLOOKUP(Table13144[[#This Row],[PrevRecordType]],RecordTypes!$B$13:$C$27,2,0)</f>
        <v>User Login Start is Good</v>
      </c>
      <c r="M736" t="str">
        <f>+VLOOKUP(Table13144[[#This Row],[DeviceMAC]],C737:H2639,5,0)</f>
        <v>User Login Start is Good</v>
      </c>
    </row>
    <row r="737" spans="2:13" ht="28.8" x14ac:dyDescent="0.3">
      <c r="B737" s="5" t="s">
        <v>29</v>
      </c>
      <c r="C737" s="5" t="s">
        <v>58</v>
      </c>
      <c r="D737" s="6">
        <v>44342</v>
      </c>
      <c r="E737" s="28">
        <v>44342.290335648155</v>
      </c>
      <c r="F737" s="7">
        <v>123</v>
      </c>
      <c r="G737" s="7" t="str">
        <f>VLOOKUP(Table13144[[#This Row],[LogRecordType]],RecordTypes!$B$13:$C$27,2,0)</f>
        <v>User Login Start is Good</v>
      </c>
      <c r="H737" s="5" t="s">
        <v>69</v>
      </c>
      <c r="I737" s="30">
        <f t="shared" si="11"/>
        <v>44342</v>
      </c>
      <c r="J737" s="29">
        <f>+VLOOKUP(Table13144[[#This Row],[DeviceMAC]],C738:F2640,3,0)</f>
        <v>44342.290324074078</v>
      </c>
      <c r="K737">
        <f>+VLOOKUP(Table13144[[#This Row],[DeviceMAC]],C738:F2640,4,0)</f>
        <v>113</v>
      </c>
      <c r="L737" t="str">
        <f>VLOOKUP(Table13144[[#This Row],[PrevRecordType]],RecordTypes!$B$13:$C$27,2,0)</f>
        <v>User Login Start</v>
      </c>
      <c r="M737" t="str">
        <f>+VLOOKUP(Table13144[[#This Row],[DeviceMAC]],C738:H2640,5,0)</f>
        <v>User Login Start</v>
      </c>
    </row>
    <row r="738" spans="2:13" x14ac:dyDescent="0.3">
      <c r="B738" s="5" t="s">
        <v>29</v>
      </c>
      <c r="C738" s="5" t="s">
        <v>58</v>
      </c>
      <c r="D738" s="6">
        <v>44342</v>
      </c>
      <c r="E738" s="28">
        <v>44342.290324074078</v>
      </c>
      <c r="F738" s="7">
        <v>113</v>
      </c>
      <c r="G738" s="7" t="str">
        <f>VLOOKUP(Table13144[[#This Row],[LogRecordType]],RecordTypes!$B$13:$C$27,2,0)</f>
        <v>User Login Start</v>
      </c>
      <c r="H738" s="5" t="s">
        <v>69</v>
      </c>
      <c r="I738" s="30">
        <f t="shared" si="11"/>
        <v>44342</v>
      </c>
      <c r="J738" s="29">
        <f>+VLOOKUP(Table13144[[#This Row],[DeviceMAC]],C739:F2641,3,0)</f>
        <v>44342.285300925927</v>
      </c>
      <c r="K738">
        <f>+VLOOKUP(Table13144[[#This Row],[DeviceMAC]],C739:F2641,4,0)</f>
        <v>112</v>
      </c>
      <c r="L738" t="str">
        <f>VLOOKUP(Table13144[[#This Row],[PrevRecordType]],RecordTypes!$B$13:$C$27,2,0)</f>
        <v>Device Connect Network</v>
      </c>
      <c r="M738" t="str">
        <f>+VLOOKUP(Table13144[[#This Row],[DeviceMAC]],C739:H2641,5,0)</f>
        <v>Device Connect Network</v>
      </c>
    </row>
    <row r="739" spans="2:13" ht="43.2" x14ac:dyDescent="0.3">
      <c r="B739" s="5" t="s">
        <v>29</v>
      </c>
      <c r="C739" s="5" t="s">
        <v>50</v>
      </c>
      <c r="D739" s="6">
        <v>44342</v>
      </c>
      <c r="E739" s="28">
        <v>44342.290092592593</v>
      </c>
      <c r="F739" s="7">
        <v>156</v>
      </c>
      <c r="G739" s="7" t="str">
        <f>VLOOKUP(Table13144[[#This Row],[LogRecordType]],RecordTypes!$B$13:$C$27,2,0)</f>
        <v>PowerDown Or Network Disconnect Discovered</v>
      </c>
      <c r="H739" s="5" t="s">
        <v>67</v>
      </c>
      <c r="I739" s="30">
        <f t="shared" si="11"/>
        <v>44342</v>
      </c>
      <c r="J739" s="29">
        <f>+VLOOKUP(Table13144[[#This Row],[DeviceMAC]],C740:F2642,3,0)</f>
        <v>44342.289942129632</v>
      </c>
      <c r="K739">
        <f>+VLOOKUP(Table13144[[#This Row],[DeviceMAC]],C740:F2642,4,0)</f>
        <v>123</v>
      </c>
      <c r="L739" t="str">
        <f>VLOOKUP(Table13144[[#This Row],[PrevRecordType]],RecordTypes!$B$13:$C$27,2,0)</f>
        <v>User Login Start is Good</v>
      </c>
      <c r="M739" t="str">
        <f>+VLOOKUP(Table13144[[#This Row],[DeviceMAC]],C740:H2642,5,0)</f>
        <v>User Login Start is Good</v>
      </c>
    </row>
    <row r="740" spans="2:13" ht="28.8" x14ac:dyDescent="0.3">
      <c r="B740" s="5" t="s">
        <v>29</v>
      </c>
      <c r="C740" s="5" t="s">
        <v>50</v>
      </c>
      <c r="D740" s="6">
        <v>44342</v>
      </c>
      <c r="E740" s="28">
        <v>44342.289942129632</v>
      </c>
      <c r="F740" s="7">
        <v>123</v>
      </c>
      <c r="G740" s="7" t="str">
        <f>VLOOKUP(Table13144[[#This Row],[LogRecordType]],RecordTypes!$B$13:$C$27,2,0)</f>
        <v>User Login Start is Good</v>
      </c>
      <c r="H740" s="5" t="s">
        <v>91</v>
      </c>
      <c r="I740" s="30">
        <f t="shared" si="11"/>
        <v>44342</v>
      </c>
      <c r="J740" s="29">
        <f>+VLOOKUP(Table13144[[#This Row],[DeviceMAC]],C741:F2643,3,0)</f>
        <v>44342.289872685185</v>
      </c>
      <c r="K740">
        <f>+VLOOKUP(Table13144[[#This Row],[DeviceMAC]],C741:F2643,4,0)</f>
        <v>113</v>
      </c>
      <c r="L740" t="str">
        <f>VLOOKUP(Table13144[[#This Row],[PrevRecordType]],RecordTypes!$B$13:$C$27,2,0)</f>
        <v>User Login Start</v>
      </c>
      <c r="M740" t="str">
        <f>+VLOOKUP(Table13144[[#This Row],[DeviceMAC]],C741:H2643,5,0)</f>
        <v>User Login Start</v>
      </c>
    </row>
    <row r="741" spans="2:13" x14ac:dyDescent="0.3">
      <c r="B741" s="5" t="s">
        <v>29</v>
      </c>
      <c r="C741" s="5" t="s">
        <v>50</v>
      </c>
      <c r="D741" s="6">
        <v>44342</v>
      </c>
      <c r="E741" s="28">
        <v>44342.289872685185</v>
      </c>
      <c r="F741" s="7">
        <v>113</v>
      </c>
      <c r="G741" s="7" t="str">
        <f>VLOOKUP(Table13144[[#This Row],[LogRecordType]],RecordTypes!$B$13:$C$27,2,0)</f>
        <v>User Login Start</v>
      </c>
      <c r="H741" s="5" t="s">
        <v>91</v>
      </c>
      <c r="I741" s="30">
        <f t="shared" si="11"/>
        <v>44342</v>
      </c>
      <c r="J741" s="29">
        <f>+VLOOKUP(Table13144[[#This Row],[DeviceMAC]],C742:F2644,3,0)</f>
        <v>44342.285081018512</v>
      </c>
      <c r="K741">
        <f>+VLOOKUP(Table13144[[#This Row],[DeviceMAC]],C742:F2644,4,0)</f>
        <v>112</v>
      </c>
      <c r="L741" t="str">
        <f>VLOOKUP(Table13144[[#This Row],[PrevRecordType]],RecordTypes!$B$13:$C$27,2,0)</f>
        <v>Device Connect Network</v>
      </c>
      <c r="M741" t="str">
        <f>+VLOOKUP(Table13144[[#This Row],[DeviceMAC]],C742:H2644,5,0)</f>
        <v>Device Connect Network</v>
      </c>
    </row>
    <row r="742" spans="2:13" ht="28.8" x14ac:dyDescent="0.3">
      <c r="B742" s="5" t="s">
        <v>26</v>
      </c>
      <c r="C742" s="5" t="s">
        <v>64</v>
      </c>
      <c r="D742" s="6">
        <v>44342</v>
      </c>
      <c r="E742" s="28">
        <v>44342.2887962963</v>
      </c>
      <c r="F742" s="7">
        <v>112</v>
      </c>
      <c r="G742" s="7" t="str">
        <f>VLOOKUP(Table13144[[#This Row],[LogRecordType]],RecordTypes!$B$13:$C$27,2,0)</f>
        <v>Device Connect Network</v>
      </c>
      <c r="H742" s="5" t="s">
        <v>65</v>
      </c>
      <c r="I742" s="30">
        <f t="shared" si="11"/>
        <v>44341</v>
      </c>
      <c r="J742" s="29">
        <f>+VLOOKUP(Table13144[[#This Row],[DeviceMAC]],C743:F2645,3,0)</f>
        <v>44341.665381944447</v>
      </c>
      <c r="K742">
        <f>+VLOOKUP(Table13144[[#This Row],[DeviceMAC]],C743:F2645,4,0)</f>
        <v>156</v>
      </c>
      <c r="L742" t="str">
        <f>VLOOKUP(Table13144[[#This Row],[PrevRecordType]],RecordTypes!$B$13:$C$27,2,0)</f>
        <v>PowerDown Or Network Disconnect Discovered</v>
      </c>
      <c r="M742" s="31" t="str">
        <f>+VLOOKUP(Table13144[[#This Row],[DeviceMAC]],C743:H2645,5,0)</f>
        <v>PowerDown Or Network Disconnect Discovered</v>
      </c>
    </row>
    <row r="743" spans="2:13" ht="28.8" x14ac:dyDescent="0.3">
      <c r="B743" s="5" t="s">
        <v>26</v>
      </c>
      <c r="C743" s="5" t="s">
        <v>62</v>
      </c>
      <c r="D743" s="6">
        <v>44342</v>
      </c>
      <c r="E743" s="28">
        <v>44342.288194444445</v>
      </c>
      <c r="F743" s="7">
        <v>112</v>
      </c>
      <c r="G743" s="7" t="str">
        <f>VLOOKUP(Table13144[[#This Row],[LogRecordType]],RecordTypes!$B$13:$C$27,2,0)</f>
        <v>Device Connect Network</v>
      </c>
      <c r="H743" s="5" t="s">
        <v>49</v>
      </c>
      <c r="I743" s="30">
        <f t="shared" si="11"/>
        <v>44341</v>
      </c>
      <c r="J743" s="29">
        <f>+VLOOKUP(Table13144[[#This Row],[DeviceMAC]],C744:F2646,3,0)</f>
        <v>44341.662210648145</v>
      </c>
      <c r="K743">
        <f>+VLOOKUP(Table13144[[#This Row],[DeviceMAC]],C744:F2646,4,0)</f>
        <v>156</v>
      </c>
      <c r="L743" t="str">
        <f>VLOOKUP(Table13144[[#This Row],[PrevRecordType]],RecordTypes!$B$13:$C$27,2,0)</f>
        <v>PowerDown Or Network Disconnect Discovered</v>
      </c>
      <c r="M743" s="31" t="str">
        <f>+VLOOKUP(Table13144[[#This Row],[DeviceMAC]],C744:H2646,5,0)</f>
        <v>PowerDown Or Network Disconnect Discovered</v>
      </c>
    </row>
    <row r="744" spans="2:13" ht="28.8" x14ac:dyDescent="0.3">
      <c r="B744" s="5" t="s">
        <v>26</v>
      </c>
      <c r="C744" s="5" t="s">
        <v>48</v>
      </c>
      <c r="D744" s="6">
        <v>44342</v>
      </c>
      <c r="E744" s="28">
        <v>44342.287337962953</v>
      </c>
      <c r="F744" s="7">
        <v>123</v>
      </c>
      <c r="G744" s="7" t="str">
        <f>VLOOKUP(Table13144[[#This Row],[LogRecordType]],RecordTypes!$B$13:$C$27,2,0)</f>
        <v>User Login Start is Good</v>
      </c>
      <c r="H744" s="5" t="s">
        <v>63</v>
      </c>
      <c r="I744" s="30">
        <f t="shared" si="11"/>
        <v>44342</v>
      </c>
      <c r="J744" s="29">
        <f>+VLOOKUP(Table13144[[#This Row],[DeviceMAC]],C745:F2647,3,0)</f>
        <v>44342.287280092583</v>
      </c>
      <c r="K744">
        <f>+VLOOKUP(Table13144[[#This Row],[DeviceMAC]],C745:F2647,4,0)</f>
        <v>113</v>
      </c>
      <c r="L744" t="str">
        <f>VLOOKUP(Table13144[[#This Row],[PrevRecordType]],RecordTypes!$B$13:$C$27,2,0)</f>
        <v>User Login Start</v>
      </c>
      <c r="M744" t="str">
        <f>+VLOOKUP(Table13144[[#This Row],[DeviceMAC]],C745:H2647,5,0)</f>
        <v>User Login Start</v>
      </c>
    </row>
    <row r="745" spans="2:13" x14ac:dyDescent="0.3">
      <c r="B745" s="5" t="s">
        <v>26</v>
      </c>
      <c r="C745" s="5" t="s">
        <v>48</v>
      </c>
      <c r="D745" s="6">
        <v>44342</v>
      </c>
      <c r="E745" s="28">
        <v>44342.287280092583</v>
      </c>
      <c r="F745" s="7">
        <v>113</v>
      </c>
      <c r="G745" s="7" t="str">
        <f>VLOOKUP(Table13144[[#This Row],[LogRecordType]],RecordTypes!$B$13:$C$27,2,0)</f>
        <v>User Login Start</v>
      </c>
      <c r="H745" s="5" t="s">
        <v>63</v>
      </c>
      <c r="I745" s="30">
        <f t="shared" si="11"/>
        <v>44342</v>
      </c>
      <c r="J745" s="29">
        <f>+VLOOKUP(Table13144[[#This Row],[DeviceMAC]],C746:F2648,3,0)</f>
        <v>44342.282743055548</v>
      </c>
      <c r="K745">
        <f>+VLOOKUP(Table13144[[#This Row],[DeviceMAC]],C746:F2648,4,0)</f>
        <v>112</v>
      </c>
      <c r="L745" t="str">
        <f>VLOOKUP(Table13144[[#This Row],[PrevRecordType]],RecordTypes!$B$13:$C$27,2,0)</f>
        <v>Device Connect Network</v>
      </c>
      <c r="M745" t="str">
        <f>+VLOOKUP(Table13144[[#This Row],[DeviceMAC]],C746:H2648,5,0)</f>
        <v>Device Connect Network</v>
      </c>
    </row>
    <row r="746" spans="2:13" ht="28.8" x14ac:dyDescent="0.3">
      <c r="B746" s="5" t="s">
        <v>29</v>
      </c>
      <c r="C746" s="5" t="s">
        <v>60</v>
      </c>
      <c r="D746" s="6">
        <v>44342</v>
      </c>
      <c r="E746" s="28">
        <v>44342.286932870375</v>
      </c>
      <c r="F746" s="7">
        <v>112</v>
      </c>
      <c r="G746" s="7" t="str">
        <f>VLOOKUP(Table13144[[#This Row],[LogRecordType]],RecordTypes!$B$13:$C$27,2,0)</f>
        <v>Device Connect Network</v>
      </c>
      <c r="H746" s="5" t="s">
        <v>61</v>
      </c>
      <c r="I746" s="30">
        <f t="shared" si="11"/>
        <v>44341</v>
      </c>
      <c r="J746" s="29">
        <f>+VLOOKUP(Table13144[[#This Row],[DeviceMAC]],C747:F2649,3,0)</f>
        <v>44341.659930555557</v>
      </c>
      <c r="K746">
        <f>+VLOOKUP(Table13144[[#This Row],[DeviceMAC]],C747:F2649,4,0)</f>
        <v>156</v>
      </c>
      <c r="L746" t="str">
        <f>VLOOKUP(Table13144[[#This Row],[PrevRecordType]],RecordTypes!$B$13:$C$27,2,0)</f>
        <v>PowerDown Or Network Disconnect Discovered</v>
      </c>
      <c r="M746" s="31" t="str">
        <f>+VLOOKUP(Table13144[[#This Row],[DeviceMAC]],C747:H2649,5,0)</f>
        <v>PowerDown Or Network Disconnect Discovered</v>
      </c>
    </row>
    <row r="747" spans="2:13" ht="28.8" x14ac:dyDescent="0.3">
      <c r="B747" s="5" t="s">
        <v>26</v>
      </c>
      <c r="C747" s="5" t="s">
        <v>56</v>
      </c>
      <c r="D747" s="6">
        <v>44342</v>
      </c>
      <c r="E747" s="28">
        <v>44342.286365740736</v>
      </c>
      <c r="F747" s="7">
        <v>112</v>
      </c>
      <c r="G747" s="7" t="str">
        <f>VLOOKUP(Table13144[[#This Row],[LogRecordType]],RecordTypes!$B$13:$C$27,2,0)</f>
        <v>Device Connect Network</v>
      </c>
      <c r="H747" s="5" t="s">
        <v>57</v>
      </c>
      <c r="I747" s="30">
        <f t="shared" si="11"/>
        <v>44341</v>
      </c>
      <c r="J747" s="29">
        <f>+VLOOKUP(Table13144[[#This Row],[DeviceMAC]],C748:F2650,3,0)</f>
        <v>44341.673171296301</v>
      </c>
      <c r="K747">
        <f>+VLOOKUP(Table13144[[#This Row],[DeviceMAC]],C748:F2650,4,0)</f>
        <v>156</v>
      </c>
      <c r="L747" t="str">
        <f>VLOOKUP(Table13144[[#This Row],[PrevRecordType]],RecordTypes!$B$13:$C$27,2,0)</f>
        <v>PowerDown Or Network Disconnect Discovered</v>
      </c>
      <c r="M747" s="31" t="str">
        <f>+VLOOKUP(Table13144[[#This Row],[DeviceMAC]],C748:H2650,5,0)</f>
        <v>PowerDown Or Network Disconnect Discovered</v>
      </c>
    </row>
    <row r="748" spans="2:13" ht="28.8" x14ac:dyDescent="0.3">
      <c r="B748" s="5" t="s">
        <v>26</v>
      </c>
      <c r="C748" s="5" t="s">
        <v>54</v>
      </c>
      <c r="D748" s="6">
        <v>44342</v>
      </c>
      <c r="E748" s="28">
        <v>44342.286006944443</v>
      </c>
      <c r="F748" s="7">
        <v>112</v>
      </c>
      <c r="G748" s="7" t="str">
        <f>VLOOKUP(Table13144[[#This Row],[LogRecordType]],RecordTypes!$B$13:$C$27,2,0)</f>
        <v>Device Connect Network</v>
      </c>
      <c r="H748" s="5" t="s">
        <v>55</v>
      </c>
      <c r="I748" s="30">
        <f t="shared" si="11"/>
        <v>44341</v>
      </c>
      <c r="J748" s="29">
        <f>+VLOOKUP(Table13144[[#This Row],[DeviceMAC]],C749:F2651,3,0)</f>
        <v>44341.662442129615</v>
      </c>
      <c r="K748">
        <f>+VLOOKUP(Table13144[[#This Row],[DeviceMAC]],C749:F2651,4,0)</f>
        <v>156</v>
      </c>
      <c r="L748" t="str">
        <f>VLOOKUP(Table13144[[#This Row],[PrevRecordType]],RecordTypes!$B$13:$C$27,2,0)</f>
        <v>PowerDown Or Network Disconnect Discovered</v>
      </c>
      <c r="M748" s="31" t="str">
        <f>+VLOOKUP(Table13144[[#This Row],[DeviceMAC]],C749:H2651,5,0)</f>
        <v>PowerDown Or Network Disconnect Discovered</v>
      </c>
    </row>
    <row r="749" spans="2:13" ht="28.8" x14ac:dyDescent="0.3">
      <c r="B749" s="5" t="s">
        <v>26</v>
      </c>
      <c r="C749" s="5" t="s">
        <v>52</v>
      </c>
      <c r="D749" s="6">
        <v>44342</v>
      </c>
      <c r="E749" s="28">
        <v>44342.285312500004</v>
      </c>
      <c r="F749" s="7">
        <v>112</v>
      </c>
      <c r="G749" s="7" t="str">
        <f>VLOOKUP(Table13144[[#This Row],[LogRecordType]],RecordTypes!$B$13:$C$27,2,0)</f>
        <v>Device Connect Network</v>
      </c>
      <c r="H749" s="5" t="s">
        <v>53</v>
      </c>
      <c r="I749" s="30">
        <f t="shared" si="11"/>
        <v>44341</v>
      </c>
      <c r="J749" s="29">
        <f>+VLOOKUP(Table13144[[#This Row],[DeviceMAC]],C750:F2652,3,0)</f>
        <v>44341.289953703708</v>
      </c>
      <c r="K749">
        <f>+VLOOKUP(Table13144[[#This Row],[DeviceMAC]],C750:F2652,4,0)</f>
        <v>156</v>
      </c>
      <c r="L749" t="str">
        <f>VLOOKUP(Table13144[[#This Row],[PrevRecordType]],RecordTypes!$B$13:$C$27,2,0)</f>
        <v>PowerDown Or Network Disconnect Discovered</v>
      </c>
      <c r="M749" s="31" t="str">
        <f>+VLOOKUP(Table13144[[#This Row],[DeviceMAC]],C750:H2652,5,0)</f>
        <v>PowerDown Or Network Disconnect Discovered</v>
      </c>
    </row>
    <row r="750" spans="2:13" ht="28.8" x14ac:dyDescent="0.3">
      <c r="B750" s="5" t="s">
        <v>29</v>
      </c>
      <c r="C750" s="5" t="s">
        <v>58</v>
      </c>
      <c r="D750" s="6">
        <v>44342</v>
      </c>
      <c r="E750" s="28">
        <v>44342.285300925927</v>
      </c>
      <c r="F750" s="7">
        <v>112</v>
      </c>
      <c r="G750" s="7" t="str">
        <f>VLOOKUP(Table13144[[#This Row],[LogRecordType]],RecordTypes!$B$13:$C$27,2,0)</f>
        <v>Device Connect Network</v>
      </c>
      <c r="H750" s="5" t="s">
        <v>59</v>
      </c>
      <c r="I750" s="30">
        <f t="shared" si="11"/>
        <v>44341</v>
      </c>
      <c r="J750" s="29">
        <f>+VLOOKUP(Table13144[[#This Row],[DeviceMAC]],C751:F2653,3,0)</f>
        <v>44341.291539351856</v>
      </c>
      <c r="K750">
        <f>+VLOOKUP(Table13144[[#This Row],[DeviceMAC]],C751:F2653,4,0)</f>
        <v>156</v>
      </c>
      <c r="L750" t="str">
        <f>VLOOKUP(Table13144[[#This Row],[PrevRecordType]],RecordTypes!$B$13:$C$27,2,0)</f>
        <v>PowerDown Or Network Disconnect Discovered</v>
      </c>
      <c r="M750" s="31" t="str">
        <f>+VLOOKUP(Table13144[[#This Row],[DeviceMAC]],C751:H2653,5,0)</f>
        <v>PowerDown Or Network Disconnect Discovered</v>
      </c>
    </row>
    <row r="751" spans="2:13" ht="28.8" x14ac:dyDescent="0.3">
      <c r="B751" s="5" t="s">
        <v>29</v>
      </c>
      <c r="C751" s="5" t="s">
        <v>50</v>
      </c>
      <c r="D751" s="6">
        <v>44342</v>
      </c>
      <c r="E751" s="28">
        <v>44342.285081018512</v>
      </c>
      <c r="F751" s="7">
        <v>112</v>
      </c>
      <c r="G751" s="7" t="str">
        <f>VLOOKUP(Table13144[[#This Row],[LogRecordType]],RecordTypes!$B$13:$C$27,2,0)</f>
        <v>Device Connect Network</v>
      </c>
      <c r="H751" s="5" t="s">
        <v>51</v>
      </c>
      <c r="I751" s="30">
        <f t="shared" si="11"/>
        <v>44341</v>
      </c>
      <c r="J751" s="29">
        <f>+VLOOKUP(Table13144[[#This Row],[DeviceMAC]],C752:F2654,3,0)</f>
        <v>44341.294861111106</v>
      </c>
      <c r="K751">
        <f>+VLOOKUP(Table13144[[#This Row],[DeviceMAC]],C752:F2654,4,0)</f>
        <v>156</v>
      </c>
      <c r="L751" t="str">
        <f>VLOOKUP(Table13144[[#This Row],[PrevRecordType]],RecordTypes!$B$13:$C$27,2,0)</f>
        <v>PowerDown Or Network Disconnect Discovered</v>
      </c>
      <c r="M751" s="31" t="str">
        <f>+VLOOKUP(Table13144[[#This Row],[DeviceMAC]],C752:H2654,5,0)</f>
        <v>PowerDown Or Network Disconnect Discovered</v>
      </c>
    </row>
    <row r="752" spans="2:13" ht="28.8" x14ac:dyDescent="0.3">
      <c r="B752" s="5" t="s">
        <v>29</v>
      </c>
      <c r="C752" s="5" t="s">
        <v>41</v>
      </c>
      <c r="D752" s="6">
        <v>44342</v>
      </c>
      <c r="E752" s="28">
        <v>44342.284594907404</v>
      </c>
      <c r="F752" s="7">
        <v>123</v>
      </c>
      <c r="G752" s="7" t="str">
        <f>VLOOKUP(Table13144[[#This Row],[LogRecordType]],RecordTypes!$B$13:$C$27,2,0)</f>
        <v>User Login Start is Good</v>
      </c>
      <c r="H752" s="5" t="s">
        <v>45</v>
      </c>
      <c r="I752" s="30">
        <f t="shared" si="11"/>
        <v>44342</v>
      </c>
      <c r="J752" s="29">
        <f>+VLOOKUP(Table13144[[#This Row],[DeviceMAC]],C753:F2655,3,0)</f>
        <v>44342.284571759257</v>
      </c>
      <c r="K752">
        <f>+VLOOKUP(Table13144[[#This Row],[DeviceMAC]],C753:F2655,4,0)</f>
        <v>113</v>
      </c>
      <c r="L752" t="str">
        <f>VLOOKUP(Table13144[[#This Row],[PrevRecordType]],RecordTypes!$B$13:$C$27,2,0)</f>
        <v>User Login Start</v>
      </c>
      <c r="M752" t="str">
        <f>+VLOOKUP(Table13144[[#This Row],[DeviceMAC]],C753:H2655,5,0)</f>
        <v>User Login Start</v>
      </c>
    </row>
    <row r="753" spans="2:13" x14ac:dyDescent="0.3">
      <c r="B753" s="5" t="s">
        <v>29</v>
      </c>
      <c r="C753" s="5" t="s">
        <v>41</v>
      </c>
      <c r="D753" s="6">
        <v>44342</v>
      </c>
      <c r="E753" s="28">
        <v>44342.284571759257</v>
      </c>
      <c r="F753" s="7">
        <v>113</v>
      </c>
      <c r="G753" s="7" t="str">
        <f>VLOOKUP(Table13144[[#This Row],[LogRecordType]],RecordTypes!$B$13:$C$27,2,0)</f>
        <v>User Login Start</v>
      </c>
      <c r="H753" s="5" t="s">
        <v>45</v>
      </c>
      <c r="I753" s="30">
        <f t="shared" si="11"/>
        <v>44342</v>
      </c>
      <c r="J753" s="29">
        <f>+VLOOKUP(Table13144[[#This Row],[DeviceMAC]],C754:F2656,3,0)</f>
        <v>44342.273888888885</v>
      </c>
      <c r="K753">
        <f>+VLOOKUP(Table13144[[#This Row],[DeviceMAC]],C754:F2656,4,0)</f>
        <v>112</v>
      </c>
      <c r="L753" t="str">
        <f>VLOOKUP(Table13144[[#This Row],[PrevRecordType]],RecordTypes!$B$13:$C$27,2,0)</f>
        <v>Device Connect Network</v>
      </c>
      <c r="M753" t="str">
        <f>+VLOOKUP(Table13144[[#This Row],[DeviceMAC]],C754:H2656,5,0)</f>
        <v>Device Connect Network</v>
      </c>
    </row>
    <row r="754" spans="2:13" ht="28.8" x14ac:dyDescent="0.3">
      <c r="B754" s="5" t="s">
        <v>26</v>
      </c>
      <c r="C754" s="5" t="s">
        <v>48</v>
      </c>
      <c r="D754" s="6">
        <v>44342</v>
      </c>
      <c r="E754" s="28">
        <v>44342.282743055548</v>
      </c>
      <c r="F754" s="7">
        <v>112</v>
      </c>
      <c r="G754" s="7" t="str">
        <f>VLOOKUP(Table13144[[#This Row],[LogRecordType]],RecordTypes!$B$13:$C$27,2,0)</f>
        <v>Device Connect Network</v>
      </c>
      <c r="H754" s="5" t="s">
        <v>49</v>
      </c>
      <c r="I754" s="30">
        <f t="shared" si="11"/>
        <v>44341</v>
      </c>
      <c r="J754" s="29">
        <f>+VLOOKUP(Table13144[[#This Row],[DeviceMAC]],C755:F2657,3,0)</f>
        <v>44341.679062499992</v>
      </c>
      <c r="K754">
        <f>+VLOOKUP(Table13144[[#This Row],[DeviceMAC]],C755:F2657,4,0)</f>
        <v>156</v>
      </c>
      <c r="L754" t="str">
        <f>VLOOKUP(Table13144[[#This Row],[PrevRecordType]],RecordTypes!$B$13:$C$27,2,0)</f>
        <v>PowerDown Or Network Disconnect Discovered</v>
      </c>
      <c r="M754" s="31" t="str">
        <f>+VLOOKUP(Table13144[[#This Row],[DeviceMAC]],C755:H2657,5,0)</f>
        <v>PowerDown Or Network Disconnect Discovered</v>
      </c>
    </row>
    <row r="755" spans="2:13" ht="28.8" x14ac:dyDescent="0.3">
      <c r="B755" s="5" t="s">
        <v>26</v>
      </c>
      <c r="C755" s="5" t="s">
        <v>43</v>
      </c>
      <c r="D755" s="6">
        <v>44342</v>
      </c>
      <c r="E755" s="28">
        <v>44342.280312499999</v>
      </c>
      <c r="F755" s="7">
        <v>123</v>
      </c>
      <c r="G755" s="7" t="str">
        <f>VLOOKUP(Table13144[[#This Row],[LogRecordType]],RecordTypes!$B$13:$C$27,2,0)</f>
        <v>User Login Start is Good</v>
      </c>
      <c r="H755" s="5" t="s">
        <v>47</v>
      </c>
      <c r="I755" s="30">
        <f t="shared" si="11"/>
        <v>44342</v>
      </c>
      <c r="J755" s="29">
        <f>+VLOOKUP(Table13144[[#This Row],[DeviceMAC]],C756:F2658,3,0)</f>
        <v>44342.28020833333</v>
      </c>
      <c r="K755">
        <f>+VLOOKUP(Table13144[[#This Row],[DeviceMAC]],C756:F2658,4,0)</f>
        <v>113</v>
      </c>
      <c r="L755" t="str">
        <f>VLOOKUP(Table13144[[#This Row],[PrevRecordType]],RecordTypes!$B$13:$C$27,2,0)</f>
        <v>User Login Start</v>
      </c>
      <c r="M755" t="str">
        <f>+VLOOKUP(Table13144[[#This Row],[DeviceMAC]],C756:H2658,5,0)</f>
        <v>User Login Start</v>
      </c>
    </row>
    <row r="756" spans="2:13" x14ac:dyDescent="0.3">
      <c r="B756" s="5" t="s">
        <v>26</v>
      </c>
      <c r="C756" s="5" t="s">
        <v>43</v>
      </c>
      <c r="D756" s="6">
        <v>44342</v>
      </c>
      <c r="E756" s="28">
        <v>44342.28020833333</v>
      </c>
      <c r="F756" s="7">
        <v>113</v>
      </c>
      <c r="G756" s="7" t="str">
        <f>VLOOKUP(Table13144[[#This Row],[LogRecordType]],RecordTypes!$B$13:$C$27,2,0)</f>
        <v>User Login Start</v>
      </c>
      <c r="H756" s="5" t="s">
        <v>46</v>
      </c>
      <c r="I756" s="30">
        <f t="shared" si="11"/>
        <v>44342</v>
      </c>
      <c r="J756" s="29">
        <f>+VLOOKUP(Table13144[[#This Row],[DeviceMAC]],C757:F2659,3,0)</f>
        <v>44342.279421296291</v>
      </c>
      <c r="K756">
        <f>+VLOOKUP(Table13144[[#This Row],[DeviceMAC]],C757:F2659,4,0)</f>
        <v>112</v>
      </c>
      <c r="L756" t="str">
        <f>VLOOKUP(Table13144[[#This Row],[PrevRecordType]],RecordTypes!$B$13:$C$27,2,0)</f>
        <v>Device Connect Network</v>
      </c>
      <c r="M756" t="str">
        <f>+VLOOKUP(Table13144[[#This Row],[DeviceMAC]],C757:H2659,5,0)</f>
        <v>Device Connect Network</v>
      </c>
    </row>
    <row r="757" spans="2:13" ht="28.8" x14ac:dyDescent="0.3">
      <c r="B757" s="5" t="s">
        <v>26</v>
      </c>
      <c r="C757" s="5" t="s">
        <v>43</v>
      </c>
      <c r="D757" s="6">
        <v>44342</v>
      </c>
      <c r="E757" s="28">
        <v>44342.279421296291</v>
      </c>
      <c r="F757" s="7">
        <v>112</v>
      </c>
      <c r="G757" s="7" t="str">
        <f>VLOOKUP(Table13144[[#This Row],[LogRecordType]],RecordTypes!$B$13:$C$27,2,0)</f>
        <v>Device Connect Network</v>
      </c>
      <c r="H757" s="5" t="s">
        <v>44</v>
      </c>
      <c r="I757" s="30">
        <f t="shared" si="11"/>
        <v>44342</v>
      </c>
      <c r="J757" s="29">
        <f>+VLOOKUP(Table13144[[#This Row],[DeviceMAC]],C758:F2660,3,0)</f>
        <v>44342.279317129622</v>
      </c>
      <c r="K757">
        <f>+VLOOKUP(Table13144[[#This Row],[DeviceMAC]],C758:F2660,4,0)</f>
        <v>106</v>
      </c>
      <c r="L757" t="str">
        <f>VLOOKUP(Table13144[[#This Row],[PrevRecordType]],RecordTypes!$B$13:$C$27,2,0)</f>
        <v>Device Start is Good</v>
      </c>
      <c r="M757" t="str">
        <f>+VLOOKUP(Table13144[[#This Row],[DeviceMAC]],C758:H2660,5,0)</f>
        <v>Device Start is Good</v>
      </c>
    </row>
    <row r="758" spans="2:13" x14ac:dyDescent="0.3">
      <c r="B758" s="5" t="s">
        <v>26</v>
      </c>
      <c r="C758" s="5" t="s">
        <v>43</v>
      </c>
      <c r="D758" s="6">
        <v>44342</v>
      </c>
      <c r="E758" s="28">
        <v>44342.279317129622</v>
      </c>
      <c r="F758" s="7">
        <v>106</v>
      </c>
      <c r="G758" s="7" t="str">
        <f>VLOOKUP(Table13144[[#This Row],[LogRecordType]],RecordTypes!$B$13:$C$27,2,0)</f>
        <v>Device Start is Good</v>
      </c>
      <c r="H758" s="5" t="s">
        <v>44</v>
      </c>
      <c r="I758" s="30">
        <f t="shared" si="11"/>
        <v>44342</v>
      </c>
      <c r="J758" s="29">
        <f>+VLOOKUP(Table13144[[#This Row],[DeviceMAC]],C759:F2661,3,0)</f>
        <v>44342.278414351844</v>
      </c>
      <c r="K758">
        <f>+VLOOKUP(Table13144[[#This Row],[DeviceMAC]],C759:F2661,4,0)</f>
        <v>102</v>
      </c>
      <c r="L758" t="str">
        <f>VLOOKUP(Table13144[[#This Row],[PrevRecordType]],RecordTypes!$B$13:$C$27,2,0)</f>
        <v>Device Start</v>
      </c>
      <c r="M758" t="str">
        <f>+VLOOKUP(Table13144[[#This Row],[DeviceMAC]],C759:H2661,5,0)</f>
        <v>Device Start</v>
      </c>
    </row>
    <row r="759" spans="2:13" x14ac:dyDescent="0.3">
      <c r="B759" s="5" t="s">
        <v>26</v>
      </c>
      <c r="C759" s="5" t="s">
        <v>43</v>
      </c>
      <c r="D759" s="6">
        <v>44342</v>
      </c>
      <c r="E759" s="28">
        <v>44342.278414351844</v>
      </c>
      <c r="F759" s="7">
        <v>102</v>
      </c>
      <c r="G759" s="7" t="str">
        <f>VLOOKUP(Table13144[[#This Row],[LogRecordType]],RecordTypes!$B$13:$C$27,2,0)</f>
        <v>Device Start</v>
      </c>
      <c r="H759" s="5" t="s">
        <v>44</v>
      </c>
      <c r="I759" s="30">
        <f t="shared" si="11"/>
        <v>44341</v>
      </c>
      <c r="J759" s="29">
        <f>+VLOOKUP(Table13144[[#This Row],[DeviceMAC]],C760:F2662,3,0)</f>
        <v>44341.665185185178</v>
      </c>
      <c r="K759">
        <f>+VLOOKUP(Table13144[[#This Row],[DeviceMAC]],C760:F2662,4,0)</f>
        <v>156</v>
      </c>
      <c r="L759" t="str">
        <f>VLOOKUP(Table13144[[#This Row],[PrevRecordType]],RecordTypes!$B$13:$C$27,2,0)</f>
        <v>PowerDown Or Network Disconnect Discovered</v>
      </c>
      <c r="M759" s="31" t="str">
        <f>+VLOOKUP(Table13144[[#This Row],[DeviceMAC]],C760:H2662,5,0)</f>
        <v>PowerDown Or Network Disconnect Discovered</v>
      </c>
    </row>
    <row r="760" spans="2:13" ht="28.8" x14ac:dyDescent="0.3">
      <c r="B760" s="5" t="s">
        <v>29</v>
      </c>
      <c r="C760" s="5" t="s">
        <v>41</v>
      </c>
      <c r="D760" s="6">
        <v>44342</v>
      </c>
      <c r="E760" s="28">
        <v>44342.273888888885</v>
      </c>
      <c r="F760" s="7">
        <v>112</v>
      </c>
      <c r="G760" s="7" t="str">
        <f>VLOOKUP(Table13144[[#This Row],[LogRecordType]],RecordTypes!$B$13:$C$27,2,0)</f>
        <v>Device Connect Network</v>
      </c>
      <c r="H760" s="5" t="s">
        <v>42</v>
      </c>
      <c r="I760" s="30">
        <f t="shared" si="11"/>
        <v>44341</v>
      </c>
      <c r="J760" s="29">
        <f>+VLOOKUP(Table13144[[#This Row],[DeviceMAC]],C761:F2663,3,0)</f>
        <v>44341.652129629627</v>
      </c>
      <c r="K760">
        <f>+VLOOKUP(Table13144[[#This Row],[DeviceMAC]],C761:F2663,4,0)</f>
        <v>156</v>
      </c>
      <c r="L760" t="str">
        <f>VLOOKUP(Table13144[[#This Row],[PrevRecordType]],RecordTypes!$B$13:$C$27,2,0)</f>
        <v>PowerDown Or Network Disconnect Discovered</v>
      </c>
      <c r="M760" s="31" t="str">
        <f>+VLOOKUP(Table13144[[#This Row],[DeviceMAC]],C761:H2663,5,0)</f>
        <v>PowerDown Or Network Disconnect Discovered</v>
      </c>
    </row>
    <row r="761" spans="2:13" ht="28.8" x14ac:dyDescent="0.3">
      <c r="B761" s="5" t="s">
        <v>26</v>
      </c>
      <c r="C761" s="5" t="s">
        <v>37</v>
      </c>
      <c r="D761" s="6">
        <v>44342</v>
      </c>
      <c r="E761" s="28">
        <v>44342.26563657407</v>
      </c>
      <c r="F761" s="7">
        <v>123</v>
      </c>
      <c r="G761" s="7" t="str">
        <f>VLOOKUP(Table13144[[#This Row],[LogRecordType]],RecordTypes!$B$13:$C$27,2,0)</f>
        <v>User Login Start is Good</v>
      </c>
      <c r="H761" s="5" t="s">
        <v>40</v>
      </c>
      <c r="I761" s="30">
        <f t="shared" si="11"/>
        <v>44342</v>
      </c>
      <c r="J761" s="29">
        <f>+VLOOKUP(Table13144[[#This Row],[DeviceMAC]],C762:F2664,3,0)</f>
        <v>44342.265474537031</v>
      </c>
      <c r="K761">
        <f>+VLOOKUP(Table13144[[#This Row],[DeviceMAC]],C762:F2664,4,0)</f>
        <v>113</v>
      </c>
      <c r="L761" t="str">
        <f>VLOOKUP(Table13144[[#This Row],[PrevRecordType]],RecordTypes!$B$13:$C$27,2,0)</f>
        <v>User Login Start</v>
      </c>
      <c r="M761" t="str">
        <f>+VLOOKUP(Table13144[[#This Row],[DeviceMAC]],C762:H2664,5,0)</f>
        <v>User Login Start</v>
      </c>
    </row>
    <row r="762" spans="2:13" x14ac:dyDescent="0.3">
      <c r="B762" s="5" t="s">
        <v>26</v>
      </c>
      <c r="C762" s="5" t="s">
        <v>37</v>
      </c>
      <c r="D762" s="6">
        <v>44342</v>
      </c>
      <c r="E762" s="28">
        <v>44342.265474537031</v>
      </c>
      <c r="F762" s="7">
        <v>113</v>
      </c>
      <c r="G762" s="7" t="str">
        <f>VLOOKUP(Table13144[[#This Row],[LogRecordType]],RecordTypes!$B$13:$C$27,2,0)</f>
        <v>User Login Start</v>
      </c>
      <c r="H762" s="5" t="s">
        <v>39</v>
      </c>
      <c r="I762" s="30">
        <f t="shared" si="11"/>
        <v>44342</v>
      </c>
      <c r="J762" s="29">
        <f>+VLOOKUP(Table13144[[#This Row],[DeviceMAC]],C763:F2665,3,0)</f>
        <v>44342.264791666661</v>
      </c>
      <c r="K762">
        <f>+VLOOKUP(Table13144[[#This Row],[DeviceMAC]],C763:F2665,4,0)</f>
        <v>112</v>
      </c>
      <c r="L762" t="str">
        <f>VLOOKUP(Table13144[[#This Row],[PrevRecordType]],RecordTypes!$B$13:$C$27,2,0)</f>
        <v>Device Connect Network</v>
      </c>
      <c r="M762" t="str">
        <f>+VLOOKUP(Table13144[[#This Row],[DeviceMAC]],C763:H2665,5,0)</f>
        <v>Device Connect Network</v>
      </c>
    </row>
    <row r="763" spans="2:13" ht="28.8" x14ac:dyDescent="0.3">
      <c r="B763" s="5" t="s">
        <v>26</v>
      </c>
      <c r="C763" s="5" t="s">
        <v>37</v>
      </c>
      <c r="D763" s="6">
        <v>44342</v>
      </c>
      <c r="E763" s="28">
        <v>44342.264791666661</v>
      </c>
      <c r="F763" s="7">
        <v>112</v>
      </c>
      <c r="G763" s="7" t="str">
        <f>VLOOKUP(Table13144[[#This Row],[LogRecordType]],RecordTypes!$B$13:$C$27,2,0)</f>
        <v>Device Connect Network</v>
      </c>
      <c r="H763" s="5" t="s">
        <v>38</v>
      </c>
      <c r="I763" s="30">
        <f t="shared" si="11"/>
        <v>44342</v>
      </c>
      <c r="J763" s="29">
        <f>+VLOOKUP(Table13144[[#This Row],[DeviceMAC]],C764:F2666,3,0)</f>
        <v>44342.264687499992</v>
      </c>
      <c r="K763">
        <f>+VLOOKUP(Table13144[[#This Row],[DeviceMAC]],C764:F2666,4,0)</f>
        <v>106</v>
      </c>
      <c r="L763" t="str">
        <f>VLOOKUP(Table13144[[#This Row],[PrevRecordType]],RecordTypes!$B$13:$C$27,2,0)</f>
        <v>Device Start is Good</v>
      </c>
      <c r="M763" t="str">
        <f>+VLOOKUP(Table13144[[#This Row],[DeviceMAC]],C764:H2666,5,0)</f>
        <v>Device Start is Good</v>
      </c>
    </row>
    <row r="764" spans="2:13" x14ac:dyDescent="0.3">
      <c r="B764" s="5" t="s">
        <v>26</v>
      </c>
      <c r="C764" s="5" t="s">
        <v>37</v>
      </c>
      <c r="D764" s="6">
        <v>44342</v>
      </c>
      <c r="E764" s="28">
        <v>44342.264687499992</v>
      </c>
      <c r="F764" s="7">
        <v>106</v>
      </c>
      <c r="G764" s="7" t="str">
        <f>VLOOKUP(Table13144[[#This Row],[LogRecordType]],RecordTypes!$B$13:$C$27,2,0)</f>
        <v>Device Start is Good</v>
      </c>
      <c r="H764" s="5" t="s">
        <v>38</v>
      </c>
      <c r="I764" s="30">
        <f t="shared" si="11"/>
        <v>44342</v>
      </c>
      <c r="J764" s="29">
        <f>+VLOOKUP(Table13144[[#This Row],[DeviceMAC]],C765:F2667,3,0)</f>
        <v>44342.263819444437</v>
      </c>
      <c r="K764">
        <f>+VLOOKUP(Table13144[[#This Row],[DeviceMAC]],C765:F2667,4,0)</f>
        <v>102</v>
      </c>
      <c r="L764" t="str">
        <f>VLOOKUP(Table13144[[#This Row],[PrevRecordType]],RecordTypes!$B$13:$C$27,2,0)</f>
        <v>Device Start</v>
      </c>
      <c r="M764" t="str">
        <f>+VLOOKUP(Table13144[[#This Row],[DeviceMAC]],C765:H2667,5,0)</f>
        <v>Device Start</v>
      </c>
    </row>
    <row r="765" spans="2:13" x14ac:dyDescent="0.3">
      <c r="B765" s="5" t="s">
        <v>26</v>
      </c>
      <c r="C765" s="5" t="s">
        <v>37</v>
      </c>
      <c r="D765" s="6">
        <v>44342</v>
      </c>
      <c r="E765" s="28">
        <v>44342.263819444437</v>
      </c>
      <c r="F765" s="7">
        <v>102</v>
      </c>
      <c r="G765" s="7" t="str">
        <f>VLOOKUP(Table13144[[#This Row],[LogRecordType]],RecordTypes!$B$13:$C$27,2,0)</f>
        <v>Device Start</v>
      </c>
      <c r="H765" s="5" t="s">
        <v>38</v>
      </c>
      <c r="I765" s="30">
        <f t="shared" si="11"/>
        <v>44341</v>
      </c>
      <c r="J765" s="29">
        <f>+VLOOKUP(Table13144[[#This Row],[DeviceMAC]],C766:F2668,3,0)</f>
        <v>44341.650393518525</v>
      </c>
      <c r="K765">
        <f>+VLOOKUP(Table13144[[#This Row],[DeviceMAC]],C766:F2668,4,0)</f>
        <v>156</v>
      </c>
      <c r="L765" t="str">
        <f>VLOOKUP(Table13144[[#This Row],[PrevRecordType]],RecordTypes!$B$13:$C$27,2,0)</f>
        <v>PowerDown Or Network Disconnect Discovered</v>
      </c>
      <c r="M765" s="31" t="str">
        <f>+VLOOKUP(Table13144[[#This Row],[DeviceMAC]],C766:H2668,5,0)</f>
        <v>PowerDown Or Network Disconnect Discovered</v>
      </c>
    </row>
    <row r="766" spans="2:13" ht="28.8" x14ac:dyDescent="0.3">
      <c r="B766" s="5" t="s">
        <v>29</v>
      </c>
      <c r="C766" s="5" t="s">
        <v>30</v>
      </c>
      <c r="D766" s="6">
        <v>44342</v>
      </c>
      <c r="E766" s="28">
        <v>44342.262685185182</v>
      </c>
      <c r="F766" s="7">
        <v>123</v>
      </c>
      <c r="G766" s="7" t="str">
        <f>VLOOKUP(Table13144[[#This Row],[LogRecordType]],RecordTypes!$B$13:$C$27,2,0)</f>
        <v>User Login Start is Good</v>
      </c>
      <c r="H766" s="5" t="s">
        <v>36</v>
      </c>
      <c r="I766" s="30">
        <f t="shared" si="11"/>
        <v>44342</v>
      </c>
      <c r="J766" s="29">
        <f>+VLOOKUP(Table13144[[#This Row],[DeviceMAC]],C767:F2669,3,0)</f>
        <v>44342.262662037036</v>
      </c>
      <c r="K766">
        <f>+VLOOKUP(Table13144[[#This Row],[DeviceMAC]],C767:F2669,4,0)</f>
        <v>113</v>
      </c>
      <c r="L766" t="str">
        <f>VLOOKUP(Table13144[[#This Row],[PrevRecordType]],RecordTypes!$B$13:$C$27,2,0)</f>
        <v>User Login Start</v>
      </c>
      <c r="M766" t="str">
        <f>+VLOOKUP(Table13144[[#This Row],[DeviceMAC]],C767:H2669,5,0)</f>
        <v>User Login Start</v>
      </c>
    </row>
    <row r="767" spans="2:13" x14ac:dyDescent="0.3">
      <c r="B767" s="5" t="s">
        <v>29</v>
      </c>
      <c r="C767" s="5" t="s">
        <v>30</v>
      </c>
      <c r="D767" s="6">
        <v>44342</v>
      </c>
      <c r="E767" s="28">
        <v>44342.262662037036</v>
      </c>
      <c r="F767" s="7">
        <v>113</v>
      </c>
      <c r="G767" s="7" t="str">
        <f>VLOOKUP(Table13144[[#This Row],[LogRecordType]],RecordTypes!$B$13:$C$27,2,0)</f>
        <v>User Login Start</v>
      </c>
      <c r="H767" s="5" t="s">
        <v>36</v>
      </c>
      <c r="I767" s="30">
        <f t="shared" si="11"/>
        <v>44342</v>
      </c>
      <c r="J767" s="29">
        <f>+VLOOKUP(Table13144[[#This Row],[DeviceMAC]],C768:F2670,3,0)</f>
        <v>44342.257905092592</v>
      </c>
      <c r="K767">
        <f>+VLOOKUP(Table13144[[#This Row],[DeviceMAC]],C768:F2670,4,0)</f>
        <v>112</v>
      </c>
      <c r="L767" t="str">
        <f>VLOOKUP(Table13144[[#This Row],[PrevRecordType]],RecordTypes!$B$13:$C$27,2,0)</f>
        <v>Device Connect Network</v>
      </c>
      <c r="M767" t="str">
        <f>+VLOOKUP(Table13144[[#This Row],[DeviceMAC]],C768:H2670,5,0)</f>
        <v>Device Connect Network</v>
      </c>
    </row>
    <row r="768" spans="2:13" ht="28.8" x14ac:dyDescent="0.3">
      <c r="B768" s="5" t="s">
        <v>26</v>
      </c>
      <c r="C768" s="5" t="s">
        <v>32</v>
      </c>
      <c r="D768" s="6">
        <v>44342</v>
      </c>
      <c r="E768" s="28">
        <v>44342.262372685189</v>
      </c>
      <c r="F768" s="7">
        <v>123</v>
      </c>
      <c r="G768" s="7" t="str">
        <f>VLOOKUP(Table13144[[#This Row],[LogRecordType]],RecordTypes!$B$13:$C$27,2,0)</f>
        <v>User Login Start is Good</v>
      </c>
      <c r="H768" s="5" t="s">
        <v>34</v>
      </c>
      <c r="I768" s="30">
        <f t="shared" si="11"/>
        <v>44342</v>
      </c>
      <c r="J768" s="29">
        <f>+VLOOKUP(Table13144[[#This Row],[DeviceMAC]],C769:F2671,3,0)</f>
        <v>44342.262222222227</v>
      </c>
      <c r="K768">
        <f>+VLOOKUP(Table13144[[#This Row],[DeviceMAC]],C769:F2671,4,0)</f>
        <v>113</v>
      </c>
      <c r="L768" t="str">
        <f>VLOOKUP(Table13144[[#This Row],[PrevRecordType]],RecordTypes!$B$13:$C$27,2,0)</f>
        <v>User Login Start</v>
      </c>
      <c r="M768" t="str">
        <f>+VLOOKUP(Table13144[[#This Row],[DeviceMAC]],C769:H2671,5,0)</f>
        <v>User Login Start</v>
      </c>
    </row>
    <row r="769" spans="2:13" x14ac:dyDescent="0.3">
      <c r="B769" s="5" t="s">
        <v>26</v>
      </c>
      <c r="C769" s="5" t="s">
        <v>32</v>
      </c>
      <c r="D769" s="6">
        <v>44342</v>
      </c>
      <c r="E769" s="28">
        <v>44342.262222222227</v>
      </c>
      <c r="F769" s="7">
        <v>113</v>
      </c>
      <c r="G769" s="7" t="str">
        <f>VLOOKUP(Table13144[[#This Row],[LogRecordType]],RecordTypes!$B$13:$C$27,2,0)</f>
        <v>User Login Start</v>
      </c>
      <c r="H769" s="5" t="s">
        <v>35</v>
      </c>
      <c r="I769" s="30">
        <f t="shared" si="11"/>
        <v>44342</v>
      </c>
      <c r="J769" s="29">
        <f>+VLOOKUP(Table13144[[#This Row],[DeviceMAC]],C770:F2672,3,0)</f>
        <v>44342.261018518526</v>
      </c>
      <c r="K769">
        <f>+VLOOKUP(Table13144[[#This Row],[DeviceMAC]],C770:F2672,4,0)</f>
        <v>112</v>
      </c>
      <c r="L769" t="str">
        <f>VLOOKUP(Table13144[[#This Row],[PrevRecordType]],RecordTypes!$B$13:$C$27,2,0)</f>
        <v>Device Connect Network</v>
      </c>
      <c r="M769" t="str">
        <f>+VLOOKUP(Table13144[[#This Row],[DeviceMAC]],C770:H2672,5,0)</f>
        <v>Device Connect Network</v>
      </c>
    </row>
    <row r="770" spans="2:13" ht="28.8" x14ac:dyDescent="0.3">
      <c r="B770" s="5" t="s">
        <v>26</v>
      </c>
      <c r="C770" s="5" t="s">
        <v>32</v>
      </c>
      <c r="D770" s="6">
        <v>44342</v>
      </c>
      <c r="E770" s="28">
        <v>44342.261018518526</v>
      </c>
      <c r="F770" s="7">
        <v>112</v>
      </c>
      <c r="G770" s="7" t="str">
        <f>VLOOKUP(Table13144[[#This Row],[LogRecordType]],RecordTypes!$B$13:$C$27,2,0)</f>
        <v>Device Connect Network</v>
      </c>
      <c r="H770" s="5" t="s">
        <v>33</v>
      </c>
      <c r="I770" s="30">
        <f t="shared" si="11"/>
        <v>44342</v>
      </c>
      <c r="J770" s="29">
        <f>+VLOOKUP(Table13144[[#This Row],[DeviceMAC]],C771:F2673,3,0)</f>
        <v>44342.260914351857</v>
      </c>
      <c r="K770">
        <f>+VLOOKUP(Table13144[[#This Row],[DeviceMAC]],C771:F2673,4,0)</f>
        <v>106</v>
      </c>
      <c r="L770" t="str">
        <f>VLOOKUP(Table13144[[#This Row],[PrevRecordType]],RecordTypes!$B$13:$C$27,2,0)</f>
        <v>Device Start is Good</v>
      </c>
      <c r="M770" t="str">
        <f>+VLOOKUP(Table13144[[#This Row],[DeviceMAC]],C771:H2673,5,0)</f>
        <v>Device Start is Good</v>
      </c>
    </row>
    <row r="771" spans="2:13" x14ac:dyDescent="0.3">
      <c r="B771" s="5" t="s">
        <v>26</v>
      </c>
      <c r="C771" s="5" t="s">
        <v>32</v>
      </c>
      <c r="D771" s="6">
        <v>44342</v>
      </c>
      <c r="E771" s="28">
        <v>44342.260914351857</v>
      </c>
      <c r="F771" s="7">
        <v>106</v>
      </c>
      <c r="G771" s="7" t="str">
        <f>VLOOKUP(Table13144[[#This Row],[LogRecordType]],RecordTypes!$B$13:$C$27,2,0)</f>
        <v>Device Start is Good</v>
      </c>
      <c r="H771" s="5" t="s">
        <v>33</v>
      </c>
      <c r="I771" s="30">
        <f t="shared" si="11"/>
        <v>44342</v>
      </c>
      <c r="J771" s="29">
        <f>+VLOOKUP(Table13144[[#This Row],[DeviceMAC]],C772:F2674,3,0)</f>
        <v>44342.260104166671</v>
      </c>
      <c r="K771">
        <f>+VLOOKUP(Table13144[[#This Row],[DeviceMAC]],C772:F2674,4,0)</f>
        <v>102</v>
      </c>
      <c r="L771" t="str">
        <f>VLOOKUP(Table13144[[#This Row],[PrevRecordType]],RecordTypes!$B$13:$C$27,2,0)</f>
        <v>Device Start</v>
      </c>
      <c r="M771" t="str">
        <f>+VLOOKUP(Table13144[[#This Row],[DeviceMAC]],C772:H2674,5,0)</f>
        <v>Device Start</v>
      </c>
    </row>
    <row r="772" spans="2:13" x14ac:dyDescent="0.3">
      <c r="B772" s="5" t="s">
        <v>26</v>
      </c>
      <c r="C772" s="5" t="s">
        <v>32</v>
      </c>
      <c r="D772" s="6">
        <v>44342</v>
      </c>
      <c r="E772" s="28">
        <v>44342.260104166671</v>
      </c>
      <c r="F772" s="7">
        <v>102</v>
      </c>
      <c r="G772" s="7" t="str">
        <f>VLOOKUP(Table13144[[#This Row],[LogRecordType]],RecordTypes!$B$13:$C$27,2,0)</f>
        <v>Device Start</v>
      </c>
      <c r="H772" s="5" t="s">
        <v>33</v>
      </c>
      <c r="I772" s="30">
        <f t="shared" si="11"/>
        <v>44341</v>
      </c>
      <c r="J772" s="29">
        <f>+VLOOKUP(Table13144[[#This Row],[DeviceMAC]],C773:F2675,3,0)</f>
        <v>44341.651111111125</v>
      </c>
      <c r="K772">
        <f>+VLOOKUP(Table13144[[#This Row],[DeviceMAC]],C773:F2675,4,0)</f>
        <v>156</v>
      </c>
      <c r="L772" t="str">
        <f>VLOOKUP(Table13144[[#This Row],[PrevRecordType]],RecordTypes!$B$13:$C$27,2,0)</f>
        <v>PowerDown Or Network Disconnect Discovered</v>
      </c>
      <c r="M772" s="31" t="str">
        <f>+VLOOKUP(Table13144[[#This Row],[DeviceMAC]],C773:H2675,5,0)</f>
        <v>PowerDown Or Network Disconnect Discovered</v>
      </c>
    </row>
    <row r="773" spans="2:13" ht="28.8" x14ac:dyDescent="0.3">
      <c r="B773" s="5" t="s">
        <v>26</v>
      </c>
      <c r="C773" s="5" t="s">
        <v>27</v>
      </c>
      <c r="D773" s="6">
        <v>44342</v>
      </c>
      <c r="E773" s="28">
        <v>44342.259837962971</v>
      </c>
      <c r="F773" s="7">
        <v>123</v>
      </c>
      <c r="G773" s="7" t="str">
        <f>VLOOKUP(Table13144[[#This Row],[LogRecordType]],RecordTypes!$B$13:$C$27,2,0)</f>
        <v>User Login Start is Good</v>
      </c>
      <c r="H773" s="5" t="s">
        <v>34</v>
      </c>
      <c r="I773" s="30">
        <f t="shared" si="11"/>
        <v>44342</v>
      </c>
      <c r="J773" s="29">
        <f>+VLOOKUP(Table13144[[#This Row],[DeviceMAC]],C774:F2676,3,0)</f>
        <v>44342.259768518525</v>
      </c>
      <c r="K773">
        <f>+VLOOKUP(Table13144[[#This Row],[DeviceMAC]],C774:F2676,4,0)</f>
        <v>113</v>
      </c>
      <c r="L773" t="str">
        <f>VLOOKUP(Table13144[[#This Row],[PrevRecordType]],RecordTypes!$B$13:$C$27,2,0)</f>
        <v>User Login Start</v>
      </c>
      <c r="M773" t="str">
        <f>+VLOOKUP(Table13144[[#This Row],[DeviceMAC]],C774:H2676,5,0)</f>
        <v>User Login Start</v>
      </c>
    </row>
    <row r="774" spans="2:13" x14ac:dyDescent="0.3">
      <c r="B774" s="5" t="s">
        <v>26</v>
      </c>
      <c r="C774" s="5" t="s">
        <v>27</v>
      </c>
      <c r="D774" s="6">
        <v>44342</v>
      </c>
      <c r="E774" s="28">
        <v>44342.259768518525</v>
      </c>
      <c r="F774" s="7">
        <v>113</v>
      </c>
      <c r="G774" s="7" t="str">
        <f>VLOOKUP(Table13144[[#This Row],[LogRecordType]],RecordTypes!$B$13:$C$27,2,0)</f>
        <v>User Login Start</v>
      </c>
      <c r="H774" s="5" t="s">
        <v>34</v>
      </c>
      <c r="I774" s="30">
        <f t="shared" si="11"/>
        <v>44342</v>
      </c>
      <c r="J774" s="29">
        <f>+VLOOKUP(Table13144[[#This Row],[DeviceMAC]],C775:F2677,3,0)</f>
        <v>44342.254571759266</v>
      </c>
      <c r="K774">
        <f>+VLOOKUP(Table13144[[#This Row],[DeviceMAC]],C775:F2677,4,0)</f>
        <v>112</v>
      </c>
      <c r="L774" t="str">
        <f>VLOOKUP(Table13144[[#This Row],[PrevRecordType]],RecordTypes!$B$13:$C$27,2,0)</f>
        <v>Device Connect Network</v>
      </c>
      <c r="M774" t="str">
        <f>+VLOOKUP(Table13144[[#This Row],[DeviceMAC]],C775:H2677,5,0)</f>
        <v>Device Connect Network</v>
      </c>
    </row>
    <row r="775" spans="2:13" ht="28.8" x14ac:dyDescent="0.3">
      <c r="B775" s="5" t="s">
        <v>29</v>
      </c>
      <c r="C775" s="5" t="s">
        <v>30</v>
      </c>
      <c r="D775" s="6">
        <v>44342</v>
      </c>
      <c r="E775" s="28">
        <v>44342.257905092592</v>
      </c>
      <c r="F775" s="7">
        <v>112</v>
      </c>
      <c r="G775" s="7" t="str">
        <f>VLOOKUP(Table13144[[#This Row],[LogRecordType]],RecordTypes!$B$13:$C$27,2,0)</f>
        <v>Device Connect Network</v>
      </c>
      <c r="H775" s="5" t="s">
        <v>31</v>
      </c>
      <c r="I775" s="30">
        <f t="shared" si="11"/>
        <v>44341</v>
      </c>
      <c r="J775" s="29">
        <f>+VLOOKUP(Table13144[[#This Row],[DeviceMAC]],C776:F2678,3,0)</f>
        <v>44341.639803240731</v>
      </c>
      <c r="K775">
        <f>+VLOOKUP(Table13144[[#This Row],[DeviceMAC]],C776:F2678,4,0)</f>
        <v>156</v>
      </c>
      <c r="L775" t="str">
        <f>VLOOKUP(Table13144[[#This Row],[PrevRecordType]],RecordTypes!$B$13:$C$27,2,0)</f>
        <v>PowerDown Or Network Disconnect Discovered</v>
      </c>
      <c r="M775" s="31" t="str">
        <f>+VLOOKUP(Table13144[[#This Row],[DeviceMAC]],C776:H2678,5,0)</f>
        <v>PowerDown Or Network Disconnect Discovered</v>
      </c>
    </row>
    <row r="776" spans="2:13" ht="28.8" x14ac:dyDescent="0.3">
      <c r="B776" s="5" t="s">
        <v>26</v>
      </c>
      <c r="C776" s="5" t="s">
        <v>27</v>
      </c>
      <c r="D776" s="6">
        <v>44342</v>
      </c>
      <c r="E776" s="28">
        <v>44342.254571759266</v>
      </c>
      <c r="F776" s="7">
        <v>112</v>
      </c>
      <c r="G776" s="7" t="str">
        <f>VLOOKUP(Table13144[[#This Row],[LogRecordType]],RecordTypes!$B$13:$C$27,2,0)</f>
        <v>Device Connect Network</v>
      </c>
      <c r="H776" s="5" t="s">
        <v>28</v>
      </c>
      <c r="I776" s="30">
        <f t="shared" si="11"/>
        <v>44341</v>
      </c>
      <c r="J776" s="29">
        <f>+VLOOKUP(Table13144[[#This Row],[DeviceMAC]],C777:F2679,3,0)</f>
        <v>44341.648726851854</v>
      </c>
      <c r="K776">
        <f>+VLOOKUP(Table13144[[#This Row],[DeviceMAC]],C777:F2679,4,0)</f>
        <v>156</v>
      </c>
      <c r="L776" t="str">
        <f>VLOOKUP(Table13144[[#This Row],[PrevRecordType]],RecordTypes!$B$13:$C$27,2,0)</f>
        <v>PowerDown Or Network Disconnect Discovered</v>
      </c>
      <c r="M776" s="31" t="str">
        <f>+VLOOKUP(Table13144[[#This Row],[DeviceMAC]],C777:H2679,5,0)</f>
        <v>PowerDown Or Network Disconnect Discovered</v>
      </c>
    </row>
    <row r="777" spans="2:13" ht="43.2" x14ac:dyDescent="0.3">
      <c r="B777" s="5" t="s">
        <v>26</v>
      </c>
      <c r="C777" s="5" t="s">
        <v>162</v>
      </c>
      <c r="D777" s="6">
        <v>44341</v>
      </c>
      <c r="E777" s="28">
        <v>44341.722233796296</v>
      </c>
      <c r="F777" s="7">
        <v>156</v>
      </c>
      <c r="G777" s="7" t="str">
        <f>VLOOKUP(Table13144[[#This Row],[LogRecordType]],RecordTypes!$B$13:$C$27,2,0)</f>
        <v>PowerDown Or Network Disconnect Discovered</v>
      </c>
      <c r="H777" s="5" t="s">
        <v>67</v>
      </c>
      <c r="I777" s="30">
        <f t="shared" si="11"/>
        <v>44341</v>
      </c>
      <c r="J777" s="29">
        <f>+VLOOKUP(Table13144[[#This Row],[DeviceMAC]],C778:F2680,3,0)</f>
        <v>44341.722118055557</v>
      </c>
      <c r="K777">
        <f>+VLOOKUP(Table13144[[#This Row],[DeviceMAC]],C778:F2680,4,0)</f>
        <v>151</v>
      </c>
      <c r="L777" t="str">
        <f>VLOOKUP(Table13144[[#This Row],[PrevRecordType]],RecordTypes!$B$13:$C$27,2,0)</f>
        <v>Device Shutdown Finish</v>
      </c>
      <c r="M777" t="str">
        <f>+VLOOKUP(Table13144[[#This Row],[DeviceMAC]],C778:H2680,5,0)</f>
        <v>Device Shutdown Finish</v>
      </c>
    </row>
    <row r="778" spans="2:13" ht="28.8" x14ac:dyDescent="0.3">
      <c r="B778" s="5" t="s">
        <v>26</v>
      </c>
      <c r="C778" s="5" t="s">
        <v>162</v>
      </c>
      <c r="D778" s="6">
        <v>44341</v>
      </c>
      <c r="E778" s="28">
        <v>44341.722118055557</v>
      </c>
      <c r="F778" s="7">
        <v>151</v>
      </c>
      <c r="G778" s="7" t="str">
        <f>VLOOKUP(Table13144[[#This Row],[LogRecordType]],RecordTypes!$B$13:$C$27,2,0)</f>
        <v>Device Shutdown Finish</v>
      </c>
      <c r="H778" s="5" t="s">
        <v>163</v>
      </c>
      <c r="I778" s="30">
        <f t="shared" si="11"/>
        <v>44341</v>
      </c>
      <c r="J778" s="29">
        <f>+VLOOKUP(Table13144[[#This Row],[DeviceMAC]],C779:F2681,3,0)</f>
        <v>44341.721412037041</v>
      </c>
      <c r="K778">
        <f>+VLOOKUP(Table13144[[#This Row],[DeviceMAC]],C779:F2681,4,0)</f>
        <v>149</v>
      </c>
      <c r="L778" t="str">
        <f>VLOOKUP(Table13144[[#This Row],[PrevRecordType]],RecordTypes!$B$13:$C$27,2,0)</f>
        <v>Device Shutdown Start</v>
      </c>
      <c r="M778" t="str">
        <f>+VLOOKUP(Table13144[[#This Row],[DeviceMAC]],C779:H2681,5,0)</f>
        <v>Device Shutdown Start</v>
      </c>
    </row>
    <row r="779" spans="2:13" ht="43.2" x14ac:dyDescent="0.3">
      <c r="B779" s="5" t="s">
        <v>26</v>
      </c>
      <c r="C779" s="5" t="s">
        <v>151</v>
      </c>
      <c r="D779" s="6">
        <v>44341</v>
      </c>
      <c r="E779" s="28">
        <v>44341.721851851842</v>
      </c>
      <c r="F779" s="7">
        <v>156</v>
      </c>
      <c r="G779" s="7" t="str">
        <f>VLOOKUP(Table13144[[#This Row],[LogRecordType]],RecordTypes!$B$13:$C$27,2,0)</f>
        <v>PowerDown Or Network Disconnect Discovered</v>
      </c>
      <c r="H779" s="5" t="s">
        <v>67</v>
      </c>
      <c r="I779" s="30">
        <f t="shared" ref="I779:I842" si="12">+VLOOKUP(C779,C780:H2682,2,0)</f>
        <v>44341</v>
      </c>
      <c r="J779" s="29">
        <f>+VLOOKUP(Table13144[[#This Row],[DeviceMAC]],C780:F2682,3,0)</f>
        <v>44341.72170138888</v>
      </c>
      <c r="K779">
        <f>+VLOOKUP(Table13144[[#This Row],[DeviceMAC]],C780:F2682,4,0)</f>
        <v>144</v>
      </c>
      <c r="L779" t="str">
        <f>VLOOKUP(Table13144[[#This Row],[PrevRecordType]],RecordTypes!$B$13:$C$27,2,0)</f>
        <v>User Logout is Good</v>
      </c>
      <c r="M779" t="str">
        <f>+VLOOKUP(Table13144[[#This Row],[DeviceMAC]],C780:H2682,5,0)</f>
        <v>User Logout is Good</v>
      </c>
    </row>
    <row r="780" spans="2:13" x14ac:dyDescent="0.3">
      <c r="B780" s="5" t="s">
        <v>26</v>
      </c>
      <c r="C780" s="5" t="s">
        <v>151</v>
      </c>
      <c r="D780" s="6">
        <v>44341</v>
      </c>
      <c r="E780" s="28">
        <v>44341.72170138888</v>
      </c>
      <c r="F780" s="7">
        <v>144</v>
      </c>
      <c r="G780" s="7" t="str">
        <f>VLOOKUP(Table13144[[#This Row],[LogRecordType]],RecordTypes!$B$13:$C$27,2,0)</f>
        <v>User Logout is Good</v>
      </c>
      <c r="H780" s="5" t="s">
        <v>181</v>
      </c>
      <c r="I780" s="30">
        <f t="shared" si="12"/>
        <v>44341</v>
      </c>
      <c r="J780" s="29">
        <f>+VLOOKUP(Table13144[[#This Row],[DeviceMAC]],C781:F2683,3,0)</f>
        <v>44341.721226851841</v>
      </c>
      <c r="K780">
        <f>+VLOOKUP(Table13144[[#This Row],[DeviceMAC]],C781:F2683,4,0)</f>
        <v>139</v>
      </c>
      <c r="L780" t="str">
        <f>VLOOKUP(Table13144[[#This Row],[PrevRecordType]],RecordTypes!$B$13:$C$27,2,0)</f>
        <v>User Logout Start</v>
      </c>
      <c r="M780" t="str">
        <f>+VLOOKUP(Table13144[[#This Row],[DeviceMAC]],C781:H2683,5,0)</f>
        <v>User Logout Start</v>
      </c>
    </row>
    <row r="781" spans="2:13" x14ac:dyDescent="0.3">
      <c r="B781" s="5" t="s">
        <v>26</v>
      </c>
      <c r="C781" s="5" t="s">
        <v>162</v>
      </c>
      <c r="D781" s="6">
        <v>44341</v>
      </c>
      <c r="E781" s="28">
        <v>44341.721412037041</v>
      </c>
      <c r="F781" s="7">
        <v>149</v>
      </c>
      <c r="G781" s="7" t="str">
        <f>VLOOKUP(Table13144[[#This Row],[LogRecordType]],RecordTypes!$B$13:$C$27,2,0)</f>
        <v>Device Shutdown Start</v>
      </c>
      <c r="H781" s="5" t="s">
        <v>163</v>
      </c>
      <c r="I781" s="30">
        <f t="shared" si="12"/>
        <v>44341</v>
      </c>
      <c r="J781" s="29">
        <f>+VLOOKUP(Table13144[[#This Row],[DeviceMAC]],C782:F2684,3,0)</f>
        <v>44341.721134259264</v>
      </c>
      <c r="K781">
        <f>+VLOOKUP(Table13144[[#This Row],[DeviceMAC]],C782:F2684,4,0)</f>
        <v>144</v>
      </c>
      <c r="L781" t="str">
        <f>VLOOKUP(Table13144[[#This Row],[PrevRecordType]],RecordTypes!$B$13:$C$27,2,0)</f>
        <v>User Logout is Good</v>
      </c>
      <c r="M781" t="str">
        <f>+VLOOKUP(Table13144[[#This Row],[DeviceMAC]],C782:H2684,5,0)</f>
        <v>User Logout is Good</v>
      </c>
    </row>
    <row r="782" spans="2:13" x14ac:dyDescent="0.3">
      <c r="B782" s="5" t="s">
        <v>26</v>
      </c>
      <c r="C782" s="5" t="s">
        <v>151</v>
      </c>
      <c r="D782" s="6">
        <v>44341</v>
      </c>
      <c r="E782" s="28">
        <v>44341.721226851841</v>
      </c>
      <c r="F782" s="7">
        <v>139</v>
      </c>
      <c r="G782" s="7" t="str">
        <f>VLOOKUP(Table13144[[#This Row],[LogRecordType]],RecordTypes!$B$13:$C$27,2,0)</f>
        <v>User Logout Start</v>
      </c>
      <c r="H782" s="5" t="s">
        <v>181</v>
      </c>
      <c r="I782" s="30">
        <f t="shared" si="12"/>
        <v>44341</v>
      </c>
      <c r="J782" s="29">
        <f>+VLOOKUP(Table13144[[#This Row],[DeviceMAC]],C783:F2685,3,0)</f>
        <v>44341.332708333321</v>
      </c>
      <c r="K782">
        <f>+VLOOKUP(Table13144[[#This Row],[DeviceMAC]],C783:F2685,4,0)</f>
        <v>123</v>
      </c>
      <c r="L782" t="str">
        <f>VLOOKUP(Table13144[[#This Row],[PrevRecordType]],RecordTypes!$B$13:$C$27,2,0)</f>
        <v>User Login Start is Good</v>
      </c>
      <c r="M782" t="str">
        <f>+VLOOKUP(Table13144[[#This Row],[DeviceMAC]],C783:H2685,5,0)</f>
        <v>User Login Start is Good</v>
      </c>
    </row>
    <row r="783" spans="2:13" x14ac:dyDescent="0.3">
      <c r="B783" s="5" t="s">
        <v>26</v>
      </c>
      <c r="C783" s="5" t="s">
        <v>162</v>
      </c>
      <c r="D783" s="6">
        <v>44341</v>
      </c>
      <c r="E783" s="28">
        <v>44341.721134259264</v>
      </c>
      <c r="F783" s="7">
        <v>144</v>
      </c>
      <c r="G783" s="7" t="str">
        <f>VLOOKUP(Table13144[[#This Row],[LogRecordType]],RecordTypes!$B$13:$C$27,2,0)</f>
        <v>User Logout is Good</v>
      </c>
      <c r="H783" s="5" t="s">
        <v>177</v>
      </c>
      <c r="I783" s="30">
        <f t="shared" si="12"/>
        <v>44341</v>
      </c>
      <c r="J783" s="29">
        <f>+VLOOKUP(Table13144[[#This Row],[DeviceMAC]],C784:F2686,3,0)</f>
        <v>44341.720763888894</v>
      </c>
      <c r="K783">
        <f>+VLOOKUP(Table13144[[#This Row],[DeviceMAC]],C784:F2686,4,0)</f>
        <v>139</v>
      </c>
      <c r="L783" t="str">
        <f>VLOOKUP(Table13144[[#This Row],[PrevRecordType]],RecordTypes!$B$13:$C$27,2,0)</f>
        <v>User Logout Start</v>
      </c>
      <c r="M783" t="str">
        <f>+VLOOKUP(Table13144[[#This Row],[DeviceMAC]],C784:H2686,5,0)</f>
        <v>User Logout Start</v>
      </c>
    </row>
    <row r="784" spans="2:13" x14ac:dyDescent="0.3">
      <c r="B784" s="5" t="s">
        <v>26</v>
      </c>
      <c r="C784" s="5" t="s">
        <v>162</v>
      </c>
      <c r="D784" s="6">
        <v>44341</v>
      </c>
      <c r="E784" s="28">
        <v>44341.720763888894</v>
      </c>
      <c r="F784" s="7">
        <v>139</v>
      </c>
      <c r="G784" s="7" t="str">
        <f>VLOOKUP(Table13144[[#This Row],[LogRecordType]],RecordTypes!$B$13:$C$27,2,0)</f>
        <v>User Logout Start</v>
      </c>
      <c r="H784" s="5" t="s">
        <v>176</v>
      </c>
      <c r="I784" s="30">
        <f t="shared" si="12"/>
        <v>44341</v>
      </c>
      <c r="J784" s="29">
        <f>+VLOOKUP(Table13144[[#This Row],[DeviceMAC]],C785:F2687,3,0)</f>
        <v>44341.33130787038</v>
      </c>
      <c r="K784">
        <f>+VLOOKUP(Table13144[[#This Row],[DeviceMAC]],C785:F2687,4,0)</f>
        <v>123</v>
      </c>
      <c r="L784" t="str">
        <f>VLOOKUP(Table13144[[#This Row],[PrevRecordType]],RecordTypes!$B$13:$C$27,2,0)</f>
        <v>User Login Start is Good</v>
      </c>
      <c r="M784" t="str">
        <f>+VLOOKUP(Table13144[[#This Row],[DeviceMAC]],C785:H2687,5,0)</f>
        <v>User Login Start is Good</v>
      </c>
    </row>
    <row r="785" spans="2:13" ht="43.2" x14ac:dyDescent="0.3">
      <c r="B785" s="5" t="s">
        <v>26</v>
      </c>
      <c r="C785" s="5" t="s">
        <v>166</v>
      </c>
      <c r="D785" s="6">
        <v>44341</v>
      </c>
      <c r="E785" s="28">
        <v>44341.715034722227</v>
      </c>
      <c r="F785" s="7">
        <v>156</v>
      </c>
      <c r="G785" s="7" t="str">
        <f>VLOOKUP(Table13144[[#This Row],[LogRecordType]],RecordTypes!$B$13:$C$27,2,0)</f>
        <v>PowerDown Or Network Disconnect Discovered</v>
      </c>
      <c r="H785" s="5" t="s">
        <v>67</v>
      </c>
      <c r="I785" s="30">
        <f t="shared" si="12"/>
        <v>44341</v>
      </c>
      <c r="J785" s="29">
        <f>+VLOOKUP(Table13144[[#This Row],[DeviceMAC]],C786:F2688,3,0)</f>
        <v>44341.714895833335</v>
      </c>
      <c r="K785">
        <f>+VLOOKUP(Table13144[[#This Row],[DeviceMAC]],C786:F2688,4,0)</f>
        <v>144</v>
      </c>
      <c r="L785" t="str">
        <f>VLOOKUP(Table13144[[#This Row],[PrevRecordType]],RecordTypes!$B$13:$C$27,2,0)</f>
        <v>User Logout is Good</v>
      </c>
      <c r="M785" t="str">
        <f>+VLOOKUP(Table13144[[#This Row],[DeviceMAC]],C786:H2688,5,0)</f>
        <v>User Logout is Good</v>
      </c>
    </row>
    <row r="786" spans="2:13" x14ac:dyDescent="0.3">
      <c r="B786" s="5" t="s">
        <v>26</v>
      </c>
      <c r="C786" s="5" t="s">
        <v>166</v>
      </c>
      <c r="D786" s="6">
        <v>44341</v>
      </c>
      <c r="E786" s="28">
        <v>44341.714895833335</v>
      </c>
      <c r="F786" s="7">
        <v>144</v>
      </c>
      <c r="G786" s="7" t="str">
        <f>VLOOKUP(Table13144[[#This Row],[LogRecordType]],RecordTypes!$B$13:$C$27,2,0)</f>
        <v>User Logout is Good</v>
      </c>
      <c r="H786" s="5" t="s">
        <v>182</v>
      </c>
      <c r="I786" s="30">
        <f t="shared" si="12"/>
        <v>44341</v>
      </c>
      <c r="J786" s="29">
        <f>+VLOOKUP(Table13144[[#This Row],[DeviceMAC]],C787:F2689,3,0)</f>
        <v>44341.714456018519</v>
      </c>
      <c r="K786">
        <f>+VLOOKUP(Table13144[[#This Row],[DeviceMAC]],C787:F2689,4,0)</f>
        <v>139</v>
      </c>
      <c r="L786" t="str">
        <f>VLOOKUP(Table13144[[#This Row],[PrevRecordType]],RecordTypes!$B$13:$C$27,2,0)</f>
        <v>User Logout Start</v>
      </c>
      <c r="M786" t="str">
        <f>+VLOOKUP(Table13144[[#This Row],[DeviceMAC]],C787:H2689,5,0)</f>
        <v>User Logout Start</v>
      </c>
    </row>
    <row r="787" spans="2:13" x14ac:dyDescent="0.3">
      <c r="B787" s="5" t="s">
        <v>26</v>
      </c>
      <c r="C787" s="5" t="s">
        <v>166</v>
      </c>
      <c r="D787" s="6">
        <v>44341</v>
      </c>
      <c r="E787" s="28">
        <v>44341.714456018519</v>
      </c>
      <c r="F787" s="7">
        <v>139</v>
      </c>
      <c r="G787" s="7" t="str">
        <f>VLOOKUP(Table13144[[#This Row],[LogRecordType]],RecordTypes!$B$13:$C$27,2,0)</f>
        <v>User Logout Start</v>
      </c>
      <c r="H787" s="5" t="s">
        <v>182</v>
      </c>
      <c r="I787" s="30">
        <f t="shared" si="12"/>
        <v>44341</v>
      </c>
      <c r="J787" s="29">
        <f>+VLOOKUP(Table13144[[#This Row],[DeviceMAC]],C788:F2690,3,0)</f>
        <v>44341.3360300926</v>
      </c>
      <c r="K787">
        <f>+VLOOKUP(Table13144[[#This Row],[DeviceMAC]],C788:F2690,4,0)</f>
        <v>123</v>
      </c>
      <c r="L787" t="str">
        <f>VLOOKUP(Table13144[[#This Row],[PrevRecordType]],RecordTypes!$B$13:$C$27,2,0)</f>
        <v>User Login Start is Good</v>
      </c>
      <c r="M787" t="str">
        <f>+VLOOKUP(Table13144[[#This Row],[DeviceMAC]],C788:H2690,5,0)</f>
        <v>User Login Start is Good</v>
      </c>
    </row>
    <row r="788" spans="2:13" ht="43.2" x14ac:dyDescent="0.3">
      <c r="B788" s="5" t="s">
        <v>26</v>
      </c>
      <c r="C788" s="5" t="s">
        <v>184</v>
      </c>
      <c r="D788" s="6">
        <v>44341</v>
      </c>
      <c r="E788" s="28">
        <v>44341.713761574072</v>
      </c>
      <c r="F788" s="7">
        <v>156</v>
      </c>
      <c r="G788" s="7" t="str">
        <f>VLOOKUP(Table13144[[#This Row],[LogRecordType]],RecordTypes!$B$13:$C$27,2,0)</f>
        <v>PowerDown Or Network Disconnect Discovered</v>
      </c>
      <c r="H788" s="5" t="s">
        <v>67</v>
      </c>
      <c r="I788" s="30">
        <f t="shared" si="12"/>
        <v>44341</v>
      </c>
      <c r="J788" s="29">
        <f>+VLOOKUP(Table13144[[#This Row],[DeviceMAC]],C789:F2691,3,0)</f>
        <v>44341.713599537034</v>
      </c>
      <c r="K788">
        <f>+VLOOKUP(Table13144[[#This Row],[DeviceMAC]],C789:F2691,4,0)</f>
        <v>151</v>
      </c>
      <c r="L788" t="str">
        <f>VLOOKUP(Table13144[[#This Row],[PrevRecordType]],RecordTypes!$B$13:$C$27,2,0)</f>
        <v>Device Shutdown Finish</v>
      </c>
      <c r="M788" t="str">
        <f>+VLOOKUP(Table13144[[#This Row],[DeviceMAC]],C789:H2691,5,0)</f>
        <v>Device Shutdown Finish</v>
      </c>
    </row>
    <row r="789" spans="2:13" ht="28.8" x14ac:dyDescent="0.3">
      <c r="B789" s="5" t="s">
        <v>26</v>
      </c>
      <c r="C789" s="5" t="s">
        <v>184</v>
      </c>
      <c r="D789" s="6">
        <v>44341</v>
      </c>
      <c r="E789" s="28">
        <v>44341.713599537034</v>
      </c>
      <c r="F789" s="7">
        <v>151</v>
      </c>
      <c r="G789" s="7" t="str">
        <f>VLOOKUP(Table13144[[#This Row],[LogRecordType]],RecordTypes!$B$13:$C$27,2,0)</f>
        <v>Device Shutdown Finish</v>
      </c>
      <c r="H789" s="5" t="s">
        <v>185</v>
      </c>
      <c r="I789" s="30">
        <f t="shared" si="12"/>
        <v>44341</v>
      </c>
      <c r="J789" s="29">
        <f>+VLOOKUP(Table13144[[#This Row],[DeviceMAC]],C790:F2692,3,0)</f>
        <v>44341.713009259256</v>
      </c>
      <c r="K789">
        <f>+VLOOKUP(Table13144[[#This Row],[DeviceMAC]],C790:F2692,4,0)</f>
        <v>149</v>
      </c>
      <c r="L789" t="str">
        <f>VLOOKUP(Table13144[[#This Row],[PrevRecordType]],RecordTypes!$B$13:$C$27,2,0)</f>
        <v>Device Shutdown Start</v>
      </c>
      <c r="M789" t="str">
        <f>+VLOOKUP(Table13144[[#This Row],[DeviceMAC]],C790:H2692,5,0)</f>
        <v>Device Shutdown Start</v>
      </c>
    </row>
    <row r="790" spans="2:13" x14ac:dyDescent="0.3">
      <c r="B790" s="5" t="s">
        <v>26</v>
      </c>
      <c r="C790" s="5" t="s">
        <v>184</v>
      </c>
      <c r="D790" s="6">
        <v>44341</v>
      </c>
      <c r="E790" s="28">
        <v>44341.713009259256</v>
      </c>
      <c r="F790" s="7">
        <v>149</v>
      </c>
      <c r="G790" s="7" t="str">
        <f>VLOOKUP(Table13144[[#This Row],[LogRecordType]],RecordTypes!$B$13:$C$27,2,0)</f>
        <v>Device Shutdown Start</v>
      </c>
      <c r="H790" s="5" t="s">
        <v>185</v>
      </c>
      <c r="I790" s="30">
        <f t="shared" si="12"/>
        <v>44341</v>
      </c>
      <c r="J790" s="29">
        <f>+VLOOKUP(Table13144[[#This Row],[DeviceMAC]],C791:F2693,3,0)</f>
        <v>44341.71230324074</v>
      </c>
      <c r="K790">
        <f>+VLOOKUP(Table13144[[#This Row],[DeviceMAC]],C791:F2693,4,0)</f>
        <v>144</v>
      </c>
      <c r="L790" t="str">
        <f>VLOOKUP(Table13144[[#This Row],[PrevRecordType]],RecordTypes!$B$13:$C$27,2,0)</f>
        <v>User Logout is Good</v>
      </c>
      <c r="M790" t="str">
        <f>+VLOOKUP(Table13144[[#This Row],[DeviceMAC]],C791:H2693,5,0)</f>
        <v>User Logout is Good</v>
      </c>
    </row>
    <row r="791" spans="2:13" x14ac:dyDescent="0.3">
      <c r="B791" s="5" t="s">
        <v>26</v>
      </c>
      <c r="C791" s="5" t="s">
        <v>184</v>
      </c>
      <c r="D791" s="6">
        <v>44341</v>
      </c>
      <c r="E791" s="28">
        <v>44341.71230324074</v>
      </c>
      <c r="F791" s="7">
        <v>144</v>
      </c>
      <c r="G791" s="7" t="str">
        <f>VLOOKUP(Table13144[[#This Row],[LogRecordType]],RecordTypes!$B$13:$C$27,2,0)</f>
        <v>User Logout is Good</v>
      </c>
      <c r="H791" s="5" t="s">
        <v>182</v>
      </c>
      <c r="I791" s="30">
        <f t="shared" si="12"/>
        <v>44341</v>
      </c>
      <c r="J791" s="29">
        <f>+VLOOKUP(Table13144[[#This Row],[DeviceMAC]],C792:F2694,3,0)</f>
        <v>44341.711944444447</v>
      </c>
      <c r="K791">
        <f>+VLOOKUP(Table13144[[#This Row],[DeviceMAC]],C792:F2694,4,0)</f>
        <v>139</v>
      </c>
      <c r="L791" t="str">
        <f>VLOOKUP(Table13144[[#This Row],[PrevRecordType]],RecordTypes!$B$13:$C$27,2,0)</f>
        <v>User Logout Start</v>
      </c>
      <c r="M791" t="str">
        <f>+VLOOKUP(Table13144[[#This Row],[DeviceMAC]],C792:H2694,5,0)</f>
        <v>User Logout Start</v>
      </c>
    </row>
    <row r="792" spans="2:13" ht="43.2" x14ac:dyDescent="0.3">
      <c r="B792" s="5" t="s">
        <v>29</v>
      </c>
      <c r="C792" s="5" t="s">
        <v>147</v>
      </c>
      <c r="D792" s="6">
        <v>44341</v>
      </c>
      <c r="E792" s="28">
        <v>44341.712071759255</v>
      </c>
      <c r="F792" s="7">
        <v>156</v>
      </c>
      <c r="G792" s="7" t="str">
        <f>VLOOKUP(Table13144[[#This Row],[LogRecordType]],RecordTypes!$B$13:$C$27,2,0)</f>
        <v>PowerDown Or Network Disconnect Discovered</v>
      </c>
      <c r="H792" s="5" t="s">
        <v>67</v>
      </c>
      <c r="I792" s="30">
        <f t="shared" si="12"/>
        <v>44341</v>
      </c>
      <c r="J792" s="29">
        <f>+VLOOKUP(Table13144[[#This Row],[DeviceMAC]],C793:F2695,3,0)</f>
        <v>44341.711909722217</v>
      </c>
      <c r="K792">
        <f>+VLOOKUP(Table13144[[#This Row],[DeviceMAC]],C793:F2695,4,0)</f>
        <v>144</v>
      </c>
      <c r="L792" t="str">
        <f>VLOOKUP(Table13144[[#This Row],[PrevRecordType]],RecordTypes!$B$13:$C$27,2,0)</f>
        <v>User Logout is Good</v>
      </c>
      <c r="M792" t="str">
        <f>+VLOOKUP(Table13144[[#This Row],[DeviceMAC]],C793:H2695,5,0)</f>
        <v>User Logout is Good</v>
      </c>
    </row>
    <row r="793" spans="2:13" x14ac:dyDescent="0.3">
      <c r="B793" s="5" t="s">
        <v>26</v>
      </c>
      <c r="C793" s="5" t="s">
        <v>184</v>
      </c>
      <c r="D793" s="6">
        <v>44341</v>
      </c>
      <c r="E793" s="28">
        <v>44341.711944444447</v>
      </c>
      <c r="F793" s="7">
        <v>139</v>
      </c>
      <c r="G793" s="7" t="str">
        <f>VLOOKUP(Table13144[[#This Row],[LogRecordType]],RecordTypes!$B$13:$C$27,2,0)</f>
        <v>User Logout Start</v>
      </c>
      <c r="H793" s="5" t="s">
        <v>186</v>
      </c>
      <c r="I793" s="30">
        <f t="shared" si="12"/>
        <v>44341</v>
      </c>
      <c r="J793" s="29">
        <f>+VLOOKUP(Table13144[[#This Row],[DeviceMAC]],C794:F2696,3,0)</f>
        <v>44341.337696759263</v>
      </c>
      <c r="K793">
        <f>+VLOOKUP(Table13144[[#This Row],[DeviceMAC]],C794:F2696,4,0)</f>
        <v>123</v>
      </c>
      <c r="L793" t="str">
        <f>VLOOKUP(Table13144[[#This Row],[PrevRecordType]],RecordTypes!$B$13:$C$27,2,0)</f>
        <v>User Login Start is Good</v>
      </c>
      <c r="M793" t="str">
        <f>+VLOOKUP(Table13144[[#This Row],[DeviceMAC]],C794:H2696,5,0)</f>
        <v>User Login Start is Good</v>
      </c>
    </row>
    <row r="794" spans="2:13" x14ac:dyDescent="0.3">
      <c r="B794" s="5" t="s">
        <v>29</v>
      </c>
      <c r="C794" s="5" t="s">
        <v>147</v>
      </c>
      <c r="D794" s="6">
        <v>44341</v>
      </c>
      <c r="E794" s="28">
        <v>44341.711909722217</v>
      </c>
      <c r="F794" s="7">
        <v>144</v>
      </c>
      <c r="G794" s="7" t="str">
        <f>VLOOKUP(Table13144[[#This Row],[LogRecordType]],RecordTypes!$B$13:$C$27,2,0)</f>
        <v>User Logout is Good</v>
      </c>
      <c r="H794" s="5" t="s">
        <v>160</v>
      </c>
      <c r="I794" s="30">
        <f t="shared" si="12"/>
        <v>44341</v>
      </c>
      <c r="J794" s="29">
        <f>+VLOOKUP(Table13144[[#This Row],[DeviceMAC]],C795:F2697,3,0)</f>
        <v>44341.710555555554</v>
      </c>
      <c r="K794">
        <f>+VLOOKUP(Table13144[[#This Row],[DeviceMAC]],C795:F2697,4,0)</f>
        <v>139</v>
      </c>
      <c r="L794" t="str">
        <f>VLOOKUP(Table13144[[#This Row],[PrevRecordType]],RecordTypes!$B$13:$C$27,2,0)</f>
        <v>User Logout Start</v>
      </c>
      <c r="M794" t="str">
        <f>+VLOOKUP(Table13144[[#This Row],[DeviceMAC]],C795:H2697,5,0)</f>
        <v>User Logout Start</v>
      </c>
    </row>
    <row r="795" spans="2:13" ht="43.2" x14ac:dyDescent="0.3">
      <c r="B795" s="5" t="s">
        <v>26</v>
      </c>
      <c r="C795" s="5" t="s">
        <v>156</v>
      </c>
      <c r="D795" s="6">
        <v>44341</v>
      </c>
      <c r="E795" s="28">
        <v>44341.711550925924</v>
      </c>
      <c r="F795" s="7">
        <v>156</v>
      </c>
      <c r="G795" s="7" t="str">
        <f>VLOOKUP(Table13144[[#This Row],[LogRecordType]],RecordTypes!$B$13:$C$27,2,0)</f>
        <v>PowerDown Or Network Disconnect Discovered</v>
      </c>
      <c r="H795" s="5" t="s">
        <v>67</v>
      </c>
      <c r="I795" s="30">
        <f t="shared" si="12"/>
        <v>44341</v>
      </c>
      <c r="J795" s="29">
        <f>+VLOOKUP(Table13144[[#This Row],[DeviceMAC]],C796:F2698,3,0)</f>
        <v>44341.711435185185</v>
      </c>
      <c r="K795">
        <f>+VLOOKUP(Table13144[[#This Row],[DeviceMAC]],C796:F2698,4,0)</f>
        <v>151</v>
      </c>
      <c r="L795" t="str">
        <f>VLOOKUP(Table13144[[#This Row],[PrevRecordType]],RecordTypes!$B$13:$C$27,2,0)</f>
        <v>Device Shutdown Finish</v>
      </c>
      <c r="M795" t="str">
        <f>+VLOOKUP(Table13144[[#This Row],[DeviceMAC]],C796:H2698,5,0)</f>
        <v>Device Shutdown Finish</v>
      </c>
    </row>
    <row r="796" spans="2:13" ht="28.8" x14ac:dyDescent="0.3">
      <c r="B796" s="5" t="s">
        <v>26</v>
      </c>
      <c r="C796" s="5" t="s">
        <v>156</v>
      </c>
      <c r="D796" s="6">
        <v>44341</v>
      </c>
      <c r="E796" s="28">
        <v>44341.711435185185</v>
      </c>
      <c r="F796" s="7">
        <v>151</v>
      </c>
      <c r="G796" s="7" t="str">
        <f>VLOOKUP(Table13144[[#This Row],[LogRecordType]],RecordTypes!$B$13:$C$27,2,0)</f>
        <v>Device Shutdown Finish</v>
      </c>
      <c r="H796" s="5" t="s">
        <v>157</v>
      </c>
      <c r="I796" s="30">
        <f t="shared" si="12"/>
        <v>44341</v>
      </c>
      <c r="J796" s="29">
        <f>+VLOOKUP(Table13144[[#This Row],[DeviceMAC]],C797:F2699,3,0)</f>
        <v>44341.711030092592</v>
      </c>
      <c r="K796">
        <f>+VLOOKUP(Table13144[[#This Row],[DeviceMAC]],C797:F2699,4,0)</f>
        <v>149</v>
      </c>
      <c r="L796" t="str">
        <f>VLOOKUP(Table13144[[#This Row],[PrevRecordType]],RecordTypes!$B$13:$C$27,2,0)</f>
        <v>Device Shutdown Start</v>
      </c>
      <c r="M796" t="str">
        <f>+VLOOKUP(Table13144[[#This Row],[DeviceMAC]],C797:H2699,5,0)</f>
        <v>Device Shutdown Start</v>
      </c>
    </row>
    <row r="797" spans="2:13" x14ac:dyDescent="0.3">
      <c r="B797" s="5" t="s">
        <v>26</v>
      </c>
      <c r="C797" s="5" t="s">
        <v>156</v>
      </c>
      <c r="D797" s="6">
        <v>44341</v>
      </c>
      <c r="E797" s="28">
        <v>44341.711030092592</v>
      </c>
      <c r="F797" s="7">
        <v>149</v>
      </c>
      <c r="G797" s="7" t="str">
        <f>VLOOKUP(Table13144[[#This Row],[LogRecordType]],RecordTypes!$B$13:$C$27,2,0)</f>
        <v>Device Shutdown Start</v>
      </c>
      <c r="H797" s="5" t="s">
        <v>157</v>
      </c>
      <c r="I797" s="30">
        <f t="shared" si="12"/>
        <v>44341</v>
      </c>
      <c r="J797" s="29">
        <f>+VLOOKUP(Table13144[[#This Row],[DeviceMAC]],C798:F2700,3,0)</f>
        <v>44341.710289351853</v>
      </c>
      <c r="K797">
        <f>+VLOOKUP(Table13144[[#This Row],[DeviceMAC]],C798:F2700,4,0)</f>
        <v>144</v>
      </c>
      <c r="L797" t="str">
        <f>VLOOKUP(Table13144[[#This Row],[PrevRecordType]],RecordTypes!$B$13:$C$27,2,0)</f>
        <v>User Logout is Good</v>
      </c>
      <c r="M797" t="str">
        <f>+VLOOKUP(Table13144[[#This Row],[DeviceMAC]],C798:H2700,5,0)</f>
        <v>User Logout is Good</v>
      </c>
    </row>
    <row r="798" spans="2:13" x14ac:dyDescent="0.3">
      <c r="B798" s="5" t="s">
        <v>29</v>
      </c>
      <c r="C798" s="5" t="s">
        <v>147</v>
      </c>
      <c r="D798" s="6">
        <v>44341</v>
      </c>
      <c r="E798" s="28">
        <v>44341.710555555554</v>
      </c>
      <c r="F798" s="7">
        <v>139</v>
      </c>
      <c r="G798" s="7" t="str">
        <f>VLOOKUP(Table13144[[#This Row],[LogRecordType]],RecordTypes!$B$13:$C$27,2,0)</f>
        <v>User Logout Start</v>
      </c>
      <c r="H798" s="5" t="s">
        <v>160</v>
      </c>
      <c r="I798" s="30">
        <f t="shared" si="12"/>
        <v>44341</v>
      </c>
      <c r="J798" s="29">
        <f>+VLOOKUP(Table13144[[#This Row],[DeviceMAC]],C799:F2701,3,0)</f>
        <v>44341.330243055549</v>
      </c>
      <c r="K798">
        <f>+VLOOKUP(Table13144[[#This Row],[DeviceMAC]],C799:F2701,4,0)</f>
        <v>123</v>
      </c>
      <c r="L798" t="str">
        <f>VLOOKUP(Table13144[[#This Row],[PrevRecordType]],RecordTypes!$B$13:$C$27,2,0)</f>
        <v>User Login Start is Good</v>
      </c>
      <c r="M798" t="str">
        <f>+VLOOKUP(Table13144[[#This Row],[DeviceMAC]],C799:H2701,5,0)</f>
        <v>User Login Start is Good</v>
      </c>
    </row>
    <row r="799" spans="2:13" x14ac:dyDescent="0.3">
      <c r="B799" s="5" t="s">
        <v>26</v>
      </c>
      <c r="C799" s="5" t="s">
        <v>156</v>
      </c>
      <c r="D799" s="6">
        <v>44341</v>
      </c>
      <c r="E799" s="28">
        <v>44341.710289351853</v>
      </c>
      <c r="F799" s="7">
        <v>144</v>
      </c>
      <c r="G799" s="7" t="str">
        <f>VLOOKUP(Table13144[[#This Row],[LogRecordType]],RecordTypes!$B$13:$C$27,2,0)</f>
        <v>User Logout is Good</v>
      </c>
      <c r="H799" s="5" t="s">
        <v>173</v>
      </c>
      <c r="I799" s="30">
        <f t="shared" si="12"/>
        <v>44341</v>
      </c>
      <c r="J799" s="29">
        <f>+VLOOKUP(Table13144[[#This Row],[DeviceMAC]],C800:F2702,3,0)</f>
        <v>44341.709050925929</v>
      </c>
      <c r="K799">
        <f>+VLOOKUP(Table13144[[#This Row],[DeviceMAC]],C800:F2702,4,0)</f>
        <v>139</v>
      </c>
      <c r="L799" t="str">
        <f>VLOOKUP(Table13144[[#This Row],[PrevRecordType]],RecordTypes!$B$13:$C$27,2,0)</f>
        <v>User Logout Start</v>
      </c>
      <c r="M799" t="str">
        <f>+VLOOKUP(Table13144[[#This Row],[DeviceMAC]],C800:H2702,5,0)</f>
        <v>User Logout Start</v>
      </c>
    </row>
    <row r="800" spans="2:13" x14ac:dyDescent="0.3">
      <c r="B800" s="5" t="s">
        <v>26</v>
      </c>
      <c r="C800" s="5" t="s">
        <v>156</v>
      </c>
      <c r="D800" s="6">
        <v>44341</v>
      </c>
      <c r="E800" s="28">
        <v>44341.709050925929</v>
      </c>
      <c r="F800" s="7">
        <v>139</v>
      </c>
      <c r="G800" s="7" t="str">
        <f>VLOOKUP(Table13144[[#This Row],[LogRecordType]],RecordTypes!$B$13:$C$27,2,0)</f>
        <v>User Logout Start</v>
      </c>
      <c r="H800" s="5" t="s">
        <v>172</v>
      </c>
      <c r="I800" s="30">
        <f t="shared" si="12"/>
        <v>44341</v>
      </c>
      <c r="J800" s="29">
        <f>+VLOOKUP(Table13144[[#This Row],[DeviceMAC]],C801:F2703,3,0)</f>
        <v>44341.331828703704</v>
      </c>
      <c r="K800">
        <f>+VLOOKUP(Table13144[[#This Row],[DeviceMAC]],C801:F2703,4,0)</f>
        <v>123</v>
      </c>
      <c r="L800" t="str">
        <f>VLOOKUP(Table13144[[#This Row],[PrevRecordType]],RecordTypes!$B$13:$C$27,2,0)</f>
        <v>User Login Start is Good</v>
      </c>
      <c r="M800" t="str">
        <f>+VLOOKUP(Table13144[[#This Row],[DeviceMAC]],C801:H2703,5,0)</f>
        <v>User Login Start is Good</v>
      </c>
    </row>
    <row r="801" spans="2:13" ht="43.2" x14ac:dyDescent="0.3">
      <c r="B801" s="5" t="s">
        <v>26</v>
      </c>
      <c r="C801" s="5" t="s">
        <v>149</v>
      </c>
      <c r="D801" s="6">
        <v>44341</v>
      </c>
      <c r="E801" s="28">
        <v>44341.708634259259</v>
      </c>
      <c r="F801" s="7">
        <v>156</v>
      </c>
      <c r="G801" s="7" t="str">
        <f>VLOOKUP(Table13144[[#This Row],[LogRecordType]],RecordTypes!$B$13:$C$27,2,0)</f>
        <v>PowerDown Or Network Disconnect Discovered</v>
      </c>
      <c r="H801" s="5" t="s">
        <v>67</v>
      </c>
      <c r="I801" s="30">
        <f t="shared" si="12"/>
        <v>44341</v>
      </c>
      <c r="J801" s="29">
        <f>+VLOOKUP(Table13144[[#This Row],[DeviceMAC]],C802:F2704,3,0)</f>
        <v>44341.708518518521</v>
      </c>
      <c r="K801">
        <f>+VLOOKUP(Table13144[[#This Row],[DeviceMAC]],C802:F2704,4,0)</f>
        <v>144</v>
      </c>
      <c r="L801" t="str">
        <f>VLOOKUP(Table13144[[#This Row],[PrevRecordType]],RecordTypes!$B$13:$C$27,2,0)</f>
        <v>User Logout is Good</v>
      </c>
      <c r="M801" t="str">
        <f>+VLOOKUP(Table13144[[#This Row],[DeviceMAC]],C802:H2704,5,0)</f>
        <v>User Logout is Good</v>
      </c>
    </row>
    <row r="802" spans="2:13" x14ac:dyDescent="0.3">
      <c r="B802" s="5" t="s">
        <v>26</v>
      </c>
      <c r="C802" s="5" t="s">
        <v>149</v>
      </c>
      <c r="D802" s="6">
        <v>44341</v>
      </c>
      <c r="E802" s="28">
        <v>44341.708518518521</v>
      </c>
      <c r="F802" s="7">
        <v>144</v>
      </c>
      <c r="G802" s="7" t="str">
        <f>VLOOKUP(Table13144[[#This Row],[LogRecordType]],RecordTypes!$B$13:$C$27,2,0)</f>
        <v>User Logout is Good</v>
      </c>
      <c r="H802" s="5" t="s">
        <v>177</v>
      </c>
      <c r="I802" s="30">
        <f t="shared" si="12"/>
        <v>44341</v>
      </c>
      <c r="J802" s="29">
        <f>+VLOOKUP(Table13144[[#This Row],[DeviceMAC]],C803:F2705,3,0)</f>
        <v>44341.708067129635</v>
      </c>
      <c r="K802">
        <f>+VLOOKUP(Table13144[[#This Row],[DeviceMAC]],C803:F2705,4,0)</f>
        <v>139</v>
      </c>
      <c r="L802" t="str">
        <f>VLOOKUP(Table13144[[#This Row],[PrevRecordType]],RecordTypes!$B$13:$C$27,2,0)</f>
        <v>User Logout Start</v>
      </c>
      <c r="M802" t="str">
        <f>+VLOOKUP(Table13144[[#This Row],[DeviceMAC]],C803:H2705,5,0)</f>
        <v>User Logout Start</v>
      </c>
    </row>
    <row r="803" spans="2:13" x14ac:dyDescent="0.3">
      <c r="B803" s="5" t="s">
        <v>26</v>
      </c>
      <c r="C803" s="5" t="s">
        <v>149</v>
      </c>
      <c r="D803" s="6">
        <v>44341</v>
      </c>
      <c r="E803" s="28">
        <v>44341.708067129635</v>
      </c>
      <c r="F803" s="7">
        <v>139</v>
      </c>
      <c r="G803" s="7" t="str">
        <f>VLOOKUP(Table13144[[#This Row],[LogRecordType]],RecordTypes!$B$13:$C$27,2,0)</f>
        <v>User Logout Start</v>
      </c>
      <c r="H803" s="5" t="s">
        <v>177</v>
      </c>
      <c r="I803" s="30">
        <f t="shared" si="12"/>
        <v>44341</v>
      </c>
      <c r="J803" s="29">
        <f>+VLOOKUP(Table13144[[#This Row],[DeviceMAC]],C804:F2706,3,0)</f>
        <v>44341.332418981488</v>
      </c>
      <c r="K803">
        <f>+VLOOKUP(Table13144[[#This Row],[DeviceMAC]],C804:F2706,4,0)</f>
        <v>123</v>
      </c>
      <c r="L803" t="str">
        <f>VLOOKUP(Table13144[[#This Row],[PrevRecordType]],RecordTypes!$B$13:$C$27,2,0)</f>
        <v>User Login Start is Good</v>
      </c>
      <c r="M803" t="str">
        <f>+VLOOKUP(Table13144[[#This Row],[DeviceMAC]],C804:H2706,5,0)</f>
        <v>User Login Start is Good</v>
      </c>
    </row>
    <row r="804" spans="2:13" ht="43.2" x14ac:dyDescent="0.3">
      <c r="B804" s="5" t="s">
        <v>29</v>
      </c>
      <c r="C804" s="5" t="s">
        <v>113</v>
      </c>
      <c r="D804" s="6">
        <v>44341</v>
      </c>
      <c r="E804" s="28">
        <v>44341.707986111112</v>
      </c>
      <c r="F804" s="7">
        <v>156</v>
      </c>
      <c r="G804" s="7" t="str">
        <f>VLOOKUP(Table13144[[#This Row],[LogRecordType]],RecordTypes!$B$13:$C$27,2,0)</f>
        <v>PowerDown Or Network Disconnect Discovered</v>
      </c>
      <c r="H804" s="5" t="s">
        <v>67</v>
      </c>
      <c r="I804" s="30">
        <f t="shared" si="12"/>
        <v>44341</v>
      </c>
      <c r="J804" s="29">
        <f>+VLOOKUP(Table13144[[#This Row],[DeviceMAC]],C805:F2707,3,0)</f>
        <v>44341.70784722222</v>
      </c>
      <c r="K804">
        <f>+VLOOKUP(Table13144[[#This Row],[DeviceMAC]],C805:F2707,4,0)</f>
        <v>144</v>
      </c>
      <c r="L804" t="str">
        <f>VLOOKUP(Table13144[[#This Row],[PrevRecordType]],RecordTypes!$B$13:$C$27,2,0)</f>
        <v>User Logout is Good</v>
      </c>
      <c r="M804" t="str">
        <f>+VLOOKUP(Table13144[[#This Row],[DeviceMAC]],C805:H2707,5,0)</f>
        <v>User Logout is Good</v>
      </c>
    </row>
    <row r="805" spans="2:13" x14ac:dyDescent="0.3">
      <c r="B805" s="5" t="s">
        <v>29</v>
      </c>
      <c r="C805" s="5" t="s">
        <v>113</v>
      </c>
      <c r="D805" s="6">
        <v>44341</v>
      </c>
      <c r="E805" s="28">
        <v>44341.70784722222</v>
      </c>
      <c r="F805" s="7">
        <v>144</v>
      </c>
      <c r="G805" s="7" t="str">
        <f>VLOOKUP(Table13144[[#This Row],[LogRecordType]],RecordTypes!$B$13:$C$27,2,0)</f>
        <v>User Logout is Good</v>
      </c>
      <c r="H805" s="5" t="s">
        <v>129</v>
      </c>
      <c r="I805" s="30">
        <f t="shared" si="12"/>
        <v>44341</v>
      </c>
      <c r="J805" s="29">
        <f>+VLOOKUP(Table13144[[#This Row],[DeviceMAC]],C806:F2708,3,0)</f>
        <v>44341.706550925919</v>
      </c>
      <c r="K805">
        <f>+VLOOKUP(Table13144[[#This Row],[DeviceMAC]],C806:F2708,4,0)</f>
        <v>139</v>
      </c>
      <c r="L805" t="str">
        <f>VLOOKUP(Table13144[[#This Row],[PrevRecordType]],RecordTypes!$B$13:$C$27,2,0)</f>
        <v>User Logout Start</v>
      </c>
      <c r="M805" t="str">
        <f>+VLOOKUP(Table13144[[#This Row],[DeviceMAC]],C806:H2708,5,0)</f>
        <v>User Logout Start</v>
      </c>
    </row>
    <row r="806" spans="2:13" x14ac:dyDescent="0.3">
      <c r="B806" s="5" t="s">
        <v>29</v>
      </c>
      <c r="C806" s="5" t="s">
        <v>113</v>
      </c>
      <c r="D806" s="6">
        <v>44341</v>
      </c>
      <c r="E806" s="28">
        <v>44341.706550925919</v>
      </c>
      <c r="F806" s="7">
        <v>139</v>
      </c>
      <c r="G806" s="7" t="str">
        <f>VLOOKUP(Table13144[[#This Row],[LogRecordType]],RecordTypes!$B$13:$C$27,2,0)</f>
        <v>User Logout Start</v>
      </c>
      <c r="H806" s="5" t="s">
        <v>129</v>
      </c>
      <c r="I806" s="30">
        <f t="shared" si="12"/>
        <v>44341</v>
      </c>
      <c r="J806" s="29">
        <f>+VLOOKUP(Table13144[[#This Row],[DeviceMAC]],C807:F2709,3,0)</f>
        <v>44341.321296296293</v>
      </c>
      <c r="K806">
        <f>+VLOOKUP(Table13144[[#This Row],[DeviceMAC]],C807:F2709,4,0)</f>
        <v>123</v>
      </c>
      <c r="L806" t="str">
        <f>VLOOKUP(Table13144[[#This Row],[PrevRecordType]],RecordTypes!$B$13:$C$27,2,0)</f>
        <v>User Login Start is Good</v>
      </c>
      <c r="M806" t="str">
        <f>+VLOOKUP(Table13144[[#This Row],[DeviceMAC]],C807:H2709,5,0)</f>
        <v>User Login Start is Good</v>
      </c>
    </row>
    <row r="807" spans="2:13" ht="43.2" x14ac:dyDescent="0.3">
      <c r="B807" s="5" t="s">
        <v>26</v>
      </c>
      <c r="C807" s="5" t="s">
        <v>174</v>
      </c>
      <c r="D807" s="6">
        <v>44341</v>
      </c>
      <c r="E807" s="28">
        <v>44341.706481481488</v>
      </c>
      <c r="F807" s="7">
        <v>156</v>
      </c>
      <c r="G807" s="7" t="str">
        <f>VLOOKUP(Table13144[[#This Row],[LogRecordType]],RecordTypes!$B$13:$C$27,2,0)</f>
        <v>PowerDown Or Network Disconnect Discovered</v>
      </c>
      <c r="H807" s="5" t="s">
        <v>67</v>
      </c>
      <c r="I807" s="30">
        <f t="shared" si="12"/>
        <v>44341</v>
      </c>
      <c r="J807" s="29">
        <f>+VLOOKUP(Table13144[[#This Row],[DeviceMAC]],C808:F2710,3,0)</f>
        <v>44341.706319444449</v>
      </c>
      <c r="K807">
        <f>+VLOOKUP(Table13144[[#This Row],[DeviceMAC]],C808:F2710,4,0)</f>
        <v>151</v>
      </c>
      <c r="L807" t="str">
        <f>VLOOKUP(Table13144[[#This Row],[PrevRecordType]],RecordTypes!$B$13:$C$27,2,0)</f>
        <v>Device Shutdown Finish</v>
      </c>
      <c r="M807" t="str">
        <f>+VLOOKUP(Table13144[[#This Row],[DeviceMAC]],C808:H2710,5,0)</f>
        <v>Device Shutdown Finish</v>
      </c>
    </row>
    <row r="808" spans="2:13" ht="28.8" x14ac:dyDescent="0.3">
      <c r="B808" s="5" t="s">
        <v>26</v>
      </c>
      <c r="C808" s="5" t="s">
        <v>174</v>
      </c>
      <c r="D808" s="6">
        <v>44341</v>
      </c>
      <c r="E808" s="28">
        <v>44341.706319444449</v>
      </c>
      <c r="F808" s="7">
        <v>151</v>
      </c>
      <c r="G808" s="7" t="str">
        <f>VLOOKUP(Table13144[[#This Row],[LogRecordType]],RecordTypes!$B$13:$C$27,2,0)</f>
        <v>Device Shutdown Finish</v>
      </c>
      <c r="H808" s="5" t="s">
        <v>175</v>
      </c>
      <c r="I808" s="30">
        <f t="shared" si="12"/>
        <v>44341</v>
      </c>
      <c r="J808" s="29">
        <f>+VLOOKUP(Table13144[[#This Row],[DeviceMAC]],C809:F2711,3,0)</f>
        <v>44341.706076388895</v>
      </c>
      <c r="K808">
        <f>+VLOOKUP(Table13144[[#This Row],[DeviceMAC]],C809:F2711,4,0)</f>
        <v>149</v>
      </c>
      <c r="L808" t="str">
        <f>VLOOKUP(Table13144[[#This Row],[PrevRecordType]],RecordTypes!$B$13:$C$27,2,0)</f>
        <v>Device Shutdown Start</v>
      </c>
      <c r="M808" t="str">
        <f>+VLOOKUP(Table13144[[#This Row],[DeviceMAC]],C809:H2711,5,0)</f>
        <v>Device Shutdown Start</v>
      </c>
    </row>
    <row r="809" spans="2:13" x14ac:dyDescent="0.3">
      <c r="B809" s="5" t="s">
        <v>26</v>
      </c>
      <c r="C809" s="5" t="s">
        <v>174</v>
      </c>
      <c r="D809" s="6">
        <v>44341</v>
      </c>
      <c r="E809" s="28">
        <v>44341.706076388895</v>
      </c>
      <c r="F809" s="7">
        <v>149</v>
      </c>
      <c r="G809" s="7" t="str">
        <f>VLOOKUP(Table13144[[#This Row],[LogRecordType]],RecordTypes!$B$13:$C$27,2,0)</f>
        <v>Device Shutdown Start</v>
      </c>
      <c r="H809" s="5" t="s">
        <v>175</v>
      </c>
      <c r="I809" s="30">
        <f t="shared" si="12"/>
        <v>44341</v>
      </c>
      <c r="J809" s="29">
        <f>+VLOOKUP(Table13144[[#This Row],[DeviceMAC]],C810:F2712,3,0)</f>
        <v>44341.70553240741</v>
      </c>
      <c r="K809">
        <f>+VLOOKUP(Table13144[[#This Row],[DeviceMAC]],C810:F2712,4,0)</f>
        <v>144</v>
      </c>
      <c r="L809" t="str">
        <f>VLOOKUP(Table13144[[#This Row],[PrevRecordType]],RecordTypes!$B$13:$C$27,2,0)</f>
        <v>User Logout is Good</v>
      </c>
      <c r="M809" t="str">
        <f>+VLOOKUP(Table13144[[#This Row],[DeviceMAC]],C810:H2712,5,0)</f>
        <v>User Logout is Good</v>
      </c>
    </row>
    <row r="810" spans="2:13" x14ac:dyDescent="0.3">
      <c r="B810" s="5" t="s">
        <v>26</v>
      </c>
      <c r="C810" s="5" t="s">
        <v>174</v>
      </c>
      <c r="D810" s="6">
        <v>44341</v>
      </c>
      <c r="E810" s="28">
        <v>44341.70553240741</v>
      </c>
      <c r="F810" s="7">
        <v>144</v>
      </c>
      <c r="G810" s="7" t="str">
        <f>VLOOKUP(Table13144[[#This Row],[LogRecordType]],RecordTypes!$B$13:$C$27,2,0)</f>
        <v>User Logout is Good</v>
      </c>
      <c r="H810" s="5" t="s">
        <v>181</v>
      </c>
      <c r="I810" s="30">
        <f t="shared" si="12"/>
        <v>44341</v>
      </c>
      <c r="J810" s="29">
        <f>+VLOOKUP(Table13144[[#This Row],[DeviceMAC]],C811:F2713,3,0)</f>
        <v>44341.705092592594</v>
      </c>
      <c r="K810">
        <f>+VLOOKUP(Table13144[[#This Row],[DeviceMAC]],C811:F2713,4,0)</f>
        <v>139</v>
      </c>
      <c r="L810" t="str">
        <f>VLOOKUP(Table13144[[#This Row],[PrevRecordType]],RecordTypes!$B$13:$C$27,2,0)</f>
        <v>User Logout Start</v>
      </c>
      <c r="M810" t="str">
        <f>+VLOOKUP(Table13144[[#This Row],[DeviceMAC]],C811:H2713,5,0)</f>
        <v>User Logout Start</v>
      </c>
    </row>
    <row r="811" spans="2:13" x14ac:dyDescent="0.3">
      <c r="B811" s="5" t="s">
        <v>26</v>
      </c>
      <c r="C811" s="5" t="s">
        <v>174</v>
      </c>
      <c r="D811" s="6">
        <v>44341</v>
      </c>
      <c r="E811" s="28">
        <v>44341.705092592594</v>
      </c>
      <c r="F811" s="7">
        <v>139</v>
      </c>
      <c r="G811" s="7" t="str">
        <f>VLOOKUP(Table13144[[#This Row],[LogRecordType]],RecordTypes!$B$13:$C$27,2,0)</f>
        <v>User Logout Start</v>
      </c>
      <c r="H811" s="5" t="s">
        <v>180</v>
      </c>
      <c r="I811" s="30">
        <f t="shared" si="12"/>
        <v>44341</v>
      </c>
      <c r="J811" s="29">
        <f>+VLOOKUP(Table13144[[#This Row],[DeviceMAC]],C812:F2714,3,0)</f>
        <v>44341.332962962966</v>
      </c>
      <c r="K811">
        <f>+VLOOKUP(Table13144[[#This Row],[DeviceMAC]],C812:F2714,4,0)</f>
        <v>123</v>
      </c>
      <c r="L811" t="str">
        <f>VLOOKUP(Table13144[[#This Row],[PrevRecordType]],RecordTypes!$B$13:$C$27,2,0)</f>
        <v>User Login Start is Good</v>
      </c>
      <c r="M811" t="str">
        <f>+VLOOKUP(Table13144[[#This Row],[DeviceMAC]],C812:H2714,5,0)</f>
        <v>User Login Start is Good</v>
      </c>
    </row>
    <row r="812" spans="2:13" ht="43.2" x14ac:dyDescent="0.3">
      <c r="B812" s="5" t="s">
        <v>26</v>
      </c>
      <c r="C812" s="5" t="s">
        <v>164</v>
      </c>
      <c r="D812" s="6">
        <v>44341</v>
      </c>
      <c r="E812" s="28">
        <v>44341.703888888871</v>
      </c>
      <c r="F812" s="7">
        <v>156</v>
      </c>
      <c r="G812" s="7" t="str">
        <f>VLOOKUP(Table13144[[#This Row],[LogRecordType]],RecordTypes!$B$13:$C$27,2,0)</f>
        <v>PowerDown Or Network Disconnect Discovered</v>
      </c>
      <c r="H812" s="5" t="s">
        <v>67</v>
      </c>
      <c r="I812" s="30">
        <f t="shared" si="12"/>
        <v>44341</v>
      </c>
      <c r="J812" s="29">
        <f>+VLOOKUP(Table13144[[#This Row],[DeviceMAC]],C813:F2715,3,0)</f>
        <v>44341.703738425909</v>
      </c>
      <c r="K812">
        <f>+VLOOKUP(Table13144[[#This Row],[DeviceMAC]],C813:F2715,4,0)</f>
        <v>151</v>
      </c>
      <c r="L812" t="str">
        <f>VLOOKUP(Table13144[[#This Row],[PrevRecordType]],RecordTypes!$B$13:$C$27,2,0)</f>
        <v>Device Shutdown Finish</v>
      </c>
      <c r="M812" t="str">
        <f>+VLOOKUP(Table13144[[#This Row],[DeviceMAC]],C813:H2715,5,0)</f>
        <v>Device Shutdown Finish</v>
      </c>
    </row>
    <row r="813" spans="2:13" ht="28.8" x14ac:dyDescent="0.3">
      <c r="B813" s="5" t="s">
        <v>26</v>
      </c>
      <c r="C813" s="5" t="s">
        <v>164</v>
      </c>
      <c r="D813" s="6">
        <v>44341</v>
      </c>
      <c r="E813" s="28">
        <v>44341.703738425909</v>
      </c>
      <c r="F813" s="7">
        <v>151</v>
      </c>
      <c r="G813" s="7" t="str">
        <f>VLOOKUP(Table13144[[#This Row],[LogRecordType]],RecordTypes!$B$13:$C$27,2,0)</f>
        <v>Device Shutdown Finish</v>
      </c>
      <c r="H813" s="5" t="s">
        <v>165</v>
      </c>
      <c r="I813" s="30">
        <f t="shared" si="12"/>
        <v>44341</v>
      </c>
      <c r="J813" s="29">
        <f>+VLOOKUP(Table13144[[#This Row],[DeviceMAC]],C814:F2716,3,0)</f>
        <v>44341.703090277762</v>
      </c>
      <c r="K813">
        <f>+VLOOKUP(Table13144[[#This Row],[DeviceMAC]],C814:F2716,4,0)</f>
        <v>149</v>
      </c>
      <c r="L813" t="str">
        <f>VLOOKUP(Table13144[[#This Row],[PrevRecordType]],RecordTypes!$B$13:$C$27,2,0)</f>
        <v>Device Shutdown Start</v>
      </c>
      <c r="M813" t="str">
        <f>+VLOOKUP(Table13144[[#This Row],[DeviceMAC]],C814:H2716,5,0)</f>
        <v>Device Shutdown Start</v>
      </c>
    </row>
    <row r="814" spans="2:13" ht="43.2" x14ac:dyDescent="0.3">
      <c r="B814" s="5" t="s">
        <v>29</v>
      </c>
      <c r="C814" s="5" t="s">
        <v>153</v>
      </c>
      <c r="D814" s="6">
        <v>44341</v>
      </c>
      <c r="E814" s="28">
        <v>44341.703587962969</v>
      </c>
      <c r="F814" s="7">
        <v>156</v>
      </c>
      <c r="G814" s="7" t="str">
        <f>VLOOKUP(Table13144[[#This Row],[LogRecordType]],RecordTypes!$B$13:$C$27,2,0)</f>
        <v>PowerDown Or Network Disconnect Discovered</v>
      </c>
      <c r="H814" s="5" t="s">
        <v>67</v>
      </c>
      <c r="I814" s="30">
        <f t="shared" si="12"/>
        <v>44341</v>
      </c>
      <c r="J814" s="29">
        <f>+VLOOKUP(Table13144[[#This Row],[DeviceMAC]],C815:F2717,3,0)</f>
        <v>44341.703425925931</v>
      </c>
      <c r="K814">
        <f>+VLOOKUP(Table13144[[#This Row],[DeviceMAC]],C815:F2717,4,0)</f>
        <v>151</v>
      </c>
      <c r="L814" t="str">
        <f>VLOOKUP(Table13144[[#This Row],[PrevRecordType]],RecordTypes!$B$13:$C$27,2,0)</f>
        <v>Device Shutdown Finish</v>
      </c>
      <c r="M814" t="str">
        <f>+VLOOKUP(Table13144[[#This Row],[DeviceMAC]],C815:H2717,5,0)</f>
        <v>Device Shutdown Finish</v>
      </c>
    </row>
    <row r="815" spans="2:13" ht="28.8" x14ac:dyDescent="0.3">
      <c r="B815" s="5" t="s">
        <v>29</v>
      </c>
      <c r="C815" s="5" t="s">
        <v>153</v>
      </c>
      <c r="D815" s="6">
        <v>44341</v>
      </c>
      <c r="E815" s="28">
        <v>44341.703425925931</v>
      </c>
      <c r="F815" s="7">
        <v>151</v>
      </c>
      <c r="G815" s="7" t="str">
        <f>VLOOKUP(Table13144[[#This Row],[LogRecordType]],RecordTypes!$B$13:$C$27,2,0)</f>
        <v>Device Shutdown Finish</v>
      </c>
      <c r="H815" s="5" t="s">
        <v>154</v>
      </c>
      <c r="I815" s="30">
        <f t="shared" si="12"/>
        <v>44341</v>
      </c>
      <c r="J815" s="29">
        <f>+VLOOKUP(Table13144[[#This Row],[DeviceMAC]],C816:F2718,3,0)</f>
        <v>44341.702627314822</v>
      </c>
      <c r="K815">
        <f>+VLOOKUP(Table13144[[#This Row],[DeviceMAC]],C816:F2718,4,0)</f>
        <v>149</v>
      </c>
      <c r="L815" t="str">
        <f>VLOOKUP(Table13144[[#This Row],[PrevRecordType]],RecordTypes!$B$13:$C$27,2,0)</f>
        <v>Device Shutdown Start</v>
      </c>
      <c r="M815" t="str">
        <f>+VLOOKUP(Table13144[[#This Row],[DeviceMAC]],C816:H2718,5,0)</f>
        <v>Device Shutdown Start</v>
      </c>
    </row>
    <row r="816" spans="2:13" x14ac:dyDescent="0.3">
      <c r="B816" s="5" t="s">
        <v>26</v>
      </c>
      <c r="C816" s="5" t="s">
        <v>164</v>
      </c>
      <c r="D816" s="6">
        <v>44341</v>
      </c>
      <c r="E816" s="28">
        <v>44341.703090277762</v>
      </c>
      <c r="F816" s="7">
        <v>149</v>
      </c>
      <c r="G816" s="7" t="str">
        <f>VLOOKUP(Table13144[[#This Row],[LogRecordType]],RecordTypes!$B$13:$C$27,2,0)</f>
        <v>Device Shutdown Start</v>
      </c>
      <c r="H816" s="5" t="s">
        <v>165</v>
      </c>
      <c r="I816" s="30">
        <f t="shared" si="12"/>
        <v>44341</v>
      </c>
      <c r="J816" s="29">
        <f>+VLOOKUP(Table13144[[#This Row],[DeviceMAC]],C817:F2719,3,0)</f>
        <v>44341.702499999985</v>
      </c>
      <c r="K816">
        <f>+VLOOKUP(Table13144[[#This Row],[DeviceMAC]],C817:F2719,4,0)</f>
        <v>144</v>
      </c>
      <c r="L816" t="str">
        <f>VLOOKUP(Table13144[[#This Row],[PrevRecordType]],RecordTypes!$B$13:$C$27,2,0)</f>
        <v>User Logout is Good</v>
      </c>
      <c r="M816" t="str">
        <f>+VLOOKUP(Table13144[[#This Row],[DeviceMAC]],C817:H2719,5,0)</f>
        <v>User Logout is Good</v>
      </c>
    </row>
    <row r="817" spans="2:13" ht="43.2" x14ac:dyDescent="0.3">
      <c r="B817" s="5" t="s">
        <v>26</v>
      </c>
      <c r="C817" s="5" t="s">
        <v>143</v>
      </c>
      <c r="D817" s="6">
        <v>44341</v>
      </c>
      <c r="E817" s="28">
        <v>44341.7030787037</v>
      </c>
      <c r="F817" s="7">
        <v>156</v>
      </c>
      <c r="G817" s="7" t="str">
        <f>VLOOKUP(Table13144[[#This Row],[LogRecordType]],RecordTypes!$B$13:$C$27,2,0)</f>
        <v>PowerDown Or Network Disconnect Discovered</v>
      </c>
      <c r="H817" s="5" t="s">
        <v>67</v>
      </c>
      <c r="I817" s="30">
        <f t="shared" si="12"/>
        <v>44341</v>
      </c>
      <c r="J817" s="29">
        <f>+VLOOKUP(Table13144[[#This Row],[DeviceMAC]],C818:F2720,3,0)</f>
        <v>44341.702916666662</v>
      </c>
      <c r="K817">
        <f>+VLOOKUP(Table13144[[#This Row],[DeviceMAC]],C818:F2720,4,0)</f>
        <v>144</v>
      </c>
      <c r="L817" t="str">
        <f>VLOOKUP(Table13144[[#This Row],[PrevRecordType]],RecordTypes!$B$13:$C$27,2,0)</f>
        <v>User Logout is Good</v>
      </c>
      <c r="M817" t="str">
        <f>+VLOOKUP(Table13144[[#This Row],[DeviceMAC]],C818:H2720,5,0)</f>
        <v>User Logout is Good</v>
      </c>
    </row>
    <row r="818" spans="2:13" x14ac:dyDescent="0.3">
      <c r="B818" s="5" t="s">
        <v>26</v>
      </c>
      <c r="C818" s="5" t="s">
        <v>143</v>
      </c>
      <c r="D818" s="6">
        <v>44341</v>
      </c>
      <c r="E818" s="28">
        <v>44341.702916666662</v>
      </c>
      <c r="F818" s="7">
        <v>144</v>
      </c>
      <c r="G818" s="7" t="str">
        <f>VLOOKUP(Table13144[[#This Row],[LogRecordType]],RecordTypes!$B$13:$C$27,2,0)</f>
        <v>User Logout is Good</v>
      </c>
      <c r="H818" s="5" t="s">
        <v>155</v>
      </c>
      <c r="I818" s="30">
        <f t="shared" si="12"/>
        <v>44341</v>
      </c>
      <c r="J818" s="29">
        <f>+VLOOKUP(Table13144[[#This Row],[DeviceMAC]],C819:F2721,3,0)</f>
        <v>44341.702534722215</v>
      </c>
      <c r="K818">
        <f>+VLOOKUP(Table13144[[#This Row],[DeviceMAC]],C819:F2721,4,0)</f>
        <v>139</v>
      </c>
      <c r="L818" t="str">
        <f>VLOOKUP(Table13144[[#This Row],[PrevRecordType]],RecordTypes!$B$13:$C$27,2,0)</f>
        <v>User Logout Start</v>
      </c>
      <c r="M818" t="str">
        <f>+VLOOKUP(Table13144[[#This Row],[DeviceMAC]],C819:H2721,5,0)</f>
        <v>User Logout Start</v>
      </c>
    </row>
    <row r="819" spans="2:13" ht="43.2" x14ac:dyDescent="0.3">
      <c r="B819" s="5" t="s">
        <v>29</v>
      </c>
      <c r="C819" s="5" t="s">
        <v>158</v>
      </c>
      <c r="D819" s="6">
        <v>44341</v>
      </c>
      <c r="E819" s="28">
        <v>44341.70275462963</v>
      </c>
      <c r="F819" s="7">
        <v>156</v>
      </c>
      <c r="G819" s="7" t="str">
        <f>VLOOKUP(Table13144[[#This Row],[LogRecordType]],RecordTypes!$B$13:$C$27,2,0)</f>
        <v>PowerDown Or Network Disconnect Discovered</v>
      </c>
      <c r="H819" s="5" t="s">
        <v>67</v>
      </c>
      <c r="I819" s="30">
        <f t="shared" si="12"/>
        <v>44341</v>
      </c>
      <c r="J819" s="29">
        <f>+VLOOKUP(Table13144[[#This Row],[DeviceMAC]],C820:F2722,3,0)</f>
        <v>44341.702615740738</v>
      </c>
      <c r="K819">
        <f>+VLOOKUP(Table13144[[#This Row],[DeviceMAC]],C820:F2722,4,0)</f>
        <v>151</v>
      </c>
      <c r="L819" t="str">
        <f>VLOOKUP(Table13144[[#This Row],[PrevRecordType]],RecordTypes!$B$13:$C$27,2,0)</f>
        <v>Device Shutdown Finish</v>
      </c>
      <c r="M819" t="str">
        <f>+VLOOKUP(Table13144[[#This Row],[DeviceMAC]],C820:H2722,5,0)</f>
        <v>Device Shutdown Finish</v>
      </c>
    </row>
    <row r="820" spans="2:13" x14ac:dyDescent="0.3">
      <c r="B820" s="5" t="s">
        <v>29</v>
      </c>
      <c r="C820" s="5" t="s">
        <v>153</v>
      </c>
      <c r="D820" s="6">
        <v>44341</v>
      </c>
      <c r="E820" s="28">
        <v>44341.702627314822</v>
      </c>
      <c r="F820" s="7">
        <v>149</v>
      </c>
      <c r="G820" s="7" t="str">
        <f>VLOOKUP(Table13144[[#This Row],[LogRecordType]],RecordTypes!$B$13:$C$27,2,0)</f>
        <v>Device Shutdown Start</v>
      </c>
      <c r="H820" s="5" t="s">
        <v>154</v>
      </c>
      <c r="I820" s="30">
        <f t="shared" si="12"/>
        <v>44341</v>
      </c>
      <c r="J820" s="29">
        <f>+VLOOKUP(Table13144[[#This Row],[DeviceMAC]],C821:F2723,3,0)</f>
        <v>44341.702199074083</v>
      </c>
      <c r="K820">
        <f>+VLOOKUP(Table13144[[#This Row],[DeviceMAC]],C821:F2723,4,0)</f>
        <v>144</v>
      </c>
      <c r="L820" t="str">
        <f>VLOOKUP(Table13144[[#This Row],[PrevRecordType]],RecordTypes!$B$13:$C$27,2,0)</f>
        <v>User Logout is Good</v>
      </c>
      <c r="M820" t="str">
        <f>+VLOOKUP(Table13144[[#This Row],[DeviceMAC]],C821:H2723,5,0)</f>
        <v>User Logout is Good</v>
      </c>
    </row>
    <row r="821" spans="2:13" ht="28.8" x14ac:dyDescent="0.3">
      <c r="B821" s="5" t="s">
        <v>29</v>
      </c>
      <c r="C821" s="5" t="s">
        <v>158</v>
      </c>
      <c r="D821" s="6">
        <v>44341</v>
      </c>
      <c r="E821" s="28">
        <v>44341.702615740738</v>
      </c>
      <c r="F821" s="7">
        <v>151</v>
      </c>
      <c r="G821" s="7" t="str">
        <f>VLOOKUP(Table13144[[#This Row],[LogRecordType]],RecordTypes!$B$13:$C$27,2,0)</f>
        <v>Device Shutdown Finish</v>
      </c>
      <c r="H821" s="5" t="s">
        <v>159</v>
      </c>
      <c r="I821" s="30">
        <f t="shared" si="12"/>
        <v>44341</v>
      </c>
      <c r="J821" s="29">
        <f>+VLOOKUP(Table13144[[#This Row],[DeviceMAC]],C822:F2724,3,0)</f>
        <v>44341.701932870368</v>
      </c>
      <c r="K821">
        <f>+VLOOKUP(Table13144[[#This Row],[DeviceMAC]],C822:F2724,4,0)</f>
        <v>149</v>
      </c>
      <c r="L821" t="str">
        <f>VLOOKUP(Table13144[[#This Row],[PrevRecordType]],RecordTypes!$B$13:$C$27,2,0)</f>
        <v>Device Shutdown Start</v>
      </c>
      <c r="M821" t="str">
        <f>+VLOOKUP(Table13144[[#This Row],[DeviceMAC]],C822:H2724,5,0)</f>
        <v>Device Shutdown Start</v>
      </c>
    </row>
    <row r="822" spans="2:13" x14ac:dyDescent="0.3">
      <c r="B822" s="5" t="s">
        <v>26</v>
      </c>
      <c r="C822" s="5" t="s">
        <v>143</v>
      </c>
      <c r="D822" s="6">
        <v>44341</v>
      </c>
      <c r="E822" s="28">
        <v>44341.702534722215</v>
      </c>
      <c r="F822" s="7">
        <v>139</v>
      </c>
      <c r="G822" s="7" t="str">
        <f>VLOOKUP(Table13144[[#This Row],[LogRecordType]],RecordTypes!$B$13:$C$27,2,0)</f>
        <v>User Logout Start</v>
      </c>
      <c r="H822" s="5" t="s">
        <v>155</v>
      </c>
      <c r="I822" s="30">
        <f t="shared" si="12"/>
        <v>44341</v>
      </c>
      <c r="J822" s="29">
        <f>+VLOOKUP(Table13144[[#This Row],[DeviceMAC]],C823:F2725,3,0)</f>
        <v>44341.336620370363</v>
      </c>
      <c r="K822">
        <f>+VLOOKUP(Table13144[[#This Row],[DeviceMAC]],C823:F2725,4,0)</f>
        <v>123</v>
      </c>
      <c r="L822" t="str">
        <f>VLOOKUP(Table13144[[#This Row],[PrevRecordType]],RecordTypes!$B$13:$C$27,2,0)</f>
        <v>User Login Start is Good</v>
      </c>
      <c r="M822" t="str">
        <f>+VLOOKUP(Table13144[[#This Row],[DeviceMAC]],C823:H2725,5,0)</f>
        <v>User Login Start is Good</v>
      </c>
    </row>
    <row r="823" spans="2:13" x14ac:dyDescent="0.3">
      <c r="B823" s="5" t="s">
        <v>26</v>
      </c>
      <c r="C823" s="5" t="s">
        <v>164</v>
      </c>
      <c r="D823" s="6">
        <v>44341</v>
      </c>
      <c r="E823" s="28">
        <v>44341.702499999985</v>
      </c>
      <c r="F823" s="7">
        <v>144</v>
      </c>
      <c r="G823" s="7" t="str">
        <f>VLOOKUP(Table13144[[#This Row],[LogRecordType]],RecordTypes!$B$13:$C$27,2,0)</f>
        <v>User Logout is Good</v>
      </c>
      <c r="H823" s="5" t="s">
        <v>179</v>
      </c>
      <c r="I823" s="30">
        <f t="shared" si="12"/>
        <v>44341</v>
      </c>
      <c r="J823" s="29">
        <f>+VLOOKUP(Table13144[[#This Row],[DeviceMAC]],C824:F2726,3,0)</f>
        <v>44341.702141203692</v>
      </c>
      <c r="K823">
        <f>+VLOOKUP(Table13144[[#This Row],[DeviceMAC]],C824:F2726,4,0)</f>
        <v>139</v>
      </c>
      <c r="L823" t="str">
        <f>VLOOKUP(Table13144[[#This Row],[PrevRecordType]],RecordTypes!$B$13:$C$27,2,0)</f>
        <v>User Logout Start</v>
      </c>
      <c r="M823" t="str">
        <f>+VLOOKUP(Table13144[[#This Row],[DeviceMAC]],C824:H2726,5,0)</f>
        <v>User Logout Start</v>
      </c>
    </row>
    <row r="824" spans="2:13" ht="43.2" x14ac:dyDescent="0.3">
      <c r="B824" s="5" t="s">
        <v>26</v>
      </c>
      <c r="C824" s="5" t="s">
        <v>111</v>
      </c>
      <c r="D824" s="6">
        <v>44341</v>
      </c>
      <c r="E824" s="28">
        <v>44341.702384259283</v>
      </c>
      <c r="F824" s="7">
        <v>156</v>
      </c>
      <c r="G824" s="7" t="str">
        <f>VLOOKUP(Table13144[[#This Row],[LogRecordType]],RecordTypes!$B$13:$C$27,2,0)</f>
        <v>PowerDown Or Network Disconnect Discovered</v>
      </c>
      <c r="H824" s="5" t="s">
        <v>67</v>
      </c>
      <c r="I824" s="30">
        <f t="shared" si="12"/>
        <v>44341</v>
      </c>
      <c r="J824" s="29">
        <f>+VLOOKUP(Table13144[[#This Row],[DeviceMAC]],C825:F2727,3,0)</f>
        <v>44341.702233796321</v>
      </c>
      <c r="K824">
        <f>+VLOOKUP(Table13144[[#This Row],[DeviceMAC]],C825:F2727,4,0)</f>
        <v>151</v>
      </c>
      <c r="L824" t="str">
        <f>VLOOKUP(Table13144[[#This Row],[PrevRecordType]],RecordTypes!$B$13:$C$27,2,0)</f>
        <v>Device Shutdown Finish</v>
      </c>
      <c r="M824" t="str">
        <f>+VLOOKUP(Table13144[[#This Row],[DeviceMAC]],C825:H2727,5,0)</f>
        <v>Device Shutdown Finish</v>
      </c>
    </row>
    <row r="825" spans="2:13" ht="28.8" x14ac:dyDescent="0.3">
      <c r="B825" s="5" t="s">
        <v>26</v>
      </c>
      <c r="C825" s="5" t="s">
        <v>111</v>
      </c>
      <c r="D825" s="6">
        <v>44341</v>
      </c>
      <c r="E825" s="28">
        <v>44341.702233796321</v>
      </c>
      <c r="F825" s="7">
        <v>151</v>
      </c>
      <c r="G825" s="7" t="str">
        <f>VLOOKUP(Table13144[[#This Row],[LogRecordType]],RecordTypes!$B$13:$C$27,2,0)</f>
        <v>Device Shutdown Finish</v>
      </c>
      <c r="H825" s="5" t="s">
        <v>112</v>
      </c>
      <c r="I825" s="30">
        <f t="shared" si="12"/>
        <v>44341</v>
      </c>
      <c r="J825" s="29">
        <f>+VLOOKUP(Table13144[[#This Row],[DeviceMAC]],C826:F2728,3,0)</f>
        <v>44341.701944444467</v>
      </c>
      <c r="K825">
        <f>+VLOOKUP(Table13144[[#This Row],[DeviceMAC]],C826:F2728,4,0)</f>
        <v>149</v>
      </c>
      <c r="L825" t="str">
        <f>VLOOKUP(Table13144[[#This Row],[PrevRecordType]],RecordTypes!$B$13:$C$27,2,0)</f>
        <v>Device Shutdown Start</v>
      </c>
      <c r="M825" t="str">
        <f>+VLOOKUP(Table13144[[#This Row],[DeviceMAC]],C826:H2728,5,0)</f>
        <v>Device Shutdown Start</v>
      </c>
    </row>
    <row r="826" spans="2:13" x14ac:dyDescent="0.3">
      <c r="B826" s="5" t="s">
        <v>29</v>
      </c>
      <c r="C826" s="5" t="s">
        <v>153</v>
      </c>
      <c r="D826" s="6">
        <v>44341</v>
      </c>
      <c r="E826" s="28">
        <v>44341.702199074083</v>
      </c>
      <c r="F826" s="7">
        <v>144</v>
      </c>
      <c r="G826" s="7" t="str">
        <f>VLOOKUP(Table13144[[#This Row],[LogRecordType]],RecordTypes!$B$13:$C$27,2,0)</f>
        <v>User Logout is Good</v>
      </c>
      <c r="H826" s="5" t="s">
        <v>169</v>
      </c>
      <c r="I826" s="30">
        <f t="shared" si="12"/>
        <v>44341</v>
      </c>
      <c r="J826" s="29">
        <f>+VLOOKUP(Table13144[[#This Row],[DeviceMAC]],C827:F2729,3,0)</f>
        <v>44341.701736111121</v>
      </c>
      <c r="K826">
        <f>+VLOOKUP(Table13144[[#This Row],[DeviceMAC]],C827:F2729,4,0)</f>
        <v>139</v>
      </c>
      <c r="L826" t="str">
        <f>VLOOKUP(Table13144[[#This Row],[PrevRecordType]],RecordTypes!$B$13:$C$27,2,0)</f>
        <v>User Logout Start</v>
      </c>
      <c r="M826" t="str">
        <f>+VLOOKUP(Table13144[[#This Row],[DeviceMAC]],C827:H2729,5,0)</f>
        <v>User Logout Start</v>
      </c>
    </row>
    <row r="827" spans="2:13" ht="43.2" x14ac:dyDescent="0.3">
      <c r="B827" s="5" t="s">
        <v>29</v>
      </c>
      <c r="C827" s="5" t="s">
        <v>83</v>
      </c>
      <c r="D827" s="6">
        <v>44341</v>
      </c>
      <c r="E827" s="28">
        <v>44341.702164351853</v>
      </c>
      <c r="F827" s="7">
        <v>156</v>
      </c>
      <c r="G827" s="7" t="str">
        <f>VLOOKUP(Table13144[[#This Row],[LogRecordType]],RecordTypes!$B$13:$C$27,2,0)</f>
        <v>PowerDown Or Network Disconnect Discovered</v>
      </c>
      <c r="H827" s="5" t="s">
        <v>67</v>
      </c>
      <c r="I827" s="30">
        <f t="shared" si="12"/>
        <v>44341</v>
      </c>
      <c r="J827" s="29">
        <f>+VLOOKUP(Table13144[[#This Row],[DeviceMAC]],C828:F2730,3,0)</f>
        <v>44341.702037037037</v>
      </c>
      <c r="K827">
        <f>+VLOOKUP(Table13144[[#This Row],[DeviceMAC]],C828:F2730,4,0)</f>
        <v>151</v>
      </c>
      <c r="L827" t="str">
        <f>VLOOKUP(Table13144[[#This Row],[PrevRecordType]],RecordTypes!$B$13:$C$27,2,0)</f>
        <v>Device Shutdown Finish</v>
      </c>
      <c r="M827" t="str">
        <f>+VLOOKUP(Table13144[[#This Row],[DeviceMAC]],C828:H2730,5,0)</f>
        <v>Device Shutdown Finish</v>
      </c>
    </row>
    <row r="828" spans="2:13" x14ac:dyDescent="0.3">
      <c r="B828" s="5" t="s">
        <v>26</v>
      </c>
      <c r="C828" s="5" t="s">
        <v>164</v>
      </c>
      <c r="D828" s="6">
        <v>44341</v>
      </c>
      <c r="E828" s="28">
        <v>44341.702141203692</v>
      </c>
      <c r="F828" s="7">
        <v>139</v>
      </c>
      <c r="G828" s="7" t="str">
        <f>VLOOKUP(Table13144[[#This Row],[LogRecordType]],RecordTypes!$B$13:$C$27,2,0)</f>
        <v>User Logout Start</v>
      </c>
      <c r="H828" s="5" t="s">
        <v>178</v>
      </c>
      <c r="I828" s="30">
        <f t="shared" si="12"/>
        <v>44341</v>
      </c>
      <c r="J828" s="29">
        <f>+VLOOKUP(Table13144[[#This Row],[DeviceMAC]],C829:F2731,3,0)</f>
        <v>44341.332268518512</v>
      </c>
      <c r="K828">
        <f>+VLOOKUP(Table13144[[#This Row],[DeviceMAC]],C829:F2731,4,0)</f>
        <v>113</v>
      </c>
      <c r="L828" t="str">
        <f>VLOOKUP(Table13144[[#This Row],[PrevRecordType]],RecordTypes!$B$13:$C$27,2,0)</f>
        <v>User Login Start</v>
      </c>
      <c r="M828" t="str">
        <f>+VLOOKUP(Table13144[[#This Row],[DeviceMAC]],C829:H2731,5,0)</f>
        <v>User Login Start</v>
      </c>
    </row>
    <row r="829" spans="2:13" ht="28.8" x14ac:dyDescent="0.3">
      <c r="B829" s="5" t="s">
        <v>29</v>
      </c>
      <c r="C829" s="5" t="s">
        <v>83</v>
      </c>
      <c r="D829" s="6">
        <v>44341</v>
      </c>
      <c r="E829" s="28">
        <v>44341.702037037037</v>
      </c>
      <c r="F829" s="7">
        <v>151</v>
      </c>
      <c r="G829" s="7" t="str">
        <f>VLOOKUP(Table13144[[#This Row],[LogRecordType]],RecordTypes!$B$13:$C$27,2,0)</f>
        <v>Device Shutdown Finish</v>
      </c>
      <c r="H829" s="5" t="s">
        <v>84</v>
      </c>
      <c r="I829" s="30">
        <f t="shared" si="12"/>
        <v>44341</v>
      </c>
      <c r="J829" s="29">
        <f>+VLOOKUP(Table13144[[#This Row],[DeviceMAC]],C830:F2732,3,0)</f>
        <v>44341.701678240745</v>
      </c>
      <c r="K829">
        <f>+VLOOKUP(Table13144[[#This Row],[DeviceMAC]],C830:F2732,4,0)</f>
        <v>149</v>
      </c>
      <c r="L829" t="str">
        <f>VLOOKUP(Table13144[[#This Row],[PrevRecordType]],RecordTypes!$B$13:$C$27,2,0)</f>
        <v>Device Shutdown Start</v>
      </c>
      <c r="M829" t="str">
        <f>+VLOOKUP(Table13144[[#This Row],[DeviceMAC]],C830:H2732,5,0)</f>
        <v>Device Shutdown Start</v>
      </c>
    </row>
    <row r="830" spans="2:13" x14ac:dyDescent="0.3">
      <c r="B830" s="5" t="s">
        <v>26</v>
      </c>
      <c r="C830" s="5" t="s">
        <v>111</v>
      </c>
      <c r="D830" s="6">
        <v>44341</v>
      </c>
      <c r="E830" s="28">
        <v>44341.701944444467</v>
      </c>
      <c r="F830" s="7">
        <v>149</v>
      </c>
      <c r="G830" s="7" t="str">
        <f>VLOOKUP(Table13144[[#This Row],[LogRecordType]],RecordTypes!$B$13:$C$27,2,0)</f>
        <v>Device Shutdown Start</v>
      </c>
      <c r="H830" s="5" t="s">
        <v>112</v>
      </c>
      <c r="I830" s="30">
        <f t="shared" si="12"/>
        <v>44341</v>
      </c>
      <c r="J830" s="29">
        <f>+VLOOKUP(Table13144[[#This Row],[DeviceMAC]],C831:F2733,3,0)</f>
        <v>44341.701388888912</v>
      </c>
      <c r="K830">
        <f>+VLOOKUP(Table13144[[#This Row],[DeviceMAC]],C831:F2733,4,0)</f>
        <v>144</v>
      </c>
      <c r="L830" t="str">
        <f>VLOOKUP(Table13144[[#This Row],[PrevRecordType]],RecordTypes!$B$13:$C$27,2,0)</f>
        <v>User Logout is Good</v>
      </c>
      <c r="M830" t="str">
        <f>+VLOOKUP(Table13144[[#This Row],[DeviceMAC]],C831:H2733,5,0)</f>
        <v>User Logout is Good</v>
      </c>
    </row>
    <row r="831" spans="2:13" x14ac:dyDescent="0.3">
      <c r="B831" s="5" t="s">
        <v>29</v>
      </c>
      <c r="C831" s="5" t="s">
        <v>158</v>
      </c>
      <c r="D831" s="6">
        <v>44341</v>
      </c>
      <c r="E831" s="28">
        <v>44341.701932870368</v>
      </c>
      <c r="F831" s="7">
        <v>149</v>
      </c>
      <c r="G831" s="7" t="str">
        <f>VLOOKUP(Table13144[[#This Row],[LogRecordType]],RecordTypes!$B$13:$C$27,2,0)</f>
        <v>Device Shutdown Start</v>
      </c>
      <c r="H831" s="5" t="s">
        <v>159</v>
      </c>
      <c r="I831" s="30">
        <f t="shared" si="12"/>
        <v>44341</v>
      </c>
      <c r="J831" s="29">
        <f>+VLOOKUP(Table13144[[#This Row],[DeviceMAC]],C832:F2734,3,0)</f>
        <v>44341.701041666667</v>
      </c>
      <c r="K831">
        <f>+VLOOKUP(Table13144[[#This Row],[DeviceMAC]],C832:F2734,4,0)</f>
        <v>144</v>
      </c>
      <c r="L831" t="str">
        <f>VLOOKUP(Table13144[[#This Row],[PrevRecordType]],RecordTypes!$B$13:$C$27,2,0)</f>
        <v>User Logout is Good</v>
      </c>
      <c r="M831" t="str">
        <f>+VLOOKUP(Table13144[[#This Row],[DeviceMAC]],C832:H2734,5,0)</f>
        <v>User Logout is Good</v>
      </c>
    </row>
    <row r="832" spans="2:13" x14ac:dyDescent="0.3">
      <c r="B832" s="5" t="s">
        <v>29</v>
      </c>
      <c r="C832" s="5" t="s">
        <v>153</v>
      </c>
      <c r="D832" s="6">
        <v>44341</v>
      </c>
      <c r="E832" s="28">
        <v>44341.701736111121</v>
      </c>
      <c r="F832" s="7">
        <v>139</v>
      </c>
      <c r="G832" s="7" t="str">
        <f>VLOOKUP(Table13144[[#This Row],[LogRecordType]],RecordTypes!$B$13:$C$27,2,0)</f>
        <v>User Logout Start</v>
      </c>
      <c r="H832" s="5" t="s">
        <v>168</v>
      </c>
      <c r="I832" s="30">
        <f t="shared" si="12"/>
        <v>44341</v>
      </c>
      <c r="J832" s="29">
        <f>+VLOOKUP(Table13144[[#This Row],[DeviceMAC]],C833:F2735,3,0)</f>
        <v>44341.330451388894</v>
      </c>
      <c r="K832">
        <f>+VLOOKUP(Table13144[[#This Row],[DeviceMAC]],C833:F2735,4,0)</f>
        <v>123</v>
      </c>
      <c r="L832" t="str">
        <f>VLOOKUP(Table13144[[#This Row],[PrevRecordType]],RecordTypes!$B$13:$C$27,2,0)</f>
        <v>User Login Start is Good</v>
      </c>
      <c r="M832" t="str">
        <f>+VLOOKUP(Table13144[[#This Row],[DeviceMAC]],C833:H2735,5,0)</f>
        <v>User Login Start is Good</v>
      </c>
    </row>
    <row r="833" spans="2:13" x14ac:dyDescent="0.3">
      <c r="B833" s="5" t="s">
        <v>29</v>
      </c>
      <c r="C833" s="5" t="s">
        <v>83</v>
      </c>
      <c r="D833" s="6">
        <v>44341</v>
      </c>
      <c r="E833" s="28">
        <v>44341.701678240745</v>
      </c>
      <c r="F833" s="7">
        <v>149</v>
      </c>
      <c r="G833" s="7" t="str">
        <f>VLOOKUP(Table13144[[#This Row],[LogRecordType]],RecordTypes!$B$13:$C$27,2,0)</f>
        <v>Device Shutdown Start</v>
      </c>
      <c r="H833" s="5" t="s">
        <v>84</v>
      </c>
      <c r="I833" s="30">
        <f t="shared" si="12"/>
        <v>44341</v>
      </c>
      <c r="J833" s="29">
        <f>+VLOOKUP(Table13144[[#This Row],[DeviceMAC]],C834:F2736,3,0)</f>
        <v>44341.701030092598</v>
      </c>
      <c r="K833">
        <f>+VLOOKUP(Table13144[[#This Row],[DeviceMAC]],C834:F2736,4,0)</f>
        <v>144</v>
      </c>
      <c r="L833" t="str">
        <f>VLOOKUP(Table13144[[#This Row],[PrevRecordType]],RecordTypes!$B$13:$C$27,2,0)</f>
        <v>User Logout is Good</v>
      </c>
      <c r="M833" t="str">
        <f>+VLOOKUP(Table13144[[#This Row],[DeviceMAC]],C834:H2736,5,0)</f>
        <v>User Logout is Good</v>
      </c>
    </row>
    <row r="834" spans="2:13" x14ac:dyDescent="0.3">
      <c r="B834" s="5" t="s">
        <v>26</v>
      </c>
      <c r="C834" s="5" t="s">
        <v>111</v>
      </c>
      <c r="D834" s="6">
        <v>44341</v>
      </c>
      <c r="E834" s="28">
        <v>44341.701388888912</v>
      </c>
      <c r="F834" s="7">
        <v>144</v>
      </c>
      <c r="G834" s="7" t="str">
        <f>VLOOKUP(Table13144[[#This Row],[LogRecordType]],RecordTypes!$B$13:$C$27,2,0)</f>
        <v>User Logout is Good</v>
      </c>
      <c r="H834" s="5" t="s">
        <v>119</v>
      </c>
      <c r="I834" s="30">
        <f t="shared" si="12"/>
        <v>44341</v>
      </c>
      <c r="J834" s="29">
        <f>+VLOOKUP(Table13144[[#This Row],[DeviceMAC]],C835:F2737,3,0)</f>
        <v>44341.700914351874</v>
      </c>
      <c r="K834">
        <f>+VLOOKUP(Table13144[[#This Row],[DeviceMAC]],C835:F2737,4,0)</f>
        <v>139</v>
      </c>
      <c r="L834" t="str">
        <f>VLOOKUP(Table13144[[#This Row],[PrevRecordType]],RecordTypes!$B$13:$C$27,2,0)</f>
        <v>User Logout Start</v>
      </c>
      <c r="M834" t="str">
        <f>+VLOOKUP(Table13144[[#This Row],[DeviceMAC]],C835:H2737,5,0)</f>
        <v>User Logout Start</v>
      </c>
    </row>
    <row r="835" spans="2:13" ht="43.2" x14ac:dyDescent="0.3">
      <c r="B835" s="5" t="s">
        <v>29</v>
      </c>
      <c r="C835" s="5" t="s">
        <v>120</v>
      </c>
      <c r="D835" s="6">
        <v>44341</v>
      </c>
      <c r="E835" s="28">
        <v>44341.701284722229</v>
      </c>
      <c r="F835" s="7">
        <v>156</v>
      </c>
      <c r="G835" s="7" t="str">
        <f>VLOOKUP(Table13144[[#This Row],[LogRecordType]],RecordTypes!$B$13:$C$27,2,0)</f>
        <v>PowerDown Or Network Disconnect Discovered</v>
      </c>
      <c r="H835" s="5" t="s">
        <v>67</v>
      </c>
      <c r="I835" s="30">
        <f t="shared" si="12"/>
        <v>44341</v>
      </c>
      <c r="J835" s="29">
        <f>+VLOOKUP(Table13144[[#This Row],[DeviceMAC]],C836:F2738,3,0)</f>
        <v>44341.70112268519</v>
      </c>
      <c r="K835">
        <f>+VLOOKUP(Table13144[[#This Row],[DeviceMAC]],C836:F2738,4,0)</f>
        <v>144</v>
      </c>
      <c r="L835" t="str">
        <f>VLOOKUP(Table13144[[#This Row],[PrevRecordType]],RecordTypes!$B$13:$C$27,2,0)</f>
        <v>User Logout is Good</v>
      </c>
      <c r="M835" t="str">
        <f>+VLOOKUP(Table13144[[#This Row],[DeviceMAC]],C836:H2738,5,0)</f>
        <v>User Logout is Good</v>
      </c>
    </row>
    <row r="836" spans="2:13" x14ac:dyDescent="0.3">
      <c r="B836" s="5" t="s">
        <v>29</v>
      </c>
      <c r="C836" s="5" t="s">
        <v>120</v>
      </c>
      <c r="D836" s="6">
        <v>44341</v>
      </c>
      <c r="E836" s="28">
        <v>44341.70112268519</v>
      </c>
      <c r="F836" s="7">
        <v>144</v>
      </c>
      <c r="G836" s="7" t="str">
        <f>VLOOKUP(Table13144[[#This Row],[LogRecordType]],RecordTypes!$B$13:$C$27,2,0)</f>
        <v>User Logout is Good</v>
      </c>
      <c r="H836" s="5" t="s">
        <v>130</v>
      </c>
      <c r="I836" s="30">
        <f t="shared" si="12"/>
        <v>44341</v>
      </c>
      <c r="J836" s="29">
        <f>+VLOOKUP(Table13144[[#This Row],[DeviceMAC]],C837:F2739,3,0)</f>
        <v>44341.699965277781</v>
      </c>
      <c r="K836">
        <f>+VLOOKUP(Table13144[[#This Row],[DeviceMAC]],C837:F2739,4,0)</f>
        <v>139</v>
      </c>
      <c r="L836" t="str">
        <f>VLOOKUP(Table13144[[#This Row],[PrevRecordType]],RecordTypes!$B$13:$C$27,2,0)</f>
        <v>User Logout Start</v>
      </c>
      <c r="M836" t="str">
        <f>+VLOOKUP(Table13144[[#This Row],[DeviceMAC]],C837:H2739,5,0)</f>
        <v>User Logout Start</v>
      </c>
    </row>
    <row r="837" spans="2:13" x14ac:dyDescent="0.3">
      <c r="B837" s="5" t="s">
        <v>29</v>
      </c>
      <c r="C837" s="5" t="s">
        <v>158</v>
      </c>
      <c r="D837" s="6">
        <v>44341</v>
      </c>
      <c r="E837" s="28">
        <v>44341.701041666667</v>
      </c>
      <c r="F837" s="7">
        <v>144</v>
      </c>
      <c r="G837" s="7" t="str">
        <f>VLOOKUP(Table13144[[#This Row],[LogRecordType]],RecordTypes!$B$13:$C$27,2,0)</f>
        <v>User Logout is Good</v>
      </c>
      <c r="H837" s="5" t="s">
        <v>171</v>
      </c>
      <c r="I837" s="30">
        <f t="shared" si="12"/>
        <v>44341</v>
      </c>
      <c r="J837" s="29">
        <f>+VLOOKUP(Table13144[[#This Row],[DeviceMAC]],C838:F2740,3,0)</f>
        <v>44341.700543981482</v>
      </c>
      <c r="K837">
        <f>+VLOOKUP(Table13144[[#This Row],[DeviceMAC]],C838:F2740,4,0)</f>
        <v>139</v>
      </c>
      <c r="L837" t="str">
        <f>VLOOKUP(Table13144[[#This Row],[PrevRecordType]],RecordTypes!$B$13:$C$27,2,0)</f>
        <v>User Logout Start</v>
      </c>
      <c r="M837" t="str">
        <f>+VLOOKUP(Table13144[[#This Row],[DeviceMAC]],C838:H2740,5,0)</f>
        <v>User Logout Start</v>
      </c>
    </row>
    <row r="838" spans="2:13" x14ac:dyDescent="0.3">
      <c r="B838" s="5" t="s">
        <v>29</v>
      </c>
      <c r="C838" s="5" t="s">
        <v>83</v>
      </c>
      <c r="D838" s="6">
        <v>44341</v>
      </c>
      <c r="E838" s="28">
        <v>44341.701030092598</v>
      </c>
      <c r="F838" s="7">
        <v>144</v>
      </c>
      <c r="G838" s="7" t="str">
        <f>VLOOKUP(Table13144[[#This Row],[LogRecordType]],RecordTypes!$B$13:$C$27,2,0)</f>
        <v>User Logout is Good</v>
      </c>
      <c r="H838" s="5" t="s">
        <v>93</v>
      </c>
      <c r="I838" s="30">
        <f t="shared" si="12"/>
        <v>44341</v>
      </c>
      <c r="J838" s="29">
        <f>+VLOOKUP(Table13144[[#This Row],[DeviceMAC]],C839:F2741,3,0)</f>
        <v>44341.700555555559</v>
      </c>
      <c r="K838">
        <f>+VLOOKUP(Table13144[[#This Row],[DeviceMAC]],C839:F2741,4,0)</f>
        <v>139</v>
      </c>
      <c r="L838" t="str">
        <f>VLOOKUP(Table13144[[#This Row],[PrevRecordType]],RecordTypes!$B$13:$C$27,2,0)</f>
        <v>User Logout Start</v>
      </c>
      <c r="M838" t="str">
        <f>+VLOOKUP(Table13144[[#This Row],[DeviceMAC]],C839:H2741,5,0)</f>
        <v>User Logout Start</v>
      </c>
    </row>
    <row r="839" spans="2:13" x14ac:dyDescent="0.3">
      <c r="B839" s="5" t="s">
        <v>26</v>
      </c>
      <c r="C839" s="5" t="s">
        <v>111</v>
      </c>
      <c r="D839" s="6">
        <v>44341</v>
      </c>
      <c r="E839" s="28">
        <v>44341.700914351874</v>
      </c>
      <c r="F839" s="7">
        <v>139</v>
      </c>
      <c r="G839" s="7" t="str">
        <f>VLOOKUP(Table13144[[#This Row],[LogRecordType]],RecordTypes!$B$13:$C$27,2,0)</f>
        <v>User Logout Start</v>
      </c>
      <c r="H839" s="5" t="s">
        <v>118</v>
      </c>
      <c r="I839" s="30">
        <f t="shared" si="12"/>
        <v>44341</v>
      </c>
      <c r="J839" s="29">
        <f>+VLOOKUP(Table13144[[#This Row],[DeviceMAC]],C840:F2742,3,0)</f>
        <v>44341.311759259275</v>
      </c>
      <c r="K839">
        <f>+VLOOKUP(Table13144[[#This Row],[DeviceMAC]],C840:F2742,4,0)</f>
        <v>123</v>
      </c>
      <c r="L839" t="str">
        <f>VLOOKUP(Table13144[[#This Row],[PrevRecordType]],RecordTypes!$B$13:$C$27,2,0)</f>
        <v>User Login Start is Good</v>
      </c>
      <c r="M839" t="str">
        <f>+VLOOKUP(Table13144[[#This Row],[DeviceMAC]],C840:H2742,5,0)</f>
        <v>User Login Start is Good</v>
      </c>
    </row>
    <row r="840" spans="2:13" x14ac:dyDescent="0.3">
      <c r="B840" s="5" t="s">
        <v>29</v>
      </c>
      <c r="C840" s="5" t="s">
        <v>83</v>
      </c>
      <c r="D840" s="6">
        <v>44341</v>
      </c>
      <c r="E840" s="28">
        <v>44341.700555555559</v>
      </c>
      <c r="F840" s="7">
        <v>139</v>
      </c>
      <c r="G840" s="7" t="str">
        <f>VLOOKUP(Table13144[[#This Row],[LogRecordType]],RecordTypes!$B$13:$C$27,2,0)</f>
        <v>User Logout Start</v>
      </c>
      <c r="H840" s="5" t="s">
        <v>92</v>
      </c>
      <c r="I840" s="30">
        <f t="shared" si="12"/>
        <v>44341</v>
      </c>
      <c r="J840" s="29">
        <f>+VLOOKUP(Table13144[[#This Row],[DeviceMAC]],C841:F2743,3,0)</f>
        <v>44341.296180555553</v>
      </c>
      <c r="K840">
        <f>+VLOOKUP(Table13144[[#This Row],[DeviceMAC]],C841:F2743,4,0)</f>
        <v>123</v>
      </c>
      <c r="L840" t="str">
        <f>VLOOKUP(Table13144[[#This Row],[PrevRecordType]],RecordTypes!$B$13:$C$27,2,0)</f>
        <v>User Login Start is Good</v>
      </c>
      <c r="M840" t="str">
        <f>+VLOOKUP(Table13144[[#This Row],[DeviceMAC]],C841:H2743,5,0)</f>
        <v>User Login Start is Good</v>
      </c>
    </row>
    <row r="841" spans="2:13" x14ac:dyDescent="0.3">
      <c r="B841" s="5" t="s">
        <v>29</v>
      </c>
      <c r="C841" s="5" t="s">
        <v>158</v>
      </c>
      <c r="D841" s="6">
        <v>44341</v>
      </c>
      <c r="E841" s="28">
        <v>44341.700543981482</v>
      </c>
      <c r="F841" s="7">
        <v>139</v>
      </c>
      <c r="G841" s="7" t="str">
        <f>VLOOKUP(Table13144[[#This Row],[LogRecordType]],RecordTypes!$B$13:$C$27,2,0)</f>
        <v>User Logout Start</v>
      </c>
      <c r="H841" s="5" t="s">
        <v>170</v>
      </c>
      <c r="I841" s="30">
        <f t="shared" si="12"/>
        <v>44341</v>
      </c>
      <c r="J841" s="29">
        <f>+VLOOKUP(Table13144[[#This Row],[DeviceMAC]],C842:F2744,3,0)</f>
        <v>44341.33289351852</v>
      </c>
      <c r="K841">
        <f>+VLOOKUP(Table13144[[#This Row],[DeviceMAC]],C842:F2744,4,0)</f>
        <v>123</v>
      </c>
      <c r="L841" t="str">
        <f>VLOOKUP(Table13144[[#This Row],[PrevRecordType]],RecordTypes!$B$13:$C$27,2,0)</f>
        <v>User Login Start is Good</v>
      </c>
      <c r="M841" t="str">
        <f>+VLOOKUP(Table13144[[#This Row],[DeviceMAC]],C842:H2744,5,0)</f>
        <v>User Login Start is Good</v>
      </c>
    </row>
    <row r="842" spans="2:13" x14ac:dyDescent="0.3">
      <c r="B842" s="5" t="s">
        <v>29</v>
      </c>
      <c r="C842" s="5" t="s">
        <v>120</v>
      </c>
      <c r="D842" s="6">
        <v>44341</v>
      </c>
      <c r="E842" s="28">
        <v>44341.699965277781</v>
      </c>
      <c r="F842" s="7">
        <v>139</v>
      </c>
      <c r="G842" s="7" t="str">
        <f>VLOOKUP(Table13144[[#This Row],[LogRecordType]],RecordTypes!$B$13:$C$27,2,0)</f>
        <v>User Logout Start</v>
      </c>
      <c r="H842" s="5" t="s">
        <v>130</v>
      </c>
      <c r="I842" s="30">
        <f t="shared" si="12"/>
        <v>44341</v>
      </c>
      <c r="J842" s="29">
        <f>+VLOOKUP(Table13144[[#This Row],[DeviceMAC]],C843:F2745,3,0)</f>
        <v>44341.316111111111</v>
      </c>
      <c r="K842">
        <f>+VLOOKUP(Table13144[[#This Row],[DeviceMAC]],C843:F2745,4,0)</f>
        <v>123</v>
      </c>
      <c r="L842" t="str">
        <f>VLOOKUP(Table13144[[#This Row],[PrevRecordType]],RecordTypes!$B$13:$C$27,2,0)</f>
        <v>User Login Start is Good</v>
      </c>
      <c r="M842" t="str">
        <f>+VLOOKUP(Table13144[[#This Row],[DeviceMAC]],C843:H2745,5,0)</f>
        <v>User Login Start is Good</v>
      </c>
    </row>
    <row r="843" spans="2:13" ht="43.2" x14ac:dyDescent="0.3">
      <c r="B843" s="5" t="s">
        <v>29</v>
      </c>
      <c r="C843" s="5" t="s">
        <v>145</v>
      </c>
      <c r="D843" s="6">
        <v>44341</v>
      </c>
      <c r="E843" s="28">
        <v>44341.699826388889</v>
      </c>
      <c r="F843" s="7">
        <v>156</v>
      </c>
      <c r="G843" s="7" t="str">
        <f>VLOOKUP(Table13144[[#This Row],[LogRecordType]],RecordTypes!$B$13:$C$27,2,0)</f>
        <v>PowerDown Or Network Disconnect Discovered</v>
      </c>
      <c r="H843" s="5" t="s">
        <v>67</v>
      </c>
      <c r="I843" s="30">
        <f t="shared" ref="I843:I906" si="13">+VLOOKUP(C843,C844:H2746,2,0)</f>
        <v>44341</v>
      </c>
      <c r="J843" s="29">
        <f>+VLOOKUP(Table13144[[#This Row],[DeviceMAC]],C844:F2746,3,0)</f>
        <v>44341.699699074074</v>
      </c>
      <c r="K843">
        <f>+VLOOKUP(Table13144[[#This Row],[DeviceMAC]],C844:F2746,4,0)</f>
        <v>144</v>
      </c>
      <c r="L843" t="str">
        <f>VLOOKUP(Table13144[[#This Row],[PrevRecordType]],RecordTypes!$B$13:$C$27,2,0)</f>
        <v>User Logout is Good</v>
      </c>
      <c r="M843" t="str">
        <f>+VLOOKUP(Table13144[[#This Row],[DeviceMAC]],C844:H2746,5,0)</f>
        <v>User Logout is Good</v>
      </c>
    </row>
    <row r="844" spans="2:13" ht="43.2" x14ac:dyDescent="0.3">
      <c r="B844" s="5" t="s">
        <v>26</v>
      </c>
      <c r="C844" s="5" t="s">
        <v>141</v>
      </c>
      <c r="D844" s="6">
        <v>44341</v>
      </c>
      <c r="E844" s="28">
        <v>44341.699699074074</v>
      </c>
      <c r="F844" s="7">
        <v>156</v>
      </c>
      <c r="G844" s="7" t="str">
        <f>VLOOKUP(Table13144[[#This Row],[LogRecordType]],RecordTypes!$B$13:$C$27,2,0)</f>
        <v>PowerDown Or Network Disconnect Discovered</v>
      </c>
      <c r="H844" s="5" t="s">
        <v>67</v>
      </c>
      <c r="I844" s="30">
        <f t="shared" si="13"/>
        <v>44341</v>
      </c>
      <c r="J844" s="29">
        <f>+VLOOKUP(Table13144[[#This Row],[DeviceMAC]],C845:F2747,3,0)</f>
        <v>44341.699571759258</v>
      </c>
      <c r="K844">
        <f>+VLOOKUP(Table13144[[#This Row],[DeviceMAC]],C845:F2747,4,0)</f>
        <v>144</v>
      </c>
      <c r="L844" t="str">
        <f>VLOOKUP(Table13144[[#This Row],[PrevRecordType]],RecordTypes!$B$13:$C$27,2,0)</f>
        <v>User Logout is Good</v>
      </c>
      <c r="M844" t="str">
        <f>+VLOOKUP(Table13144[[#This Row],[DeviceMAC]],C845:H2747,5,0)</f>
        <v>User Logout is Good</v>
      </c>
    </row>
    <row r="845" spans="2:13" x14ac:dyDescent="0.3">
      <c r="B845" s="5" t="s">
        <v>29</v>
      </c>
      <c r="C845" s="5" t="s">
        <v>145</v>
      </c>
      <c r="D845" s="6">
        <v>44341</v>
      </c>
      <c r="E845" s="28">
        <v>44341.699699074074</v>
      </c>
      <c r="F845" s="7">
        <v>144</v>
      </c>
      <c r="G845" s="7" t="str">
        <f>VLOOKUP(Table13144[[#This Row],[LogRecordType]],RecordTypes!$B$13:$C$27,2,0)</f>
        <v>User Logout is Good</v>
      </c>
      <c r="H845" s="5" t="s">
        <v>183</v>
      </c>
      <c r="I845" s="30">
        <f t="shared" si="13"/>
        <v>44341</v>
      </c>
      <c r="J845" s="29">
        <f>+VLOOKUP(Table13144[[#This Row],[DeviceMAC]],C846:F2748,3,0)</f>
        <v>44341.698472222226</v>
      </c>
      <c r="K845">
        <f>+VLOOKUP(Table13144[[#This Row],[DeviceMAC]],C846:F2748,4,0)</f>
        <v>139</v>
      </c>
      <c r="L845" t="str">
        <f>VLOOKUP(Table13144[[#This Row],[PrevRecordType]],RecordTypes!$B$13:$C$27,2,0)</f>
        <v>User Logout Start</v>
      </c>
      <c r="M845" t="str">
        <f>+VLOOKUP(Table13144[[#This Row],[DeviceMAC]],C846:H2748,5,0)</f>
        <v>User Logout Start</v>
      </c>
    </row>
    <row r="846" spans="2:13" x14ac:dyDescent="0.3">
      <c r="B846" s="5" t="s">
        <v>26</v>
      </c>
      <c r="C846" s="5" t="s">
        <v>141</v>
      </c>
      <c r="D846" s="6">
        <v>44341</v>
      </c>
      <c r="E846" s="28">
        <v>44341.699571759258</v>
      </c>
      <c r="F846" s="7">
        <v>144</v>
      </c>
      <c r="G846" s="7" t="str">
        <f>VLOOKUP(Table13144[[#This Row],[LogRecordType]],RecordTypes!$B$13:$C$27,2,0)</f>
        <v>User Logout is Good</v>
      </c>
      <c r="H846" s="5" t="s">
        <v>161</v>
      </c>
      <c r="I846" s="30">
        <f t="shared" si="13"/>
        <v>44341</v>
      </c>
      <c r="J846" s="29">
        <f>+VLOOKUP(Table13144[[#This Row],[DeviceMAC]],C847:F2749,3,0)</f>
        <v>44341.698252314811</v>
      </c>
      <c r="K846">
        <f>+VLOOKUP(Table13144[[#This Row],[DeviceMAC]],C847:F2749,4,0)</f>
        <v>139</v>
      </c>
      <c r="L846" t="str">
        <f>VLOOKUP(Table13144[[#This Row],[PrevRecordType]],RecordTypes!$B$13:$C$27,2,0)</f>
        <v>User Logout Start</v>
      </c>
      <c r="M846" t="str">
        <f>+VLOOKUP(Table13144[[#This Row],[DeviceMAC]],C847:H2749,5,0)</f>
        <v>User Logout Start</v>
      </c>
    </row>
    <row r="847" spans="2:13" x14ac:dyDescent="0.3">
      <c r="B847" s="5" t="s">
        <v>29</v>
      </c>
      <c r="C847" s="5" t="s">
        <v>145</v>
      </c>
      <c r="D847" s="6">
        <v>44341</v>
      </c>
      <c r="E847" s="28">
        <v>44341.698472222226</v>
      </c>
      <c r="F847" s="7">
        <v>139</v>
      </c>
      <c r="G847" s="7" t="str">
        <f>VLOOKUP(Table13144[[#This Row],[LogRecordType]],RecordTypes!$B$13:$C$27,2,0)</f>
        <v>User Logout Start</v>
      </c>
      <c r="H847" s="5" t="s">
        <v>183</v>
      </c>
      <c r="I847" s="30">
        <f t="shared" si="13"/>
        <v>44341</v>
      </c>
      <c r="J847" s="29">
        <f>+VLOOKUP(Table13144[[#This Row],[DeviceMAC]],C848:F2750,3,0)</f>
        <v>44341.33021990741</v>
      </c>
      <c r="K847">
        <f>+VLOOKUP(Table13144[[#This Row],[DeviceMAC]],C848:F2750,4,0)</f>
        <v>123</v>
      </c>
      <c r="L847" t="str">
        <f>VLOOKUP(Table13144[[#This Row],[PrevRecordType]],RecordTypes!$B$13:$C$27,2,0)</f>
        <v>User Login Start is Good</v>
      </c>
      <c r="M847" t="str">
        <f>+VLOOKUP(Table13144[[#This Row],[DeviceMAC]],C848:H2750,5,0)</f>
        <v>User Login Start is Good</v>
      </c>
    </row>
    <row r="848" spans="2:13" x14ac:dyDescent="0.3">
      <c r="B848" s="5" t="s">
        <v>26</v>
      </c>
      <c r="C848" s="5" t="s">
        <v>141</v>
      </c>
      <c r="D848" s="6">
        <v>44341</v>
      </c>
      <c r="E848" s="28">
        <v>44341.698252314811</v>
      </c>
      <c r="F848" s="7">
        <v>139</v>
      </c>
      <c r="G848" s="7" t="str">
        <f>VLOOKUP(Table13144[[#This Row],[LogRecordType]],RecordTypes!$B$13:$C$27,2,0)</f>
        <v>User Logout Start</v>
      </c>
      <c r="H848" s="5" t="s">
        <v>161</v>
      </c>
      <c r="I848" s="30">
        <f t="shared" si="13"/>
        <v>44341</v>
      </c>
      <c r="J848" s="29">
        <f>+VLOOKUP(Table13144[[#This Row],[DeviceMAC]],C849:F2751,3,0)</f>
        <v>44341.332511574074</v>
      </c>
      <c r="K848">
        <f>+VLOOKUP(Table13144[[#This Row],[DeviceMAC]],C849:F2751,4,0)</f>
        <v>123</v>
      </c>
      <c r="L848" t="str">
        <f>VLOOKUP(Table13144[[#This Row],[PrevRecordType]],RecordTypes!$B$13:$C$27,2,0)</f>
        <v>User Login Start is Good</v>
      </c>
      <c r="M848" t="str">
        <f>+VLOOKUP(Table13144[[#This Row],[DeviceMAC]],C849:H2751,5,0)</f>
        <v>User Login Start is Good</v>
      </c>
    </row>
    <row r="849" spans="2:13" ht="43.2" x14ac:dyDescent="0.3">
      <c r="B849" s="5" t="s">
        <v>29</v>
      </c>
      <c r="C849" s="5" t="s">
        <v>105</v>
      </c>
      <c r="D849" s="6">
        <v>44341</v>
      </c>
      <c r="E849" s="28">
        <v>44341.697696759271</v>
      </c>
      <c r="F849" s="7">
        <v>156</v>
      </c>
      <c r="G849" s="7" t="str">
        <f>VLOOKUP(Table13144[[#This Row],[LogRecordType]],RecordTypes!$B$13:$C$27,2,0)</f>
        <v>PowerDown Or Network Disconnect Discovered</v>
      </c>
      <c r="H849" s="5" t="s">
        <v>67</v>
      </c>
      <c r="I849" s="30">
        <f t="shared" si="13"/>
        <v>44341</v>
      </c>
      <c r="J849" s="29">
        <f>+VLOOKUP(Table13144[[#This Row],[DeviceMAC]],C850:F2752,3,0)</f>
        <v>44341.697557870379</v>
      </c>
      <c r="K849">
        <f>+VLOOKUP(Table13144[[#This Row],[DeviceMAC]],C850:F2752,4,0)</f>
        <v>144</v>
      </c>
      <c r="L849" t="str">
        <f>VLOOKUP(Table13144[[#This Row],[PrevRecordType]],RecordTypes!$B$13:$C$27,2,0)</f>
        <v>User Logout is Good</v>
      </c>
      <c r="M849" t="str">
        <f>+VLOOKUP(Table13144[[#This Row],[DeviceMAC]],C850:H2752,5,0)</f>
        <v>User Logout is Good</v>
      </c>
    </row>
    <row r="850" spans="2:13" x14ac:dyDescent="0.3">
      <c r="B850" s="5" t="s">
        <v>29</v>
      </c>
      <c r="C850" s="5" t="s">
        <v>105</v>
      </c>
      <c r="D850" s="6">
        <v>44341</v>
      </c>
      <c r="E850" s="28">
        <v>44341.697557870379</v>
      </c>
      <c r="F850" s="7">
        <v>144</v>
      </c>
      <c r="G850" s="7" t="str">
        <f>VLOOKUP(Table13144[[#This Row],[LogRecordType]],RecordTypes!$B$13:$C$27,2,0)</f>
        <v>User Logout is Good</v>
      </c>
      <c r="H850" s="5" t="s">
        <v>127</v>
      </c>
      <c r="I850" s="30">
        <f t="shared" si="13"/>
        <v>44341</v>
      </c>
      <c r="J850" s="29">
        <f>+VLOOKUP(Table13144[[#This Row],[DeviceMAC]],C851:F2753,3,0)</f>
        <v>44341.697175925932</v>
      </c>
      <c r="K850">
        <f>+VLOOKUP(Table13144[[#This Row],[DeviceMAC]],C851:F2753,4,0)</f>
        <v>139</v>
      </c>
      <c r="L850" t="str">
        <f>VLOOKUP(Table13144[[#This Row],[PrevRecordType]],RecordTypes!$B$13:$C$27,2,0)</f>
        <v>User Logout Start</v>
      </c>
      <c r="M850" t="str">
        <f>+VLOOKUP(Table13144[[#This Row],[DeviceMAC]],C851:H2753,5,0)</f>
        <v>User Logout Start</v>
      </c>
    </row>
    <row r="851" spans="2:13" x14ac:dyDescent="0.3">
      <c r="B851" s="5" t="s">
        <v>29</v>
      </c>
      <c r="C851" s="5" t="s">
        <v>105</v>
      </c>
      <c r="D851" s="6">
        <v>44341</v>
      </c>
      <c r="E851" s="28">
        <v>44341.697175925932</v>
      </c>
      <c r="F851" s="7">
        <v>139</v>
      </c>
      <c r="G851" s="7" t="str">
        <f>VLOOKUP(Table13144[[#This Row],[LogRecordType]],RecordTypes!$B$13:$C$27,2,0)</f>
        <v>User Logout Start</v>
      </c>
      <c r="H851" s="5" t="s">
        <v>127</v>
      </c>
      <c r="I851" s="30">
        <f t="shared" si="13"/>
        <v>44341</v>
      </c>
      <c r="J851" s="29">
        <f>+VLOOKUP(Table13144[[#This Row],[DeviceMAC]],C852:F2754,3,0)</f>
        <v>44341.314189814817</v>
      </c>
      <c r="K851">
        <f>+VLOOKUP(Table13144[[#This Row],[DeviceMAC]],C852:F2754,4,0)</f>
        <v>123</v>
      </c>
      <c r="L851" t="str">
        <f>VLOOKUP(Table13144[[#This Row],[PrevRecordType]],RecordTypes!$B$13:$C$27,2,0)</f>
        <v>User Login Start is Good</v>
      </c>
      <c r="M851" t="str">
        <f>+VLOOKUP(Table13144[[#This Row],[DeviceMAC]],C852:H2754,5,0)</f>
        <v>User Login Start is Good</v>
      </c>
    </row>
    <row r="852" spans="2:13" ht="43.2" x14ac:dyDescent="0.3">
      <c r="B852" s="5" t="s">
        <v>26</v>
      </c>
      <c r="C852" s="5" t="s">
        <v>124</v>
      </c>
      <c r="D852" s="6">
        <v>44341</v>
      </c>
      <c r="E852" s="28">
        <v>44341.6956712963</v>
      </c>
      <c r="F852" s="7">
        <v>156</v>
      </c>
      <c r="G852" s="7" t="str">
        <f>VLOOKUP(Table13144[[#This Row],[LogRecordType]],RecordTypes!$B$13:$C$27,2,0)</f>
        <v>PowerDown Or Network Disconnect Discovered</v>
      </c>
      <c r="H852" s="5" t="s">
        <v>67</v>
      </c>
      <c r="I852" s="30">
        <f t="shared" si="13"/>
        <v>44341</v>
      </c>
      <c r="J852" s="29">
        <f>+VLOOKUP(Table13144[[#This Row],[DeviceMAC]],C853:F2755,3,0)</f>
        <v>44341.695532407408</v>
      </c>
      <c r="K852">
        <f>+VLOOKUP(Table13144[[#This Row],[DeviceMAC]],C853:F2755,4,0)</f>
        <v>151</v>
      </c>
      <c r="L852" t="str">
        <f>VLOOKUP(Table13144[[#This Row],[PrevRecordType]],RecordTypes!$B$13:$C$27,2,0)</f>
        <v>Device Shutdown Finish</v>
      </c>
      <c r="M852" t="str">
        <f>+VLOOKUP(Table13144[[#This Row],[DeviceMAC]],C853:H2755,5,0)</f>
        <v>Device Shutdown Finish</v>
      </c>
    </row>
    <row r="853" spans="2:13" ht="28.8" x14ac:dyDescent="0.3">
      <c r="B853" s="5" t="s">
        <v>26</v>
      </c>
      <c r="C853" s="5" t="s">
        <v>124</v>
      </c>
      <c r="D853" s="6">
        <v>44341</v>
      </c>
      <c r="E853" s="28">
        <v>44341.695532407408</v>
      </c>
      <c r="F853" s="7">
        <v>151</v>
      </c>
      <c r="G853" s="7" t="str">
        <f>VLOOKUP(Table13144[[#This Row],[LogRecordType]],RecordTypes!$B$13:$C$27,2,0)</f>
        <v>Device Shutdown Finish</v>
      </c>
      <c r="H853" s="5" t="s">
        <v>125</v>
      </c>
      <c r="I853" s="30">
        <f t="shared" si="13"/>
        <v>44341</v>
      </c>
      <c r="J853" s="29">
        <f>+VLOOKUP(Table13144[[#This Row],[DeviceMAC]],C854:F2756,3,0)</f>
        <v>44341.695173611115</v>
      </c>
      <c r="K853">
        <f>+VLOOKUP(Table13144[[#This Row],[DeviceMAC]],C854:F2756,4,0)</f>
        <v>149</v>
      </c>
      <c r="L853" t="str">
        <f>VLOOKUP(Table13144[[#This Row],[PrevRecordType]],RecordTypes!$B$13:$C$27,2,0)</f>
        <v>Device Shutdown Start</v>
      </c>
      <c r="M853" t="str">
        <f>+VLOOKUP(Table13144[[#This Row],[DeviceMAC]],C854:H2756,5,0)</f>
        <v>Device Shutdown Start</v>
      </c>
    </row>
    <row r="854" spans="2:13" x14ac:dyDescent="0.3">
      <c r="B854" s="5" t="s">
        <v>26</v>
      </c>
      <c r="C854" s="5" t="s">
        <v>124</v>
      </c>
      <c r="D854" s="6">
        <v>44341</v>
      </c>
      <c r="E854" s="28">
        <v>44341.695173611115</v>
      </c>
      <c r="F854" s="7">
        <v>149</v>
      </c>
      <c r="G854" s="7" t="str">
        <f>VLOOKUP(Table13144[[#This Row],[LogRecordType]],RecordTypes!$B$13:$C$27,2,0)</f>
        <v>Device Shutdown Start</v>
      </c>
      <c r="H854" s="5" t="s">
        <v>125</v>
      </c>
      <c r="I854" s="30">
        <f t="shared" si="13"/>
        <v>44341</v>
      </c>
      <c r="J854" s="29">
        <f>+VLOOKUP(Table13144[[#This Row],[DeviceMAC]],C855:F2757,3,0)</f>
        <v>44341.694328703707</v>
      </c>
      <c r="K854">
        <f>+VLOOKUP(Table13144[[#This Row],[DeviceMAC]],C855:F2757,4,0)</f>
        <v>144</v>
      </c>
      <c r="L854" t="str">
        <f>VLOOKUP(Table13144[[#This Row],[PrevRecordType]],RecordTypes!$B$13:$C$27,2,0)</f>
        <v>User Logout is Good</v>
      </c>
      <c r="M854" t="str">
        <f>+VLOOKUP(Table13144[[#This Row],[DeviceMAC]],C855:H2757,5,0)</f>
        <v>User Logout is Good</v>
      </c>
    </row>
    <row r="855" spans="2:13" x14ac:dyDescent="0.3">
      <c r="B855" s="5" t="s">
        <v>26</v>
      </c>
      <c r="C855" s="5" t="s">
        <v>124</v>
      </c>
      <c r="D855" s="6">
        <v>44341</v>
      </c>
      <c r="E855" s="28">
        <v>44341.694328703707</v>
      </c>
      <c r="F855" s="7">
        <v>144</v>
      </c>
      <c r="G855" s="7" t="str">
        <f>VLOOKUP(Table13144[[#This Row],[LogRecordType]],RecordTypes!$B$13:$C$27,2,0)</f>
        <v>User Logout is Good</v>
      </c>
      <c r="H855" s="5" t="s">
        <v>134</v>
      </c>
      <c r="I855" s="30">
        <f t="shared" si="13"/>
        <v>44341</v>
      </c>
      <c r="J855" s="29">
        <f>+VLOOKUP(Table13144[[#This Row],[DeviceMAC]],C856:F2758,3,0)</f>
        <v>44341.693865740745</v>
      </c>
      <c r="K855">
        <f>+VLOOKUP(Table13144[[#This Row],[DeviceMAC]],C856:F2758,4,0)</f>
        <v>139</v>
      </c>
      <c r="L855" t="str">
        <f>VLOOKUP(Table13144[[#This Row],[PrevRecordType]],RecordTypes!$B$13:$C$27,2,0)</f>
        <v>User Logout Start</v>
      </c>
      <c r="M855" t="str">
        <f>+VLOOKUP(Table13144[[#This Row],[DeviceMAC]],C856:H2758,5,0)</f>
        <v>User Logout Start</v>
      </c>
    </row>
    <row r="856" spans="2:13" x14ac:dyDescent="0.3">
      <c r="B856" s="5" t="s">
        <v>26</v>
      </c>
      <c r="C856" s="5" t="s">
        <v>124</v>
      </c>
      <c r="D856" s="6">
        <v>44341</v>
      </c>
      <c r="E856" s="28">
        <v>44341.693865740745</v>
      </c>
      <c r="F856" s="7">
        <v>139</v>
      </c>
      <c r="G856" s="7" t="str">
        <f>VLOOKUP(Table13144[[#This Row],[LogRecordType]],RecordTypes!$B$13:$C$27,2,0)</f>
        <v>User Logout Start</v>
      </c>
      <c r="H856" s="5" t="s">
        <v>133</v>
      </c>
      <c r="I856" s="30">
        <f t="shared" si="13"/>
        <v>44341</v>
      </c>
      <c r="J856" s="29">
        <f>+VLOOKUP(Table13144[[#This Row],[DeviceMAC]],C857:F2759,3,0)</f>
        <v>44341.317731481482</v>
      </c>
      <c r="K856">
        <f>+VLOOKUP(Table13144[[#This Row],[DeviceMAC]],C857:F2759,4,0)</f>
        <v>123</v>
      </c>
      <c r="L856" t="str">
        <f>VLOOKUP(Table13144[[#This Row],[PrevRecordType]],RecordTypes!$B$13:$C$27,2,0)</f>
        <v>User Login Start is Good</v>
      </c>
      <c r="M856" t="str">
        <f>+VLOOKUP(Table13144[[#This Row],[DeviceMAC]],C857:H2759,5,0)</f>
        <v>User Login Start is Good</v>
      </c>
    </row>
    <row r="857" spans="2:13" ht="43.2" x14ac:dyDescent="0.3">
      <c r="B857" s="5" t="s">
        <v>29</v>
      </c>
      <c r="C857" s="5" t="s">
        <v>122</v>
      </c>
      <c r="D857" s="6">
        <v>44341</v>
      </c>
      <c r="E857" s="28">
        <v>44341.691793981481</v>
      </c>
      <c r="F857" s="7">
        <v>156</v>
      </c>
      <c r="G857" s="7" t="str">
        <f>VLOOKUP(Table13144[[#This Row],[LogRecordType]],RecordTypes!$B$13:$C$27,2,0)</f>
        <v>PowerDown Or Network Disconnect Discovered</v>
      </c>
      <c r="H857" s="5" t="s">
        <v>67</v>
      </c>
      <c r="I857" s="30">
        <f t="shared" si="13"/>
        <v>44341</v>
      </c>
      <c r="J857" s="29">
        <f>+VLOOKUP(Table13144[[#This Row],[DeviceMAC]],C858:F2760,3,0)</f>
        <v>44341.691678240742</v>
      </c>
      <c r="K857">
        <f>+VLOOKUP(Table13144[[#This Row],[DeviceMAC]],C858:F2760,4,0)</f>
        <v>151</v>
      </c>
      <c r="L857" t="str">
        <f>VLOOKUP(Table13144[[#This Row],[PrevRecordType]],RecordTypes!$B$13:$C$27,2,0)</f>
        <v>Device Shutdown Finish</v>
      </c>
      <c r="M857" t="str">
        <f>+VLOOKUP(Table13144[[#This Row],[DeviceMAC]],C858:H2760,5,0)</f>
        <v>Device Shutdown Finish</v>
      </c>
    </row>
    <row r="858" spans="2:13" ht="28.8" x14ac:dyDescent="0.3">
      <c r="B858" s="5" t="s">
        <v>29</v>
      </c>
      <c r="C858" s="5" t="s">
        <v>122</v>
      </c>
      <c r="D858" s="6">
        <v>44341</v>
      </c>
      <c r="E858" s="28">
        <v>44341.691678240742</v>
      </c>
      <c r="F858" s="7">
        <v>151</v>
      </c>
      <c r="G858" s="7" t="str">
        <f>VLOOKUP(Table13144[[#This Row],[LogRecordType]],RecordTypes!$B$13:$C$27,2,0)</f>
        <v>Device Shutdown Finish</v>
      </c>
      <c r="H858" s="5" t="s">
        <v>123</v>
      </c>
      <c r="I858" s="30">
        <f t="shared" si="13"/>
        <v>44341</v>
      </c>
      <c r="J858" s="29">
        <f>+VLOOKUP(Table13144[[#This Row],[DeviceMAC]],C859:F2761,3,0)</f>
        <v>44341.691157407411</v>
      </c>
      <c r="K858">
        <f>+VLOOKUP(Table13144[[#This Row],[DeviceMAC]],C859:F2761,4,0)</f>
        <v>149</v>
      </c>
      <c r="L858" t="str">
        <f>VLOOKUP(Table13144[[#This Row],[PrevRecordType]],RecordTypes!$B$13:$C$27,2,0)</f>
        <v>Device Shutdown Start</v>
      </c>
      <c r="M858" t="str">
        <f>+VLOOKUP(Table13144[[#This Row],[DeviceMAC]],C859:H2761,5,0)</f>
        <v>Device Shutdown Start</v>
      </c>
    </row>
    <row r="859" spans="2:13" x14ac:dyDescent="0.3">
      <c r="B859" s="5" t="s">
        <v>29</v>
      </c>
      <c r="C859" s="5" t="s">
        <v>122</v>
      </c>
      <c r="D859" s="6">
        <v>44341</v>
      </c>
      <c r="E859" s="28">
        <v>44341.691157407411</v>
      </c>
      <c r="F859" s="7">
        <v>149</v>
      </c>
      <c r="G859" s="7" t="str">
        <f>VLOOKUP(Table13144[[#This Row],[LogRecordType]],RecordTypes!$B$13:$C$27,2,0)</f>
        <v>Device Shutdown Start</v>
      </c>
      <c r="H859" s="5" t="s">
        <v>123</v>
      </c>
      <c r="I859" s="30">
        <f t="shared" si="13"/>
        <v>44341</v>
      </c>
      <c r="J859" s="29">
        <f>+VLOOKUP(Table13144[[#This Row],[DeviceMAC]],C860:F2762,3,0)</f>
        <v>44341.690509259264</v>
      </c>
      <c r="K859">
        <f>+VLOOKUP(Table13144[[#This Row],[DeviceMAC]],C860:F2762,4,0)</f>
        <v>144</v>
      </c>
      <c r="L859" t="str">
        <f>VLOOKUP(Table13144[[#This Row],[PrevRecordType]],RecordTypes!$B$13:$C$27,2,0)</f>
        <v>User Logout is Good</v>
      </c>
      <c r="M859" t="str">
        <f>+VLOOKUP(Table13144[[#This Row],[DeviceMAC]],C860:H2762,5,0)</f>
        <v>User Logout is Good</v>
      </c>
    </row>
    <row r="860" spans="2:13" x14ac:dyDescent="0.3">
      <c r="B860" s="5" t="s">
        <v>29</v>
      </c>
      <c r="C860" s="5" t="s">
        <v>122</v>
      </c>
      <c r="D860" s="6">
        <v>44341</v>
      </c>
      <c r="E860" s="28">
        <v>44341.690509259264</v>
      </c>
      <c r="F860" s="7">
        <v>144</v>
      </c>
      <c r="G860" s="7" t="str">
        <f>VLOOKUP(Table13144[[#This Row],[LogRecordType]],RecordTypes!$B$13:$C$27,2,0)</f>
        <v>User Logout is Good</v>
      </c>
      <c r="H860" s="5" t="s">
        <v>127</v>
      </c>
      <c r="I860" s="30">
        <f t="shared" si="13"/>
        <v>44341</v>
      </c>
      <c r="J860" s="29">
        <f>+VLOOKUP(Table13144[[#This Row],[DeviceMAC]],C861:F2763,3,0)</f>
        <v>44341.690069444448</v>
      </c>
      <c r="K860">
        <f>+VLOOKUP(Table13144[[#This Row],[DeviceMAC]],C861:F2763,4,0)</f>
        <v>139</v>
      </c>
      <c r="L860" t="str">
        <f>VLOOKUP(Table13144[[#This Row],[PrevRecordType]],RecordTypes!$B$13:$C$27,2,0)</f>
        <v>User Logout Start</v>
      </c>
      <c r="M860" t="str">
        <f>+VLOOKUP(Table13144[[#This Row],[DeviceMAC]],C861:H2763,5,0)</f>
        <v>User Logout Start</v>
      </c>
    </row>
    <row r="861" spans="2:13" x14ac:dyDescent="0.3">
      <c r="B861" s="5" t="s">
        <v>29</v>
      </c>
      <c r="C861" s="5" t="s">
        <v>122</v>
      </c>
      <c r="D861" s="6">
        <v>44341</v>
      </c>
      <c r="E861" s="28">
        <v>44341.690069444448</v>
      </c>
      <c r="F861" s="7">
        <v>139</v>
      </c>
      <c r="G861" s="7" t="str">
        <f>VLOOKUP(Table13144[[#This Row],[LogRecordType]],RecordTypes!$B$13:$C$27,2,0)</f>
        <v>User Logout Start</v>
      </c>
      <c r="H861" s="5" t="s">
        <v>126</v>
      </c>
      <c r="I861" s="30">
        <f t="shared" si="13"/>
        <v>44341</v>
      </c>
      <c r="J861" s="29">
        <f>+VLOOKUP(Table13144[[#This Row],[DeviceMAC]],C862:F2764,3,0)</f>
        <v>44341.315300925933</v>
      </c>
      <c r="K861">
        <f>+VLOOKUP(Table13144[[#This Row],[DeviceMAC]],C862:F2764,4,0)</f>
        <v>123</v>
      </c>
      <c r="L861" t="str">
        <f>VLOOKUP(Table13144[[#This Row],[PrevRecordType]],RecordTypes!$B$13:$C$27,2,0)</f>
        <v>User Login Start is Good</v>
      </c>
      <c r="M861" t="str">
        <f>+VLOOKUP(Table13144[[#This Row],[DeviceMAC]],C862:H2764,5,0)</f>
        <v>User Login Start is Good</v>
      </c>
    </row>
    <row r="862" spans="2:13" ht="43.2" x14ac:dyDescent="0.3">
      <c r="B862" s="5" t="s">
        <v>26</v>
      </c>
      <c r="C862" s="5" t="s">
        <v>131</v>
      </c>
      <c r="D862" s="6">
        <v>44341</v>
      </c>
      <c r="E862" s="28">
        <v>44341.688842592594</v>
      </c>
      <c r="F862" s="7">
        <v>156</v>
      </c>
      <c r="G862" s="7" t="str">
        <f>VLOOKUP(Table13144[[#This Row],[LogRecordType]],RecordTypes!$B$13:$C$27,2,0)</f>
        <v>PowerDown Or Network Disconnect Discovered</v>
      </c>
      <c r="H862" s="5" t="s">
        <v>67</v>
      </c>
      <c r="I862" s="30">
        <f t="shared" si="13"/>
        <v>44341</v>
      </c>
      <c r="J862" s="29">
        <f>+VLOOKUP(Table13144[[#This Row],[DeviceMAC]],C863:F2765,3,0)</f>
        <v>44341.688680555555</v>
      </c>
      <c r="K862">
        <f>+VLOOKUP(Table13144[[#This Row],[DeviceMAC]],C863:F2765,4,0)</f>
        <v>151</v>
      </c>
      <c r="L862" t="str">
        <f>VLOOKUP(Table13144[[#This Row],[PrevRecordType]],RecordTypes!$B$13:$C$27,2,0)</f>
        <v>Device Shutdown Finish</v>
      </c>
      <c r="M862" t="str">
        <f>+VLOOKUP(Table13144[[#This Row],[DeviceMAC]],C863:H2765,5,0)</f>
        <v>Device Shutdown Finish</v>
      </c>
    </row>
    <row r="863" spans="2:13" ht="28.8" x14ac:dyDescent="0.3">
      <c r="B863" s="5" t="s">
        <v>26</v>
      </c>
      <c r="C863" s="5" t="s">
        <v>131</v>
      </c>
      <c r="D863" s="6">
        <v>44341</v>
      </c>
      <c r="E863" s="28">
        <v>44341.688680555555</v>
      </c>
      <c r="F863" s="7">
        <v>151</v>
      </c>
      <c r="G863" s="7" t="str">
        <f>VLOOKUP(Table13144[[#This Row],[LogRecordType]],RecordTypes!$B$13:$C$27,2,0)</f>
        <v>Device Shutdown Finish</v>
      </c>
      <c r="H863" s="5" t="s">
        <v>132</v>
      </c>
      <c r="I863" s="30">
        <f t="shared" si="13"/>
        <v>44341</v>
      </c>
      <c r="J863" s="29">
        <f>+VLOOKUP(Table13144[[#This Row],[DeviceMAC]],C864:F2766,3,0)</f>
        <v>44341.688009259262</v>
      </c>
      <c r="K863">
        <f>+VLOOKUP(Table13144[[#This Row],[DeviceMAC]],C864:F2766,4,0)</f>
        <v>149</v>
      </c>
      <c r="L863" t="str">
        <f>VLOOKUP(Table13144[[#This Row],[PrevRecordType]],RecordTypes!$B$13:$C$27,2,0)</f>
        <v>Device Shutdown Start</v>
      </c>
      <c r="M863" t="str">
        <f>+VLOOKUP(Table13144[[#This Row],[DeviceMAC]],C864:H2766,5,0)</f>
        <v>Device Shutdown Start</v>
      </c>
    </row>
    <row r="864" spans="2:13" ht="43.2" x14ac:dyDescent="0.3">
      <c r="B864" s="5" t="s">
        <v>29</v>
      </c>
      <c r="C864" s="5" t="s">
        <v>135</v>
      </c>
      <c r="D864" s="6">
        <v>44341</v>
      </c>
      <c r="E864" s="28">
        <v>44341.688634259255</v>
      </c>
      <c r="F864" s="7">
        <v>156</v>
      </c>
      <c r="G864" s="7" t="str">
        <f>VLOOKUP(Table13144[[#This Row],[LogRecordType]],RecordTypes!$B$13:$C$27,2,0)</f>
        <v>PowerDown Or Network Disconnect Discovered</v>
      </c>
      <c r="H864" s="5" t="s">
        <v>67</v>
      </c>
      <c r="I864" s="30">
        <f t="shared" si="13"/>
        <v>44341</v>
      </c>
      <c r="J864" s="29">
        <f>+VLOOKUP(Table13144[[#This Row],[DeviceMAC]],C865:F2767,3,0)</f>
        <v>44341.688483796293</v>
      </c>
      <c r="K864">
        <f>+VLOOKUP(Table13144[[#This Row],[DeviceMAC]],C865:F2767,4,0)</f>
        <v>151</v>
      </c>
      <c r="L864" t="str">
        <f>VLOOKUP(Table13144[[#This Row],[PrevRecordType]],RecordTypes!$B$13:$C$27,2,0)</f>
        <v>Device Shutdown Finish</v>
      </c>
      <c r="M864" t="str">
        <f>+VLOOKUP(Table13144[[#This Row],[DeviceMAC]],C865:H2767,5,0)</f>
        <v>Device Shutdown Finish</v>
      </c>
    </row>
    <row r="865" spans="2:13" ht="28.8" x14ac:dyDescent="0.3">
      <c r="B865" s="5" t="s">
        <v>29</v>
      </c>
      <c r="C865" s="5" t="s">
        <v>135</v>
      </c>
      <c r="D865" s="6">
        <v>44341</v>
      </c>
      <c r="E865" s="28">
        <v>44341.688483796293</v>
      </c>
      <c r="F865" s="7">
        <v>151</v>
      </c>
      <c r="G865" s="7" t="str">
        <f>VLOOKUP(Table13144[[#This Row],[LogRecordType]],RecordTypes!$B$13:$C$27,2,0)</f>
        <v>Device Shutdown Finish</v>
      </c>
      <c r="H865" s="5" t="s">
        <v>136</v>
      </c>
      <c r="I865" s="30">
        <f t="shared" si="13"/>
        <v>44341</v>
      </c>
      <c r="J865" s="29">
        <f>+VLOOKUP(Table13144[[#This Row],[DeviceMAC]],C866:F2768,3,0)</f>
        <v>44341.688067129624</v>
      </c>
      <c r="K865">
        <f>+VLOOKUP(Table13144[[#This Row],[DeviceMAC]],C866:F2768,4,0)</f>
        <v>149</v>
      </c>
      <c r="L865" t="str">
        <f>VLOOKUP(Table13144[[#This Row],[PrevRecordType]],RecordTypes!$B$13:$C$27,2,0)</f>
        <v>Device Shutdown Start</v>
      </c>
      <c r="M865" t="str">
        <f>+VLOOKUP(Table13144[[#This Row],[DeviceMAC]],C866:H2768,5,0)</f>
        <v>Device Shutdown Start</v>
      </c>
    </row>
    <row r="866" spans="2:13" ht="43.2" x14ac:dyDescent="0.3">
      <c r="B866" s="5" t="s">
        <v>29</v>
      </c>
      <c r="C866" s="5" t="s">
        <v>116</v>
      </c>
      <c r="D866" s="6">
        <v>44341</v>
      </c>
      <c r="E866" s="28">
        <v>44341.688194444439</v>
      </c>
      <c r="F866" s="7">
        <v>156</v>
      </c>
      <c r="G866" s="7" t="str">
        <f>VLOOKUP(Table13144[[#This Row],[LogRecordType]],RecordTypes!$B$13:$C$27,2,0)</f>
        <v>PowerDown Or Network Disconnect Discovered</v>
      </c>
      <c r="H866" s="5" t="s">
        <v>67</v>
      </c>
      <c r="I866" s="30">
        <f t="shared" si="13"/>
        <v>44341</v>
      </c>
      <c r="J866" s="29">
        <f>+VLOOKUP(Table13144[[#This Row],[DeviceMAC]],C867:F2769,3,0)</f>
        <v>44341.688055555547</v>
      </c>
      <c r="K866">
        <f>+VLOOKUP(Table13144[[#This Row],[DeviceMAC]],C867:F2769,4,0)</f>
        <v>144</v>
      </c>
      <c r="L866" t="str">
        <f>VLOOKUP(Table13144[[#This Row],[PrevRecordType]],RecordTypes!$B$13:$C$27,2,0)</f>
        <v>User Logout is Good</v>
      </c>
      <c r="M866" t="str">
        <f>+VLOOKUP(Table13144[[#This Row],[DeviceMAC]],C867:H2769,5,0)</f>
        <v>User Logout is Good</v>
      </c>
    </row>
    <row r="867" spans="2:13" x14ac:dyDescent="0.3">
      <c r="B867" s="5" t="s">
        <v>29</v>
      </c>
      <c r="C867" s="5" t="s">
        <v>135</v>
      </c>
      <c r="D867" s="6">
        <v>44341</v>
      </c>
      <c r="E867" s="28">
        <v>44341.688067129624</v>
      </c>
      <c r="F867" s="7">
        <v>149</v>
      </c>
      <c r="G867" s="7" t="str">
        <f>VLOOKUP(Table13144[[#This Row],[LogRecordType]],RecordTypes!$B$13:$C$27,2,0)</f>
        <v>Device Shutdown Start</v>
      </c>
      <c r="H867" s="5" t="s">
        <v>136</v>
      </c>
      <c r="I867" s="30">
        <f t="shared" si="13"/>
        <v>44341</v>
      </c>
      <c r="J867" s="29">
        <f>+VLOOKUP(Table13144[[#This Row],[DeviceMAC]],C868:F2770,3,0)</f>
        <v>44341.687604166662</v>
      </c>
      <c r="K867">
        <f>+VLOOKUP(Table13144[[#This Row],[DeviceMAC]],C868:F2770,4,0)</f>
        <v>144</v>
      </c>
      <c r="L867" t="str">
        <f>VLOOKUP(Table13144[[#This Row],[PrevRecordType]],RecordTypes!$B$13:$C$27,2,0)</f>
        <v>User Logout is Good</v>
      </c>
      <c r="M867" t="str">
        <f>+VLOOKUP(Table13144[[#This Row],[DeviceMAC]],C868:H2770,5,0)</f>
        <v>User Logout is Good</v>
      </c>
    </row>
    <row r="868" spans="2:13" x14ac:dyDescent="0.3">
      <c r="B868" s="5" t="s">
        <v>29</v>
      </c>
      <c r="C868" s="5" t="s">
        <v>116</v>
      </c>
      <c r="D868" s="6">
        <v>44341</v>
      </c>
      <c r="E868" s="28">
        <v>44341.688055555547</v>
      </c>
      <c r="F868" s="7">
        <v>144</v>
      </c>
      <c r="G868" s="7" t="str">
        <f>VLOOKUP(Table13144[[#This Row],[LogRecordType]],RecordTypes!$B$13:$C$27,2,0)</f>
        <v>User Logout is Good</v>
      </c>
      <c r="H868" s="5" t="s">
        <v>128</v>
      </c>
      <c r="I868" s="30">
        <f t="shared" si="13"/>
        <v>44341</v>
      </c>
      <c r="J868" s="29">
        <f>+VLOOKUP(Table13144[[#This Row],[DeviceMAC]],C869:F2771,3,0)</f>
        <v>44341.687592592585</v>
      </c>
      <c r="K868">
        <f>+VLOOKUP(Table13144[[#This Row],[DeviceMAC]],C869:F2771,4,0)</f>
        <v>139</v>
      </c>
      <c r="L868" t="str">
        <f>VLOOKUP(Table13144[[#This Row],[PrevRecordType]],RecordTypes!$B$13:$C$27,2,0)</f>
        <v>User Logout Start</v>
      </c>
      <c r="M868" t="str">
        <f>+VLOOKUP(Table13144[[#This Row],[DeviceMAC]],C869:H2771,5,0)</f>
        <v>User Logout Start</v>
      </c>
    </row>
    <row r="869" spans="2:13" x14ac:dyDescent="0.3">
      <c r="B869" s="5" t="s">
        <v>26</v>
      </c>
      <c r="C869" s="5" t="s">
        <v>131</v>
      </c>
      <c r="D869" s="6">
        <v>44341</v>
      </c>
      <c r="E869" s="28">
        <v>44341.688009259262</v>
      </c>
      <c r="F869" s="7">
        <v>149</v>
      </c>
      <c r="G869" s="7" t="str">
        <f>VLOOKUP(Table13144[[#This Row],[LogRecordType]],RecordTypes!$B$13:$C$27,2,0)</f>
        <v>Device Shutdown Start</v>
      </c>
      <c r="H869" s="5" t="s">
        <v>132</v>
      </c>
      <c r="I869" s="30">
        <f t="shared" si="13"/>
        <v>44341</v>
      </c>
      <c r="J869" s="29">
        <f>+VLOOKUP(Table13144[[#This Row],[DeviceMAC]],C870:F2772,3,0)</f>
        <v>44341.687476851854</v>
      </c>
      <c r="K869">
        <f>+VLOOKUP(Table13144[[#This Row],[DeviceMAC]],C870:F2772,4,0)</f>
        <v>144</v>
      </c>
      <c r="L869" t="str">
        <f>VLOOKUP(Table13144[[#This Row],[PrevRecordType]],RecordTypes!$B$13:$C$27,2,0)</f>
        <v>User Logout is Good</v>
      </c>
      <c r="M869" t="str">
        <f>+VLOOKUP(Table13144[[#This Row],[DeviceMAC]],C870:H2772,5,0)</f>
        <v>User Logout is Good</v>
      </c>
    </row>
    <row r="870" spans="2:13" x14ac:dyDescent="0.3">
      <c r="B870" s="5" t="s">
        <v>29</v>
      </c>
      <c r="C870" s="5" t="s">
        <v>135</v>
      </c>
      <c r="D870" s="6">
        <v>44341</v>
      </c>
      <c r="E870" s="28">
        <v>44341.687604166662</v>
      </c>
      <c r="F870" s="7">
        <v>144</v>
      </c>
      <c r="G870" s="7" t="str">
        <f>VLOOKUP(Table13144[[#This Row],[LogRecordType]],RecordTypes!$B$13:$C$27,2,0)</f>
        <v>User Logout is Good</v>
      </c>
      <c r="H870" s="5" t="s">
        <v>130</v>
      </c>
      <c r="I870" s="30">
        <f t="shared" si="13"/>
        <v>44341</v>
      </c>
      <c r="J870" s="29">
        <f>+VLOOKUP(Table13144[[#This Row],[DeviceMAC]],C871:F2773,3,0)</f>
        <v>44341.687256944439</v>
      </c>
      <c r="K870">
        <f>+VLOOKUP(Table13144[[#This Row],[DeviceMAC]],C871:F2773,4,0)</f>
        <v>139</v>
      </c>
      <c r="L870" t="str">
        <f>VLOOKUP(Table13144[[#This Row],[PrevRecordType]],RecordTypes!$B$13:$C$27,2,0)</f>
        <v>User Logout Start</v>
      </c>
      <c r="M870" t="str">
        <f>+VLOOKUP(Table13144[[#This Row],[DeviceMAC]],C871:H2773,5,0)</f>
        <v>User Logout Start</v>
      </c>
    </row>
    <row r="871" spans="2:13" x14ac:dyDescent="0.3">
      <c r="B871" s="5" t="s">
        <v>29</v>
      </c>
      <c r="C871" s="5" t="s">
        <v>116</v>
      </c>
      <c r="D871" s="6">
        <v>44341</v>
      </c>
      <c r="E871" s="28">
        <v>44341.687592592585</v>
      </c>
      <c r="F871" s="7">
        <v>139</v>
      </c>
      <c r="G871" s="7" t="str">
        <f>VLOOKUP(Table13144[[#This Row],[LogRecordType]],RecordTypes!$B$13:$C$27,2,0)</f>
        <v>User Logout Start</v>
      </c>
      <c r="H871" s="5" t="s">
        <v>128</v>
      </c>
      <c r="I871" s="30">
        <f t="shared" si="13"/>
        <v>44341</v>
      </c>
      <c r="J871" s="29">
        <f>+VLOOKUP(Table13144[[#This Row],[DeviceMAC]],C872:F2774,3,0)</f>
        <v>44341.317013888882</v>
      </c>
      <c r="K871">
        <f>+VLOOKUP(Table13144[[#This Row],[DeviceMAC]],C872:F2774,4,0)</f>
        <v>123</v>
      </c>
      <c r="L871" t="str">
        <f>VLOOKUP(Table13144[[#This Row],[PrevRecordType]],RecordTypes!$B$13:$C$27,2,0)</f>
        <v>User Login Start is Good</v>
      </c>
      <c r="M871" t="str">
        <f>+VLOOKUP(Table13144[[#This Row],[DeviceMAC]],C872:H2774,5,0)</f>
        <v>User Login Start is Good</v>
      </c>
    </row>
    <row r="872" spans="2:13" x14ac:dyDescent="0.3">
      <c r="B872" s="5" t="s">
        <v>26</v>
      </c>
      <c r="C872" s="5" t="s">
        <v>131</v>
      </c>
      <c r="D872" s="6">
        <v>44341</v>
      </c>
      <c r="E872" s="28">
        <v>44341.687476851854</v>
      </c>
      <c r="F872" s="7">
        <v>144</v>
      </c>
      <c r="G872" s="7" t="str">
        <f>VLOOKUP(Table13144[[#This Row],[LogRecordType]],RecordTypes!$B$13:$C$27,2,0)</f>
        <v>User Logout is Good</v>
      </c>
      <c r="H872" s="5" t="s">
        <v>139</v>
      </c>
      <c r="I872" s="30">
        <f t="shared" si="13"/>
        <v>44341</v>
      </c>
      <c r="J872" s="29">
        <f>+VLOOKUP(Table13144[[#This Row],[DeviceMAC]],C873:F2775,3,0)</f>
        <v>44341.686215277783</v>
      </c>
      <c r="K872">
        <f>+VLOOKUP(Table13144[[#This Row],[DeviceMAC]],C873:F2775,4,0)</f>
        <v>139</v>
      </c>
      <c r="L872" t="str">
        <f>VLOOKUP(Table13144[[#This Row],[PrevRecordType]],RecordTypes!$B$13:$C$27,2,0)</f>
        <v>User Logout Start</v>
      </c>
      <c r="M872" t="str">
        <f>+VLOOKUP(Table13144[[#This Row],[DeviceMAC]],C873:H2775,5,0)</f>
        <v>User Logout Start</v>
      </c>
    </row>
    <row r="873" spans="2:13" x14ac:dyDescent="0.3">
      <c r="B873" s="5" t="s">
        <v>29</v>
      </c>
      <c r="C873" s="5" t="s">
        <v>135</v>
      </c>
      <c r="D873" s="6">
        <v>44341</v>
      </c>
      <c r="E873" s="28">
        <v>44341.687256944439</v>
      </c>
      <c r="F873" s="7">
        <v>139</v>
      </c>
      <c r="G873" s="7" t="str">
        <f>VLOOKUP(Table13144[[#This Row],[LogRecordType]],RecordTypes!$B$13:$C$27,2,0)</f>
        <v>User Logout Start</v>
      </c>
      <c r="H873" s="5" t="s">
        <v>140</v>
      </c>
      <c r="I873" s="30">
        <f t="shared" si="13"/>
        <v>44341</v>
      </c>
      <c r="J873" s="29">
        <f>+VLOOKUP(Table13144[[#This Row],[DeviceMAC]],C874:F2776,3,0)</f>
        <v>44341.319768518515</v>
      </c>
      <c r="K873">
        <f>+VLOOKUP(Table13144[[#This Row],[DeviceMAC]],C874:F2776,4,0)</f>
        <v>123</v>
      </c>
      <c r="L873" t="str">
        <f>VLOOKUP(Table13144[[#This Row],[PrevRecordType]],RecordTypes!$B$13:$C$27,2,0)</f>
        <v>User Login Start is Good</v>
      </c>
      <c r="M873" t="str">
        <f>+VLOOKUP(Table13144[[#This Row],[DeviceMAC]],C874:H2776,5,0)</f>
        <v>User Login Start is Good</v>
      </c>
    </row>
    <row r="874" spans="2:13" x14ac:dyDescent="0.3">
      <c r="B874" s="5" t="s">
        <v>26</v>
      </c>
      <c r="C874" s="5" t="s">
        <v>131</v>
      </c>
      <c r="D874" s="6">
        <v>44341</v>
      </c>
      <c r="E874" s="28">
        <v>44341.686215277783</v>
      </c>
      <c r="F874" s="7">
        <v>139</v>
      </c>
      <c r="G874" s="7" t="str">
        <f>VLOOKUP(Table13144[[#This Row],[LogRecordType]],RecordTypes!$B$13:$C$27,2,0)</f>
        <v>User Logout Start</v>
      </c>
      <c r="H874" s="5" t="s">
        <v>138</v>
      </c>
      <c r="I874" s="30">
        <f t="shared" si="13"/>
        <v>44341</v>
      </c>
      <c r="J874" s="29">
        <f>+VLOOKUP(Table13144[[#This Row],[DeviceMAC]],C875:F2777,3,0)</f>
        <v>44341.318240740744</v>
      </c>
      <c r="K874">
        <f>+VLOOKUP(Table13144[[#This Row],[DeviceMAC]],C875:F2777,4,0)</f>
        <v>123</v>
      </c>
      <c r="L874" t="str">
        <f>VLOOKUP(Table13144[[#This Row],[PrevRecordType]],RecordTypes!$B$13:$C$27,2,0)</f>
        <v>User Login Start is Good</v>
      </c>
      <c r="M874" t="str">
        <f>+VLOOKUP(Table13144[[#This Row],[DeviceMAC]],C875:H2777,5,0)</f>
        <v>User Login Start is Good</v>
      </c>
    </row>
    <row r="875" spans="2:13" ht="43.2" x14ac:dyDescent="0.3">
      <c r="B875" s="5" t="s">
        <v>29</v>
      </c>
      <c r="C875" s="5" t="s">
        <v>107</v>
      </c>
      <c r="D875" s="6">
        <v>44341</v>
      </c>
      <c r="E875" s="28">
        <v>44341.684548611105</v>
      </c>
      <c r="F875" s="7">
        <v>156</v>
      </c>
      <c r="G875" s="7" t="str">
        <f>VLOOKUP(Table13144[[#This Row],[LogRecordType]],RecordTypes!$B$13:$C$27,2,0)</f>
        <v>PowerDown Or Network Disconnect Discovered</v>
      </c>
      <c r="H875" s="5" t="s">
        <v>67</v>
      </c>
      <c r="I875" s="30">
        <f t="shared" si="13"/>
        <v>44341</v>
      </c>
      <c r="J875" s="29">
        <f>+VLOOKUP(Table13144[[#This Row],[DeviceMAC]],C876:F2778,3,0)</f>
        <v>44341.684409722213</v>
      </c>
      <c r="K875">
        <f>+VLOOKUP(Table13144[[#This Row],[DeviceMAC]],C876:F2778,4,0)</f>
        <v>144</v>
      </c>
      <c r="L875" t="str">
        <f>VLOOKUP(Table13144[[#This Row],[PrevRecordType]],RecordTypes!$B$13:$C$27,2,0)</f>
        <v>User Logout is Good</v>
      </c>
      <c r="M875" t="str">
        <f>+VLOOKUP(Table13144[[#This Row],[DeviceMAC]],C876:H2778,5,0)</f>
        <v>User Logout is Good</v>
      </c>
    </row>
    <row r="876" spans="2:13" x14ac:dyDescent="0.3">
      <c r="B876" s="5" t="s">
        <v>29</v>
      </c>
      <c r="C876" s="5" t="s">
        <v>107</v>
      </c>
      <c r="D876" s="6">
        <v>44341</v>
      </c>
      <c r="E876" s="28">
        <v>44341.684409722213</v>
      </c>
      <c r="F876" s="7">
        <v>144</v>
      </c>
      <c r="G876" s="7" t="str">
        <f>VLOOKUP(Table13144[[#This Row],[LogRecordType]],RecordTypes!$B$13:$C$27,2,0)</f>
        <v>User Logout is Good</v>
      </c>
      <c r="H876" s="5" t="s">
        <v>115</v>
      </c>
      <c r="I876" s="30">
        <f t="shared" si="13"/>
        <v>44341</v>
      </c>
      <c r="J876" s="29">
        <f>+VLOOKUP(Table13144[[#This Row],[DeviceMAC]],C877:F2779,3,0)</f>
        <v>44341.68400462962</v>
      </c>
      <c r="K876">
        <f>+VLOOKUP(Table13144[[#This Row],[DeviceMAC]],C877:F2779,4,0)</f>
        <v>139</v>
      </c>
      <c r="L876" t="str">
        <f>VLOOKUP(Table13144[[#This Row],[PrevRecordType]],RecordTypes!$B$13:$C$27,2,0)</f>
        <v>User Logout Start</v>
      </c>
      <c r="M876" t="str">
        <f>+VLOOKUP(Table13144[[#This Row],[DeviceMAC]],C877:H2779,5,0)</f>
        <v>User Logout Start</v>
      </c>
    </row>
    <row r="877" spans="2:13" x14ac:dyDescent="0.3">
      <c r="B877" s="5" t="s">
        <v>29</v>
      </c>
      <c r="C877" s="5" t="s">
        <v>107</v>
      </c>
      <c r="D877" s="6">
        <v>44341</v>
      </c>
      <c r="E877" s="28">
        <v>44341.68400462962</v>
      </c>
      <c r="F877" s="7">
        <v>139</v>
      </c>
      <c r="G877" s="7" t="str">
        <f>VLOOKUP(Table13144[[#This Row],[LogRecordType]],RecordTypes!$B$13:$C$27,2,0)</f>
        <v>User Logout Start</v>
      </c>
      <c r="H877" s="5" t="s">
        <v>115</v>
      </c>
      <c r="I877" s="30">
        <f t="shared" si="13"/>
        <v>44341</v>
      </c>
      <c r="J877" s="29">
        <f>+VLOOKUP(Table13144[[#This Row],[DeviceMAC]],C878:F2780,3,0)</f>
        <v>44341.311493055546</v>
      </c>
      <c r="K877">
        <f>+VLOOKUP(Table13144[[#This Row],[DeviceMAC]],C878:F2780,4,0)</f>
        <v>123</v>
      </c>
      <c r="L877" t="str">
        <f>VLOOKUP(Table13144[[#This Row],[PrevRecordType]],RecordTypes!$B$13:$C$27,2,0)</f>
        <v>User Login Start is Good</v>
      </c>
      <c r="M877" t="str">
        <f>+VLOOKUP(Table13144[[#This Row],[DeviceMAC]],C878:H2780,5,0)</f>
        <v>User Login Start is Good</v>
      </c>
    </row>
    <row r="878" spans="2:13" ht="43.2" x14ac:dyDescent="0.3">
      <c r="B878" s="5" t="s">
        <v>26</v>
      </c>
      <c r="C878" s="5" t="s">
        <v>79</v>
      </c>
      <c r="D878" s="6">
        <v>44341</v>
      </c>
      <c r="E878" s="28">
        <v>44341.681817129633</v>
      </c>
      <c r="F878" s="7">
        <v>156</v>
      </c>
      <c r="G878" s="7" t="str">
        <f>VLOOKUP(Table13144[[#This Row],[LogRecordType]],RecordTypes!$B$13:$C$27,2,0)</f>
        <v>PowerDown Or Network Disconnect Discovered</v>
      </c>
      <c r="H878" s="5" t="s">
        <v>67</v>
      </c>
      <c r="I878" s="30">
        <f t="shared" si="13"/>
        <v>44341</v>
      </c>
      <c r="J878" s="29">
        <f>+VLOOKUP(Table13144[[#This Row],[DeviceMAC]],C879:F2781,3,0)</f>
        <v>44341.681655092594</v>
      </c>
      <c r="K878">
        <f>+VLOOKUP(Table13144[[#This Row],[DeviceMAC]],C879:F2781,4,0)</f>
        <v>151</v>
      </c>
      <c r="L878" t="str">
        <f>VLOOKUP(Table13144[[#This Row],[PrevRecordType]],RecordTypes!$B$13:$C$27,2,0)</f>
        <v>Device Shutdown Finish</v>
      </c>
      <c r="M878" t="str">
        <f>+VLOOKUP(Table13144[[#This Row],[DeviceMAC]],C879:H2781,5,0)</f>
        <v>Device Shutdown Finish</v>
      </c>
    </row>
    <row r="879" spans="2:13" ht="28.8" x14ac:dyDescent="0.3">
      <c r="B879" s="5" t="s">
        <v>26</v>
      </c>
      <c r="C879" s="5" t="s">
        <v>79</v>
      </c>
      <c r="D879" s="6">
        <v>44341</v>
      </c>
      <c r="E879" s="28">
        <v>44341.681655092594</v>
      </c>
      <c r="F879" s="7">
        <v>151</v>
      </c>
      <c r="G879" s="7" t="str">
        <f>VLOOKUP(Table13144[[#This Row],[LogRecordType]],RecordTypes!$B$13:$C$27,2,0)</f>
        <v>Device Shutdown Finish</v>
      </c>
      <c r="H879" s="5" t="s">
        <v>80</v>
      </c>
      <c r="I879" s="30">
        <f t="shared" si="13"/>
        <v>44341</v>
      </c>
      <c r="J879" s="29">
        <f>+VLOOKUP(Table13144[[#This Row],[DeviceMAC]],C880:F2782,3,0)</f>
        <v>44341.681377314817</v>
      </c>
      <c r="K879">
        <f>+VLOOKUP(Table13144[[#This Row],[DeviceMAC]],C880:F2782,4,0)</f>
        <v>149</v>
      </c>
      <c r="L879" t="str">
        <f>VLOOKUP(Table13144[[#This Row],[PrevRecordType]],RecordTypes!$B$13:$C$27,2,0)</f>
        <v>Device Shutdown Start</v>
      </c>
      <c r="M879" t="str">
        <f>+VLOOKUP(Table13144[[#This Row],[DeviceMAC]],C880:H2782,5,0)</f>
        <v>Device Shutdown Start</v>
      </c>
    </row>
    <row r="880" spans="2:13" ht="43.2" x14ac:dyDescent="0.3">
      <c r="B880" s="5" t="s">
        <v>26</v>
      </c>
      <c r="C880" s="5" t="s">
        <v>95</v>
      </c>
      <c r="D880" s="6">
        <v>44341</v>
      </c>
      <c r="E880" s="28">
        <v>44341.681469907402</v>
      </c>
      <c r="F880" s="7">
        <v>156</v>
      </c>
      <c r="G880" s="7" t="str">
        <f>VLOOKUP(Table13144[[#This Row],[LogRecordType]],RecordTypes!$B$13:$C$27,2,0)</f>
        <v>PowerDown Or Network Disconnect Discovered</v>
      </c>
      <c r="H880" s="5" t="s">
        <v>67</v>
      </c>
      <c r="I880" s="30">
        <f t="shared" si="13"/>
        <v>44341</v>
      </c>
      <c r="J880" s="29">
        <f>+VLOOKUP(Table13144[[#This Row],[DeviceMAC]],C881:F2783,3,0)</f>
        <v>44341.681342592587</v>
      </c>
      <c r="K880">
        <f>+VLOOKUP(Table13144[[#This Row],[DeviceMAC]],C881:F2783,4,0)</f>
        <v>144</v>
      </c>
      <c r="L880" t="str">
        <f>VLOOKUP(Table13144[[#This Row],[PrevRecordType]],RecordTypes!$B$13:$C$27,2,0)</f>
        <v>User Logout is Good</v>
      </c>
      <c r="M880" t="str">
        <f>+VLOOKUP(Table13144[[#This Row],[DeviceMAC]],C881:H2783,5,0)</f>
        <v>User Logout is Good</v>
      </c>
    </row>
    <row r="881" spans="2:13" x14ac:dyDescent="0.3">
      <c r="B881" s="5" t="s">
        <v>26</v>
      </c>
      <c r="C881" s="5" t="s">
        <v>79</v>
      </c>
      <c r="D881" s="6">
        <v>44341</v>
      </c>
      <c r="E881" s="28">
        <v>44341.681377314817</v>
      </c>
      <c r="F881" s="7">
        <v>149</v>
      </c>
      <c r="G881" s="7" t="str">
        <f>VLOOKUP(Table13144[[#This Row],[LogRecordType]],RecordTypes!$B$13:$C$27,2,0)</f>
        <v>Device Shutdown Start</v>
      </c>
      <c r="H881" s="5" t="s">
        <v>80</v>
      </c>
      <c r="I881" s="30">
        <f t="shared" si="13"/>
        <v>44341</v>
      </c>
      <c r="J881" s="29">
        <f>+VLOOKUP(Table13144[[#This Row],[DeviceMAC]],C882:F2784,3,0)</f>
        <v>44341.680949074078</v>
      </c>
      <c r="K881">
        <f>+VLOOKUP(Table13144[[#This Row],[DeviceMAC]],C882:F2784,4,0)</f>
        <v>144</v>
      </c>
      <c r="L881" t="str">
        <f>VLOOKUP(Table13144[[#This Row],[PrevRecordType]],RecordTypes!$B$13:$C$27,2,0)</f>
        <v>User Logout is Good</v>
      </c>
      <c r="M881" t="str">
        <f>+VLOOKUP(Table13144[[#This Row],[DeviceMAC]],C882:H2784,5,0)</f>
        <v>User Logout is Good</v>
      </c>
    </row>
    <row r="882" spans="2:13" x14ac:dyDescent="0.3">
      <c r="B882" s="5" t="s">
        <v>26</v>
      </c>
      <c r="C882" s="5" t="s">
        <v>95</v>
      </c>
      <c r="D882" s="6">
        <v>44341</v>
      </c>
      <c r="E882" s="28">
        <v>44341.681342592587</v>
      </c>
      <c r="F882" s="7">
        <v>144</v>
      </c>
      <c r="G882" s="7" t="str">
        <f>VLOOKUP(Table13144[[#This Row],[LogRecordType]],RecordTypes!$B$13:$C$27,2,0)</f>
        <v>User Logout is Good</v>
      </c>
      <c r="H882" s="5" t="s">
        <v>102</v>
      </c>
      <c r="I882" s="30">
        <f t="shared" si="13"/>
        <v>44341</v>
      </c>
      <c r="J882" s="29">
        <f>+VLOOKUP(Table13144[[#This Row],[DeviceMAC]],C883:F2785,3,0)</f>
        <v>44341.680914351848</v>
      </c>
      <c r="K882">
        <f>+VLOOKUP(Table13144[[#This Row],[DeviceMAC]],C883:F2785,4,0)</f>
        <v>139</v>
      </c>
      <c r="L882" t="str">
        <f>VLOOKUP(Table13144[[#This Row],[PrevRecordType]],RecordTypes!$B$13:$C$27,2,0)</f>
        <v>User Logout Start</v>
      </c>
      <c r="M882" t="str">
        <f>+VLOOKUP(Table13144[[#This Row],[DeviceMAC]],C883:H2785,5,0)</f>
        <v>User Logout Start</v>
      </c>
    </row>
    <row r="883" spans="2:13" x14ac:dyDescent="0.3">
      <c r="B883" s="5" t="s">
        <v>26</v>
      </c>
      <c r="C883" s="5" t="s">
        <v>79</v>
      </c>
      <c r="D883" s="6">
        <v>44341</v>
      </c>
      <c r="E883" s="28">
        <v>44341.680949074078</v>
      </c>
      <c r="F883" s="7">
        <v>144</v>
      </c>
      <c r="G883" s="7" t="str">
        <f>VLOOKUP(Table13144[[#This Row],[LogRecordType]],RecordTypes!$B$13:$C$27,2,0)</f>
        <v>User Logout is Good</v>
      </c>
      <c r="H883" s="5" t="s">
        <v>82</v>
      </c>
      <c r="I883" s="30">
        <f t="shared" si="13"/>
        <v>44341</v>
      </c>
      <c r="J883" s="29">
        <f>+VLOOKUP(Table13144[[#This Row],[DeviceMAC]],C884:F2786,3,0)</f>
        <v>44341.67967592593</v>
      </c>
      <c r="K883">
        <f>+VLOOKUP(Table13144[[#This Row],[DeviceMAC]],C884:F2786,4,0)</f>
        <v>139</v>
      </c>
      <c r="L883" t="str">
        <f>VLOOKUP(Table13144[[#This Row],[PrevRecordType]],RecordTypes!$B$13:$C$27,2,0)</f>
        <v>User Logout Start</v>
      </c>
      <c r="M883" t="str">
        <f>+VLOOKUP(Table13144[[#This Row],[DeviceMAC]],C884:H2786,5,0)</f>
        <v>User Logout Start</v>
      </c>
    </row>
    <row r="884" spans="2:13" ht="43.2" x14ac:dyDescent="0.3">
      <c r="B884" s="5" t="s">
        <v>29</v>
      </c>
      <c r="C884" s="5" t="s">
        <v>100</v>
      </c>
      <c r="D884" s="6">
        <v>44341</v>
      </c>
      <c r="E884" s="28">
        <v>44341.680925925932</v>
      </c>
      <c r="F884" s="7">
        <v>156</v>
      </c>
      <c r="G884" s="7" t="str">
        <f>VLOOKUP(Table13144[[#This Row],[LogRecordType]],RecordTypes!$B$13:$C$27,2,0)</f>
        <v>PowerDown Or Network Disconnect Discovered</v>
      </c>
      <c r="H884" s="5" t="s">
        <v>67</v>
      </c>
      <c r="I884" s="30">
        <f t="shared" si="13"/>
        <v>44341</v>
      </c>
      <c r="J884" s="29">
        <f>+VLOOKUP(Table13144[[#This Row],[DeviceMAC]],C885:F2787,3,0)</f>
        <v>44341.680810185193</v>
      </c>
      <c r="K884">
        <f>+VLOOKUP(Table13144[[#This Row],[DeviceMAC]],C885:F2787,4,0)</f>
        <v>151</v>
      </c>
      <c r="L884" t="str">
        <f>VLOOKUP(Table13144[[#This Row],[PrevRecordType]],RecordTypes!$B$13:$C$27,2,0)</f>
        <v>Device Shutdown Finish</v>
      </c>
      <c r="M884" t="str">
        <f>+VLOOKUP(Table13144[[#This Row],[DeviceMAC]],C885:H2787,5,0)</f>
        <v>Device Shutdown Finish</v>
      </c>
    </row>
    <row r="885" spans="2:13" x14ac:dyDescent="0.3">
      <c r="B885" s="5" t="s">
        <v>26</v>
      </c>
      <c r="C885" s="5" t="s">
        <v>95</v>
      </c>
      <c r="D885" s="6">
        <v>44341</v>
      </c>
      <c r="E885" s="28">
        <v>44341.680914351848</v>
      </c>
      <c r="F885" s="7">
        <v>139</v>
      </c>
      <c r="G885" s="7" t="str">
        <f>VLOOKUP(Table13144[[#This Row],[LogRecordType]],RecordTypes!$B$13:$C$27,2,0)</f>
        <v>User Logout Start</v>
      </c>
      <c r="H885" s="5" t="s">
        <v>102</v>
      </c>
      <c r="I885" s="30">
        <f t="shared" si="13"/>
        <v>44341</v>
      </c>
      <c r="J885" s="29">
        <f>+VLOOKUP(Table13144[[#This Row],[DeviceMAC]],C886:F2788,3,0)</f>
        <v>44341.302662037036</v>
      </c>
      <c r="K885">
        <f>+VLOOKUP(Table13144[[#This Row],[DeviceMAC]],C886:F2788,4,0)</f>
        <v>123</v>
      </c>
      <c r="L885" t="str">
        <f>VLOOKUP(Table13144[[#This Row],[PrevRecordType]],RecordTypes!$B$13:$C$27,2,0)</f>
        <v>User Login Start is Good</v>
      </c>
      <c r="M885" t="str">
        <f>+VLOOKUP(Table13144[[#This Row],[DeviceMAC]],C886:H2788,5,0)</f>
        <v>User Login Start is Good</v>
      </c>
    </row>
    <row r="886" spans="2:13" ht="28.8" x14ac:dyDescent="0.3">
      <c r="B886" s="5" t="s">
        <v>29</v>
      </c>
      <c r="C886" s="5" t="s">
        <v>100</v>
      </c>
      <c r="D886" s="6">
        <v>44341</v>
      </c>
      <c r="E886" s="28">
        <v>44341.680810185193</v>
      </c>
      <c r="F886" s="7">
        <v>151</v>
      </c>
      <c r="G886" s="7" t="str">
        <f>VLOOKUP(Table13144[[#This Row],[LogRecordType]],RecordTypes!$B$13:$C$27,2,0)</f>
        <v>Device Shutdown Finish</v>
      </c>
      <c r="H886" s="5" t="s">
        <v>101</v>
      </c>
      <c r="I886" s="30">
        <f t="shared" si="13"/>
        <v>44341</v>
      </c>
      <c r="J886" s="29">
        <f>+VLOOKUP(Table13144[[#This Row],[DeviceMAC]],C887:F2789,3,0)</f>
        <v>44341.680081018523</v>
      </c>
      <c r="K886">
        <f>+VLOOKUP(Table13144[[#This Row],[DeviceMAC]],C887:F2789,4,0)</f>
        <v>149</v>
      </c>
      <c r="L886" t="str">
        <f>VLOOKUP(Table13144[[#This Row],[PrevRecordType]],RecordTypes!$B$13:$C$27,2,0)</f>
        <v>Device Shutdown Start</v>
      </c>
      <c r="M886" t="str">
        <f>+VLOOKUP(Table13144[[#This Row],[DeviceMAC]],C887:H2789,5,0)</f>
        <v>Device Shutdown Start</v>
      </c>
    </row>
    <row r="887" spans="2:13" x14ac:dyDescent="0.3">
      <c r="B887" s="5" t="s">
        <v>29</v>
      </c>
      <c r="C887" s="5" t="s">
        <v>100</v>
      </c>
      <c r="D887" s="6">
        <v>44341</v>
      </c>
      <c r="E887" s="28">
        <v>44341.680081018523</v>
      </c>
      <c r="F887" s="7">
        <v>149</v>
      </c>
      <c r="G887" s="7" t="str">
        <f>VLOOKUP(Table13144[[#This Row],[LogRecordType]],RecordTypes!$B$13:$C$27,2,0)</f>
        <v>Device Shutdown Start</v>
      </c>
      <c r="H887" s="5" t="s">
        <v>101</v>
      </c>
      <c r="I887" s="30">
        <f t="shared" si="13"/>
        <v>44341</v>
      </c>
      <c r="J887" s="29">
        <f>+VLOOKUP(Table13144[[#This Row],[DeviceMAC]],C888:F2790,3,0)</f>
        <v>44341.679189814822</v>
      </c>
      <c r="K887">
        <f>+VLOOKUP(Table13144[[#This Row],[DeviceMAC]],C888:F2790,4,0)</f>
        <v>144</v>
      </c>
      <c r="L887" t="str">
        <f>VLOOKUP(Table13144[[#This Row],[PrevRecordType]],RecordTypes!$B$13:$C$27,2,0)</f>
        <v>User Logout is Good</v>
      </c>
      <c r="M887" t="str">
        <f>+VLOOKUP(Table13144[[#This Row],[DeviceMAC]],C888:H2790,5,0)</f>
        <v>User Logout is Good</v>
      </c>
    </row>
    <row r="888" spans="2:13" x14ac:dyDescent="0.3">
      <c r="B888" s="5" t="s">
        <v>26</v>
      </c>
      <c r="C888" s="5" t="s">
        <v>79</v>
      </c>
      <c r="D888" s="6">
        <v>44341</v>
      </c>
      <c r="E888" s="28">
        <v>44341.67967592593</v>
      </c>
      <c r="F888" s="7">
        <v>139</v>
      </c>
      <c r="G888" s="7" t="str">
        <f>VLOOKUP(Table13144[[#This Row],[LogRecordType]],RecordTypes!$B$13:$C$27,2,0)</f>
        <v>User Logout Start</v>
      </c>
      <c r="H888" s="5" t="s">
        <v>81</v>
      </c>
      <c r="I888" s="30">
        <f t="shared" si="13"/>
        <v>44341</v>
      </c>
      <c r="J888" s="29">
        <f>+VLOOKUP(Table13144[[#This Row],[DeviceMAC]],C889:F2791,3,0)</f>
        <v>44341.294317129636</v>
      </c>
      <c r="K888">
        <f>+VLOOKUP(Table13144[[#This Row],[DeviceMAC]],C889:F2791,4,0)</f>
        <v>123</v>
      </c>
      <c r="L888" t="str">
        <f>VLOOKUP(Table13144[[#This Row],[PrevRecordType]],RecordTypes!$B$13:$C$27,2,0)</f>
        <v>User Login Start is Good</v>
      </c>
      <c r="M888" t="str">
        <f>+VLOOKUP(Table13144[[#This Row],[DeviceMAC]],C889:H2791,5,0)</f>
        <v>User Login Start is Good</v>
      </c>
    </row>
    <row r="889" spans="2:13" x14ac:dyDescent="0.3">
      <c r="B889" s="5" t="s">
        <v>29</v>
      </c>
      <c r="C889" s="5" t="s">
        <v>100</v>
      </c>
      <c r="D889" s="6">
        <v>44341</v>
      </c>
      <c r="E889" s="28">
        <v>44341.679189814822</v>
      </c>
      <c r="F889" s="7">
        <v>144</v>
      </c>
      <c r="G889" s="7" t="str">
        <f>VLOOKUP(Table13144[[#This Row],[LogRecordType]],RecordTypes!$B$13:$C$27,2,0)</f>
        <v>User Logout is Good</v>
      </c>
      <c r="H889" s="5" t="s">
        <v>104</v>
      </c>
      <c r="I889" s="30">
        <f t="shared" si="13"/>
        <v>44341</v>
      </c>
      <c r="J889" s="29">
        <f>+VLOOKUP(Table13144[[#This Row],[DeviceMAC]],C890:F2792,3,0)</f>
        <v>44341.677847222229</v>
      </c>
      <c r="K889">
        <f>+VLOOKUP(Table13144[[#This Row],[DeviceMAC]],C890:F2792,4,0)</f>
        <v>139</v>
      </c>
      <c r="L889" t="str">
        <f>VLOOKUP(Table13144[[#This Row],[PrevRecordType]],RecordTypes!$B$13:$C$27,2,0)</f>
        <v>User Logout Start</v>
      </c>
      <c r="M889" t="str">
        <f>+VLOOKUP(Table13144[[#This Row],[DeviceMAC]],C890:H2792,5,0)</f>
        <v>User Logout Start</v>
      </c>
    </row>
    <row r="890" spans="2:13" ht="43.2" x14ac:dyDescent="0.3">
      <c r="B890" s="5" t="s">
        <v>26</v>
      </c>
      <c r="C890" s="5" t="s">
        <v>48</v>
      </c>
      <c r="D890" s="6">
        <v>44341</v>
      </c>
      <c r="E890" s="28">
        <v>44341.679062499992</v>
      </c>
      <c r="F890" s="7">
        <v>156</v>
      </c>
      <c r="G890" s="7" t="str">
        <f>VLOOKUP(Table13144[[#This Row],[LogRecordType]],RecordTypes!$B$13:$C$27,2,0)</f>
        <v>PowerDown Or Network Disconnect Discovered</v>
      </c>
      <c r="H890" s="5" t="s">
        <v>67</v>
      </c>
      <c r="I890" s="30">
        <f t="shared" si="13"/>
        <v>44341</v>
      </c>
      <c r="J890" s="29">
        <f>+VLOOKUP(Table13144[[#This Row],[DeviceMAC]],C891:F2793,3,0)</f>
        <v>44341.67891203703</v>
      </c>
      <c r="K890">
        <f>+VLOOKUP(Table13144[[#This Row],[DeviceMAC]],C891:F2793,4,0)</f>
        <v>144</v>
      </c>
      <c r="L890" t="str">
        <f>VLOOKUP(Table13144[[#This Row],[PrevRecordType]],RecordTypes!$B$13:$C$27,2,0)</f>
        <v>User Logout is Good</v>
      </c>
      <c r="M890" t="str">
        <f>+VLOOKUP(Table13144[[#This Row],[DeviceMAC]],C891:H2793,5,0)</f>
        <v>User Logout is Good</v>
      </c>
    </row>
    <row r="891" spans="2:13" x14ac:dyDescent="0.3">
      <c r="B891" s="5" t="s">
        <v>26</v>
      </c>
      <c r="C891" s="5" t="s">
        <v>48</v>
      </c>
      <c r="D891" s="6">
        <v>44341</v>
      </c>
      <c r="E891" s="28">
        <v>44341.67891203703</v>
      </c>
      <c r="F891" s="7">
        <v>144</v>
      </c>
      <c r="G891" s="7" t="str">
        <f>VLOOKUP(Table13144[[#This Row],[LogRecordType]],RecordTypes!$B$13:$C$27,2,0)</f>
        <v>User Logout is Good</v>
      </c>
      <c r="H891" s="5" t="s">
        <v>63</v>
      </c>
      <c r="I891" s="30">
        <f t="shared" si="13"/>
        <v>44341</v>
      </c>
      <c r="J891" s="29">
        <f>+VLOOKUP(Table13144[[#This Row],[DeviceMAC]],C892:F2794,3,0)</f>
        <v>44341.678564814807</v>
      </c>
      <c r="K891">
        <f>+VLOOKUP(Table13144[[#This Row],[DeviceMAC]],C892:F2794,4,0)</f>
        <v>139</v>
      </c>
      <c r="L891" t="str">
        <f>VLOOKUP(Table13144[[#This Row],[PrevRecordType]],RecordTypes!$B$13:$C$27,2,0)</f>
        <v>User Logout Start</v>
      </c>
      <c r="M891" t="str">
        <f>+VLOOKUP(Table13144[[#This Row],[DeviceMAC]],C892:H2794,5,0)</f>
        <v>User Logout Start</v>
      </c>
    </row>
    <row r="892" spans="2:13" x14ac:dyDescent="0.3">
      <c r="B892" s="5" t="s">
        <v>26</v>
      </c>
      <c r="C892" s="5" t="s">
        <v>48</v>
      </c>
      <c r="D892" s="6">
        <v>44341</v>
      </c>
      <c r="E892" s="28">
        <v>44341.678564814807</v>
      </c>
      <c r="F892" s="7">
        <v>139</v>
      </c>
      <c r="G892" s="7" t="str">
        <f>VLOOKUP(Table13144[[#This Row],[LogRecordType]],RecordTypes!$B$13:$C$27,2,0)</f>
        <v>User Logout Start</v>
      </c>
      <c r="H892" s="5" t="s">
        <v>63</v>
      </c>
      <c r="I892" s="30">
        <f t="shared" si="13"/>
        <v>44341</v>
      </c>
      <c r="J892" s="29">
        <f>+VLOOKUP(Table13144[[#This Row],[DeviceMAC]],C893:F2795,3,0)</f>
        <v>44341.293842592582</v>
      </c>
      <c r="K892">
        <f>+VLOOKUP(Table13144[[#This Row],[DeviceMAC]],C893:F2795,4,0)</f>
        <v>123</v>
      </c>
      <c r="L892" t="str">
        <f>VLOOKUP(Table13144[[#This Row],[PrevRecordType]],RecordTypes!$B$13:$C$27,2,0)</f>
        <v>User Login Start is Good</v>
      </c>
      <c r="M892" t="str">
        <f>+VLOOKUP(Table13144[[#This Row],[DeviceMAC]],C893:H2795,5,0)</f>
        <v>User Login Start is Good</v>
      </c>
    </row>
    <row r="893" spans="2:13" x14ac:dyDescent="0.3">
      <c r="B893" s="5" t="s">
        <v>29</v>
      </c>
      <c r="C893" s="5" t="s">
        <v>100</v>
      </c>
      <c r="D893" s="6">
        <v>44341</v>
      </c>
      <c r="E893" s="28">
        <v>44341.677847222229</v>
      </c>
      <c r="F893" s="7">
        <v>139</v>
      </c>
      <c r="G893" s="7" t="str">
        <f>VLOOKUP(Table13144[[#This Row],[LogRecordType]],RecordTypes!$B$13:$C$27,2,0)</f>
        <v>User Logout Start</v>
      </c>
      <c r="H893" s="5" t="s">
        <v>103</v>
      </c>
      <c r="I893" s="30">
        <f t="shared" si="13"/>
        <v>44341</v>
      </c>
      <c r="J893" s="29">
        <f>+VLOOKUP(Table13144[[#This Row],[DeviceMAC]],C894:F2796,3,0)</f>
        <v>44341.306030092594</v>
      </c>
      <c r="K893">
        <f>+VLOOKUP(Table13144[[#This Row],[DeviceMAC]],C894:F2796,4,0)</f>
        <v>123</v>
      </c>
      <c r="L893" t="str">
        <f>VLOOKUP(Table13144[[#This Row],[PrevRecordType]],RecordTypes!$B$13:$C$27,2,0)</f>
        <v>User Login Start is Good</v>
      </c>
      <c r="M893" t="str">
        <f>+VLOOKUP(Table13144[[#This Row],[DeviceMAC]],C894:H2796,5,0)</f>
        <v>User Login Start is Good</v>
      </c>
    </row>
    <row r="894" spans="2:13" ht="43.2" x14ac:dyDescent="0.3">
      <c r="B894" s="5" t="s">
        <v>29</v>
      </c>
      <c r="C894" s="5" t="s">
        <v>97</v>
      </c>
      <c r="D894" s="6">
        <v>44341</v>
      </c>
      <c r="E894" s="28">
        <v>44341.67587962962</v>
      </c>
      <c r="F894" s="7">
        <v>156</v>
      </c>
      <c r="G894" s="7" t="str">
        <f>VLOOKUP(Table13144[[#This Row],[LogRecordType]],RecordTypes!$B$13:$C$27,2,0)</f>
        <v>PowerDown Or Network Disconnect Discovered</v>
      </c>
      <c r="H894" s="5" t="s">
        <v>67</v>
      </c>
      <c r="I894" s="30">
        <f t="shared" si="13"/>
        <v>44341</v>
      </c>
      <c r="J894" s="29">
        <f>+VLOOKUP(Table13144[[#This Row],[DeviceMAC]],C895:F2797,3,0)</f>
        <v>44341.675729166658</v>
      </c>
      <c r="K894">
        <f>+VLOOKUP(Table13144[[#This Row],[DeviceMAC]],C895:F2797,4,0)</f>
        <v>151</v>
      </c>
      <c r="L894" t="str">
        <f>VLOOKUP(Table13144[[#This Row],[PrevRecordType]],RecordTypes!$B$13:$C$27,2,0)</f>
        <v>Device Shutdown Finish</v>
      </c>
      <c r="M894" t="str">
        <f>+VLOOKUP(Table13144[[#This Row],[DeviceMAC]],C895:H2797,5,0)</f>
        <v>Device Shutdown Finish</v>
      </c>
    </row>
    <row r="895" spans="2:13" ht="28.8" x14ac:dyDescent="0.3">
      <c r="B895" s="5" t="s">
        <v>29</v>
      </c>
      <c r="C895" s="5" t="s">
        <v>97</v>
      </c>
      <c r="D895" s="6">
        <v>44341</v>
      </c>
      <c r="E895" s="28">
        <v>44341.675729166658</v>
      </c>
      <c r="F895" s="7">
        <v>151</v>
      </c>
      <c r="G895" s="7" t="str">
        <f>VLOOKUP(Table13144[[#This Row],[LogRecordType]],RecordTypes!$B$13:$C$27,2,0)</f>
        <v>Device Shutdown Finish</v>
      </c>
      <c r="H895" s="5" t="s">
        <v>98</v>
      </c>
      <c r="I895" s="30">
        <f t="shared" si="13"/>
        <v>44341</v>
      </c>
      <c r="J895" s="29">
        <f>+VLOOKUP(Table13144[[#This Row],[DeviceMAC]],C896:F2798,3,0)</f>
        <v>44341.674837962957</v>
      </c>
      <c r="K895">
        <f>+VLOOKUP(Table13144[[#This Row],[DeviceMAC]],C896:F2798,4,0)</f>
        <v>149</v>
      </c>
      <c r="L895" t="str">
        <f>VLOOKUP(Table13144[[#This Row],[PrevRecordType]],RecordTypes!$B$13:$C$27,2,0)</f>
        <v>Device Shutdown Start</v>
      </c>
      <c r="M895" t="str">
        <f>+VLOOKUP(Table13144[[#This Row],[DeviceMAC]],C896:H2798,5,0)</f>
        <v>Device Shutdown Start</v>
      </c>
    </row>
    <row r="896" spans="2:13" ht="43.2" x14ac:dyDescent="0.3">
      <c r="B896" s="5" t="s">
        <v>29</v>
      </c>
      <c r="C896" s="5" t="s">
        <v>74</v>
      </c>
      <c r="D896" s="6">
        <v>44341</v>
      </c>
      <c r="E896" s="28">
        <v>44341.675381944442</v>
      </c>
      <c r="F896" s="7">
        <v>156</v>
      </c>
      <c r="G896" s="7" t="str">
        <f>VLOOKUP(Table13144[[#This Row],[LogRecordType]],RecordTypes!$B$13:$C$27,2,0)</f>
        <v>PowerDown Or Network Disconnect Discovered</v>
      </c>
      <c r="H896" s="5" t="s">
        <v>67</v>
      </c>
      <c r="I896" s="30">
        <f t="shared" si="13"/>
        <v>44341</v>
      </c>
      <c r="J896" s="29">
        <f>+VLOOKUP(Table13144[[#This Row],[DeviceMAC]],C897:F2799,3,0)</f>
        <v>44341.67523148148</v>
      </c>
      <c r="K896">
        <f>+VLOOKUP(Table13144[[#This Row],[DeviceMAC]],C897:F2799,4,0)</f>
        <v>144</v>
      </c>
      <c r="L896" t="str">
        <f>VLOOKUP(Table13144[[#This Row],[PrevRecordType]],RecordTypes!$B$13:$C$27,2,0)</f>
        <v>User Logout is Good</v>
      </c>
      <c r="M896" t="str">
        <f>+VLOOKUP(Table13144[[#This Row],[DeviceMAC]],C897:H2799,5,0)</f>
        <v>User Logout is Good</v>
      </c>
    </row>
    <row r="897" spans="2:13" ht="43.2" x14ac:dyDescent="0.3">
      <c r="B897" s="5" t="s">
        <v>29</v>
      </c>
      <c r="C897" s="5" t="s">
        <v>70</v>
      </c>
      <c r="D897" s="6">
        <v>44341</v>
      </c>
      <c r="E897" s="28">
        <v>44341.675335648164</v>
      </c>
      <c r="F897" s="7">
        <v>156</v>
      </c>
      <c r="G897" s="7" t="str">
        <f>VLOOKUP(Table13144[[#This Row],[LogRecordType]],RecordTypes!$B$13:$C$27,2,0)</f>
        <v>PowerDown Or Network Disconnect Discovered</v>
      </c>
      <c r="H897" s="5" t="s">
        <v>67</v>
      </c>
      <c r="I897" s="30">
        <f t="shared" si="13"/>
        <v>44341</v>
      </c>
      <c r="J897" s="29">
        <f>+VLOOKUP(Table13144[[#This Row],[DeviceMAC]],C898:F2800,3,0)</f>
        <v>44341.675208333349</v>
      </c>
      <c r="K897">
        <f>+VLOOKUP(Table13144[[#This Row],[DeviceMAC]],C898:F2800,4,0)</f>
        <v>151</v>
      </c>
      <c r="L897" t="str">
        <f>VLOOKUP(Table13144[[#This Row],[PrevRecordType]],RecordTypes!$B$13:$C$27,2,0)</f>
        <v>Device Shutdown Finish</v>
      </c>
      <c r="M897" t="str">
        <f>+VLOOKUP(Table13144[[#This Row],[DeviceMAC]],C898:H2800,5,0)</f>
        <v>Device Shutdown Finish</v>
      </c>
    </row>
    <row r="898" spans="2:13" x14ac:dyDescent="0.3">
      <c r="B898" s="5" t="s">
        <v>29</v>
      </c>
      <c r="C898" s="5" t="s">
        <v>74</v>
      </c>
      <c r="D898" s="6">
        <v>44341</v>
      </c>
      <c r="E898" s="28">
        <v>44341.67523148148</v>
      </c>
      <c r="F898" s="7">
        <v>144</v>
      </c>
      <c r="G898" s="7" t="str">
        <f>VLOOKUP(Table13144[[#This Row],[LogRecordType]],RecordTypes!$B$13:$C$27,2,0)</f>
        <v>User Logout is Good</v>
      </c>
      <c r="H898" s="5" t="s">
        <v>94</v>
      </c>
      <c r="I898" s="30">
        <f t="shared" si="13"/>
        <v>44341</v>
      </c>
      <c r="J898" s="29">
        <f>+VLOOKUP(Table13144[[#This Row],[DeviceMAC]],C899:F2801,3,0)</f>
        <v>44341.673993055556</v>
      </c>
      <c r="K898">
        <f>+VLOOKUP(Table13144[[#This Row],[DeviceMAC]],C899:F2801,4,0)</f>
        <v>139</v>
      </c>
      <c r="L898" t="str">
        <f>VLOOKUP(Table13144[[#This Row],[PrevRecordType]],RecordTypes!$B$13:$C$27,2,0)</f>
        <v>User Logout Start</v>
      </c>
      <c r="M898" t="str">
        <f>+VLOOKUP(Table13144[[#This Row],[DeviceMAC]],C899:H2801,5,0)</f>
        <v>User Logout Start</v>
      </c>
    </row>
    <row r="899" spans="2:13" ht="28.8" x14ac:dyDescent="0.3">
      <c r="B899" s="5" t="s">
        <v>29</v>
      </c>
      <c r="C899" s="5" t="s">
        <v>70</v>
      </c>
      <c r="D899" s="6">
        <v>44341</v>
      </c>
      <c r="E899" s="28">
        <v>44341.675208333349</v>
      </c>
      <c r="F899" s="7">
        <v>151</v>
      </c>
      <c r="G899" s="7" t="str">
        <f>VLOOKUP(Table13144[[#This Row],[LogRecordType]],RecordTypes!$B$13:$C$27,2,0)</f>
        <v>Device Shutdown Finish</v>
      </c>
      <c r="H899" s="5" t="s">
        <v>71</v>
      </c>
      <c r="I899" s="30">
        <f t="shared" si="13"/>
        <v>44341</v>
      </c>
      <c r="J899" s="29">
        <f>+VLOOKUP(Table13144[[#This Row],[DeviceMAC]],C900:F2802,3,0)</f>
        <v>44341.674386574086</v>
      </c>
      <c r="K899">
        <f>+VLOOKUP(Table13144[[#This Row],[DeviceMAC]],C900:F2802,4,0)</f>
        <v>149</v>
      </c>
      <c r="L899" t="str">
        <f>VLOOKUP(Table13144[[#This Row],[PrevRecordType]],RecordTypes!$B$13:$C$27,2,0)</f>
        <v>Device Shutdown Start</v>
      </c>
      <c r="M899" t="str">
        <f>+VLOOKUP(Table13144[[#This Row],[DeviceMAC]],C900:H2802,5,0)</f>
        <v>Device Shutdown Start</v>
      </c>
    </row>
    <row r="900" spans="2:13" x14ac:dyDescent="0.3">
      <c r="B900" s="5" t="s">
        <v>29</v>
      </c>
      <c r="C900" s="5" t="s">
        <v>97</v>
      </c>
      <c r="D900" s="6">
        <v>44341</v>
      </c>
      <c r="E900" s="28">
        <v>44341.674837962957</v>
      </c>
      <c r="F900" s="7">
        <v>149</v>
      </c>
      <c r="G900" s="7" t="str">
        <f>VLOOKUP(Table13144[[#This Row],[LogRecordType]],RecordTypes!$B$13:$C$27,2,0)</f>
        <v>Device Shutdown Start</v>
      </c>
      <c r="H900" s="5" t="s">
        <v>98</v>
      </c>
      <c r="I900" s="30">
        <f t="shared" si="13"/>
        <v>44341</v>
      </c>
      <c r="J900" s="29">
        <f>+VLOOKUP(Table13144[[#This Row],[DeviceMAC]],C901:F2803,3,0)</f>
        <v>44341.674432870364</v>
      </c>
      <c r="K900">
        <f>+VLOOKUP(Table13144[[#This Row],[DeviceMAC]],C901:F2803,4,0)</f>
        <v>144</v>
      </c>
      <c r="L900" t="str">
        <f>VLOOKUP(Table13144[[#This Row],[PrevRecordType]],RecordTypes!$B$13:$C$27,2,0)</f>
        <v>User Logout is Good</v>
      </c>
      <c r="M900" t="str">
        <f>+VLOOKUP(Table13144[[#This Row],[DeviceMAC]],C901:H2803,5,0)</f>
        <v>User Logout is Good</v>
      </c>
    </row>
    <row r="901" spans="2:13" x14ac:dyDescent="0.3">
      <c r="B901" s="5" t="s">
        <v>29</v>
      </c>
      <c r="C901" s="5" t="s">
        <v>97</v>
      </c>
      <c r="D901" s="6">
        <v>44341</v>
      </c>
      <c r="E901" s="28">
        <v>44341.674432870364</v>
      </c>
      <c r="F901" s="7">
        <v>144</v>
      </c>
      <c r="G901" s="7" t="str">
        <f>VLOOKUP(Table13144[[#This Row],[LogRecordType]],RecordTypes!$B$13:$C$27,2,0)</f>
        <v>User Logout is Good</v>
      </c>
      <c r="H901" s="5" t="s">
        <v>94</v>
      </c>
      <c r="I901" s="30">
        <f t="shared" si="13"/>
        <v>44341</v>
      </c>
      <c r="J901" s="29">
        <f>+VLOOKUP(Table13144[[#This Row],[DeviceMAC]],C902:F2804,3,0)</f>
        <v>44341.673113425924</v>
      </c>
      <c r="K901">
        <f>+VLOOKUP(Table13144[[#This Row],[DeviceMAC]],C902:F2804,4,0)</f>
        <v>139</v>
      </c>
      <c r="L901" t="str">
        <f>VLOOKUP(Table13144[[#This Row],[PrevRecordType]],RecordTypes!$B$13:$C$27,2,0)</f>
        <v>User Logout Start</v>
      </c>
      <c r="M901" t="str">
        <f>+VLOOKUP(Table13144[[#This Row],[DeviceMAC]],C902:H2804,5,0)</f>
        <v>User Logout Start</v>
      </c>
    </row>
    <row r="902" spans="2:13" x14ac:dyDescent="0.3">
      <c r="B902" s="5" t="s">
        <v>29</v>
      </c>
      <c r="C902" s="5" t="s">
        <v>70</v>
      </c>
      <c r="D902" s="6">
        <v>44341</v>
      </c>
      <c r="E902" s="28">
        <v>44341.674386574086</v>
      </c>
      <c r="F902" s="7">
        <v>149</v>
      </c>
      <c r="G902" s="7" t="str">
        <f>VLOOKUP(Table13144[[#This Row],[LogRecordType]],RecordTypes!$B$13:$C$27,2,0)</f>
        <v>Device Shutdown Start</v>
      </c>
      <c r="H902" s="5" t="s">
        <v>71</v>
      </c>
      <c r="I902" s="30">
        <f t="shared" si="13"/>
        <v>44341</v>
      </c>
      <c r="J902" s="29">
        <f>+VLOOKUP(Table13144[[#This Row],[DeviceMAC]],C903:F2805,3,0)</f>
        <v>44341.673842592601</v>
      </c>
      <c r="K902">
        <f>+VLOOKUP(Table13144[[#This Row],[DeviceMAC]],C903:F2805,4,0)</f>
        <v>144</v>
      </c>
      <c r="L902" t="str">
        <f>VLOOKUP(Table13144[[#This Row],[PrevRecordType]],RecordTypes!$B$13:$C$27,2,0)</f>
        <v>User Logout is Good</v>
      </c>
      <c r="M902" t="str">
        <f>+VLOOKUP(Table13144[[#This Row],[DeviceMAC]],C903:H2805,5,0)</f>
        <v>User Logout is Good</v>
      </c>
    </row>
    <row r="903" spans="2:13" x14ac:dyDescent="0.3">
      <c r="B903" s="5" t="s">
        <v>29</v>
      </c>
      <c r="C903" s="5" t="s">
        <v>74</v>
      </c>
      <c r="D903" s="6">
        <v>44341</v>
      </c>
      <c r="E903" s="28">
        <v>44341.673993055556</v>
      </c>
      <c r="F903" s="7">
        <v>139</v>
      </c>
      <c r="G903" s="7" t="str">
        <f>VLOOKUP(Table13144[[#This Row],[LogRecordType]],RecordTypes!$B$13:$C$27,2,0)</f>
        <v>User Logout Start</v>
      </c>
      <c r="H903" s="5" t="s">
        <v>94</v>
      </c>
      <c r="I903" s="30">
        <f t="shared" si="13"/>
        <v>44341</v>
      </c>
      <c r="J903" s="29">
        <f>+VLOOKUP(Table13144[[#This Row],[DeviceMAC]],C904:F2806,3,0)</f>
        <v>44341.303472222222</v>
      </c>
      <c r="K903">
        <f>+VLOOKUP(Table13144[[#This Row],[DeviceMAC]],C904:F2806,4,0)</f>
        <v>123</v>
      </c>
      <c r="L903" t="str">
        <f>VLOOKUP(Table13144[[#This Row],[PrevRecordType]],RecordTypes!$B$13:$C$27,2,0)</f>
        <v>User Login Start is Good</v>
      </c>
      <c r="M903" t="str">
        <f>+VLOOKUP(Table13144[[#This Row],[DeviceMAC]],C904:H2806,5,0)</f>
        <v>User Login Start is Good</v>
      </c>
    </row>
    <row r="904" spans="2:13" x14ac:dyDescent="0.3">
      <c r="B904" s="5" t="s">
        <v>29</v>
      </c>
      <c r="C904" s="5" t="s">
        <v>70</v>
      </c>
      <c r="D904" s="6">
        <v>44341</v>
      </c>
      <c r="E904" s="28">
        <v>44341.673842592601</v>
      </c>
      <c r="F904" s="7">
        <v>144</v>
      </c>
      <c r="G904" s="7" t="str">
        <f>VLOOKUP(Table13144[[#This Row],[LogRecordType]],RecordTypes!$B$13:$C$27,2,0)</f>
        <v>User Logout is Good</v>
      </c>
      <c r="H904" s="5" t="s">
        <v>78</v>
      </c>
      <c r="I904" s="30">
        <f t="shared" si="13"/>
        <v>44341</v>
      </c>
      <c r="J904" s="29">
        <f>+VLOOKUP(Table13144[[#This Row],[DeviceMAC]],C905:F2807,3,0)</f>
        <v>44341.673483796309</v>
      </c>
      <c r="K904">
        <f>+VLOOKUP(Table13144[[#This Row],[DeviceMAC]],C905:F2807,4,0)</f>
        <v>139</v>
      </c>
      <c r="L904" t="str">
        <f>VLOOKUP(Table13144[[#This Row],[PrevRecordType]],RecordTypes!$B$13:$C$27,2,0)</f>
        <v>User Logout Start</v>
      </c>
      <c r="M904" t="str">
        <f>+VLOOKUP(Table13144[[#This Row],[DeviceMAC]],C905:H2807,5,0)</f>
        <v>User Logout Start</v>
      </c>
    </row>
    <row r="905" spans="2:13" x14ac:dyDescent="0.3">
      <c r="B905" s="5" t="s">
        <v>29</v>
      </c>
      <c r="C905" s="5" t="s">
        <v>70</v>
      </c>
      <c r="D905" s="6">
        <v>44341</v>
      </c>
      <c r="E905" s="28">
        <v>44341.673483796309</v>
      </c>
      <c r="F905" s="7">
        <v>139</v>
      </c>
      <c r="G905" s="7" t="str">
        <f>VLOOKUP(Table13144[[#This Row],[LogRecordType]],RecordTypes!$B$13:$C$27,2,0)</f>
        <v>User Logout Start</v>
      </c>
      <c r="H905" s="5" t="s">
        <v>77</v>
      </c>
      <c r="I905" s="30">
        <f t="shared" si="13"/>
        <v>44341</v>
      </c>
      <c r="J905" s="29">
        <f>+VLOOKUP(Table13144[[#This Row],[DeviceMAC]],C906:F2808,3,0)</f>
        <v>44341.293020833342</v>
      </c>
      <c r="K905">
        <f>+VLOOKUP(Table13144[[#This Row],[DeviceMAC]],C906:F2808,4,0)</f>
        <v>123</v>
      </c>
      <c r="L905" t="str">
        <f>VLOOKUP(Table13144[[#This Row],[PrevRecordType]],RecordTypes!$B$13:$C$27,2,0)</f>
        <v>User Login Start is Good</v>
      </c>
      <c r="M905" t="str">
        <f>+VLOOKUP(Table13144[[#This Row],[DeviceMAC]],C906:H2808,5,0)</f>
        <v>User Login Start is Good</v>
      </c>
    </row>
    <row r="906" spans="2:13" ht="43.2" x14ac:dyDescent="0.3">
      <c r="B906" s="5" t="s">
        <v>26</v>
      </c>
      <c r="C906" s="5" t="s">
        <v>56</v>
      </c>
      <c r="D906" s="6">
        <v>44341</v>
      </c>
      <c r="E906" s="28">
        <v>44341.673171296301</v>
      </c>
      <c r="F906" s="7">
        <v>156</v>
      </c>
      <c r="G906" s="7" t="str">
        <f>VLOOKUP(Table13144[[#This Row],[LogRecordType]],RecordTypes!$B$13:$C$27,2,0)</f>
        <v>PowerDown Or Network Disconnect Discovered</v>
      </c>
      <c r="H906" s="5" t="s">
        <v>67</v>
      </c>
      <c r="I906" s="30">
        <f t="shared" si="13"/>
        <v>44341</v>
      </c>
      <c r="J906" s="29">
        <f>+VLOOKUP(Table13144[[#This Row],[DeviceMAC]],C907:F2809,3,0)</f>
        <v>44341.673043981486</v>
      </c>
      <c r="K906">
        <f>+VLOOKUP(Table13144[[#This Row],[DeviceMAC]],C907:F2809,4,0)</f>
        <v>144</v>
      </c>
      <c r="L906" t="str">
        <f>VLOOKUP(Table13144[[#This Row],[PrevRecordType]],RecordTypes!$B$13:$C$27,2,0)</f>
        <v>User Logout is Good</v>
      </c>
      <c r="M906" t="str">
        <f>+VLOOKUP(Table13144[[#This Row],[DeviceMAC]],C907:H2809,5,0)</f>
        <v>User Logout is Good</v>
      </c>
    </row>
    <row r="907" spans="2:13" x14ac:dyDescent="0.3">
      <c r="B907" s="5" t="s">
        <v>29</v>
      </c>
      <c r="C907" s="5" t="s">
        <v>97</v>
      </c>
      <c r="D907" s="6">
        <v>44341</v>
      </c>
      <c r="E907" s="28">
        <v>44341.673113425924</v>
      </c>
      <c r="F907" s="7">
        <v>139</v>
      </c>
      <c r="G907" s="7" t="str">
        <f>VLOOKUP(Table13144[[#This Row],[LogRecordType]],RecordTypes!$B$13:$C$27,2,0)</f>
        <v>User Logout Start</v>
      </c>
      <c r="H907" s="5" t="s">
        <v>99</v>
      </c>
      <c r="I907" s="30">
        <f t="shared" ref="I907:I970" si="14">+VLOOKUP(C907,C908:H2810,2,0)</f>
        <v>44341</v>
      </c>
      <c r="J907" s="29">
        <f>+VLOOKUP(Table13144[[#This Row],[DeviceMAC]],C908:F2810,3,0)</f>
        <v>44341.300694444442</v>
      </c>
      <c r="K907">
        <f>+VLOOKUP(Table13144[[#This Row],[DeviceMAC]],C908:F2810,4,0)</f>
        <v>123</v>
      </c>
      <c r="L907" t="str">
        <f>VLOOKUP(Table13144[[#This Row],[PrevRecordType]],RecordTypes!$B$13:$C$27,2,0)</f>
        <v>User Login Start is Good</v>
      </c>
      <c r="M907" t="str">
        <f>+VLOOKUP(Table13144[[#This Row],[DeviceMAC]],C908:H2810,5,0)</f>
        <v>User Login Start is Good</v>
      </c>
    </row>
    <row r="908" spans="2:13" x14ac:dyDescent="0.3">
      <c r="B908" s="5" t="s">
        <v>26</v>
      </c>
      <c r="C908" s="5" t="s">
        <v>56</v>
      </c>
      <c r="D908" s="6">
        <v>44341</v>
      </c>
      <c r="E908" s="28">
        <v>44341.673043981486</v>
      </c>
      <c r="F908" s="7">
        <v>144</v>
      </c>
      <c r="G908" s="7" t="str">
        <f>VLOOKUP(Table13144[[#This Row],[LogRecordType]],RecordTypes!$B$13:$C$27,2,0)</f>
        <v>User Logout is Good</v>
      </c>
      <c r="H908" s="5" t="s">
        <v>68</v>
      </c>
      <c r="I908" s="30">
        <f t="shared" si="14"/>
        <v>44341</v>
      </c>
      <c r="J908" s="29">
        <f>+VLOOKUP(Table13144[[#This Row],[DeviceMAC]],C909:F2811,3,0)</f>
        <v>44341.672662037039</v>
      </c>
      <c r="K908">
        <f>+VLOOKUP(Table13144[[#This Row],[DeviceMAC]],C909:F2811,4,0)</f>
        <v>139</v>
      </c>
      <c r="L908" t="str">
        <f>VLOOKUP(Table13144[[#This Row],[PrevRecordType]],RecordTypes!$B$13:$C$27,2,0)</f>
        <v>User Logout Start</v>
      </c>
      <c r="M908" t="str">
        <f>+VLOOKUP(Table13144[[#This Row],[DeviceMAC]],C909:H2811,5,0)</f>
        <v>User Logout Start</v>
      </c>
    </row>
    <row r="909" spans="2:13" x14ac:dyDescent="0.3">
      <c r="B909" s="5" t="s">
        <v>26</v>
      </c>
      <c r="C909" s="5" t="s">
        <v>56</v>
      </c>
      <c r="D909" s="6">
        <v>44341</v>
      </c>
      <c r="E909" s="28">
        <v>44341.672662037039</v>
      </c>
      <c r="F909" s="7">
        <v>139</v>
      </c>
      <c r="G909" s="7" t="str">
        <f>VLOOKUP(Table13144[[#This Row],[LogRecordType]],RecordTypes!$B$13:$C$27,2,0)</f>
        <v>User Logout Start</v>
      </c>
      <c r="H909" s="5" t="s">
        <v>68</v>
      </c>
      <c r="I909" s="30">
        <f t="shared" si="14"/>
        <v>44341</v>
      </c>
      <c r="J909" s="29">
        <f>+VLOOKUP(Table13144[[#This Row],[DeviceMAC]],C910:F2812,3,0)</f>
        <v>44341.290300925924</v>
      </c>
      <c r="K909">
        <f>+VLOOKUP(Table13144[[#This Row],[DeviceMAC]],C910:F2812,4,0)</f>
        <v>123</v>
      </c>
      <c r="L909" t="str">
        <f>VLOOKUP(Table13144[[#This Row],[PrevRecordType]],RecordTypes!$B$13:$C$27,2,0)</f>
        <v>User Login Start is Good</v>
      </c>
      <c r="M909" t="str">
        <f>+VLOOKUP(Table13144[[#This Row],[DeviceMAC]],C910:H2812,5,0)</f>
        <v>User Login Start is Good</v>
      </c>
    </row>
    <row r="910" spans="2:13" ht="43.2" x14ac:dyDescent="0.3">
      <c r="B910" s="5" t="s">
        <v>26</v>
      </c>
      <c r="C910" s="5" t="s">
        <v>64</v>
      </c>
      <c r="D910" s="6">
        <v>44341</v>
      </c>
      <c r="E910" s="28">
        <v>44341.665381944447</v>
      </c>
      <c r="F910" s="7">
        <v>156</v>
      </c>
      <c r="G910" s="7" t="str">
        <f>VLOOKUP(Table13144[[#This Row],[LogRecordType]],RecordTypes!$B$13:$C$27,2,0)</f>
        <v>PowerDown Or Network Disconnect Discovered</v>
      </c>
      <c r="H910" s="5" t="s">
        <v>67</v>
      </c>
      <c r="I910" s="30">
        <f t="shared" si="14"/>
        <v>44341</v>
      </c>
      <c r="J910" s="29">
        <f>+VLOOKUP(Table13144[[#This Row],[DeviceMAC]],C911:F2813,3,0)</f>
        <v>44341.665266203709</v>
      </c>
      <c r="K910">
        <f>+VLOOKUP(Table13144[[#This Row],[DeviceMAC]],C911:F2813,4,0)</f>
        <v>144</v>
      </c>
      <c r="L910" t="str">
        <f>VLOOKUP(Table13144[[#This Row],[PrevRecordType]],RecordTypes!$B$13:$C$27,2,0)</f>
        <v>User Logout is Good</v>
      </c>
      <c r="M910" t="str">
        <f>+VLOOKUP(Table13144[[#This Row],[DeviceMAC]],C911:H2813,5,0)</f>
        <v>User Logout is Good</v>
      </c>
    </row>
    <row r="911" spans="2:13" x14ac:dyDescent="0.3">
      <c r="B911" s="5" t="s">
        <v>26</v>
      </c>
      <c r="C911" s="5" t="s">
        <v>64</v>
      </c>
      <c r="D911" s="6">
        <v>44341</v>
      </c>
      <c r="E911" s="28">
        <v>44341.665266203709</v>
      </c>
      <c r="F911" s="7">
        <v>144</v>
      </c>
      <c r="G911" s="7" t="str">
        <f>VLOOKUP(Table13144[[#This Row],[LogRecordType]],RecordTypes!$B$13:$C$27,2,0)</f>
        <v>User Logout is Good</v>
      </c>
      <c r="H911" s="5" t="s">
        <v>90</v>
      </c>
      <c r="I911" s="30">
        <f t="shared" si="14"/>
        <v>44341</v>
      </c>
      <c r="J911" s="29">
        <f>+VLOOKUP(Table13144[[#This Row],[DeviceMAC]],C912:F2814,3,0)</f>
        <v>44341.663969907415</v>
      </c>
      <c r="K911">
        <f>+VLOOKUP(Table13144[[#This Row],[DeviceMAC]],C912:F2814,4,0)</f>
        <v>139</v>
      </c>
      <c r="L911" t="str">
        <f>VLOOKUP(Table13144[[#This Row],[PrevRecordType]],RecordTypes!$B$13:$C$27,2,0)</f>
        <v>User Logout Start</v>
      </c>
      <c r="M911" t="str">
        <f>+VLOOKUP(Table13144[[#This Row],[DeviceMAC]],C912:H2814,5,0)</f>
        <v>User Logout Start</v>
      </c>
    </row>
    <row r="912" spans="2:13" ht="43.2" x14ac:dyDescent="0.3">
      <c r="B912" s="5" t="s">
        <v>26</v>
      </c>
      <c r="C912" s="5" t="s">
        <v>43</v>
      </c>
      <c r="D912" s="6">
        <v>44341</v>
      </c>
      <c r="E912" s="28">
        <v>44341.665185185178</v>
      </c>
      <c r="F912" s="7">
        <v>156</v>
      </c>
      <c r="G912" s="7" t="str">
        <f>VLOOKUP(Table13144[[#This Row],[LogRecordType]],RecordTypes!$B$13:$C$27,2,0)</f>
        <v>PowerDown Or Network Disconnect Discovered</v>
      </c>
      <c r="H912" s="5" t="s">
        <v>67</v>
      </c>
      <c r="I912" s="30">
        <f t="shared" si="14"/>
        <v>44341</v>
      </c>
      <c r="J912" s="29">
        <f>+VLOOKUP(Table13144[[#This Row],[DeviceMAC]],C913:F2815,3,0)</f>
        <v>44341.665057870363</v>
      </c>
      <c r="K912">
        <f>+VLOOKUP(Table13144[[#This Row],[DeviceMAC]],C913:F2815,4,0)</f>
        <v>151</v>
      </c>
      <c r="L912" t="str">
        <f>VLOOKUP(Table13144[[#This Row],[PrevRecordType]],RecordTypes!$B$13:$C$27,2,0)</f>
        <v>Device Shutdown Finish</v>
      </c>
      <c r="M912" t="str">
        <f>+VLOOKUP(Table13144[[#This Row],[DeviceMAC]],C913:H2815,5,0)</f>
        <v>Device Shutdown Finish</v>
      </c>
    </row>
    <row r="913" spans="2:13" ht="28.8" x14ac:dyDescent="0.3">
      <c r="B913" s="5" t="s">
        <v>26</v>
      </c>
      <c r="C913" s="5" t="s">
        <v>43</v>
      </c>
      <c r="D913" s="6">
        <v>44341</v>
      </c>
      <c r="E913" s="28">
        <v>44341.665057870363</v>
      </c>
      <c r="F913" s="7">
        <v>151</v>
      </c>
      <c r="G913" s="7" t="str">
        <f>VLOOKUP(Table13144[[#This Row],[LogRecordType]],RecordTypes!$B$13:$C$27,2,0)</f>
        <v>Device Shutdown Finish</v>
      </c>
      <c r="H913" s="5" t="s">
        <v>44</v>
      </c>
      <c r="I913" s="30">
        <f t="shared" si="14"/>
        <v>44341</v>
      </c>
      <c r="J913" s="29">
        <f>+VLOOKUP(Table13144[[#This Row],[DeviceMAC]],C914:F2816,3,0)</f>
        <v>44341.664826388878</v>
      </c>
      <c r="K913">
        <f>+VLOOKUP(Table13144[[#This Row],[DeviceMAC]],C914:F2816,4,0)</f>
        <v>149</v>
      </c>
      <c r="L913" t="str">
        <f>VLOOKUP(Table13144[[#This Row],[PrevRecordType]],RecordTypes!$B$13:$C$27,2,0)</f>
        <v>Device Shutdown Start</v>
      </c>
      <c r="M913" t="str">
        <f>+VLOOKUP(Table13144[[#This Row],[DeviceMAC]],C914:H2816,5,0)</f>
        <v>Device Shutdown Start</v>
      </c>
    </row>
    <row r="914" spans="2:13" x14ac:dyDescent="0.3">
      <c r="B914" s="5" t="s">
        <v>26</v>
      </c>
      <c r="C914" s="5" t="s">
        <v>43</v>
      </c>
      <c r="D914" s="6">
        <v>44341</v>
      </c>
      <c r="E914" s="28">
        <v>44341.664826388878</v>
      </c>
      <c r="F914" s="7">
        <v>149</v>
      </c>
      <c r="G914" s="7" t="str">
        <f>VLOOKUP(Table13144[[#This Row],[LogRecordType]],RecordTypes!$B$13:$C$27,2,0)</f>
        <v>Device Shutdown Start</v>
      </c>
      <c r="H914" s="5" t="s">
        <v>44</v>
      </c>
      <c r="I914" s="30">
        <f t="shared" si="14"/>
        <v>44341</v>
      </c>
      <c r="J914" s="29">
        <f>+VLOOKUP(Table13144[[#This Row],[DeviceMAC]],C915:F2817,3,0)</f>
        <v>44341.66434027777</v>
      </c>
      <c r="K914">
        <f>+VLOOKUP(Table13144[[#This Row],[DeviceMAC]],C915:F2817,4,0)</f>
        <v>144</v>
      </c>
      <c r="L914" t="str">
        <f>VLOOKUP(Table13144[[#This Row],[PrevRecordType]],RecordTypes!$B$13:$C$27,2,0)</f>
        <v>User Logout is Good</v>
      </c>
      <c r="M914" t="str">
        <f>+VLOOKUP(Table13144[[#This Row],[DeviceMAC]],C915:H2817,5,0)</f>
        <v>User Logout is Good</v>
      </c>
    </row>
    <row r="915" spans="2:13" x14ac:dyDescent="0.3">
      <c r="B915" s="5" t="s">
        <v>26</v>
      </c>
      <c r="C915" s="5" t="s">
        <v>43</v>
      </c>
      <c r="D915" s="6">
        <v>44341</v>
      </c>
      <c r="E915" s="28">
        <v>44341.66434027777</v>
      </c>
      <c r="F915" s="7">
        <v>144</v>
      </c>
      <c r="G915" s="7" t="str">
        <f>VLOOKUP(Table13144[[#This Row],[LogRecordType]],RecordTypes!$B$13:$C$27,2,0)</f>
        <v>User Logout is Good</v>
      </c>
      <c r="H915" s="5" t="s">
        <v>47</v>
      </c>
      <c r="I915" s="30">
        <f t="shared" si="14"/>
        <v>44341</v>
      </c>
      <c r="J915" s="29">
        <f>+VLOOKUP(Table13144[[#This Row],[DeviceMAC]],C916:F2818,3,0)</f>
        <v>44341.663958333324</v>
      </c>
      <c r="K915">
        <f>+VLOOKUP(Table13144[[#This Row],[DeviceMAC]],C916:F2818,4,0)</f>
        <v>139</v>
      </c>
      <c r="L915" t="str">
        <f>VLOOKUP(Table13144[[#This Row],[PrevRecordType]],RecordTypes!$B$13:$C$27,2,0)</f>
        <v>User Logout Start</v>
      </c>
      <c r="M915" t="str">
        <f>+VLOOKUP(Table13144[[#This Row],[DeviceMAC]],C916:H2818,5,0)</f>
        <v>User Logout Start</v>
      </c>
    </row>
    <row r="916" spans="2:13" x14ac:dyDescent="0.3">
      <c r="B916" s="5" t="s">
        <v>26</v>
      </c>
      <c r="C916" s="5" t="s">
        <v>64</v>
      </c>
      <c r="D916" s="6">
        <v>44341</v>
      </c>
      <c r="E916" s="28">
        <v>44341.663969907415</v>
      </c>
      <c r="F916" s="7">
        <v>139</v>
      </c>
      <c r="G916" s="7" t="str">
        <f>VLOOKUP(Table13144[[#This Row],[LogRecordType]],RecordTypes!$B$13:$C$27,2,0)</f>
        <v>User Logout Start</v>
      </c>
      <c r="H916" s="5" t="s">
        <v>90</v>
      </c>
      <c r="I916" s="30">
        <f t="shared" si="14"/>
        <v>44341</v>
      </c>
      <c r="J916" s="29">
        <f>+VLOOKUP(Table13144[[#This Row],[DeviceMAC]],C917:F2819,3,0)</f>
        <v>44341.292916666673</v>
      </c>
      <c r="K916">
        <f>+VLOOKUP(Table13144[[#This Row],[DeviceMAC]],C917:F2819,4,0)</f>
        <v>123</v>
      </c>
      <c r="L916" t="str">
        <f>VLOOKUP(Table13144[[#This Row],[PrevRecordType]],RecordTypes!$B$13:$C$27,2,0)</f>
        <v>User Login Start is Good</v>
      </c>
      <c r="M916" t="str">
        <f>+VLOOKUP(Table13144[[#This Row],[DeviceMAC]],C917:H2819,5,0)</f>
        <v>User Login Start is Good</v>
      </c>
    </row>
    <row r="917" spans="2:13" x14ac:dyDescent="0.3">
      <c r="B917" s="5" t="s">
        <v>26</v>
      </c>
      <c r="C917" s="5" t="s">
        <v>43</v>
      </c>
      <c r="D917" s="6">
        <v>44341</v>
      </c>
      <c r="E917" s="28">
        <v>44341.663958333324</v>
      </c>
      <c r="F917" s="7">
        <v>139</v>
      </c>
      <c r="G917" s="7" t="str">
        <f>VLOOKUP(Table13144[[#This Row],[LogRecordType]],RecordTypes!$B$13:$C$27,2,0)</f>
        <v>User Logout Start</v>
      </c>
      <c r="H917" s="5" t="s">
        <v>46</v>
      </c>
      <c r="I917" s="30">
        <f t="shared" si="14"/>
        <v>44341</v>
      </c>
      <c r="J917" s="29">
        <f>+VLOOKUP(Table13144[[#This Row],[DeviceMAC]],C918:F2820,3,0)</f>
        <v>44341.278831018513</v>
      </c>
      <c r="K917">
        <f>+VLOOKUP(Table13144[[#This Row],[DeviceMAC]],C918:F2820,4,0)</f>
        <v>123</v>
      </c>
      <c r="L917" t="str">
        <f>VLOOKUP(Table13144[[#This Row],[PrevRecordType]],RecordTypes!$B$13:$C$27,2,0)</f>
        <v>User Login Start is Good</v>
      </c>
      <c r="M917" t="str">
        <f>+VLOOKUP(Table13144[[#This Row],[DeviceMAC]],C918:H2820,5,0)</f>
        <v>User Login Start is Good</v>
      </c>
    </row>
    <row r="918" spans="2:13" ht="43.2" x14ac:dyDescent="0.3">
      <c r="B918" s="5" t="s">
        <v>26</v>
      </c>
      <c r="C918" s="5" t="s">
        <v>54</v>
      </c>
      <c r="D918" s="6">
        <v>44341</v>
      </c>
      <c r="E918" s="28">
        <v>44341.662442129615</v>
      </c>
      <c r="F918" s="7">
        <v>156</v>
      </c>
      <c r="G918" s="7" t="str">
        <f>VLOOKUP(Table13144[[#This Row],[LogRecordType]],RecordTypes!$B$13:$C$27,2,0)</f>
        <v>PowerDown Or Network Disconnect Discovered</v>
      </c>
      <c r="H918" s="5" t="s">
        <v>67</v>
      </c>
      <c r="I918" s="30">
        <f t="shared" si="14"/>
        <v>44341</v>
      </c>
      <c r="J918" s="29">
        <f>+VLOOKUP(Table13144[[#This Row],[DeviceMAC]],C919:F2821,3,0)</f>
        <v>44341.662326388876</v>
      </c>
      <c r="K918">
        <f>+VLOOKUP(Table13144[[#This Row],[DeviceMAC]],C919:F2821,4,0)</f>
        <v>144</v>
      </c>
      <c r="L918" t="str">
        <f>VLOOKUP(Table13144[[#This Row],[PrevRecordType]],RecordTypes!$B$13:$C$27,2,0)</f>
        <v>User Logout is Good</v>
      </c>
      <c r="M918" t="str">
        <f>+VLOOKUP(Table13144[[#This Row],[DeviceMAC]],C919:H2821,5,0)</f>
        <v>User Logout is Good</v>
      </c>
    </row>
    <row r="919" spans="2:13" x14ac:dyDescent="0.3">
      <c r="B919" s="5" t="s">
        <v>26</v>
      </c>
      <c r="C919" s="5" t="s">
        <v>54</v>
      </c>
      <c r="D919" s="6">
        <v>44341</v>
      </c>
      <c r="E919" s="28">
        <v>44341.662326388876</v>
      </c>
      <c r="F919" s="7">
        <v>144</v>
      </c>
      <c r="G919" s="7" t="str">
        <f>VLOOKUP(Table13144[[#This Row],[LogRecordType]],RecordTypes!$B$13:$C$27,2,0)</f>
        <v>User Logout is Good</v>
      </c>
      <c r="H919" s="5" t="s">
        <v>88</v>
      </c>
      <c r="I919" s="30">
        <f t="shared" si="14"/>
        <v>44341</v>
      </c>
      <c r="J919" s="29">
        <f>+VLOOKUP(Table13144[[#This Row],[DeviceMAC]],C920:F2822,3,0)</f>
        <v>44341.661956018506</v>
      </c>
      <c r="K919">
        <f>+VLOOKUP(Table13144[[#This Row],[DeviceMAC]],C920:F2822,4,0)</f>
        <v>139</v>
      </c>
      <c r="L919" t="str">
        <f>VLOOKUP(Table13144[[#This Row],[PrevRecordType]],RecordTypes!$B$13:$C$27,2,0)</f>
        <v>User Logout Start</v>
      </c>
      <c r="M919" t="str">
        <f>+VLOOKUP(Table13144[[#This Row],[DeviceMAC]],C920:H2822,5,0)</f>
        <v>User Logout Start</v>
      </c>
    </row>
    <row r="920" spans="2:13" ht="43.2" x14ac:dyDescent="0.3">
      <c r="B920" s="5" t="s">
        <v>26</v>
      </c>
      <c r="C920" s="5" t="s">
        <v>85</v>
      </c>
      <c r="D920" s="6">
        <v>44341</v>
      </c>
      <c r="E920" s="28">
        <v>44341.662280092591</v>
      </c>
      <c r="F920" s="7">
        <v>156</v>
      </c>
      <c r="G920" s="7" t="str">
        <f>VLOOKUP(Table13144[[#This Row],[LogRecordType]],RecordTypes!$B$13:$C$27,2,0)</f>
        <v>PowerDown Or Network Disconnect Discovered</v>
      </c>
      <c r="H920" s="5" t="s">
        <v>67</v>
      </c>
      <c r="I920" s="30">
        <f t="shared" si="14"/>
        <v>44341</v>
      </c>
      <c r="J920" s="29">
        <f>+VLOOKUP(Table13144[[#This Row],[DeviceMAC]],C921:F2823,3,0)</f>
        <v>44341.662129629629</v>
      </c>
      <c r="K920">
        <f>+VLOOKUP(Table13144[[#This Row],[DeviceMAC]],C921:F2823,4,0)</f>
        <v>151</v>
      </c>
      <c r="L920" t="str">
        <f>VLOOKUP(Table13144[[#This Row],[PrevRecordType]],RecordTypes!$B$13:$C$27,2,0)</f>
        <v>Device Shutdown Finish</v>
      </c>
      <c r="M920" t="str">
        <f>+VLOOKUP(Table13144[[#This Row],[DeviceMAC]],C921:H2823,5,0)</f>
        <v>Device Shutdown Finish</v>
      </c>
    </row>
    <row r="921" spans="2:13" ht="43.2" x14ac:dyDescent="0.3">
      <c r="B921" s="5" t="s">
        <v>26</v>
      </c>
      <c r="C921" s="5" t="s">
        <v>62</v>
      </c>
      <c r="D921" s="6">
        <v>44341</v>
      </c>
      <c r="E921" s="28">
        <v>44341.662210648145</v>
      </c>
      <c r="F921" s="7">
        <v>156</v>
      </c>
      <c r="G921" s="7" t="str">
        <f>VLOOKUP(Table13144[[#This Row],[LogRecordType]],RecordTypes!$B$13:$C$27,2,0)</f>
        <v>PowerDown Or Network Disconnect Discovered</v>
      </c>
      <c r="H921" s="5" t="s">
        <v>67</v>
      </c>
      <c r="I921" s="30">
        <f t="shared" si="14"/>
        <v>44341</v>
      </c>
      <c r="J921" s="29">
        <f>+VLOOKUP(Table13144[[#This Row],[DeviceMAC]],C922:F2824,3,0)</f>
        <v>44341.662083333329</v>
      </c>
      <c r="K921">
        <f>+VLOOKUP(Table13144[[#This Row],[DeviceMAC]],C922:F2824,4,0)</f>
        <v>144</v>
      </c>
      <c r="L921" t="str">
        <f>VLOOKUP(Table13144[[#This Row],[PrevRecordType]],RecordTypes!$B$13:$C$27,2,0)</f>
        <v>User Logout is Good</v>
      </c>
      <c r="M921" t="str">
        <f>+VLOOKUP(Table13144[[#This Row],[DeviceMAC]],C922:H2824,5,0)</f>
        <v>User Logout is Good</v>
      </c>
    </row>
    <row r="922" spans="2:13" ht="28.8" x14ac:dyDescent="0.3">
      <c r="B922" s="5" t="s">
        <v>26</v>
      </c>
      <c r="C922" s="5" t="s">
        <v>85</v>
      </c>
      <c r="D922" s="6">
        <v>44341</v>
      </c>
      <c r="E922" s="28">
        <v>44341.662129629629</v>
      </c>
      <c r="F922" s="7">
        <v>151</v>
      </c>
      <c r="G922" s="7" t="str">
        <f>VLOOKUP(Table13144[[#This Row],[LogRecordType]],RecordTypes!$B$13:$C$27,2,0)</f>
        <v>Device Shutdown Finish</v>
      </c>
      <c r="H922" s="5" t="s">
        <v>86</v>
      </c>
      <c r="I922" s="30">
        <f t="shared" si="14"/>
        <v>44341</v>
      </c>
      <c r="J922" s="29">
        <f>+VLOOKUP(Table13144[[#This Row],[DeviceMAC]],C923:F2825,3,0)</f>
        <v>44341.661238425928</v>
      </c>
      <c r="K922">
        <f>+VLOOKUP(Table13144[[#This Row],[DeviceMAC]],C923:F2825,4,0)</f>
        <v>149</v>
      </c>
      <c r="L922" t="str">
        <f>VLOOKUP(Table13144[[#This Row],[PrevRecordType]],RecordTypes!$B$13:$C$27,2,0)</f>
        <v>Device Shutdown Start</v>
      </c>
      <c r="M922" t="str">
        <f>+VLOOKUP(Table13144[[#This Row],[DeviceMAC]],C923:H2825,5,0)</f>
        <v>Device Shutdown Start</v>
      </c>
    </row>
    <row r="923" spans="2:13" x14ac:dyDescent="0.3">
      <c r="B923" s="5" t="s">
        <v>26</v>
      </c>
      <c r="C923" s="5" t="s">
        <v>62</v>
      </c>
      <c r="D923" s="6">
        <v>44341</v>
      </c>
      <c r="E923" s="28">
        <v>44341.662083333329</v>
      </c>
      <c r="F923" s="7">
        <v>144</v>
      </c>
      <c r="G923" s="7" t="str">
        <f>VLOOKUP(Table13144[[#This Row],[LogRecordType]],RecordTypes!$B$13:$C$27,2,0)</f>
        <v>User Logout is Good</v>
      </c>
      <c r="H923" s="5" t="s">
        <v>63</v>
      </c>
      <c r="I923" s="30">
        <f t="shared" si="14"/>
        <v>44341</v>
      </c>
      <c r="J923" s="29">
        <f>+VLOOKUP(Table13144[[#This Row],[DeviceMAC]],C924:F2826,3,0)</f>
        <v>44341.661678240736</v>
      </c>
      <c r="K923">
        <f>+VLOOKUP(Table13144[[#This Row],[DeviceMAC]],C924:F2826,4,0)</f>
        <v>139</v>
      </c>
      <c r="L923" t="str">
        <f>VLOOKUP(Table13144[[#This Row],[PrevRecordType]],RecordTypes!$B$13:$C$27,2,0)</f>
        <v>User Logout Start</v>
      </c>
      <c r="M923" t="str">
        <f>+VLOOKUP(Table13144[[#This Row],[DeviceMAC]],C924:H2826,5,0)</f>
        <v>User Logout Start</v>
      </c>
    </row>
    <row r="924" spans="2:13" x14ac:dyDescent="0.3">
      <c r="B924" s="5" t="s">
        <v>26</v>
      </c>
      <c r="C924" s="5" t="s">
        <v>54</v>
      </c>
      <c r="D924" s="6">
        <v>44341</v>
      </c>
      <c r="E924" s="28">
        <v>44341.661956018506</v>
      </c>
      <c r="F924" s="7">
        <v>139</v>
      </c>
      <c r="G924" s="7" t="str">
        <f>VLOOKUP(Table13144[[#This Row],[LogRecordType]],RecordTypes!$B$13:$C$27,2,0)</f>
        <v>User Logout Start</v>
      </c>
      <c r="H924" s="5" t="s">
        <v>88</v>
      </c>
      <c r="I924" s="30">
        <f t="shared" si="14"/>
        <v>44341</v>
      </c>
      <c r="J924" s="29">
        <f>+VLOOKUP(Table13144[[#This Row],[DeviceMAC]],C925:F2827,3,0)</f>
        <v>44341.291597222211</v>
      </c>
      <c r="K924">
        <f>+VLOOKUP(Table13144[[#This Row],[DeviceMAC]],C925:F2827,4,0)</f>
        <v>123</v>
      </c>
      <c r="L924" t="str">
        <f>VLOOKUP(Table13144[[#This Row],[PrevRecordType]],RecordTypes!$B$13:$C$27,2,0)</f>
        <v>User Login Start is Good</v>
      </c>
      <c r="M924" t="str">
        <f>+VLOOKUP(Table13144[[#This Row],[DeviceMAC]],C925:H2827,5,0)</f>
        <v>User Login Start is Good</v>
      </c>
    </row>
    <row r="925" spans="2:13" x14ac:dyDescent="0.3">
      <c r="B925" s="5" t="s">
        <v>26</v>
      </c>
      <c r="C925" s="5" t="s">
        <v>62</v>
      </c>
      <c r="D925" s="6">
        <v>44341</v>
      </c>
      <c r="E925" s="28">
        <v>44341.661678240736</v>
      </c>
      <c r="F925" s="7">
        <v>139</v>
      </c>
      <c r="G925" s="7" t="str">
        <f>VLOOKUP(Table13144[[#This Row],[LogRecordType]],RecordTypes!$B$13:$C$27,2,0)</f>
        <v>User Logout Start</v>
      </c>
      <c r="H925" s="5" t="s">
        <v>63</v>
      </c>
      <c r="I925" s="30">
        <f t="shared" si="14"/>
        <v>44341</v>
      </c>
      <c r="J925" s="29">
        <f>+VLOOKUP(Table13144[[#This Row],[DeviceMAC]],C926:F2828,3,0)</f>
        <v>44341.293935185182</v>
      </c>
      <c r="K925">
        <f>+VLOOKUP(Table13144[[#This Row],[DeviceMAC]],C926:F2828,4,0)</f>
        <v>123</v>
      </c>
      <c r="L925" t="str">
        <f>VLOOKUP(Table13144[[#This Row],[PrevRecordType]],RecordTypes!$B$13:$C$27,2,0)</f>
        <v>User Login Start is Good</v>
      </c>
      <c r="M925" t="str">
        <f>+VLOOKUP(Table13144[[#This Row],[DeviceMAC]],C926:H2828,5,0)</f>
        <v>User Login Start is Good</v>
      </c>
    </row>
    <row r="926" spans="2:13" x14ac:dyDescent="0.3">
      <c r="B926" s="5" t="s">
        <v>26</v>
      </c>
      <c r="C926" s="5" t="s">
        <v>85</v>
      </c>
      <c r="D926" s="6">
        <v>44341</v>
      </c>
      <c r="E926" s="28">
        <v>44341.661238425928</v>
      </c>
      <c r="F926" s="7">
        <v>149</v>
      </c>
      <c r="G926" s="7" t="str">
        <f>VLOOKUP(Table13144[[#This Row],[LogRecordType]],RecordTypes!$B$13:$C$27,2,0)</f>
        <v>Device Shutdown Start</v>
      </c>
      <c r="H926" s="5" t="s">
        <v>86</v>
      </c>
      <c r="I926" s="30">
        <f t="shared" si="14"/>
        <v>44341</v>
      </c>
      <c r="J926" s="29">
        <f>+VLOOKUP(Table13144[[#This Row],[DeviceMAC]],C927:F2829,3,0)</f>
        <v>44341.660937500004</v>
      </c>
      <c r="K926">
        <f>+VLOOKUP(Table13144[[#This Row],[DeviceMAC]],C927:F2829,4,0)</f>
        <v>144</v>
      </c>
      <c r="L926" t="str">
        <f>VLOOKUP(Table13144[[#This Row],[PrevRecordType]],RecordTypes!$B$13:$C$27,2,0)</f>
        <v>User Logout is Good</v>
      </c>
      <c r="M926" t="str">
        <f>+VLOOKUP(Table13144[[#This Row],[DeviceMAC]],C927:H2829,5,0)</f>
        <v>User Logout is Good</v>
      </c>
    </row>
    <row r="927" spans="2:13" x14ac:dyDescent="0.3">
      <c r="B927" s="5" t="s">
        <v>26</v>
      </c>
      <c r="C927" s="5" t="s">
        <v>85</v>
      </c>
      <c r="D927" s="6">
        <v>44341</v>
      </c>
      <c r="E927" s="28">
        <v>44341.660937500004</v>
      </c>
      <c r="F927" s="7">
        <v>144</v>
      </c>
      <c r="G927" s="7" t="str">
        <f>VLOOKUP(Table13144[[#This Row],[LogRecordType]],RecordTypes!$B$13:$C$27,2,0)</f>
        <v>User Logout is Good</v>
      </c>
      <c r="H927" s="5" t="s">
        <v>90</v>
      </c>
      <c r="I927" s="30">
        <f t="shared" si="14"/>
        <v>44341</v>
      </c>
      <c r="J927" s="29">
        <f>+VLOOKUP(Table13144[[#This Row],[DeviceMAC]],C928:F2830,3,0)</f>
        <v>44341.660451388896</v>
      </c>
      <c r="K927">
        <f>+VLOOKUP(Table13144[[#This Row],[DeviceMAC]],C928:F2830,4,0)</f>
        <v>139</v>
      </c>
      <c r="L927" t="str">
        <f>VLOOKUP(Table13144[[#This Row],[PrevRecordType]],RecordTypes!$B$13:$C$27,2,0)</f>
        <v>User Logout Start</v>
      </c>
      <c r="M927" t="str">
        <f>+VLOOKUP(Table13144[[#This Row],[DeviceMAC]],C928:H2830,5,0)</f>
        <v>User Logout Start</v>
      </c>
    </row>
    <row r="928" spans="2:13" ht="43.2" x14ac:dyDescent="0.3">
      <c r="B928" s="5" t="s">
        <v>26</v>
      </c>
      <c r="C928" s="5" t="s">
        <v>72</v>
      </c>
      <c r="D928" s="6">
        <v>44341</v>
      </c>
      <c r="E928" s="28">
        <v>44341.660740740743</v>
      </c>
      <c r="F928" s="7">
        <v>156</v>
      </c>
      <c r="G928" s="7" t="str">
        <f>VLOOKUP(Table13144[[#This Row],[LogRecordType]],RecordTypes!$B$13:$C$27,2,0)</f>
        <v>PowerDown Or Network Disconnect Discovered</v>
      </c>
      <c r="H928" s="5" t="s">
        <v>67</v>
      </c>
      <c r="I928" s="30">
        <f t="shared" si="14"/>
        <v>44341</v>
      </c>
      <c r="J928" s="29">
        <f>+VLOOKUP(Table13144[[#This Row],[DeviceMAC]],C929:F2831,3,0)</f>
        <v>44341.660601851851</v>
      </c>
      <c r="K928">
        <f>+VLOOKUP(Table13144[[#This Row],[DeviceMAC]],C929:F2831,4,0)</f>
        <v>151</v>
      </c>
      <c r="L928" t="str">
        <f>VLOOKUP(Table13144[[#This Row],[PrevRecordType]],RecordTypes!$B$13:$C$27,2,0)</f>
        <v>Device Shutdown Finish</v>
      </c>
      <c r="M928" t="str">
        <f>+VLOOKUP(Table13144[[#This Row],[DeviceMAC]],C929:H2831,5,0)</f>
        <v>Device Shutdown Finish</v>
      </c>
    </row>
    <row r="929" spans="2:13" ht="28.8" x14ac:dyDescent="0.3">
      <c r="B929" s="5" t="s">
        <v>26</v>
      </c>
      <c r="C929" s="5" t="s">
        <v>72</v>
      </c>
      <c r="D929" s="6">
        <v>44341</v>
      </c>
      <c r="E929" s="28">
        <v>44341.660601851851</v>
      </c>
      <c r="F929" s="7">
        <v>151</v>
      </c>
      <c r="G929" s="7" t="str">
        <f>VLOOKUP(Table13144[[#This Row],[LogRecordType]],RecordTypes!$B$13:$C$27,2,0)</f>
        <v>Device Shutdown Finish</v>
      </c>
      <c r="H929" s="5" t="s">
        <v>73</v>
      </c>
      <c r="I929" s="30">
        <f t="shared" si="14"/>
        <v>44341</v>
      </c>
      <c r="J929" s="29">
        <f>+VLOOKUP(Table13144[[#This Row],[DeviceMAC]],C930:F2832,3,0)</f>
        <v>44341.659733796296</v>
      </c>
      <c r="K929">
        <f>+VLOOKUP(Table13144[[#This Row],[DeviceMAC]],C930:F2832,4,0)</f>
        <v>149</v>
      </c>
      <c r="L929" t="str">
        <f>VLOOKUP(Table13144[[#This Row],[PrevRecordType]],RecordTypes!$B$13:$C$27,2,0)</f>
        <v>Device Shutdown Start</v>
      </c>
      <c r="M929" t="str">
        <f>+VLOOKUP(Table13144[[#This Row],[DeviceMAC]],C930:H2832,5,0)</f>
        <v>Device Shutdown Start</v>
      </c>
    </row>
    <row r="930" spans="2:13" x14ac:dyDescent="0.3">
      <c r="B930" s="5" t="s">
        <v>26</v>
      </c>
      <c r="C930" s="5" t="s">
        <v>85</v>
      </c>
      <c r="D930" s="6">
        <v>44341</v>
      </c>
      <c r="E930" s="28">
        <v>44341.660451388896</v>
      </c>
      <c r="F930" s="7">
        <v>139</v>
      </c>
      <c r="G930" s="7" t="str">
        <f>VLOOKUP(Table13144[[#This Row],[LogRecordType]],RecordTypes!$B$13:$C$27,2,0)</f>
        <v>User Logout Start</v>
      </c>
      <c r="H930" s="5" t="s">
        <v>89</v>
      </c>
      <c r="I930" s="30">
        <f t="shared" si="14"/>
        <v>44341</v>
      </c>
      <c r="J930" s="29">
        <f>+VLOOKUP(Table13144[[#This Row],[DeviceMAC]],C931:F2833,3,0)</f>
        <v>44341.295266203713</v>
      </c>
      <c r="K930">
        <f>+VLOOKUP(Table13144[[#This Row],[DeviceMAC]],C931:F2833,4,0)</f>
        <v>123</v>
      </c>
      <c r="L930" t="str">
        <f>VLOOKUP(Table13144[[#This Row],[PrevRecordType]],RecordTypes!$B$13:$C$27,2,0)</f>
        <v>User Login Start is Good</v>
      </c>
      <c r="M930" t="str">
        <f>+VLOOKUP(Table13144[[#This Row],[DeviceMAC]],C931:H2833,5,0)</f>
        <v>User Login Start is Good</v>
      </c>
    </row>
    <row r="931" spans="2:13" ht="43.2" x14ac:dyDescent="0.3">
      <c r="B931" s="5" t="s">
        <v>29</v>
      </c>
      <c r="C931" s="5" t="s">
        <v>60</v>
      </c>
      <c r="D931" s="6">
        <v>44341</v>
      </c>
      <c r="E931" s="28">
        <v>44341.659930555557</v>
      </c>
      <c r="F931" s="7">
        <v>156</v>
      </c>
      <c r="G931" s="7" t="str">
        <f>VLOOKUP(Table13144[[#This Row],[LogRecordType]],RecordTypes!$B$13:$C$27,2,0)</f>
        <v>PowerDown Or Network Disconnect Discovered</v>
      </c>
      <c r="H931" s="5" t="s">
        <v>67</v>
      </c>
      <c r="I931" s="30">
        <f t="shared" si="14"/>
        <v>44341</v>
      </c>
      <c r="J931" s="29">
        <f>+VLOOKUP(Table13144[[#This Row],[DeviceMAC]],C932:F2834,3,0)</f>
        <v>44341.659791666665</v>
      </c>
      <c r="K931">
        <f>+VLOOKUP(Table13144[[#This Row],[DeviceMAC]],C932:F2834,4,0)</f>
        <v>144</v>
      </c>
      <c r="L931" t="str">
        <f>VLOOKUP(Table13144[[#This Row],[PrevRecordType]],RecordTypes!$B$13:$C$27,2,0)</f>
        <v>User Logout is Good</v>
      </c>
      <c r="M931" t="str">
        <f>+VLOOKUP(Table13144[[#This Row],[DeviceMAC]],C932:H2834,5,0)</f>
        <v>User Logout is Good</v>
      </c>
    </row>
    <row r="932" spans="2:13" x14ac:dyDescent="0.3">
      <c r="B932" s="5" t="s">
        <v>29</v>
      </c>
      <c r="C932" s="5" t="s">
        <v>60</v>
      </c>
      <c r="D932" s="6">
        <v>44341</v>
      </c>
      <c r="E932" s="28">
        <v>44341.659791666665</v>
      </c>
      <c r="F932" s="7">
        <v>144</v>
      </c>
      <c r="G932" s="7" t="str">
        <f>VLOOKUP(Table13144[[#This Row],[LogRecordType]],RecordTypes!$B$13:$C$27,2,0)</f>
        <v>User Logout is Good</v>
      </c>
      <c r="H932" s="5" t="s">
        <v>76</v>
      </c>
      <c r="I932" s="30">
        <f t="shared" si="14"/>
        <v>44341</v>
      </c>
      <c r="J932" s="29">
        <f>+VLOOKUP(Table13144[[#This Row],[DeviceMAC]],C933:F2835,3,0)</f>
        <v>44341.658449074072</v>
      </c>
      <c r="K932">
        <f>+VLOOKUP(Table13144[[#This Row],[DeviceMAC]],C933:F2835,4,0)</f>
        <v>139</v>
      </c>
      <c r="L932" t="str">
        <f>VLOOKUP(Table13144[[#This Row],[PrevRecordType]],RecordTypes!$B$13:$C$27,2,0)</f>
        <v>User Logout Start</v>
      </c>
      <c r="M932" t="str">
        <f>+VLOOKUP(Table13144[[#This Row],[DeviceMAC]],C933:H2835,5,0)</f>
        <v>User Logout Start</v>
      </c>
    </row>
    <row r="933" spans="2:13" x14ac:dyDescent="0.3">
      <c r="B933" s="5" t="s">
        <v>26</v>
      </c>
      <c r="C933" s="5" t="s">
        <v>72</v>
      </c>
      <c r="D933" s="6">
        <v>44341</v>
      </c>
      <c r="E933" s="28">
        <v>44341.659733796296</v>
      </c>
      <c r="F933" s="7">
        <v>149</v>
      </c>
      <c r="G933" s="7" t="str">
        <f>VLOOKUP(Table13144[[#This Row],[LogRecordType]],RecordTypes!$B$13:$C$27,2,0)</f>
        <v>Device Shutdown Start</v>
      </c>
      <c r="H933" s="5" t="s">
        <v>73</v>
      </c>
      <c r="I933" s="30">
        <f t="shared" si="14"/>
        <v>44341</v>
      </c>
      <c r="J933" s="29">
        <f>+VLOOKUP(Table13144[[#This Row],[DeviceMAC]],C934:F2836,3,0)</f>
        <v>44341.65902777778</v>
      </c>
      <c r="K933">
        <f>+VLOOKUP(Table13144[[#This Row],[DeviceMAC]],C934:F2836,4,0)</f>
        <v>144</v>
      </c>
      <c r="L933" t="str">
        <f>VLOOKUP(Table13144[[#This Row],[PrevRecordType]],RecordTypes!$B$13:$C$27,2,0)</f>
        <v>User Logout is Good</v>
      </c>
      <c r="M933" t="str">
        <f>+VLOOKUP(Table13144[[#This Row],[DeviceMAC]],C934:H2836,5,0)</f>
        <v>User Logout is Good</v>
      </c>
    </row>
    <row r="934" spans="2:13" x14ac:dyDescent="0.3">
      <c r="B934" s="5" t="s">
        <v>26</v>
      </c>
      <c r="C934" s="5" t="s">
        <v>72</v>
      </c>
      <c r="D934" s="6">
        <v>44341</v>
      </c>
      <c r="E934" s="28">
        <v>44341.65902777778</v>
      </c>
      <c r="F934" s="7">
        <v>144</v>
      </c>
      <c r="G934" s="7" t="str">
        <f>VLOOKUP(Table13144[[#This Row],[LogRecordType]],RecordTypes!$B$13:$C$27,2,0)</f>
        <v>User Logout is Good</v>
      </c>
      <c r="H934" s="5" t="s">
        <v>68</v>
      </c>
      <c r="I934" s="30">
        <f t="shared" si="14"/>
        <v>44341</v>
      </c>
      <c r="J934" s="29">
        <f>+VLOOKUP(Table13144[[#This Row],[DeviceMAC]],C935:F2837,3,0)</f>
        <v>44341.658680555556</v>
      </c>
      <c r="K934">
        <f>+VLOOKUP(Table13144[[#This Row],[DeviceMAC]],C935:F2837,4,0)</f>
        <v>139</v>
      </c>
      <c r="L934" t="str">
        <f>VLOOKUP(Table13144[[#This Row],[PrevRecordType]],RecordTypes!$B$13:$C$27,2,0)</f>
        <v>User Logout Start</v>
      </c>
      <c r="M934" t="str">
        <f>+VLOOKUP(Table13144[[#This Row],[DeviceMAC]],C935:H2837,5,0)</f>
        <v>User Logout Start</v>
      </c>
    </row>
    <row r="935" spans="2:13" x14ac:dyDescent="0.3">
      <c r="B935" s="5" t="s">
        <v>26</v>
      </c>
      <c r="C935" s="5" t="s">
        <v>72</v>
      </c>
      <c r="D935" s="6">
        <v>44341</v>
      </c>
      <c r="E935" s="28">
        <v>44341.658680555556</v>
      </c>
      <c r="F935" s="7">
        <v>139</v>
      </c>
      <c r="G935" s="7" t="str">
        <f>VLOOKUP(Table13144[[#This Row],[LogRecordType]],RecordTypes!$B$13:$C$27,2,0)</f>
        <v>User Logout Start</v>
      </c>
      <c r="H935" s="5" t="s">
        <v>87</v>
      </c>
      <c r="I935" s="30">
        <f t="shared" si="14"/>
        <v>44341</v>
      </c>
      <c r="J935" s="29">
        <f>+VLOOKUP(Table13144[[#This Row],[DeviceMAC]],C936:F2838,3,0)</f>
        <v>44341.293333333335</v>
      </c>
      <c r="K935">
        <f>+VLOOKUP(Table13144[[#This Row],[DeviceMAC]],C936:F2838,4,0)</f>
        <v>123</v>
      </c>
      <c r="L935" t="str">
        <f>VLOOKUP(Table13144[[#This Row],[PrevRecordType]],RecordTypes!$B$13:$C$27,2,0)</f>
        <v>User Login Start is Good</v>
      </c>
      <c r="M935" t="str">
        <f>+VLOOKUP(Table13144[[#This Row],[DeviceMAC]],C936:H2838,5,0)</f>
        <v>User Login Start is Good</v>
      </c>
    </row>
    <row r="936" spans="2:13" x14ac:dyDescent="0.3">
      <c r="B936" s="5" t="s">
        <v>29</v>
      </c>
      <c r="C936" s="5" t="s">
        <v>60</v>
      </c>
      <c r="D936" s="6">
        <v>44341</v>
      </c>
      <c r="E936" s="28">
        <v>44341.658449074072</v>
      </c>
      <c r="F936" s="7">
        <v>139</v>
      </c>
      <c r="G936" s="7" t="str">
        <f>VLOOKUP(Table13144[[#This Row],[LogRecordType]],RecordTypes!$B$13:$C$27,2,0)</f>
        <v>User Logout Start</v>
      </c>
      <c r="H936" s="5" t="s">
        <v>76</v>
      </c>
      <c r="I936" s="30">
        <f t="shared" si="14"/>
        <v>44341</v>
      </c>
      <c r="J936" s="29">
        <f>+VLOOKUP(Table13144[[#This Row],[DeviceMAC]],C937:F2839,3,0)</f>
        <v>44341.292673611111</v>
      </c>
      <c r="K936">
        <f>+VLOOKUP(Table13144[[#This Row],[DeviceMAC]],C937:F2839,4,0)</f>
        <v>123</v>
      </c>
      <c r="L936" t="str">
        <f>VLOOKUP(Table13144[[#This Row],[PrevRecordType]],RecordTypes!$B$13:$C$27,2,0)</f>
        <v>User Login Start is Good</v>
      </c>
      <c r="M936" t="str">
        <f>+VLOOKUP(Table13144[[#This Row],[DeviceMAC]],C937:H2839,5,0)</f>
        <v>User Login Start is Good</v>
      </c>
    </row>
    <row r="937" spans="2:13" ht="43.2" x14ac:dyDescent="0.3">
      <c r="B937" s="5" t="s">
        <v>29</v>
      </c>
      <c r="C937" s="5" t="s">
        <v>41</v>
      </c>
      <c r="D937" s="6">
        <v>44341</v>
      </c>
      <c r="E937" s="28">
        <v>44341.652129629627</v>
      </c>
      <c r="F937" s="7">
        <v>156</v>
      </c>
      <c r="G937" s="7" t="str">
        <f>VLOOKUP(Table13144[[#This Row],[LogRecordType]],RecordTypes!$B$13:$C$27,2,0)</f>
        <v>PowerDown Or Network Disconnect Discovered</v>
      </c>
      <c r="H937" s="5" t="s">
        <v>67</v>
      </c>
      <c r="I937" s="30">
        <f t="shared" si="14"/>
        <v>44341</v>
      </c>
      <c r="J937" s="29">
        <f>+VLOOKUP(Table13144[[#This Row],[DeviceMAC]],C938:F2840,3,0)</f>
        <v>44341.651990740735</v>
      </c>
      <c r="K937">
        <f>+VLOOKUP(Table13144[[#This Row],[DeviceMAC]],C938:F2840,4,0)</f>
        <v>144</v>
      </c>
      <c r="L937" t="str">
        <f>VLOOKUP(Table13144[[#This Row],[PrevRecordType]],RecordTypes!$B$13:$C$27,2,0)</f>
        <v>User Logout is Good</v>
      </c>
      <c r="M937" t="str">
        <f>+VLOOKUP(Table13144[[#This Row],[DeviceMAC]],C938:H2840,5,0)</f>
        <v>User Logout is Good</v>
      </c>
    </row>
    <row r="938" spans="2:13" x14ac:dyDescent="0.3">
      <c r="B938" s="5" t="s">
        <v>29</v>
      </c>
      <c r="C938" s="5" t="s">
        <v>41</v>
      </c>
      <c r="D938" s="6">
        <v>44341</v>
      </c>
      <c r="E938" s="28">
        <v>44341.651990740735</v>
      </c>
      <c r="F938" s="7">
        <v>144</v>
      </c>
      <c r="G938" s="7" t="str">
        <f>VLOOKUP(Table13144[[#This Row],[LogRecordType]],RecordTypes!$B$13:$C$27,2,0)</f>
        <v>User Logout is Good</v>
      </c>
      <c r="H938" s="5" t="s">
        <v>45</v>
      </c>
      <c r="I938" s="30">
        <f t="shared" si="14"/>
        <v>44341</v>
      </c>
      <c r="J938" s="29">
        <f>+VLOOKUP(Table13144[[#This Row],[DeviceMAC]],C939:F2841,3,0)</f>
        <v>44341.651631944442</v>
      </c>
      <c r="K938">
        <f>+VLOOKUP(Table13144[[#This Row],[DeviceMAC]],C939:F2841,4,0)</f>
        <v>139</v>
      </c>
      <c r="L938" t="str">
        <f>VLOOKUP(Table13144[[#This Row],[PrevRecordType]],RecordTypes!$B$13:$C$27,2,0)</f>
        <v>User Logout Start</v>
      </c>
      <c r="M938" t="str">
        <f>+VLOOKUP(Table13144[[#This Row],[DeviceMAC]],C939:H2841,5,0)</f>
        <v>User Logout Start</v>
      </c>
    </row>
    <row r="939" spans="2:13" x14ac:dyDescent="0.3">
      <c r="B939" s="5" t="s">
        <v>29</v>
      </c>
      <c r="C939" s="5" t="s">
        <v>41</v>
      </c>
      <c r="D939" s="6">
        <v>44341</v>
      </c>
      <c r="E939" s="28">
        <v>44341.651631944442</v>
      </c>
      <c r="F939" s="7">
        <v>139</v>
      </c>
      <c r="G939" s="7" t="str">
        <f>VLOOKUP(Table13144[[#This Row],[LogRecordType]],RecordTypes!$B$13:$C$27,2,0)</f>
        <v>User Logout Start</v>
      </c>
      <c r="H939" s="5" t="s">
        <v>45</v>
      </c>
      <c r="I939" s="30">
        <f t="shared" si="14"/>
        <v>44341</v>
      </c>
      <c r="J939" s="29">
        <f>+VLOOKUP(Table13144[[#This Row],[DeviceMAC]],C940:F2842,3,0)</f>
        <v>44341.279374999998</v>
      </c>
      <c r="K939">
        <f>+VLOOKUP(Table13144[[#This Row],[DeviceMAC]],C940:F2842,4,0)</f>
        <v>123</v>
      </c>
      <c r="L939" t="str">
        <f>VLOOKUP(Table13144[[#This Row],[PrevRecordType]],RecordTypes!$B$13:$C$27,2,0)</f>
        <v>User Login Start is Good</v>
      </c>
      <c r="M939" t="str">
        <f>+VLOOKUP(Table13144[[#This Row],[DeviceMAC]],C940:H2842,5,0)</f>
        <v>User Login Start is Good</v>
      </c>
    </row>
    <row r="940" spans="2:13" ht="43.2" x14ac:dyDescent="0.3">
      <c r="B940" s="5" t="s">
        <v>26</v>
      </c>
      <c r="C940" s="5" t="s">
        <v>32</v>
      </c>
      <c r="D940" s="6">
        <v>44341</v>
      </c>
      <c r="E940" s="28">
        <v>44341.651111111125</v>
      </c>
      <c r="F940" s="7">
        <v>156</v>
      </c>
      <c r="G940" s="7" t="str">
        <f>VLOOKUP(Table13144[[#This Row],[LogRecordType]],RecordTypes!$B$13:$C$27,2,0)</f>
        <v>PowerDown Or Network Disconnect Discovered</v>
      </c>
      <c r="H940" s="5" t="s">
        <v>67</v>
      </c>
      <c r="I940" s="30">
        <f t="shared" si="14"/>
        <v>44341</v>
      </c>
      <c r="J940" s="29">
        <f>+VLOOKUP(Table13144[[#This Row],[DeviceMAC]],C941:F2843,3,0)</f>
        <v>44341.650949074086</v>
      </c>
      <c r="K940">
        <f>+VLOOKUP(Table13144[[#This Row],[DeviceMAC]],C941:F2843,4,0)</f>
        <v>151</v>
      </c>
      <c r="L940" t="str">
        <f>VLOOKUP(Table13144[[#This Row],[PrevRecordType]],RecordTypes!$B$13:$C$27,2,0)</f>
        <v>Device Shutdown Finish</v>
      </c>
      <c r="M940" t="str">
        <f>+VLOOKUP(Table13144[[#This Row],[DeviceMAC]],C941:H2843,5,0)</f>
        <v>Device Shutdown Finish</v>
      </c>
    </row>
    <row r="941" spans="2:13" ht="28.8" x14ac:dyDescent="0.3">
      <c r="B941" s="5" t="s">
        <v>26</v>
      </c>
      <c r="C941" s="5" t="s">
        <v>32</v>
      </c>
      <c r="D941" s="6">
        <v>44341</v>
      </c>
      <c r="E941" s="28">
        <v>44341.650949074086</v>
      </c>
      <c r="F941" s="7">
        <v>151</v>
      </c>
      <c r="G941" s="7" t="str">
        <f>VLOOKUP(Table13144[[#This Row],[LogRecordType]],RecordTypes!$B$13:$C$27,2,0)</f>
        <v>Device Shutdown Finish</v>
      </c>
      <c r="H941" s="5" t="s">
        <v>33</v>
      </c>
      <c r="I941" s="30">
        <f t="shared" si="14"/>
        <v>44341</v>
      </c>
      <c r="J941" s="29">
        <f>+VLOOKUP(Table13144[[#This Row],[DeviceMAC]],C942:F2844,3,0)</f>
        <v>44341.650706018532</v>
      </c>
      <c r="K941">
        <f>+VLOOKUP(Table13144[[#This Row],[DeviceMAC]],C942:F2844,4,0)</f>
        <v>149</v>
      </c>
      <c r="L941" t="str">
        <f>VLOOKUP(Table13144[[#This Row],[PrevRecordType]],RecordTypes!$B$13:$C$27,2,0)</f>
        <v>Device Shutdown Start</v>
      </c>
      <c r="M941" t="str">
        <f>+VLOOKUP(Table13144[[#This Row],[DeviceMAC]],C942:H2844,5,0)</f>
        <v>Device Shutdown Start</v>
      </c>
    </row>
    <row r="942" spans="2:13" x14ac:dyDescent="0.3">
      <c r="B942" s="5" t="s">
        <v>26</v>
      </c>
      <c r="C942" s="5" t="s">
        <v>32</v>
      </c>
      <c r="D942" s="6">
        <v>44341</v>
      </c>
      <c r="E942" s="28">
        <v>44341.650706018532</v>
      </c>
      <c r="F942" s="7">
        <v>149</v>
      </c>
      <c r="G942" s="7" t="str">
        <f>VLOOKUP(Table13144[[#This Row],[LogRecordType]],RecordTypes!$B$13:$C$27,2,0)</f>
        <v>Device Shutdown Start</v>
      </c>
      <c r="H942" s="5" t="s">
        <v>33</v>
      </c>
      <c r="I942" s="30">
        <f t="shared" si="14"/>
        <v>44341</v>
      </c>
      <c r="J942" s="29">
        <f>+VLOOKUP(Table13144[[#This Row],[DeviceMAC]],C943:F2845,3,0)</f>
        <v>44341.64988425927</v>
      </c>
      <c r="K942">
        <f>+VLOOKUP(Table13144[[#This Row],[DeviceMAC]],C943:F2845,4,0)</f>
        <v>144</v>
      </c>
      <c r="L942" t="str">
        <f>VLOOKUP(Table13144[[#This Row],[PrevRecordType]],RecordTypes!$B$13:$C$27,2,0)</f>
        <v>User Logout is Good</v>
      </c>
      <c r="M942" t="str">
        <f>+VLOOKUP(Table13144[[#This Row],[DeviceMAC]],C943:H2845,5,0)</f>
        <v>User Logout is Good</v>
      </c>
    </row>
    <row r="943" spans="2:13" ht="43.2" x14ac:dyDescent="0.3">
      <c r="B943" s="5" t="s">
        <v>26</v>
      </c>
      <c r="C943" s="5" t="s">
        <v>37</v>
      </c>
      <c r="D943" s="6">
        <v>44341</v>
      </c>
      <c r="E943" s="28">
        <v>44341.650393518525</v>
      </c>
      <c r="F943" s="7">
        <v>156</v>
      </c>
      <c r="G943" s="7" t="str">
        <f>VLOOKUP(Table13144[[#This Row],[LogRecordType]],RecordTypes!$B$13:$C$27,2,0)</f>
        <v>PowerDown Or Network Disconnect Discovered</v>
      </c>
      <c r="H943" s="5" t="s">
        <v>67</v>
      </c>
      <c r="I943" s="30">
        <f t="shared" si="14"/>
        <v>44341</v>
      </c>
      <c r="J943" s="29">
        <f>+VLOOKUP(Table13144[[#This Row],[DeviceMAC]],C944:F2846,3,0)</f>
        <v>44341.650254629632</v>
      </c>
      <c r="K943">
        <f>+VLOOKUP(Table13144[[#This Row],[DeviceMAC]],C944:F2846,4,0)</f>
        <v>151</v>
      </c>
      <c r="L943" t="str">
        <f>VLOOKUP(Table13144[[#This Row],[PrevRecordType]],RecordTypes!$B$13:$C$27,2,0)</f>
        <v>Device Shutdown Finish</v>
      </c>
      <c r="M943" t="str">
        <f>+VLOOKUP(Table13144[[#This Row],[DeviceMAC]],C944:H2846,5,0)</f>
        <v>Device Shutdown Finish</v>
      </c>
    </row>
    <row r="944" spans="2:13" ht="28.8" x14ac:dyDescent="0.3">
      <c r="B944" s="5" t="s">
        <v>26</v>
      </c>
      <c r="C944" s="5" t="s">
        <v>37</v>
      </c>
      <c r="D944" s="6">
        <v>44341</v>
      </c>
      <c r="E944" s="28">
        <v>44341.650254629632</v>
      </c>
      <c r="F944" s="7">
        <v>151</v>
      </c>
      <c r="G944" s="7" t="str">
        <f>VLOOKUP(Table13144[[#This Row],[LogRecordType]],RecordTypes!$B$13:$C$27,2,0)</f>
        <v>Device Shutdown Finish</v>
      </c>
      <c r="H944" s="5" t="s">
        <v>38</v>
      </c>
      <c r="I944" s="30">
        <f t="shared" si="14"/>
        <v>44341</v>
      </c>
      <c r="J944" s="29">
        <f>+VLOOKUP(Table13144[[#This Row],[DeviceMAC]],C945:F2847,3,0)</f>
        <v>44341.649629629632</v>
      </c>
      <c r="K944">
        <f>+VLOOKUP(Table13144[[#This Row],[DeviceMAC]],C945:F2847,4,0)</f>
        <v>149</v>
      </c>
      <c r="L944" t="str">
        <f>VLOOKUP(Table13144[[#This Row],[PrevRecordType]],RecordTypes!$B$13:$C$27,2,0)</f>
        <v>Device Shutdown Start</v>
      </c>
      <c r="M944" t="str">
        <f>+VLOOKUP(Table13144[[#This Row],[DeviceMAC]],C945:H2847,5,0)</f>
        <v>Device Shutdown Start</v>
      </c>
    </row>
    <row r="945" spans="2:13" x14ac:dyDescent="0.3">
      <c r="B945" s="5" t="s">
        <v>26</v>
      </c>
      <c r="C945" s="5" t="s">
        <v>32</v>
      </c>
      <c r="D945" s="6">
        <v>44341</v>
      </c>
      <c r="E945" s="28">
        <v>44341.64988425927</v>
      </c>
      <c r="F945" s="7">
        <v>144</v>
      </c>
      <c r="G945" s="7" t="str">
        <f>VLOOKUP(Table13144[[#This Row],[LogRecordType]],RecordTypes!$B$13:$C$27,2,0)</f>
        <v>User Logout is Good</v>
      </c>
      <c r="H945" s="5" t="s">
        <v>34</v>
      </c>
      <c r="I945" s="30">
        <f t="shared" si="14"/>
        <v>44341</v>
      </c>
      <c r="J945" s="29">
        <f>+VLOOKUP(Table13144[[#This Row],[DeviceMAC]],C946:F2848,3,0)</f>
        <v>44341.649490740754</v>
      </c>
      <c r="K945">
        <f>+VLOOKUP(Table13144[[#This Row],[DeviceMAC]],C946:F2848,4,0)</f>
        <v>139</v>
      </c>
      <c r="L945" t="str">
        <f>VLOOKUP(Table13144[[#This Row],[PrevRecordType]],RecordTypes!$B$13:$C$27,2,0)</f>
        <v>User Logout Start</v>
      </c>
      <c r="M945" t="str">
        <f>+VLOOKUP(Table13144[[#This Row],[DeviceMAC]],C946:H2848,5,0)</f>
        <v>User Logout Start</v>
      </c>
    </row>
    <row r="946" spans="2:13" x14ac:dyDescent="0.3">
      <c r="B946" s="5" t="s">
        <v>26</v>
      </c>
      <c r="C946" s="5" t="s">
        <v>37</v>
      </c>
      <c r="D946" s="6">
        <v>44341</v>
      </c>
      <c r="E946" s="28">
        <v>44341.649629629632</v>
      </c>
      <c r="F946" s="7">
        <v>149</v>
      </c>
      <c r="G946" s="7" t="str">
        <f>VLOOKUP(Table13144[[#This Row],[LogRecordType]],RecordTypes!$B$13:$C$27,2,0)</f>
        <v>Device Shutdown Start</v>
      </c>
      <c r="H946" s="5" t="s">
        <v>38</v>
      </c>
      <c r="I946" s="30">
        <f t="shared" si="14"/>
        <v>44341</v>
      </c>
      <c r="J946" s="29">
        <f>+VLOOKUP(Table13144[[#This Row],[DeviceMAC]],C947:F2849,3,0)</f>
        <v>44341.649004629631</v>
      </c>
      <c r="K946">
        <f>+VLOOKUP(Table13144[[#This Row],[DeviceMAC]],C947:F2849,4,0)</f>
        <v>144</v>
      </c>
      <c r="L946" t="str">
        <f>VLOOKUP(Table13144[[#This Row],[PrevRecordType]],RecordTypes!$B$13:$C$27,2,0)</f>
        <v>User Logout is Good</v>
      </c>
      <c r="M946" t="str">
        <f>+VLOOKUP(Table13144[[#This Row],[DeviceMAC]],C947:H2849,5,0)</f>
        <v>User Logout is Good</v>
      </c>
    </row>
    <row r="947" spans="2:13" x14ac:dyDescent="0.3">
      <c r="B947" s="5" t="s">
        <v>26</v>
      </c>
      <c r="C947" s="5" t="s">
        <v>32</v>
      </c>
      <c r="D947" s="6">
        <v>44341</v>
      </c>
      <c r="E947" s="28">
        <v>44341.649490740754</v>
      </c>
      <c r="F947" s="7">
        <v>139</v>
      </c>
      <c r="G947" s="7" t="str">
        <f>VLOOKUP(Table13144[[#This Row],[LogRecordType]],RecordTypes!$B$13:$C$27,2,0)</f>
        <v>User Logout Start</v>
      </c>
      <c r="H947" s="5" t="s">
        <v>35</v>
      </c>
      <c r="I947" s="30">
        <f t="shared" si="14"/>
        <v>44341</v>
      </c>
      <c r="J947" s="29">
        <f>+VLOOKUP(Table13144[[#This Row],[DeviceMAC]],C948:F2850,3,0)</f>
        <v>44341.262361111127</v>
      </c>
      <c r="K947">
        <f>+VLOOKUP(Table13144[[#This Row],[DeviceMAC]],C948:F2850,4,0)</f>
        <v>123</v>
      </c>
      <c r="L947" t="str">
        <f>VLOOKUP(Table13144[[#This Row],[PrevRecordType]],RecordTypes!$B$13:$C$27,2,0)</f>
        <v>User Login Start is Good</v>
      </c>
      <c r="M947" t="str">
        <f>+VLOOKUP(Table13144[[#This Row],[DeviceMAC]],C948:H2850,5,0)</f>
        <v>User Login Start is Good</v>
      </c>
    </row>
    <row r="948" spans="2:13" x14ac:dyDescent="0.3">
      <c r="B948" s="5" t="s">
        <v>26</v>
      </c>
      <c r="C948" s="5" t="s">
        <v>37</v>
      </c>
      <c r="D948" s="6">
        <v>44341</v>
      </c>
      <c r="E948" s="28">
        <v>44341.649004629631</v>
      </c>
      <c r="F948" s="7">
        <v>144</v>
      </c>
      <c r="G948" s="7" t="str">
        <f>VLOOKUP(Table13144[[#This Row],[LogRecordType]],RecordTypes!$B$13:$C$27,2,0)</f>
        <v>User Logout is Good</v>
      </c>
      <c r="H948" s="5" t="s">
        <v>40</v>
      </c>
      <c r="I948" s="30">
        <f t="shared" si="14"/>
        <v>44341</v>
      </c>
      <c r="J948" s="29">
        <f>+VLOOKUP(Table13144[[#This Row],[DeviceMAC]],C949:F2851,3,0)</f>
        <v>44341.648622685185</v>
      </c>
      <c r="K948">
        <f>+VLOOKUP(Table13144[[#This Row],[DeviceMAC]],C949:F2851,4,0)</f>
        <v>139</v>
      </c>
      <c r="L948" t="str">
        <f>VLOOKUP(Table13144[[#This Row],[PrevRecordType]],RecordTypes!$B$13:$C$27,2,0)</f>
        <v>User Logout Start</v>
      </c>
      <c r="M948" t="str">
        <f>+VLOOKUP(Table13144[[#This Row],[DeviceMAC]],C949:H2851,5,0)</f>
        <v>User Logout Start</v>
      </c>
    </row>
    <row r="949" spans="2:13" ht="43.2" x14ac:dyDescent="0.3">
      <c r="B949" s="5" t="s">
        <v>26</v>
      </c>
      <c r="C949" s="5" t="s">
        <v>27</v>
      </c>
      <c r="D949" s="6">
        <v>44341</v>
      </c>
      <c r="E949" s="28">
        <v>44341.648726851854</v>
      </c>
      <c r="F949" s="7">
        <v>156</v>
      </c>
      <c r="G949" s="7" t="str">
        <f>VLOOKUP(Table13144[[#This Row],[LogRecordType]],RecordTypes!$B$13:$C$27,2,0)</f>
        <v>PowerDown Or Network Disconnect Discovered</v>
      </c>
      <c r="H949" s="5" t="s">
        <v>67</v>
      </c>
      <c r="I949" s="30">
        <f t="shared" si="14"/>
        <v>44341</v>
      </c>
      <c r="J949" s="29">
        <f>+VLOOKUP(Table13144[[#This Row],[DeviceMAC]],C950:F2852,3,0)</f>
        <v>44341.648611111115</v>
      </c>
      <c r="K949">
        <f>+VLOOKUP(Table13144[[#This Row],[DeviceMAC]],C950:F2852,4,0)</f>
        <v>144</v>
      </c>
      <c r="L949" t="str">
        <f>VLOOKUP(Table13144[[#This Row],[PrevRecordType]],RecordTypes!$B$13:$C$27,2,0)</f>
        <v>User Logout is Good</v>
      </c>
      <c r="M949" t="str">
        <f>+VLOOKUP(Table13144[[#This Row],[DeviceMAC]],C950:H2852,5,0)</f>
        <v>User Logout is Good</v>
      </c>
    </row>
    <row r="950" spans="2:13" x14ac:dyDescent="0.3">
      <c r="B950" s="5" t="s">
        <v>26</v>
      </c>
      <c r="C950" s="5" t="s">
        <v>37</v>
      </c>
      <c r="D950" s="6">
        <v>44341</v>
      </c>
      <c r="E950" s="28">
        <v>44341.648622685185</v>
      </c>
      <c r="F950" s="7">
        <v>139</v>
      </c>
      <c r="G950" s="7" t="str">
        <f>VLOOKUP(Table13144[[#This Row],[LogRecordType]],RecordTypes!$B$13:$C$27,2,0)</f>
        <v>User Logout Start</v>
      </c>
      <c r="H950" s="5" t="s">
        <v>39</v>
      </c>
      <c r="I950" s="30">
        <f t="shared" si="14"/>
        <v>44341</v>
      </c>
      <c r="J950" s="29">
        <f>+VLOOKUP(Table13144[[#This Row],[DeviceMAC]],C951:F2853,3,0)</f>
        <v>44341.264918981484</v>
      </c>
      <c r="K950">
        <f>+VLOOKUP(Table13144[[#This Row],[DeviceMAC]],C951:F2853,4,0)</f>
        <v>123</v>
      </c>
      <c r="L950" t="str">
        <f>VLOOKUP(Table13144[[#This Row],[PrevRecordType]],RecordTypes!$B$13:$C$27,2,0)</f>
        <v>User Login Start is Good</v>
      </c>
      <c r="M950" t="str">
        <f>+VLOOKUP(Table13144[[#This Row],[DeviceMAC]],C951:H2853,5,0)</f>
        <v>User Login Start is Good</v>
      </c>
    </row>
    <row r="951" spans="2:13" x14ac:dyDescent="0.3">
      <c r="B951" s="5" t="s">
        <v>26</v>
      </c>
      <c r="C951" s="5" t="s">
        <v>27</v>
      </c>
      <c r="D951" s="6">
        <v>44341</v>
      </c>
      <c r="E951" s="28">
        <v>44341.648611111115</v>
      </c>
      <c r="F951" s="7">
        <v>144</v>
      </c>
      <c r="G951" s="7" t="str">
        <f>VLOOKUP(Table13144[[#This Row],[LogRecordType]],RecordTypes!$B$13:$C$27,2,0)</f>
        <v>User Logout is Good</v>
      </c>
      <c r="H951" s="5" t="s">
        <v>34</v>
      </c>
      <c r="I951" s="30">
        <f t="shared" si="14"/>
        <v>44341</v>
      </c>
      <c r="J951" s="29">
        <f>+VLOOKUP(Table13144[[#This Row],[DeviceMAC]],C952:F2854,3,0)</f>
        <v>44341.648194444446</v>
      </c>
      <c r="K951">
        <f>+VLOOKUP(Table13144[[#This Row],[DeviceMAC]],C952:F2854,4,0)</f>
        <v>139</v>
      </c>
      <c r="L951" t="str">
        <f>VLOOKUP(Table13144[[#This Row],[PrevRecordType]],RecordTypes!$B$13:$C$27,2,0)</f>
        <v>User Logout Start</v>
      </c>
      <c r="M951" t="str">
        <f>+VLOOKUP(Table13144[[#This Row],[DeviceMAC]],C952:H2854,5,0)</f>
        <v>User Logout Start</v>
      </c>
    </row>
    <row r="952" spans="2:13" x14ac:dyDescent="0.3">
      <c r="B952" s="5" t="s">
        <v>26</v>
      </c>
      <c r="C952" s="5" t="s">
        <v>27</v>
      </c>
      <c r="D952" s="6">
        <v>44341</v>
      </c>
      <c r="E952" s="28">
        <v>44341.648194444446</v>
      </c>
      <c r="F952" s="7">
        <v>139</v>
      </c>
      <c r="G952" s="7" t="str">
        <f>VLOOKUP(Table13144[[#This Row],[LogRecordType]],RecordTypes!$B$13:$C$27,2,0)</f>
        <v>User Logout Start</v>
      </c>
      <c r="H952" s="5" t="s">
        <v>34</v>
      </c>
      <c r="I952" s="30">
        <f t="shared" si="14"/>
        <v>44341</v>
      </c>
      <c r="J952" s="29">
        <f>+VLOOKUP(Table13144[[#This Row],[DeviceMAC]],C953:F2855,3,0)</f>
        <v>44341.261134259265</v>
      </c>
      <c r="K952">
        <f>+VLOOKUP(Table13144[[#This Row],[DeviceMAC]],C953:F2855,4,0)</f>
        <v>123</v>
      </c>
      <c r="L952" t="str">
        <f>VLOOKUP(Table13144[[#This Row],[PrevRecordType]],RecordTypes!$B$13:$C$27,2,0)</f>
        <v>User Login Start is Good</v>
      </c>
      <c r="M952" t="str">
        <f>+VLOOKUP(Table13144[[#This Row],[DeviceMAC]],C953:H2855,5,0)</f>
        <v>User Login Start is Good</v>
      </c>
    </row>
    <row r="953" spans="2:13" ht="43.2" x14ac:dyDescent="0.3">
      <c r="B953" s="5" t="s">
        <v>29</v>
      </c>
      <c r="C953" s="5" t="s">
        <v>30</v>
      </c>
      <c r="D953" s="6">
        <v>44341</v>
      </c>
      <c r="E953" s="28">
        <v>44341.639803240731</v>
      </c>
      <c r="F953" s="7">
        <v>156</v>
      </c>
      <c r="G953" s="7" t="str">
        <f>VLOOKUP(Table13144[[#This Row],[LogRecordType]],RecordTypes!$B$13:$C$27,2,0)</f>
        <v>PowerDown Or Network Disconnect Discovered</v>
      </c>
      <c r="H953" s="5" t="s">
        <v>67</v>
      </c>
      <c r="I953" s="30">
        <f t="shared" si="14"/>
        <v>44341</v>
      </c>
      <c r="J953" s="29">
        <f>+VLOOKUP(Table13144[[#This Row],[DeviceMAC]],C954:F2856,3,0)</f>
        <v>44341.639687499992</v>
      </c>
      <c r="K953">
        <f>+VLOOKUP(Table13144[[#This Row],[DeviceMAC]],C954:F2856,4,0)</f>
        <v>144</v>
      </c>
      <c r="L953" t="str">
        <f>VLOOKUP(Table13144[[#This Row],[PrevRecordType]],RecordTypes!$B$13:$C$27,2,0)</f>
        <v>User Logout is Good</v>
      </c>
      <c r="M953" t="str">
        <f>+VLOOKUP(Table13144[[#This Row],[DeviceMAC]],C954:H2856,5,0)</f>
        <v>User Logout is Good</v>
      </c>
    </row>
    <row r="954" spans="2:13" x14ac:dyDescent="0.3">
      <c r="B954" s="5" t="s">
        <v>29</v>
      </c>
      <c r="C954" s="5" t="s">
        <v>30</v>
      </c>
      <c r="D954" s="6">
        <v>44341</v>
      </c>
      <c r="E954" s="28">
        <v>44341.639687499992</v>
      </c>
      <c r="F954" s="7">
        <v>144</v>
      </c>
      <c r="G954" s="7" t="str">
        <f>VLOOKUP(Table13144[[#This Row],[LogRecordType]],RecordTypes!$B$13:$C$27,2,0)</f>
        <v>User Logout is Good</v>
      </c>
      <c r="H954" s="5" t="s">
        <v>36</v>
      </c>
      <c r="I954" s="30">
        <f t="shared" si="14"/>
        <v>44341</v>
      </c>
      <c r="J954" s="29">
        <f>+VLOOKUP(Table13144[[#This Row],[DeviceMAC]],C955:F2857,3,0)</f>
        <v>44341.639259259253</v>
      </c>
      <c r="K954">
        <f>+VLOOKUP(Table13144[[#This Row],[DeviceMAC]],C955:F2857,4,0)</f>
        <v>139</v>
      </c>
      <c r="L954" t="str">
        <f>VLOOKUP(Table13144[[#This Row],[PrevRecordType]],RecordTypes!$B$13:$C$27,2,0)</f>
        <v>User Logout Start</v>
      </c>
      <c r="M954" t="str">
        <f>+VLOOKUP(Table13144[[#This Row],[DeviceMAC]],C955:H2857,5,0)</f>
        <v>User Logout Start</v>
      </c>
    </row>
    <row r="955" spans="2:13" x14ac:dyDescent="0.3">
      <c r="B955" s="5" t="s">
        <v>29</v>
      </c>
      <c r="C955" s="5" t="s">
        <v>30</v>
      </c>
      <c r="D955" s="6">
        <v>44341</v>
      </c>
      <c r="E955" s="28">
        <v>44341.639259259253</v>
      </c>
      <c r="F955" s="7">
        <v>139</v>
      </c>
      <c r="G955" s="7" t="str">
        <f>VLOOKUP(Table13144[[#This Row],[LogRecordType]],RecordTypes!$B$13:$C$27,2,0)</f>
        <v>User Logout Start</v>
      </c>
      <c r="H955" s="5" t="s">
        <v>36</v>
      </c>
      <c r="I955" s="30">
        <f t="shared" si="14"/>
        <v>44341</v>
      </c>
      <c r="J955" s="29">
        <f>+VLOOKUP(Table13144[[#This Row],[DeviceMAC]],C956:F2858,3,0)</f>
        <v>44341.262430555551</v>
      </c>
      <c r="K955">
        <f>+VLOOKUP(Table13144[[#This Row],[DeviceMAC]],C956:F2858,4,0)</f>
        <v>123</v>
      </c>
      <c r="L955" t="str">
        <f>VLOOKUP(Table13144[[#This Row],[PrevRecordType]],RecordTypes!$B$13:$C$27,2,0)</f>
        <v>User Login Start is Good</v>
      </c>
      <c r="M955" t="str">
        <f>+VLOOKUP(Table13144[[#This Row],[DeviceMAC]],C956:H2858,5,0)</f>
        <v>User Login Start is Good</v>
      </c>
    </row>
    <row r="956" spans="2:13" ht="28.8" x14ac:dyDescent="0.3">
      <c r="B956" s="5" t="s">
        <v>26</v>
      </c>
      <c r="C956" s="5" t="s">
        <v>184</v>
      </c>
      <c r="D956" s="6">
        <v>44341</v>
      </c>
      <c r="E956" s="28">
        <v>44341.337696759263</v>
      </c>
      <c r="F956" s="7">
        <v>123</v>
      </c>
      <c r="G956" s="7" t="str">
        <f>VLOOKUP(Table13144[[#This Row],[LogRecordType]],RecordTypes!$B$13:$C$27,2,0)</f>
        <v>User Login Start is Good</v>
      </c>
      <c r="H956" s="5" t="s">
        <v>182</v>
      </c>
      <c r="I956" s="30">
        <f t="shared" si="14"/>
        <v>44341</v>
      </c>
      <c r="J956" s="29">
        <f>+VLOOKUP(Table13144[[#This Row],[DeviceMAC]],C957:F2859,3,0)</f>
        <v>44341.337696759263</v>
      </c>
      <c r="K956">
        <f>+VLOOKUP(Table13144[[#This Row],[DeviceMAC]],C957:F2859,4,0)</f>
        <v>113</v>
      </c>
      <c r="L956" t="str">
        <f>VLOOKUP(Table13144[[#This Row],[PrevRecordType]],RecordTypes!$B$13:$C$27,2,0)</f>
        <v>User Login Start</v>
      </c>
      <c r="M956" t="str">
        <f>+VLOOKUP(Table13144[[#This Row],[DeviceMAC]],C957:H2859,5,0)</f>
        <v>User Login Start</v>
      </c>
    </row>
    <row r="957" spans="2:13" x14ac:dyDescent="0.3">
      <c r="B957" s="5" t="s">
        <v>26</v>
      </c>
      <c r="C957" s="5" t="s">
        <v>184</v>
      </c>
      <c r="D957" s="6">
        <v>44341</v>
      </c>
      <c r="E957" s="28">
        <v>44341.337696759263</v>
      </c>
      <c r="F957" s="7">
        <v>113</v>
      </c>
      <c r="G957" s="7" t="str">
        <f>VLOOKUP(Table13144[[#This Row],[LogRecordType]],RecordTypes!$B$13:$C$27,2,0)</f>
        <v>User Login Start</v>
      </c>
      <c r="H957" s="5" t="s">
        <v>186</v>
      </c>
      <c r="I957" s="30">
        <f t="shared" si="14"/>
        <v>44341</v>
      </c>
      <c r="J957" s="29">
        <f>+VLOOKUP(Table13144[[#This Row],[DeviceMAC]],C958:F2860,3,0)</f>
        <v>44341.337141203709</v>
      </c>
      <c r="K957">
        <f>+VLOOKUP(Table13144[[#This Row],[DeviceMAC]],C958:F2860,4,0)</f>
        <v>112</v>
      </c>
      <c r="L957" t="str">
        <f>VLOOKUP(Table13144[[#This Row],[PrevRecordType]],RecordTypes!$B$13:$C$27,2,0)</f>
        <v>Device Connect Network</v>
      </c>
      <c r="M957" t="str">
        <f>+VLOOKUP(Table13144[[#This Row],[DeviceMAC]],C958:H2860,5,0)</f>
        <v>Device Connect Network</v>
      </c>
    </row>
    <row r="958" spans="2:13" ht="28.8" x14ac:dyDescent="0.3">
      <c r="B958" s="5" t="s">
        <v>26</v>
      </c>
      <c r="C958" s="5" t="s">
        <v>184</v>
      </c>
      <c r="D958" s="6">
        <v>44341</v>
      </c>
      <c r="E958" s="28">
        <v>44341.337141203709</v>
      </c>
      <c r="F958" s="7">
        <v>112</v>
      </c>
      <c r="G958" s="7" t="str">
        <f>VLOOKUP(Table13144[[#This Row],[LogRecordType]],RecordTypes!$B$13:$C$27,2,0)</f>
        <v>Device Connect Network</v>
      </c>
      <c r="H958" s="5" t="s">
        <v>185</v>
      </c>
      <c r="I958" s="30">
        <f t="shared" si="14"/>
        <v>44341</v>
      </c>
      <c r="J958" s="29">
        <f>+VLOOKUP(Table13144[[#This Row],[DeviceMAC]],C959:F2861,3,0)</f>
        <v>44341.337037037039</v>
      </c>
      <c r="K958">
        <f>+VLOOKUP(Table13144[[#This Row],[DeviceMAC]],C959:F2861,4,0)</f>
        <v>106</v>
      </c>
      <c r="L958" t="str">
        <f>VLOOKUP(Table13144[[#This Row],[PrevRecordType]],RecordTypes!$B$13:$C$27,2,0)</f>
        <v>Device Start is Good</v>
      </c>
      <c r="M958" t="str">
        <f>+VLOOKUP(Table13144[[#This Row],[DeviceMAC]],C959:H2861,5,0)</f>
        <v>Device Start is Good</v>
      </c>
    </row>
    <row r="959" spans="2:13" x14ac:dyDescent="0.3">
      <c r="B959" s="5" t="s">
        <v>26</v>
      </c>
      <c r="C959" s="5" t="s">
        <v>184</v>
      </c>
      <c r="D959" s="6">
        <v>44341</v>
      </c>
      <c r="E959" s="28">
        <v>44341.337037037039</v>
      </c>
      <c r="F959" s="7">
        <v>106</v>
      </c>
      <c r="G959" s="7" t="str">
        <f>VLOOKUP(Table13144[[#This Row],[LogRecordType]],RecordTypes!$B$13:$C$27,2,0)</f>
        <v>Device Start is Good</v>
      </c>
      <c r="H959" s="5" t="s">
        <v>185</v>
      </c>
      <c r="I959" s="30">
        <f t="shared" si="14"/>
        <v>44341</v>
      </c>
      <c r="J959" s="29">
        <f>+VLOOKUP(Table13144[[#This Row],[DeviceMAC]],C960:F2862,3,0)</f>
        <v>44341.336469907408</v>
      </c>
      <c r="K959">
        <f>+VLOOKUP(Table13144[[#This Row],[DeviceMAC]],C960:F2862,4,0)</f>
        <v>102</v>
      </c>
      <c r="L959" t="str">
        <f>VLOOKUP(Table13144[[#This Row],[PrevRecordType]],RecordTypes!$B$13:$C$27,2,0)</f>
        <v>Device Start</v>
      </c>
      <c r="M959" t="str">
        <f>+VLOOKUP(Table13144[[#This Row],[DeviceMAC]],C960:H2862,5,0)</f>
        <v>Device Start</v>
      </c>
    </row>
    <row r="960" spans="2:13" ht="28.8" x14ac:dyDescent="0.3">
      <c r="B960" s="5" t="s">
        <v>26</v>
      </c>
      <c r="C960" s="5" t="s">
        <v>143</v>
      </c>
      <c r="D960" s="6">
        <v>44341</v>
      </c>
      <c r="E960" s="28">
        <v>44341.336620370363</v>
      </c>
      <c r="F960" s="7">
        <v>123</v>
      </c>
      <c r="G960" s="7" t="str">
        <f>VLOOKUP(Table13144[[#This Row],[LogRecordType]],RecordTypes!$B$13:$C$27,2,0)</f>
        <v>User Login Start is Good</v>
      </c>
      <c r="H960" s="5" t="s">
        <v>155</v>
      </c>
      <c r="I960" s="30">
        <f t="shared" si="14"/>
        <v>44341</v>
      </c>
      <c r="J960" s="29">
        <f>+VLOOKUP(Table13144[[#This Row],[DeviceMAC]],C961:F2863,3,0)</f>
        <v>44341.336493055547</v>
      </c>
      <c r="K960">
        <f>+VLOOKUP(Table13144[[#This Row],[DeviceMAC]],C961:F2863,4,0)</f>
        <v>113</v>
      </c>
      <c r="L960" t="str">
        <f>VLOOKUP(Table13144[[#This Row],[PrevRecordType]],RecordTypes!$B$13:$C$27,2,0)</f>
        <v>User Login Start</v>
      </c>
      <c r="M960" t="str">
        <f>+VLOOKUP(Table13144[[#This Row],[DeviceMAC]],C961:H2863,5,0)</f>
        <v>User Login Start</v>
      </c>
    </row>
    <row r="961" spans="2:13" x14ac:dyDescent="0.3">
      <c r="B961" s="5" t="s">
        <v>26</v>
      </c>
      <c r="C961" s="5" t="s">
        <v>143</v>
      </c>
      <c r="D961" s="6">
        <v>44341</v>
      </c>
      <c r="E961" s="28">
        <v>44341.336493055547</v>
      </c>
      <c r="F961" s="7">
        <v>113</v>
      </c>
      <c r="G961" s="7" t="str">
        <f>VLOOKUP(Table13144[[#This Row],[LogRecordType]],RecordTypes!$B$13:$C$27,2,0)</f>
        <v>User Login Start</v>
      </c>
      <c r="H961" s="5" t="s">
        <v>155</v>
      </c>
      <c r="I961" s="30">
        <f t="shared" si="14"/>
        <v>44341</v>
      </c>
      <c r="J961" s="29">
        <f>+VLOOKUP(Table13144[[#This Row],[DeviceMAC]],C962:F2864,3,0)</f>
        <v>44341.325659722213</v>
      </c>
      <c r="K961">
        <f>+VLOOKUP(Table13144[[#This Row],[DeviceMAC]],C962:F2864,4,0)</f>
        <v>112</v>
      </c>
      <c r="L961" t="str">
        <f>VLOOKUP(Table13144[[#This Row],[PrevRecordType]],RecordTypes!$B$13:$C$27,2,0)</f>
        <v>Device Connect Network</v>
      </c>
      <c r="M961" t="str">
        <f>+VLOOKUP(Table13144[[#This Row],[DeviceMAC]],C962:H2864,5,0)</f>
        <v>Device Connect Network</v>
      </c>
    </row>
    <row r="962" spans="2:13" x14ac:dyDescent="0.3">
      <c r="B962" s="5" t="s">
        <v>26</v>
      </c>
      <c r="C962" s="5" t="s">
        <v>184</v>
      </c>
      <c r="D962" s="6">
        <v>44341</v>
      </c>
      <c r="E962" s="28">
        <v>44341.336469907408</v>
      </c>
      <c r="F962" s="7">
        <v>102</v>
      </c>
      <c r="G962" s="7" t="str">
        <f>VLOOKUP(Table13144[[#This Row],[LogRecordType]],RecordTypes!$B$13:$C$27,2,0)</f>
        <v>Device Start</v>
      </c>
      <c r="H962" s="5" t="s">
        <v>185</v>
      </c>
      <c r="I962" s="30">
        <f t="shared" si="14"/>
        <v>44340</v>
      </c>
      <c r="J962" s="29">
        <f>+VLOOKUP(Table13144[[#This Row],[DeviceMAC]],C963:F2865,3,0)</f>
        <v>44340.711331018516</v>
      </c>
      <c r="K962">
        <f>+VLOOKUP(Table13144[[#This Row],[DeviceMAC]],C963:F2865,4,0)</f>
        <v>156</v>
      </c>
      <c r="L962" t="str">
        <f>VLOOKUP(Table13144[[#This Row],[PrevRecordType]],RecordTypes!$B$13:$C$27,2,0)</f>
        <v>PowerDown Or Network Disconnect Discovered</v>
      </c>
      <c r="M962" s="31" t="str">
        <f>+VLOOKUP(Table13144[[#This Row],[DeviceMAC]],C963:H2865,5,0)</f>
        <v>PowerDown Or Network Disconnect Discovered</v>
      </c>
    </row>
    <row r="963" spans="2:13" ht="28.8" x14ac:dyDescent="0.3">
      <c r="B963" s="5" t="s">
        <v>26</v>
      </c>
      <c r="C963" s="5" t="s">
        <v>166</v>
      </c>
      <c r="D963" s="6">
        <v>44341</v>
      </c>
      <c r="E963" s="28">
        <v>44341.3360300926</v>
      </c>
      <c r="F963" s="7">
        <v>123</v>
      </c>
      <c r="G963" s="7" t="str">
        <f>VLOOKUP(Table13144[[#This Row],[LogRecordType]],RecordTypes!$B$13:$C$27,2,0)</f>
        <v>User Login Start is Good</v>
      </c>
      <c r="H963" s="5" t="s">
        <v>182</v>
      </c>
      <c r="I963" s="30">
        <f t="shared" si="14"/>
        <v>44341</v>
      </c>
      <c r="J963" s="29">
        <f>+VLOOKUP(Table13144[[#This Row],[DeviceMAC]],C964:F2866,3,0)</f>
        <v>44341.335879629638</v>
      </c>
      <c r="K963">
        <f>+VLOOKUP(Table13144[[#This Row],[DeviceMAC]],C964:F2866,4,0)</f>
        <v>113</v>
      </c>
      <c r="L963" t="str">
        <f>VLOOKUP(Table13144[[#This Row],[PrevRecordType]],RecordTypes!$B$13:$C$27,2,0)</f>
        <v>User Login Start</v>
      </c>
      <c r="M963" t="str">
        <f>+VLOOKUP(Table13144[[#This Row],[DeviceMAC]],C964:H2866,5,0)</f>
        <v>User Login Start</v>
      </c>
    </row>
    <row r="964" spans="2:13" x14ac:dyDescent="0.3">
      <c r="B964" s="5" t="s">
        <v>26</v>
      </c>
      <c r="C964" s="5" t="s">
        <v>166</v>
      </c>
      <c r="D964" s="6">
        <v>44341</v>
      </c>
      <c r="E964" s="28">
        <v>44341.335879629638</v>
      </c>
      <c r="F964" s="7">
        <v>113</v>
      </c>
      <c r="G964" s="7" t="str">
        <f>VLOOKUP(Table13144[[#This Row],[LogRecordType]],RecordTypes!$B$13:$C$27,2,0)</f>
        <v>User Login Start</v>
      </c>
      <c r="H964" s="5" t="s">
        <v>182</v>
      </c>
      <c r="I964" s="30">
        <f t="shared" si="14"/>
        <v>44341</v>
      </c>
      <c r="J964" s="29">
        <f>+VLOOKUP(Table13144[[#This Row],[DeviceMAC]],C965:F2867,3,0)</f>
        <v>44341.331134259264</v>
      </c>
      <c r="K964">
        <f>+VLOOKUP(Table13144[[#This Row],[DeviceMAC]],C965:F2867,4,0)</f>
        <v>112</v>
      </c>
      <c r="L964" t="str">
        <f>VLOOKUP(Table13144[[#This Row],[PrevRecordType]],RecordTypes!$B$13:$C$27,2,0)</f>
        <v>Device Connect Network</v>
      </c>
      <c r="M964" t="str">
        <f>+VLOOKUP(Table13144[[#This Row],[DeviceMAC]],C965:H2867,5,0)</f>
        <v>Device Connect Network</v>
      </c>
    </row>
    <row r="965" spans="2:13" ht="28.8" x14ac:dyDescent="0.3">
      <c r="B965" s="5" t="s">
        <v>26</v>
      </c>
      <c r="C965" s="5" t="s">
        <v>174</v>
      </c>
      <c r="D965" s="6">
        <v>44341</v>
      </c>
      <c r="E965" s="28">
        <v>44341.332962962966</v>
      </c>
      <c r="F965" s="7">
        <v>123</v>
      </c>
      <c r="G965" s="7" t="str">
        <f>VLOOKUP(Table13144[[#This Row],[LogRecordType]],RecordTypes!$B$13:$C$27,2,0)</f>
        <v>User Login Start is Good</v>
      </c>
      <c r="H965" s="5" t="s">
        <v>181</v>
      </c>
      <c r="I965" s="30">
        <f t="shared" si="14"/>
        <v>44341</v>
      </c>
      <c r="J965" s="29">
        <f>+VLOOKUP(Table13144[[#This Row],[DeviceMAC]],C966:F2868,3,0)</f>
        <v>44341.33288194445</v>
      </c>
      <c r="K965">
        <f>+VLOOKUP(Table13144[[#This Row],[DeviceMAC]],C966:F2868,4,0)</f>
        <v>113</v>
      </c>
      <c r="L965" t="str">
        <f>VLOOKUP(Table13144[[#This Row],[PrevRecordType]],RecordTypes!$B$13:$C$27,2,0)</f>
        <v>User Login Start</v>
      </c>
      <c r="M965" t="str">
        <f>+VLOOKUP(Table13144[[#This Row],[DeviceMAC]],C966:H2868,5,0)</f>
        <v>User Login Start</v>
      </c>
    </row>
    <row r="966" spans="2:13" ht="28.8" x14ac:dyDescent="0.3">
      <c r="B966" s="5" t="s">
        <v>29</v>
      </c>
      <c r="C966" s="5" t="s">
        <v>158</v>
      </c>
      <c r="D966" s="6">
        <v>44341</v>
      </c>
      <c r="E966" s="28">
        <v>44341.33289351852</v>
      </c>
      <c r="F966" s="7">
        <v>123</v>
      </c>
      <c r="G966" s="7" t="str">
        <f>VLOOKUP(Table13144[[#This Row],[LogRecordType]],RecordTypes!$B$13:$C$27,2,0)</f>
        <v>User Login Start is Good</v>
      </c>
      <c r="H966" s="5" t="s">
        <v>171</v>
      </c>
      <c r="I966" s="30">
        <f t="shared" si="14"/>
        <v>44341</v>
      </c>
      <c r="J966" s="29">
        <f>+VLOOKUP(Table13144[[#This Row],[DeviceMAC]],C967:F2869,3,0)</f>
        <v>44341.332881944443</v>
      </c>
      <c r="K966">
        <f>+VLOOKUP(Table13144[[#This Row],[DeviceMAC]],C967:F2869,4,0)</f>
        <v>113</v>
      </c>
      <c r="L966" t="str">
        <f>VLOOKUP(Table13144[[#This Row],[PrevRecordType]],RecordTypes!$B$13:$C$27,2,0)</f>
        <v>User Login Start</v>
      </c>
      <c r="M966" t="str">
        <f>+VLOOKUP(Table13144[[#This Row],[DeviceMAC]],C967:H2869,5,0)</f>
        <v>User Login Start</v>
      </c>
    </row>
    <row r="967" spans="2:13" x14ac:dyDescent="0.3">
      <c r="B967" s="5" t="s">
        <v>26</v>
      </c>
      <c r="C967" s="5" t="s">
        <v>174</v>
      </c>
      <c r="D967" s="6">
        <v>44341</v>
      </c>
      <c r="E967" s="28">
        <v>44341.33288194445</v>
      </c>
      <c r="F967" s="7">
        <v>113</v>
      </c>
      <c r="G967" s="7" t="str">
        <f>VLOOKUP(Table13144[[#This Row],[LogRecordType]],RecordTypes!$B$13:$C$27,2,0)</f>
        <v>User Login Start</v>
      </c>
      <c r="H967" s="5" t="s">
        <v>180</v>
      </c>
      <c r="I967" s="30">
        <f t="shared" si="14"/>
        <v>44341</v>
      </c>
      <c r="J967" s="29">
        <f>+VLOOKUP(Table13144[[#This Row],[DeviceMAC]],C968:F2870,3,0)</f>
        <v>44341.331643518519</v>
      </c>
      <c r="K967">
        <f>+VLOOKUP(Table13144[[#This Row],[DeviceMAC]],C968:F2870,4,0)</f>
        <v>112</v>
      </c>
      <c r="L967" t="str">
        <f>VLOOKUP(Table13144[[#This Row],[PrevRecordType]],RecordTypes!$B$13:$C$27,2,0)</f>
        <v>Device Connect Network</v>
      </c>
      <c r="M967" t="str">
        <f>+VLOOKUP(Table13144[[#This Row],[DeviceMAC]],C968:H2870,5,0)</f>
        <v>Device Connect Network</v>
      </c>
    </row>
    <row r="968" spans="2:13" x14ac:dyDescent="0.3">
      <c r="B968" s="5" t="s">
        <v>29</v>
      </c>
      <c r="C968" s="5" t="s">
        <v>158</v>
      </c>
      <c r="D968" s="6">
        <v>44341</v>
      </c>
      <c r="E968" s="28">
        <v>44341.332881944443</v>
      </c>
      <c r="F968" s="7">
        <v>113</v>
      </c>
      <c r="G968" s="7" t="str">
        <f>VLOOKUP(Table13144[[#This Row],[LogRecordType]],RecordTypes!$B$13:$C$27,2,0)</f>
        <v>User Login Start</v>
      </c>
      <c r="H968" s="5" t="s">
        <v>170</v>
      </c>
      <c r="I968" s="30">
        <f t="shared" si="14"/>
        <v>44341</v>
      </c>
      <c r="J968" s="29">
        <f>+VLOOKUP(Table13144[[#This Row],[DeviceMAC]],C969:F2871,3,0)</f>
        <v>44341.331956018519</v>
      </c>
      <c r="K968">
        <f>+VLOOKUP(Table13144[[#This Row],[DeviceMAC]],C969:F2871,4,0)</f>
        <v>112</v>
      </c>
      <c r="L968" t="str">
        <f>VLOOKUP(Table13144[[#This Row],[PrevRecordType]],RecordTypes!$B$13:$C$27,2,0)</f>
        <v>Device Connect Network</v>
      </c>
      <c r="M968" t="str">
        <f>+VLOOKUP(Table13144[[#This Row],[DeviceMAC]],C969:H2871,5,0)</f>
        <v>Device Connect Network</v>
      </c>
    </row>
    <row r="969" spans="2:13" ht="28.8" x14ac:dyDescent="0.3">
      <c r="B969" s="5" t="s">
        <v>26</v>
      </c>
      <c r="C969" s="5" t="s">
        <v>151</v>
      </c>
      <c r="D969" s="6">
        <v>44341</v>
      </c>
      <c r="E969" s="28">
        <v>44341.332708333321</v>
      </c>
      <c r="F969" s="7">
        <v>123</v>
      </c>
      <c r="G969" s="7" t="str">
        <f>VLOOKUP(Table13144[[#This Row],[LogRecordType]],RecordTypes!$B$13:$C$27,2,0)</f>
        <v>User Login Start is Good</v>
      </c>
      <c r="H969" s="5" t="s">
        <v>181</v>
      </c>
      <c r="I969" s="30">
        <f t="shared" si="14"/>
        <v>44341</v>
      </c>
      <c r="J969" s="29">
        <f>+VLOOKUP(Table13144[[#This Row],[DeviceMAC]],C970:F2872,3,0)</f>
        <v>44341.332546296282</v>
      </c>
      <c r="K969">
        <f>+VLOOKUP(Table13144[[#This Row],[DeviceMAC]],C970:F2872,4,0)</f>
        <v>113</v>
      </c>
      <c r="L969" t="str">
        <f>VLOOKUP(Table13144[[#This Row],[PrevRecordType]],RecordTypes!$B$13:$C$27,2,0)</f>
        <v>User Login Start</v>
      </c>
      <c r="M969" t="str">
        <f>+VLOOKUP(Table13144[[#This Row],[DeviceMAC]],C970:H2872,5,0)</f>
        <v>User Login Start</v>
      </c>
    </row>
    <row r="970" spans="2:13" x14ac:dyDescent="0.3">
      <c r="B970" s="5" t="s">
        <v>26</v>
      </c>
      <c r="C970" s="5" t="s">
        <v>151</v>
      </c>
      <c r="D970" s="6">
        <v>44341</v>
      </c>
      <c r="E970" s="28">
        <v>44341.332546296282</v>
      </c>
      <c r="F970" s="7">
        <v>113</v>
      </c>
      <c r="G970" s="7" t="str">
        <f>VLOOKUP(Table13144[[#This Row],[LogRecordType]],RecordTypes!$B$13:$C$27,2,0)</f>
        <v>User Login Start</v>
      </c>
      <c r="H970" s="5" t="s">
        <v>181</v>
      </c>
      <c r="I970" s="30">
        <f t="shared" si="14"/>
        <v>44341</v>
      </c>
      <c r="J970" s="29">
        <f>+VLOOKUP(Table13144[[#This Row],[DeviceMAC]],C971:F2873,3,0)</f>
        <v>44341.328078703693</v>
      </c>
      <c r="K970">
        <f>+VLOOKUP(Table13144[[#This Row],[DeviceMAC]],C971:F2873,4,0)</f>
        <v>112</v>
      </c>
      <c r="L970" t="str">
        <f>VLOOKUP(Table13144[[#This Row],[PrevRecordType]],RecordTypes!$B$13:$C$27,2,0)</f>
        <v>Device Connect Network</v>
      </c>
      <c r="M970" t="str">
        <f>+VLOOKUP(Table13144[[#This Row],[DeviceMAC]],C971:H2873,5,0)</f>
        <v>Device Connect Network</v>
      </c>
    </row>
    <row r="971" spans="2:13" ht="28.8" x14ac:dyDescent="0.3">
      <c r="B971" s="5" t="s">
        <v>26</v>
      </c>
      <c r="C971" s="5" t="s">
        <v>141</v>
      </c>
      <c r="D971" s="6">
        <v>44341</v>
      </c>
      <c r="E971" s="28">
        <v>44341.332511574074</v>
      </c>
      <c r="F971" s="7">
        <v>123</v>
      </c>
      <c r="G971" s="7" t="str">
        <f>VLOOKUP(Table13144[[#This Row],[LogRecordType]],RecordTypes!$B$13:$C$27,2,0)</f>
        <v>User Login Start is Good</v>
      </c>
      <c r="H971" s="5" t="s">
        <v>161</v>
      </c>
      <c r="I971" s="30">
        <f t="shared" ref="I971:I1034" si="15">+VLOOKUP(C971,C972:H2874,2,0)</f>
        <v>44341</v>
      </c>
      <c r="J971" s="29">
        <f>+VLOOKUP(Table13144[[#This Row],[DeviceMAC]],C972:F2874,3,0)</f>
        <v>44341.332361111112</v>
      </c>
      <c r="K971">
        <f>+VLOOKUP(Table13144[[#This Row],[DeviceMAC]],C972:F2874,4,0)</f>
        <v>113</v>
      </c>
      <c r="L971" t="str">
        <f>VLOOKUP(Table13144[[#This Row],[PrevRecordType]],RecordTypes!$B$13:$C$27,2,0)</f>
        <v>User Login Start</v>
      </c>
      <c r="M971" t="str">
        <f>+VLOOKUP(Table13144[[#This Row],[DeviceMAC]],C972:H2874,5,0)</f>
        <v>User Login Start</v>
      </c>
    </row>
    <row r="972" spans="2:13" ht="28.8" x14ac:dyDescent="0.3">
      <c r="B972" s="5" t="s">
        <v>26</v>
      </c>
      <c r="C972" s="5" t="s">
        <v>149</v>
      </c>
      <c r="D972" s="6">
        <v>44341</v>
      </c>
      <c r="E972" s="28">
        <v>44341.332418981488</v>
      </c>
      <c r="F972" s="7">
        <v>123</v>
      </c>
      <c r="G972" s="7" t="str">
        <f>VLOOKUP(Table13144[[#This Row],[LogRecordType]],RecordTypes!$B$13:$C$27,2,0)</f>
        <v>User Login Start is Good</v>
      </c>
      <c r="H972" s="5" t="s">
        <v>177</v>
      </c>
      <c r="I972" s="30">
        <f t="shared" si="15"/>
        <v>44341</v>
      </c>
      <c r="J972" s="29">
        <f>+VLOOKUP(Table13144[[#This Row],[DeviceMAC]],C973:F2875,3,0)</f>
        <v>44341.332326388896</v>
      </c>
      <c r="K972">
        <f>+VLOOKUP(Table13144[[#This Row],[DeviceMAC]],C973:F2875,4,0)</f>
        <v>113</v>
      </c>
      <c r="L972" t="str">
        <f>VLOOKUP(Table13144[[#This Row],[PrevRecordType]],RecordTypes!$B$13:$C$27,2,0)</f>
        <v>User Login Start</v>
      </c>
      <c r="M972" t="str">
        <f>+VLOOKUP(Table13144[[#This Row],[DeviceMAC]],C973:H2875,5,0)</f>
        <v>User Login Start</v>
      </c>
    </row>
    <row r="973" spans="2:13" x14ac:dyDescent="0.3">
      <c r="B973" s="5" t="s">
        <v>26</v>
      </c>
      <c r="C973" s="5" t="s">
        <v>141</v>
      </c>
      <c r="D973" s="6">
        <v>44341</v>
      </c>
      <c r="E973" s="28">
        <v>44341.332361111112</v>
      </c>
      <c r="F973" s="7">
        <v>113</v>
      </c>
      <c r="G973" s="7" t="str">
        <f>VLOOKUP(Table13144[[#This Row],[LogRecordType]],RecordTypes!$B$13:$C$27,2,0)</f>
        <v>User Login Start</v>
      </c>
      <c r="H973" s="5" t="s">
        <v>161</v>
      </c>
      <c r="I973" s="30">
        <f t="shared" si="15"/>
        <v>44341</v>
      </c>
      <c r="J973" s="29">
        <f>+VLOOKUP(Table13144[[#This Row],[DeviceMAC]],C974:F2876,3,0)</f>
        <v>44341.321770833332</v>
      </c>
      <c r="K973">
        <f>+VLOOKUP(Table13144[[#This Row],[DeviceMAC]],C974:F2876,4,0)</f>
        <v>112</v>
      </c>
      <c r="L973" t="str">
        <f>VLOOKUP(Table13144[[#This Row],[PrevRecordType]],RecordTypes!$B$13:$C$27,2,0)</f>
        <v>Device Connect Network</v>
      </c>
      <c r="M973" t="str">
        <f>+VLOOKUP(Table13144[[#This Row],[DeviceMAC]],C974:H2876,5,0)</f>
        <v>Device Connect Network</v>
      </c>
    </row>
    <row r="974" spans="2:13" x14ac:dyDescent="0.3">
      <c r="B974" s="5" t="s">
        <v>26</v>
      </c>
      <c r="C974" s="5" t="s">
        <v>149</v>
      </c>
      <c r="D974" s="6">
        <v>44341</v>
      </c>
      <c r="E974" s="28">
        <v>44341.332326388896</v>
      </c>
      <c r="F974" s="7">
        <v>113</v>
      </c>
      <c r="G974" s="7" t="str">
        <f>VLOOKUP(Table13144[[#This Row],[LogRecordType]],RecordTypes!$B$13:$C$27,2,0)</f>
        <v>User Login Start</v>
      </c>
      <c r="H974" s="5" t="s">
        <v>177</v>
      </c>
      <c r="I974" s="30">
        <f t="shared" si="15"/>
        <v>44341</v>
      </c>
      <c r="J974" s="29">
        <f>+VLOOKUP(Table13144[[#This Row],[DeviceMAC]],C975:F2877,3,0)</f>
        <v>44341.327418981484</v>
      </c>
      <c r="K974">
        <f>+VLOOKUP(Table13144[[#This Row],[DeviceMAC]],C975:F2877,4,0)</f>
        <v>112</v>
      </c>
      <c r="L974" t="str">
        <f>VLOOKUP(Table13144[[#This Row],[PrevRecordType]],RecordTypes!$B$13:$C$27,2,0)</f>
        <v>Device Connect Network</v>
      </c>
      <c r="M974" t="str">
        <f>+VLOOKUP(Table13144[[#This Row],[DeviceMAC]],C975:H2877,5,0)</f>
        <v>Device Connect Network</v>
      </c>
    </row>
    <row r="975" spans="2:13" x14ac:dyDescent="0.3">
      <c r="B975" s="5" t="s">
        <v>26</v>
      </c>
      <c r="C975" s="5" t="s">
        <v>164</v>
      </c>
      <c r="D975" s="6">
        <v>44341</v>
      </c>
      <c r="E975" s="28">
        <v>44341.332268518512</v>
      </c>
      <c r="F975" s="7">
        <v>113</v>
      </c>
      <c r="G975" s="7" t="str">
        <f>VLOOKUP(Table13144[[#This Row],[LogRecordType]],RecordTypes!$B$13:$C$27,2,0)</f>
        <v>User Login Start</v>
      </c>
      <c r="H975" s="5" t="s">
        <v>178</v>
      </c>
      <c r="I975" s="30">
        <f t="shared" si="15"/>
        <v>44341</v>
      </c>
      <c r="J975" s="29">
        <f>+VLOOKUP(Table13144[[#This Row],[DeviceMAC]],C976:F2878,3,0)</f>
        <v>44341.332268518512</v>
      </c>
      <c r="K975">
        <f>+VLOOKUP(Table13144[[#This Row],[DeviceMAC]],C976:F2878,4,0)</f>
        <v>123</v>
      </c>
      <c r="L975" t="str">
        <f>VLOOKUP(Table13144[[#This Row],[PrevRecordType]],RecordTypes!$B$13:$C$27,2,0)</f>
        <v>User Login Start is Good</v>
      </c>
      <c r="M975" t="str">
        <f>+VLOOKUP(Table13144[[#This Row],[DeviceMAC]],C976:H2878,5,0)</f>
        <v>User Login Start is Good</v>
      </c>
    </row>
    <row r="976" spans="2:13" ht="28.8" x14ac:dyDescent="0.3">
      <c r="B976" s="5" t="s">
        <v>26</v>
      </c>
      <c r="C976" s="5" t="s">
        <v>164</v>
      </c>
      <c r="D976" s="6">
        <v>44341</v>
      </c>
      <c r="E976" s="28">
        <v>44341.332268518512</v>
      </c>
      <c r="F976" s="7">
        <v>123</v>
      </c>
      <c r="G976" s="7" t="str">
        <f>VLOOKUP(Table13144[[#This Row],[LogRecordType]],RecordTypes!$B$13:$C$27,2,0)</f>
        <v>User Login Start is Good</v>
      </c>
      <c r="H976" s="5" t="s">
        <v>179</v>
      </c>
      <c r="I976" s="30">
        <f t="shared" si="15"/>
        <v>44341</v>
      </c>
      <c r="J976" s="29">
        <f>+VLOOKUP(Table13144[[#This Row],[DeviceMAC]],C977:F2879,3,0)</f>
        <v>44341.331134259257</v>
      </c>
      <c r="K976">
        <f>+VLOOKUP(Table13144[[#This Row],[DeviceMAC]],C977:F2879,4,0)</f>
        <v>112</v>
      </c>
      <c r="L976" t="str">
        <f>VLOOKUP(Table13144[[#This Row],[PrevRecordType]],RecordTypes!$B$13:$C$27,2,0)</f>
        <v>Device Connect Network</v>
      </c>
      <c r="M976" t="str">
        <f>+VLOOKUP(Table13144[[#This Row],[DeviceMAC]],C977:H2879,5,0)</f>
        <v>Device Connect Network</v>
      </c>
    </row>
    <row r="977" spans="2:13" ht="28.8" x14ac:dyDescent="0.3">
      <c r="B977" s="5" t="s">
        <v>29</v>
      </c>
      <c r="C977" s="5" t="s">
        <v>158</v>
      </c>
      <c r="D977" s="6">
        <v>44341</v>
      </c>
      <c r="E977" s="28">
        <v>44341.331956018519</v>
      </c>
      <c r="F977" s="7">
        <v>112</v>
      </c>
      <c r="G977" s="7" t="str">
        <f>VLOOKUP(Table13144[[#This Row],[LogRecordType]],RecordTypes!$B$13:$C$27,2,0)</f>
        <v>Device Connect Network</v>
      </c>
      <c r="H977" s="5" t="s">
        <v>159</v>
      </c>
      <c r="I977" s="30">
        <f t="shared" si="15"/>
        <v>44341</v>
      </c>
      <c r="J977" s="29">
        <f>+VLOOKUP(Table13144[[#This Row],[DeviceMAC]],C978:F2880,3,0)</f>
        <v>44341.33185185185</v>
      </c>
      <c r="K977">
        <f>+VLOOKUP(Table13144[[#This Row],[DeviceMAC]],C978:F2880,4,0)</f>
        <v>106</v>
      </c>
      <c r="L977" t="str">
        <f>VLOOKUP(Table13144[[#This Row],[PrevRecordType]],RecordTypes!$B$13:$C$27,2,0)</f>
        <v>Device Start is Good</v>
      </c>
      <c r="M977" t="str">
        <f>+VLOOKUP(Table13144[[#This Row],[DeviceMAC]],C978:H2880,5,0)</f>
        <v>Device Start is Good</v>
      </c>
    </row>
    <row r="978" spans="2:13" x14ac:dyDescent="0.3">
      <c r="B978" s="5" t="s">
        <v>29</v>
      </c>
      <c r="C978" s="5" t="s">
        <v>158</v>
      </c>
      <c r="D978" s="6">
        <v>44341</v>
      </c>
      <c r="E978" s="28">
        <v>44341.33185185185</v>
      </c>
      <c r="F978" s="7">
        <v>106</v>
      </c>
      <c r="G978" s="7" t="str">
        <f>VLOOKUP(Table13144[[#This Row],[LogRecordType]],RecordTypes!$B$13:$C$27,2,0)</f>
        <v>Device Start is Good</v>
      </c>
      <c r="H978" s="5" t="s">
        <v>159</v>
      </c>
      <c r="I978" s="30">
        <f t="shared" si="15"/>
        <v>44341</v>
      </c>
      <c r="J978" s="29">
        <f>+VLOOKUP(Table13144[[#This Row],[DeviceMAC]],C979:F2881,3,0)</f>
        <v>44341.331319444442</v>
      </c>
      <c r="K978">
        <f>+VLOOKUP(Table13144[[#This Row],[DeviceMAC]],C979:F2881,4,0)</f>
        <v>102</v>
      </c>
      <c r="L978" t="str">
        <f>VLOOKUP(Table13144[[#This Row],[PrevRecordType]],RecordTypes!$B$13:$C$27,2,0)</f>
        <v>Device Start</v>
      </c>
      <c r="M978" t="str">
        <f>+VLOOKUP(Table13144[[#This Row],[DeviceMAC]],C979:H2881,5,0)</f>
        <v>Device Start</v>
      </c>
    </row>
    <row r="979" spans="2:13" ht="28.8" x14ac:dyDescent="0.3">
      <c r="B979" s="5" t="s">
        <v>26</v>
      </c>
      <c r="C979" s="5" t="s">
        <v>156</v>
      </c>
      <c r="D979" s="6">
        <v>44341</v>
      </c>
      <c r="E979" s="28">
        <v>44341.331828703704</v>
      </c>
      <c r="F979" s="7">
        <v>123</v>
      </c>
      <c r="G979" s="7" t="str">
        <f>VLOOKUP(Table13144[[#This Row],[LogRecordType]],RecordTypes!$B$13:$C$27,2,0)</f>
        <v>User Login Start is Good</v>
      </c>
      <c r="H979" s="5" t="s">
        <v>173</v>
      </c>
      <c r="I979" s="30">
        <f t="shared" si="15"/>
        <v>44341</v>
      </c>
      <c r="J979" s="29">
        <f>+VLOOKUP(Table13144[[#This Row],[DeviceMAC]],C980:F2882,3,0)</f>
        <v>44341.331817129627</v>
      </c>
      <c r="K979">
        <f>+VLOOKUP(Table13144[[#This Row],[DeviceMAC]],C980:F2882,4,0)</f>
        <v>113</v>
      </c>
      <c r="L979" t="str">
        <f>VLOOKUP(Table13144[[#This Row],[PrevRecordType]],RecordTypes!$B$13:$C$27,2,0)</f>
        <v>User Login Start</v>
      </c>
      <c r="M979" t="str">
        <f>+VLOOKUP(Table13144[[#This Row],[DeviceMAC]],C980:H2882,5,0)</f>
        <v>User Login Start</v>
      </c>
    </row>
    <row r="980" spans="2:13" x14ac:dyDescent="0.3">
      <c r="B980" s="5" t="s">
        <v>26</v>
      </c>
      <c r="C980" s="5" t="s">
        <v>156</v>
      </c>
      <c r="D980" s="6">
        <v>44341</v>
      </c>
      <c r="E980" s="28">
        <v>44341.331817129627</v>
      </c>
      <c r="F980" s="7">
        <v>113</v>
      </c>
      <c r="G980" s="7" t="str">
        <f>VLOOKUP(Table13144[[#This Row],[LogRecordType]],RecordTypes!$B$13:$C$27,2,0)</f>
        <v>User Login Start</v>
      </c>
      <c r="H980" s="5" t="s">
        <v>172</v>
      </c>
      <c r="I980" s="30">
        <f t="shared" si="15"/>
        <v>44341</v>
      </c>
      <c r="J980" s="29">
        <f>+VLOOKUP(Table13144[[#This Row],[DeviceMAC]],C981:F2883,3,0)</f>
        <v>44341.330717592595</v>
      </c>
      <c r="K980">
        <f>+VLOOKUP(Table13144[[#This Row],[DeviceMAC]],C981:F2883,4,0)</f>
        <v>112</v>
      </c>
      <c r="L980" t="str">
        <f>VLOOKUP(Table13144[[#This Row],[PrevRecordType]],RecordTypes!$B$13:$C$27,2,0)</f>
        <v>Device Connect Network</v>
      </c>
      <c r="M980" t="str">
        <f>+VLOOKUP(Table13144[[#This Row],[DeviceMAC]],C981:H2883,5,0)</f>
        <v>Device Connect Network</v>
      </c>
    </row>
    <row r="981" spans="2:13" ht="28.8" x14ac:dyDescent="0.3">
      <c r="B981" s="5" t="s">
        <v>26</v>
      </c>
      <c r="C981" s="5" t="s">
        <v>174</v>
      </c>
      <c r="D981" s="6">
        <v>44341</v>
      </c>
      <c r="E981" s="28">
        <v>44341.331643518519</v>
      </c>
      <c r="F981" s="7">
        <v>112</v>
      </c>
      <c r="G981" s="7" t="str">
        <f>VLOOKUP(Table13144[[#This Row],[LogRecordType]],RecordTypes!$B$13:$C$27,2,0)</f>
        <v>Device Connect Network</v>
      </c>
      <c r="H981" s="5" t="s">
        <v>175</v>
      </c>
      <c r="I981" s="30">
        <f t="shared" si="15"/>
        <v>44341</v>
      </c>
      <c r="J981" s="29">
        <f>+VLOOKUP(Table13144[[#This Row],[DeviceMAC]],C982:F2884,3,0)</f>
        <v>44341.33153935185</v>
      </c>
      <c r="K981">
        <f>+VLOOKUP(Table13144[[#This Row],[DeviceMAC]],C982:F2884,4,0)</f>
        <v>106</v>
      </c>
      <c r="L981" t="str">
        <f>VLOOKUP(Table13144[[#This Row],[PrevRecordType]],RecordTypes!$B$13:$C$27,2,0)</f>
        <v>Device Start is Good</v>
      </c>
      <c r="M981" t="str">
        <f>+VLOOKUP(Table13144[[#This Row],[DeviceMAC]],C982:H2884,5,0)</f>
        <v>Device Start is Good</v>
      </c>
    </row>
    <row r="982" spans="2:13" x14ac:dyDescent="0.3">
      <c r="B982" s="5" t="s">
        <v>26</v>
      </c>
      <c r="C982" s="5" t="s">
        <v>174</v>
      </c>
      <c r="D982" s="6">
        <v>44341</v>
      </c>
      <c r="E982" s="28">
        <v>44341.33153935185</v>
      </c>
      <c r="F982" s="7">
        <v>106</v>
      </c>
      <c r="G982" s="7" t="str">
        <f>VLOOKUP(Table13144[[#This Row],[LogRecordType]],RecordTypes!$B$13:$C$27,2,0)</f>
        <v>Device Start is Good</v>
      </c>
      <c r="H982" s="5" t="s">
        <v>175</v>
      </c>
      <c r="I982" s="30">
        <f t="shared" si="15"/>
        <v>44341</v>
      </c>
      <c r="J982" s="29">
        <f>+VLOOKUP(Table13144[[#This Row],[DeviceMAC]],C983:F2885,3,0)</f>
        <v>44341.330729166664</v>
      </c>
      <c r="K982">
        <f>+VLOOKUP(Table13144[[#This Row],[DeviceMAC]],C983:F2885,4,0)</f>
        <v>102</v>
      </c>
      <c r="L982" t="str">
        <f>VLOOKUP(Table13144[[#This Row],[PrevRecordType]],RecordTypes!$B$13:$C$27,2,0)</f>
        <v>Device Start</v>
      </c>
      <c r="M982" t="str">
        <f>+VLOOKUP(Table13144[[#This Row],[DeviceMAC]],C983:H2885,5,0)</f>
        <v>Device Start</v>
      </c>
    </row>
    <row r="983" spans="2:13" x14ac:dyDescent="0.3">
      <c r="B983" s="5" t="s">
        <v>29</v>
      </c>
      <c r="C983" s="5" t="s">
        <v>158</v>
      </c>
      <c r="D983" s="6">
        <v>44341</v>
      </c>
      <c r="E983" s="28">
        <v>44341.331319444442</v>
      </c>
      <c r="F983" s="7">
        <v>102</v>
      </c>
      <c r="G983" s="7" t="str">
        <f>VLOOKUP(Table13144[[#This Row],[LogRecordType]],RecordTypes!$B$13:$C$27,2,0)</f>
        <v>Device Start</v>
      </c>
      <c r="H983" s="5" t="s">
        <v>159</v>
      </c>
      <c r="I983" s="30">
        <f t="shared" si="15"/>
        <v>44340</v>
      </c>
      <c r="J983" s="29">
        <f>+VLOOKUP(Table13144[[#This Row],[DeviceMAC]],C984:F2886,3,0)</f>
        <v>44340.774386574078</v>
      </c>
      <c r="K983">
        <f>+VLOOKUP(Table13144[[#This Row],[DeviceMAC]],C984:F2886,4,0)</f>
        <v>156</v>
      </c>
      <c r="L983" t="str">
        <f>VLOOKUP(Table13144[[#This Row],[PrevRecordType]],RecordTypes!$B$13:$C$27,2,0)</f>
        <v>PowerDown Or Network Disconnect Discovered</v>
      </c>
      <c r="M983" s="31" t="str">
        <f>+VLOOKUP(Table13144[[#This Row],[DeviceMAC]],C984:H2886,5,0)</f>
        <v>PowerDown Or Network Disconnect Discovered</v>
      </c>
    </row>
    <row r="984" spans="2:13" ht="28.8" x14ac:dyDescent="0.3">
      <c r="B984" s="5" t="s">
        <v>26</v>
      </c>
      <c r="C984" s="5" t="s">
        <v>162</v>
      </c>
      <c r="D984" s="6">
        <v>44341</v>
      </c>
      <c r="E984" s="28">
        <v>44341.33130787038</v>
      </c>
      <c r="F984" s="7">
        <v>123</v>
      </c>
      <c r="G984" s="7" t="str">
        <f>VLOOKUP(Table13144[[#This Row],[LogRecordType]],RecordTypes!$B$13:$C$27,2,0)</f>
        <v>User Login Start is Good</v>
      </c>
      <c r="H984" s="5" t="s">
        <v>177</v>
      </c>
      <c r="I984" s="30">
        <f t="shared" si="15"/>
        <v>44341</v>
      </c>
      <c r="J984" s="29">
        <f>+VLOOKUP(Table13144[[#This Row],[DeviceMAC]],C985:F2887,3,0)</f>
        <v>44341.331284722233</v>
      </c>
      <c r="K984">
        <f>+VLOOKUP(Table13144[[#This Row],[DeviceMAC]],C985:F2887,4,0)</f>
        <v>113</v>
      </c>
      <c r="L984" t="str">
        <f>VLOOKUP(Table13144[[#This Row],[PrevRecordType]],RecordTypes!$B$13:$C$27,2,0)</f>
        <v>User Login Start</v>
      </c>
      <c r="M984" t="str">
        <f>+VLOOKUP(Table13144[[#This Row],[DeviceMAC]],C985:H2887,5,0)</f>
        <v>User Login Start</v>
      </c>
    </row>
    <row r="985" spans="2:13" x14ac:dyDescent="0.3">
      <c r="B985" s="5" t="s">
        <v>26</v>
      </c>
      <c r="C985" s="5" t="s">
        <v>162</v>
      </c>
      <c r="D985" s="6">
        <v>44341</v>
      </c>
      <c r="E985" s="28">
        <v>44341.331284722233</v>
      </c>
      <c r="F985" s="7">
        <v>113</v>
      </c>
      <c r="G985" s="7" t="str">
        <f>VLOOKUP(Table13144[[#This Row],[LogRecordType]],RecordTypes!$B$13:$C$27,2,0)</f>
        <v>User Login Start</v>
      </c>
      <c r="H985" s="5" t="s">
        <v>176</v>
      </c>
      <c r="I985" s="30">
        <f t="shared" si="15"/>
        <v>44341</v>
      </c>
      <c r="J985" s="29">
        <f>+VLOOKUP(Table13144[[#This Row],[DeviceMAC]],C986:F2888,3,0)</f>
        <v>44341.330810185194</v>
      </c>
      <c r="K985">
        <f>+VLOOKUP(Table13144[[#This Row],[DeviceMAC]],C986:F2888,4,0)</f>
        <v>112</v>
      </c>
      <c r="L985" t="str">
        <f>VLOOKUP(Table13144[[#This Row],[PrevRecordType]],RecordTypes!$B$13:$C$27,2,0)</f>
        <v>Device Connect Network</v>
      </c>
      <c r="M985" t="str">
        <f>+VLOOKUP(Table13144[[#This Row],[DeviceMAC]],C986:H2888,5,0)</f>
        <v>Device Connect Network</v>
      </c>
    </row>
    <row r="986" spans="2:13" ht="28.8" x14ac:dyDescent="0.3">
      <c r="B986" s="5" t="s">
        <v>26</v>
      </c>
      <c r="C986" s="5" t="s">
        <v>166</v>
      </c>
      <c r="D986" s="6">
        <v>44341</v>
      </c>
      <c r="E986" s="28">
        <v>44341.331134259264</v>
      </c>
      <c r="F986" s="7">
        <v>112</v>
      </c>
      <c r="G986" s="7" t="str">
        <f>VLOOKUP(Table13144[[#This Row],[LogRecordType]],RecordTypes!$B$13:$C$27,2,0)</f>
        <v>Device Connect Network</v>
      </c>
      <c r="H986" s="5" t="s">
        <v>167</v>
      </c>
      <c r="I986" s="30">
        <f t="shared" si="15"/>
        <v>44340</v>
      </c>
      <c r="J986" s="29">
        <f>+VLOOKUP(Table13144[[#This Row],[DeviceMAC]],C987:F2889,3,0)</f>
        <v>44340.719293981485</v>
      </c>
      <c r="K986">
        <f>+VLOOKUP(Table13144[[#This Row],[DeviceMAC]],C987:F2889,4,0)</f>
        <v>156</v>
      </c>
      <c r="L986" t="str">
        <f>VLOOKUP(Table13144[[#This Row],[PrevRecordType]],RecordTypes!$B$13:$C$27,2,0)</f>
        <v>PowerDown Or Network Disconnect Discovered</v>
      </c>
      <c r="M986" s="31" t="str">
        <f>+VLOOKUP(Table13144[[#This Row],[DeviceMAC]],C987:H2889,5,0)</f>
        <v>PowerDown Or Network Disconnect Discovered</v>
      </c>
    </row>
    <row r="987" spans="2:13" ht="28.8" x14ac:dyDescent="0.3">
      <c r="B987" s="5" t="s">
        <v>26</v>
      </c>
      <c r="C987" s="5" t="s">
        <v>164</v>
      </c>
      <c r="D987" s="6">
        <v>44341</v>
      </c>
      <c r="E987" s="28">
        <v>44341.331134259257</v>
      </c>
      <c r="F987" s="7">
        <v>112</v>
      </c>
      <c r="G987" s="7" t="str">
        <f>VLOOKUP(Table13144[[#This Row],[LogRecordType]],RecordTypes!$B$13:$C$27,2,0)</f>
        <v>Device Connect Network</v>
      </c>
      <c r="H987" s="5" t="s">
        <v>165</v>
      </c>
      <c r="I987" s="30">
        <f t="shared" si="15"/>
        <v>44341</v>
      </c>
      <c r="J987" s="29">
        <f>+VLOOKUP(Table13144[[#This Row],[DeviceMAC]],C988:F2890,3,0)</f>
        <v>44341.331030092588</v>
      </c>
      <c r="K987">
        <f>+VLOOKUP(Table13144[[#This Row],[DeviceMAC]],C988:F2890,4,0)</f>
        <v>106</v>
      </c>
      <c r="L987" t="str">
        <f>VLOOKUP(Table13144[[#This Row],[PrevRecordType]],RecordTypes!$B$13:$C$27,2,0)</f>
        <v>Device Start is Good</v>
      </c>
      <c r="M987" t="str">
        <f>+VLOOKUP(Table13144[[#This Row],[DeviceMAC]],C988:H2890,5,0)</f>
        <v>Device Start is Good</v>
      </c>
    </row>
    <row r="988" spans="2:13" x14ac:dyDescent="0.3">
      <c r="B988" s="5" t="s">
        <v>26</v>
      </c>
      <c r="C988" s="5" t="s">
        <v>164</v>
      </c>
      <c r="D988" s="6">
        <v>44341</v>
      </c>
      <c r="E988" s="28">
        <v>44341.331030092588</v>
      </c>
      <c r="F988" s="7">
        <v>106</v>
      </c>
      <c r="G988" s="7" t="str">
        <f>VLOOKUP(Table13144[[#This Row],[LogRecordType]],RecordTypes!$B$13:$C$27,2,0)</f>
        <v>Device Start is Good</v>
      </c>
      <c r="H988" s="5" t="s">
        <v>165</v>
      </c>
      <c r="I988" s="30">
        <f t="shared" si="15"/>
        <v>44341</v>
      </c>
      <c r="J988" s="29">
        <f>+VLOOKUP(Table13144[[#This Row],[DeviceMAC]],C989:F2891,3,0)</f>
        <v>44341.330370370364</v>
      </c>
      <c r="K988">
        <f>+VLOOKUP(Table13144[[#This Row],[DeviceMAC]],C989:F2891,4,0)</f>
        <v>102</v>
      </c>
      <c r="L988" t="str">
        <f>VLOOKUP(Table13144[[#This Row],[PrevRecordType]],RecordTypes!$B$13:$C$27,2,0)</f>
        <v>Device Start</v>
      </c>
      <c r="M988" t="str">
        <f>+VLOOKUP(Table13144[[#This Row],[DeviceMAC]],C989:H2891,5,0)</f>
        <v>Device Start</v>
      </c>
    </row>
    <row r="989" spans="2:13" ht="28.8" x14ac:dyDescent="0.3">
      <c r="B989" s="5" t="s">
        <v>26</v>
      </c>
      <c r="C989" s="5" t="s">
        <v>162</v>
      </c>
      <c r="D989" s="6">
        <v>44341</v>
      </c>
      <c r="E989" s="28">
        <v>44341.330810185194</v>
      </c>
      <c r="F989" s="7">
        <v>112</v>
      </c>
      <c r="G989" s="7" t="str">
        <f>VLOOKUP(Table13144[[#This Row],[LogRecordType]],RecordTypes!$B$13:$C$27,2,0)</f>
        <v>Device Connect Network</v>
      </c>
      <c r="H989" s="5" t="s">
        <v>163</v>
      </c>
      <c r="I989" s="30">
        <f t="shared" si="15"/>
        <v>44341</v>
      </c>
      <c r="J989" s="29">
        <f>+VLOOKUP(Table13144[[#This Row],[DeviceMAC]],C990:F2892,3,0)</f>
        <v>44341.330706018525</v>
      </c>
      <c r="K989">
        <f>+VLOOKUP(Table13144[[#This Row],[DeviceMAC]],C990:F2892,4,0)</f>
        <v>106</v>
      </c>
      <c r="L989" t="str">
        <f>VLOOKUP(Table13144[[#This Row],[PrevRecordType]],RecordTypes!$B$13:$C$27,2,0)</f>
        <v>Device Start is Good</v>
      </c>
      <c r="M989" t="str">
        <f>+VLOOKUP(Table13144[[#This Row],[DeviceMAC]],C990:H2892,5,0)</f>
        <v>Device Start is Good</v>
      </c>
    </row>
    <row r="990" spans="2:13" x14ac:dyDescent="0.3">
      <c r="B990" s="5" t="s">
        <v>26</v>
      </c>
      <c r="C990" s="5" t="s">
        <v>174</v>
      </c>
      <c r="D990" s="6">
        <v>44341</v>
      </c>
      <c r="E990" s="28">
        <v>44341.330729166664</v>
      </c>
      <c r="F990" s="7">
        <v>102</v>
      </c>
      <c r="G990" s="7" t="str">
        <f>VLOOKUP(Table13144[[#This Row],[LogRecordType]],RecordTypes!$B$13:$C$27,2,0)</f>
        <v>Device Start</v>
      </c>
      <c r="H990" s="5" t="s">
        <v>175</v>
      </c>
      <c r="I990" s="30">
        <f t="shared" si="15"/>
        <v>44340</v>
      </c>
      <c r="J990" s="29">
        <f>+VLOOKUP(Table13144[[#This Row],[DeviceMAC]],C991:F2893,3,0)</f>
        <v>44340.721354166679</v>
      </c>
      <c r="K990">
        <f>+VLOOKUP(Table13144[[#This Row],[DeviceMAC]],C991:F2893,4,0)</f>
        <v>156</v>
      </c>
      <c r="L990" t="str">
        <f>VLOOKUP(Table13144[[#This Row],[PrevRecordType]],RecordTypes!$B$13:$C$27,2,0)</f>
        <v>PowerDown Or Network Disconnect Discovered</v>
      </c>
      <c r="M990" s="31" t="str">
        <f>+VLOOKUP(Table13144[[#This Row],[DeviceMAC]],C991:H2893,5,0)</f>
        <v>PowerDown Or Network Disconnect Discovered</v>
      </c>
    </row>
    <row r="991" spans="2:13" ht="28.8" x14ac:dyDescent="0.3">
      <c r="B991" s="5" t="s">
        <v>26</v>
      </c>
      <c r="C991" s="5" t="s">
        <v>156</v>
      </c>
      <c r="D991" s="6">
        <v>44341</v>
      </c>
      <c r="E991" s="28">
        <v>44341.330717592595</v>
      </c>
      <c r="F991" s="7">
        <v>112</v>
      </c>
      <c r="G991" s="7" t="str">
        <f>VLOOKUP(Table13144[[#This Row],[LogRecordType]],RecordTypes!$B$13:$C$27,2,0)</f>
        <v>Device Connect Network</v>
      </c>
      <c r="H991" s="5" t="s">
        <v>157</v>
      </c>
      <c r="I991" s="30">
        <f t="shared" si="15"/>
        <v>44341</v>
      </c>
      <c r="J991" s="29">
        <f>+VLOOKUP(Table13144[[#This Row],[DeviceMAC]],C992:F2894,3,0)</f>
        <v>44341.330613425926</v>
      </c>
      <c r="K991">
        <f>+VLOOKUP(Table13144[[#This Row],[DeviceMAC]],C992:F2894,4,0)</f>
        <v>106</v>
      </c>
      <c r="L991" t="str">
        <f>VLOOKUP(Table13144[[#This Row],[PrevRecordType]],RecordTypes!$B$13:$C$27,2,0)</f>
        <v>Device Start is Good</v>
      </c>
      <c r="M991" t="str">
        <f>+VLOOKUP(Table13144[[#This Row],[DeviceMAC]],C992:H2894,5,0)</f>
        <v>Device Start is Good</v>
      </c>
    </row>
    <row r="992" spans="2:13" x14ac:dyDescent="0.3">
      <c r="B992" s="5" t="s">
        <v>26</v>
      </c>
      <c r="C992" s="5" t="s">
        <v>162</v>
      </c>
      <c r="D992" s="6">
        <v>44341</v>
      </c>
      <c r="E992" s="28">
        <v>44341.330706018525</v>
      </c>
      <c r="F992" s="7">
        <v>106</v>
      </c>
      <c r="G992" s="7" t="str">
        <f>VLOOKUP(Table13144[[#This Row],[LogRecordType]],RecordTypes!$B$13:$C$27,2,0)</f>
        <v>Device Start is Good</v>
      </c>
      <c r="H992" s="5" t="s">
        <v>163</v>
      </c>
      <c r="I992" s="30">
        <f t="shared" si="15"/>
        <v>44341</v>
      </c>
      <c r="J992" s="29">
        <f>+VLOOKUP(Table13144[[#This Row],[DeviceMAC]],C993:F2895,3,0)</f>
        <v>44341.330185185187</v>
      </c>
      <c r="K992">
        <f>+VLOOKUP(Table13144[[#This Row],[DeviceMAC]],C993:F2895,4,0)</f>
        <v>102</v>
      </c>
      <c r="L992" t="str">
        <f>VLOOKUP(Table13144[[#This Row],[PrevRecordType]],RecordTypes!$B$13:$C$27,2,0)</f>
        <v>Device Start</v>
      </c>
      <c r="M992" t="str">
        <f>+VLOOKUP(Table13144[[#This Row],[DeviceMAC]],C993:H2895,5,0)</f>
        <v>Device Start</v>
      </c>
    </row>
    <row r="993" spans="2:13" x14ac:dyDescent="0.3">
      <c r="B993" s="5" t="s">
        <v>26</v>
      </c>
      <c r="C993" s="5" t="s">
        <v>156</v>
      </c>
      <c r="D993" s="6">
        <v>44341</v>
      </c>
      <c r="E993" s="28">
        <v>44341.330613425926</v>
      </c>
      <c r="F993" s="7">
        <v>106</v>
      </c>
      <c r="G993" s="7" t="str">
        <f>VLOOKUP(Table13144[[#This Row],[LogRecordType]],RecordTypes!$B$13:$C$27,2,0)</f>
        <v>Device Start is Good</v>
      </c>
      <c r="H993" s="5" t="s">
        <v>157</v>
      </c>
      <c r="I993" s="30">
        <f t="shared" si="15"/>
        <v>44341</v>
      </c>
      <c r="J993" s="29">
        <f>+VLOOKUP(Table13144[[#This Row],[DeviceMAC]],C994:F2896,3,0)</f>
        <v>44341.330011574071</v>
      </c>
      <c r="K993">
        <f>+VLOOKUP(Table13144[[#This Row],[DeviceMAC]],C994:F2896,4,0)</f>
        <v>102</v>
      </c>
      <c r="L993" t="str">
        <f>VLOOKUP(Table13144[[#This Row],[PrevRecordType]],RecordTypes!$B$13:$C$27,2,0)</f>
        <v>Device Start</v>
      </c>
      <c r="M993" t="str">
        <f>+VLOOKUP(Table13144[[#This Row],[DeviceMAC]],C994:H2896,5,0)</f>
        <v>Device Start</v>
      </c>
    </row>
    <row r="994" spans="2:13" ht="28.8" x14ac:dyDescent="0.3">
      <c r="B994" s="5" t="s">
        <v>29</v>
      </c>
      <c r="C994" s="5" t="s">
        <v>153</v>
      </c>
      <c r="D994" s="6">
        <v>44341</v>
      </c>
      <c r="E994" s="28">
        <v>44341.330451388894</v>
      </c>
      <c r="F994" s="7">
        <v>123</v>
      </c>
      <c r="G994" s="7" t="str">
        <f>VLOOKUP(Table13144[[#This Row],[LogRecordType]],RecordTypes!$B$13:$C$27,2,0)</f>
        <v>User Login Start is Good</v>
      </c>
      <c r="H994" s="5" t="s">
        <v>169</v>
      </c>
      <c r="I994" s="30">
        <f t="shared" si="15"/>
        <v>44341</v>
      </c>
      <c r="J994" s="29">
        <f>+VLOOKUP(Table13144[[#This Row],[DeviceMAC]],C995:F2897,3,0)</f>
        <v>44341.330428240748</v>
      </c>
      <c r="K994">
        <f>+VLOOKUP(Table13144[[#This Row],[DeviceMAC]],C995:F2897,4,0)</f>
        <v>113</v>
      </c>
      <c r="L994" t="str">
        <f>VLOOKUP(Table13144[[#This Row],[PrevRecordType]],RecordTypes!$B$13:$C$27,2,0)</f>
        <v>User Login Start</v>
      </c>
      <c r="M994" t="str">
        <f>+VLOOKUP(Table13144[[#This Row],[DeviceMAC]],C995:H2897,5,0)</f>
        <v>User Login Start</v>
      </c>
    </row>
    <row r="995" spans="2:13" x14ac:dyDescent="0.3">
      <c r="B995" s="5" t="s">
        <v>29</v>
      </c>
      <c r="C995" s="5" t="s">
        <v>153</v>
      </c>
      <c r="D995" s="6">
        <v>44341</v>
      </c>
      <c r="E995" s="28">
        <v>44341.330428240748</v>
      </c>
      <c r="F995" s="7">
        <v>113</v>
      </c>
      <c r="G995" s="7" t="str">
        <f>VLOOKUP(Table13144[[#This Row],[LogRecordType]],RecordTypes!$B$13:$C$27,2,0)</f>
        <v>User Login Start</v>
      </c>
      <c r="H995" s="5" t="s">
        <v>168</v>
      </c>
      <c r="I995" s="30">
        <f t="shared" si="15"/>
        <v>44341</v>
      </c>
      <c r="J995" s="29">
        <f>+VLOOKUP(Table13144[[#This Row],[DeviceMAC]],C996:F2898,3,0)</f>
        <v>44341.330046296302</v>
      </c>
      <c r="K995">
        <f>+VLOOKUP(Table13144[[#This Row],[DeviceMAC]],C996:F2898,4,0)</f>
        <v>112</v>
      </c>
      <c r="L995" t="str">
        <f>VLOOKUP(Table13144[[#This Row],[PrevRecordType]],RecordTypes!$B$13:$C$27,2,0)</f>
        <v>Device Connect Network</v>
      </c>
      <c r="M995" t="str">
        <f>+VLOOKUP(Table13144[[#This Row],[DeviceMAC]],C996:H2898,5,0)</f>
        <v>Device Connect Network</v>
      </c>
    </row>
    <row r="996" spans="2:13" x14ac:dyDescent="0.3">
      <c r="B996" s="5" t="s">
        <v>26</v>
      </c>
      <c r="C996" s="5" t="s">
        <v>164</v>
      </c>
      <c r="D996" s="6">
        <v>44341</v>
      </c>
      <c r="E996" s="28">
        <v>44341.330370370364</v>
      </c>
      <c r="F996" s="7">
        <v>102</v>
      </c>
      <c r="G996" s="7" t="str">
        <f>VLOOKUP(Table13144[[#This Row],[LogRecordType]],RecordTypes!$B$13:$C$27,2,0)</f>
        <v>Device Start</v>
      </c>
      <c r="H996" s="5" t="s">
        <v>165</v>
      </c>
      <c r="I996" s="30">
        <f t="shared" si="15"/>
        <v>44340</v>
      </c>
      <c r="J996" s="29">
        <f>+VLOOKUP(Table13144[[#This Row],[DeviceMAC]],C997:F2899,3,0)</f>
        <v>44340.704583333325</v>
      </c>
      <c r="K996">
        <f>+VLOOKUP(Table13144[[#This Row],[DeviceMAC]],C997:F2899,4,0)</f>
        <v>156</v>
      </c>
      <c r="L996" t="str">
        <f>VLOOKUP(Table13144[[#This Row],[PrevRecordType]],RecordTypes!$B$13:$C$27,2,0)</f>
        <v>PowerDown Or Network Disconnect Discovered</v>
      </c>
      <c r="M996" s="31" t="str">
        <f>+VLOOKUP(Table13144[[#This Row],[DeviceMAC]],C997:H2899,5,0)</f>
        <v>PowerDown Or Network Disconnect Discovered</v>
      </c>
    </row>
    <row r="997" spans="2:13" ht="28.8" x14ac:dyDescent="0.3">
      <c r="B997" s="5" t="s">
        <v>29</v>
      </c>
      <c r="C997" s="5" t="s">
        <v>147</v>
      </c>
      <c r="D997" s="6">
        <v>44341</v>
      </c>
      <c r="E997" s="28">
        <v>44341.330243055549</v>
      </c>
      <c r="F997" s="7">
        <v>123</v>
      </c>
      <c r="G997" s="7" t="str">
        <f>VLOOKUP(Table13144[[#This Row],[LogRecordType]],RecordTypes!$B$13:$C$27,2,0)</f>
        <v>User Login Start is Good</v>
      </c>
      <c r="H997" s="5" t="s">
        <v>160</v>
      </c>
      <c r="I997" s="30">
        <f t="shared" si="15"/>
        <v>44341</v>
      </c>
      <c r="J997" s="29">
        <f>+VLOOKUP(Table13144[[#This Row],[DeviceMAC]],C998:F2900,3,0)</f>
        <v>44341.330162037033</v>
      </c>
      <c r="K997">
        <f>+VLOOKUP(Table13144[[#This Row],[DeviceMAC]],C998:F2900,4,0)</f>
        <v>113</v>
      </c>
      <c r="L997" t="str">
        <f>VLOOKUP(Table13144[[#This Row],[PrevRecordType]],RecordTypes!$B$13:$C$27,2,0)</f>
        <v>User Login Start</v>
      </c>
      <c r="M997" t="str">
        <f>+VLOOKUP(Table13144[[#This Row],[DeviceMAC]],C998:H2900,5,0)</f>
        <v>User Login Start</v>
      </c>
    </row>
    <row r="998" spans="2:13" ht="28.8" x14ac:dyDescent="0.3">
      <c r="B998" s="5" t="s">
        <v>29</v>
      </c>
      <c r="C998" s="5" t="s">
        <v>145</v>
      </c>
      <c r="D998" s="6">
        <v>44341</v>
      </c>
      <c r="E998" s="28">
        <v>44341.33021990741</v>
      </c>
      <c r="F998" s="7">
        <v>123</v>
      </c>
      <c r="G998" s="7" t="str">
        <f>VLOOKUP(Table13144[[#This Row],[LogRecordType]],RecordTypes!$B$13:$C$27,2,0)</f>
        <v>User Login Start is Good</v>
      </c>
      <c r="H998" s="5" t="s">
        <v>183</v>
      </c>
      <c r="I998" s="30">
        <f t="shared" si="15"/>
        <v>44341</v>
      </c>
      <c r="J998" s="29">
        <f>+VLOOKUP(Table13144[[#This Row],[DeviceMAC]],C999:F2901,3,0)</f>
        <v>44341.330104166671</v>
      </c>
      <c r="K998">
        <f>+VLOOKUP(Table13144[[#This Row],[DeviceMAC]],C999:F2901,4,0)</f>
        <v>113</v>
      </c>
      <c r="L998" t="str">
        <f>VLOOKUP(Table13144[[#This Row],[PrevRecordType]],RecordTypes!$B$13:$C$27,2,0)</f>
        <v>User Login Start</v>
      </c>
      <c r="M998" t="str">
        <f>+VLOOKUP(Table13144[[#This Row],[DeviceMAC]],C999:H2901,5,0)</f>
        <v>User Login Start</v>
      </c>
    </row>
    <row r="999" spans="2:13" x14ac:dyDescent="0.3">
      <c r="B999" s="5" t="s">
        <v>26</v>
      </c>
      <c r="C999" s="5" t="s">
        <v>162</v>
      </c>
      <c r="D999" s="6">
        <v>44341</v>
      </c>
      <c r="E999" s="28">
        <v>44341.330185185187</v>
      </c>
      <c r="F999" s="7">
        <v>102</v>
      </c>
      <c r="G999" s="7" t="str">
        <f>VLOOKUP(Table13144[[#This Row],[LogRecordType]],RecordTypes!$B$13:$C$27,2,0)</f>
        <v>Device Start</v>
      </c>
      <c r="H999" s="5" t="s">
        <v>163</v>
      </c>
      <c r="I999" s="30">
        <f t="shared" si="15"/>
        <v>44340</v>
      </c>
      <c r="J999" s="29">
        <f>+VLOOKUP(Table13144[[#This Row],[DeviceMAC]],C1000:F2902,3,0)</f>
        <v>44340.716585648159</v>
      </c>
      <c r="K999">
        <f>+VLOOKUP(Table13144[[#This Row],[DeviceMAC]],C1000:F2902,4,0)</f>
        <v>156</v>
      </c>
      <c r="L999" t="str">
        <f>VLOOKUP(Table13144[[#This Row],[PrevRecordType]],RecordTypes!$B$13:$C$27,2,0)</f>
        <v>PowerDown Or Network Disconnect Discovered</v>
      </c>
      <c r="M999" s="31" t="str">
        <f>+VLOOKUP(Table13144[[#This Row],[DeviceMAC]],C1000:H2902,5,0)</f>
        <v>PowerDown Or Network Disconnect Discovered</v>
      </c>
    </row>
    <row r="1000" spans="2:13" x14ac:dyDescent="0.3">
      <c r="B1000" s="5" t="s">
        <v>29</v>
      </c>
      <c r="C1000" s="5" t="s">
        <v>147</v>
      </c>
      <c r="D1000" s="6">
        <v>44341</v>
      </c>
      <c r="E1000" s="28">
        <v>44341.330162037033</v>
      </c>
      <c r="F1000" s="7">
        <v>113</v>
      </c>
      <c r="G1000" s="7" t="str">
        <f>VLOOKUP(Table13144[[#This Row],[LogRecordType]],RecordTypes!$B$13:$C$27,2,0)</f>
        <v>User Login Start</v>
      </c>
      <c r="H1000" s="5" t="s">
        <v>160</v>
      </c>
      <c r="I1000" s="30">
        <f t="shared" si="15"/>
        <v>44341</v>
      </c>
      <c r="J1000" s="29">
        <f>+VLOOKUP(Table13144[[#This Row],[DeviceMAC]],C1001:F2903,3,0)</f>
        <v>44341.32571759259</v>
      </c>
      <c r="K1000">
        <f>+VLOOKUP(Table13144[[#This Row],[DeviceMAC]],C1001:F2903,4,0)</f>
        <v>112</v>
      </c>
      <c r="L1000" t="str">
        <f>VLOOKUP(Table13144[[#This Row],[PrevRecordType]],RecordTypes!$B$13:$C$27,2,0)</f>
        <v>Device Connect Network</v>
      </c>
      <c r="M1000" t="str">
        <f>+VLOOKUP(Table13144[[#This Row],[DeviceMAC]],C1001:H2903,5,0)</f>
        <v>Device Connect Network</v>
      </c>
    </row>
    <row r="1001" spans="2:13" x14ac:dyDescent="0.3">
      <c r="B1001" s="5" t="s">
        <v>29</v>
      </c>
      <c r="C1001" s="5" t="s">
        <v>145</v>
      </c>
      <c r="D1001" s="6">
        <v>44341</v>
      </c>
      <c r="E1001" s="28">
        <v>44341.330104166671</v>
      </c>
      <c r="F1001" s="7">
        <v>113</v>
      </c>
      <c r="G1001" s="7" t="str">
        <f>VLOOKUP(Table13144[[#This Row],[LogRecordType]],RecordTypes!$B$13:$C$27,2,0)</f>
        <v>User Login Start</v>
      </c>
      <c r="H1001" s="5" t="s">
        <v>183</v>
      </c>
      <c r="I1001" s="30">
        <f t="shared" si="15"/>
        <v>44341</v>
      </c>
      <c r="J1001" s="29">
        <f>+VLOOKUP(Table13144[[#This Row],[DeviceMAC]],C1002:F2904,3,0)</f>
        <v>44341.32534722222</v>
      </c>
      <c r="K1001">
        <f>+VLOOKUP(Table13144[[#This Row],[DeviceMAC]],C1002:F2904,4,0)</f>
        <v>112</v>
      </c>
      <c r="L1001" t="str">
        <f>VLOOKUP(Table13144[[#This Row],[PrevRecordType]],RecordTypes!$B$13:$C$27,2,0)</f>
        <v>Device Connect Network</v>
      </c>
      <c r="M1001" t="str">
        <f>+VLOOKUP(Table13144[[#This Row],[DeviceMAC]],C1002:H2904,5,0)</f>
        <v>Device Connect Network</v>
      </c>
    </row>
    <row r="1002" spans="2:13" ht="28.8" x14ac:dyDescent="0.3">
      <c r="B1002" s="5" t="s">
        <v>29</v>
      </c>
      <c r="C1002" s="5" t="s">
        <v>153</v>
      </c>
      <c r="D1002" s="6">
        <v>44341</v>
      </c>
      <c r="E1002" s="28">
        <v>44341.330046296302</v>
      </c>
      <c r="F1002" s="7">
        <v>112</v>
      </c>
      <c r="G1002" s="7" t="str">
        <f>VLOOKUP(Table13144[[#This Row],[LogRecordType]],RecordTypes!$B$13:$C$27,2,0)</f>
        <v>Device Connect Network</v>
      </c>
      <c r="H1002" s="5" t="s">
        <v>154</v>
      </c>
      <c r="I1002" s="30">
        <f t="shared" si="15"/>
        <v>44341</v>
      </c>
      <c r="J1002" s="29">
        <f>+VLOOKUP(Table13144[[#This Row],[DeviceMAC]],C1003:F2905,3,0)</f>
        <v>44341.329942129632</v>
      </c>
      <c r="K1002">
        <f>+VLOOKUP(Table13144[[#This Row],[DeviceMAC]],C1003:F2905,4,0)</f>
        <v>106</v>
      </c>
      <c r="L1002" t="str">
        <f>VLOOKUP(Table13144[[#This Row],[PrevRecordType]],RecordTypes!$B$13:$C$27,2,0)</f>
        <v>Device Start is Good</v>
      </c>
      <c r="M1002" t="str">
        <f>+VLOOKUP(Table13144[[#This Row],[DeviceMAC]],C1003:H2905,5,0)</f>
        <v>Device Start is Good</v>
      </c>
    </row>
    <row r="1003" spans="2:13" x14ac:dyDescent="0.3">
      <c r="B1003" s="5" t="s">
        <v>26</v>
      </c>
      <c r="C1003" s="5" t="s">
        <v>156</v>
      </c>
      <c r="D1003" s="6">
        <v>44341</v>
      </c>
      <c r="E1003" s="28">
        <v>44341.330011574071</v>
      </c>
      <c r="F1003" s="7">
        <v>102</v>
      </c>
      <c r="G1003" s="7" t="str">
        <f>VLOOKUP(Table13144[[#This Row],[LogRecordType]],RecordTypes!$B$13:$C$27,2,0)</f>
        <v>Device Start</v>
      </c>
      <c r="H1003" s="5" t="s">
        <v>157</v>
      </c>
      <c r="I1003" s="30">
        <f t="shared" si="15"/>
        <v>44340</v>
      </c>
      <c r="J1003" s="29">
        <f>+VLOOKUP(Table13144[[#This Row],[DeviceMAC]],C1004:F2906,3,0)</f>
        <v>44340.701898148152</v>
      </c>
      <c r="K1003">
        <f>+VLOOKUP(Table13144[[#This Row],[DeviceMAC]],C1004:F2906,4,0)</f>
        <v>156</v>
      </c>
      <c r="L1003" t="str">
        <f>VLOOKUP(Table13144[[#This Row],[PrevRecordType]],RecordTypes!$B$13:$C$27,2,0)</f>
        <v>PowerDown Or Network Disconnect Discovered</v>
      </c>
      <c r="M1003" s="31" t="str">
        <f>+VLOOKUP(Table13144[[#This Row],[DeviceMAC]],C1004:H2906,5,0)</f>
        <v>PowerDown Or Network Disconnect Discovered</v>
      </c>
    </row>
    <row r="1004" spans="2:13" x14ac:dyDescent="0.3">
      <c r="B1004" s="5" t="s">
        <v>29</v>
      </c>
      <c r="C1004" s="5" t="s">
        <v>153</v>
      </c>
      <c r="D1004" s="6">
        <v>44341</v>
      </c>
      <c r="E1004" s="28">
        <v>44341.329942129632</v>
      </c>
      <c r="F1004" s="7">
        <v>106</v>
      </c>
      <c r="G1004" s="7" t="str">
        <f>VLOOKUP(Table13144[[#This Row],[LogRecordType]],RecordTypes!$B$13:$C$27,2,0)</f>
        <v>Device Start is Good</v>
      </c>
      <c r="H1004" s="5" t="s">
        <v>154</v>
      </c>
      <c r="I1004" s="30">
        <f t="shared" si="15"/>
        <v>44341</v>
      </c>
      <c r="J1004" s="29">
        <f>+VLOOKUP(Table13144[[#This Row],[DeviceMAC]],C1005:F2907,3,0)</f>
        <v>44341.327719907407</v>
      </c>
      <c r="K1004">
        <f>+VLOOKUP(Table13144[[#This Row],[DeviceMAC]],C1005:F2907,4,0)</f>
        <v>102</v>
      </c>
      <c r="L1004" t="str">
        <f>VLOOKUP(Table13144[[#This Row],[PrevRecordType]],RecordTypes!$B$13:$C$27,2,0)</f>
        <v>Device Start</v>
      </c>
      <c r="M1004" t="str">
        <f>+VLOOKUP(Table13144[[#This Row],[DeviceMAC]],C1005:H2907,5,0)</f>
        <v>Device Start</v>
      </c>
    </row>
    <row r="1005" spans="2:13" ht="28.8" x14ac:dyDescent="0.3">
      <c r="B1005" s="5" t="s">
        <v>26</v>
      </c>
      <c r="C1005" s="5" t="s">
        <v>151</v>
      </c>
      <c r="D1005" s="6">
        <v>44341</v>
      </c>
      <c r="E1005" s="28">
        <v>44341.328078703693</v>
      </c>
      <c r="F1005" s="7">
        <v>112</v>
      </c>
      <c r="G1005" s="7" t="str">
        <f>VLOOKUP(Table13144[[#This Row],[LogRecordType]],RecordTypes!$B$13:$C$27,2,0)</f>
        <v>Device Connect Network</v>
      </c>
      <c r="H1005" s="5" t="s">
        <v>152</v>
      </c>
      <c r="I1005" s="30">
        <f t="shared" si="15"/>
        <v>44340</v>
      </c>
      <c r="J1005" s="29">
        <f>+VLOOKUP(Table13144[[#This Row],[DeviceMAC]],C1006:F2908,3,0)</f>
        <v>44340.71761574073</v>
      </c>
      <c r="K1005">
        <f>+VLOOKUP(Table13144[[#This Row],[DeviceMAC]],C1006:F2908,4,0)</f>
        <v>156</v>
      </c>
      <c r="L1005" t="str">
        <f>VLOOKUP(Table13144[[#This Row],[PrevRecordType]],RecordTypes!$B$13:$C$27,2,0)</f>
        <v>PowerDown Or Network Disconnect Discovered</v>
      </c>
      <c r="M1005" s="31" t="str">
        <f>+VLOOKUP(Table13144[[#This Row],[DeviceMAC]],C1006:H2908,5,0)</f>
        <v>PowerDown Or Network Disconnect Discovered</v>
      </c>
    </row>
    <row r="1006" spans="2:13" x14ac:dyDescent="0.3">
      <c r="B1006" s="5" t="s">
        <v>29</v>
      </c>
      <c r="C1006" s="5" t="s">
        <v>153</v>
      </c>
      <c r="D1006" s="6">
        <v>44341</v>
      </c>
      <c r="E1006" s="28">
        <v>44341.327719907407</v>
      </c>
      <c r="F1006" s="7">
        <v>102</v>
      </c>
      <c r="G1006" s="7" t="str">
        <f>VLOOKUP(Table13144[[#This Row],[LogRecordType]],RecordTypes!$B$13:$C$27,2,0)</f>
        <v>Device Start</v>
      </c>
      <c r="H1006" s="5" t="s">
        <v>154</v>
      </c>
      <c r="I1006" s="30">
        <f t="shared" si="15"/>
        <v>44340</v>
      </c>
      <c r="J1006" s="29">
        <f>+VLOOKUP(Table13144[[#This Row],[DeviceMAC]],C1007:F2909,3,0)</f>
        <v>44340.711527777785</v>
      </c>
      <c r="K1006">
        <f>+VLOOKUP(Table13144[[#This Row],[DeviceMAC]],C1007:F2909,4,0)</f>
        <v>156</v>
      </c>
      <c r="L1006" t="str">
        <f>VLOOKUP(Table13144[[#This Row],[PrevRecordType]],RecordTypes!$B$13:$C$27,2,0)</f>
        <v>PowerDown Or Network Disconnect Discovered</v>
      </c>
      <c r="M1006" s="31" t="str">
        <f>+VLOOKUP(Table13144[[#This Row],[DeviceMAC]],C1007:H2909,5,0)</f>
        <v>PowerDown Or Network Disconnect Discovered</v>
      </c>
    </row>
    <row r="1007" spans="2:13" ht="28.8" x14ac:dyDescent="0.3">
      <c r="B1007" s="5" t="s">
        <v>26</v>
      </c>
      <c r="C1007" s="5" t="s">
        <v>149</v>
      </c>
      <c r="D1007" s="6">
        <v>44341</v>
      </c>
      <c r="E1007" s="28">
        <v>44341.327418981484</v>
      </c>
      <c r="F1007" s="7">
        <v>112</v>
      </c>
      <c r="G1007" s="7" t="str">
        <f>VLOOKUP(Table13144[[#This Row],[LogRecordType]],RecordTypes!$B$13:$C$27,2,0)</f>
        <v>Device Connect Network</v>
      </c>
      <c r="H1007" s="5" t="s">
        <v>150</v>
      </c>
      <c r="I1007" s="30">
        <f t="shared" si="15"/>
        <v>44340</v>
      </c>
      <c r="J1007" s="29">
        <f>+VLOOKUP(Table13144[[#This Row],[DeviceMAC]],C1008:F2910,3,0)</f>
        <v>44340.713634259264</v>
      </c>
      <c r="K1007">
        <f>+VLOOKUP(Table13144[[#This Row],[DeviceMAC]],C1008:F2910,4,0)</f>
        <v>156</v>
      </c>
      <c r="L1007" t="str">
        <f>VLOOKUP(Table13144[[#This Row],[PrevRecordType]],RecordTypes!$B$13:$C$27,2,0)</f>
        <v>PowerDown Or Network Disconnect Discovered</v>
      </c>
      <c r="M1007" s="31" t="str">
        <f>+VLOOKUP(Table13144[[#This Row],[DeviceMAC]],C1008:H2910,5,0)</f>
        <v>PowerDown Or Network Disconnect Discovered</v>
      </c>
    </row>
    <row r="1008" spans="2:13" ht="28.8" x14ac:dyDescent="0.3">
      <c r="B1008" s="5" t="s">
        <v>29</v>
      </c>
      <c r="C1008" s="5" t="s">
        <v>147</v>
      </c>
      <c r="D1008" s="6">
        <v>44341</v>
      </c>
      <c r="E1008" s="28">
        <v>44341.32571759259</v>
      </c>
      <c r="F1008" s="7">
        <v>112</v>
      </c>
      <c r="G1008" s="7" t="str">
        <f>VLOOKUP(Table13144[[#This Row],[LogRecordType]],RecordTypes!$B$13:$C$27,2,0)</f>
        <v>Device Connect Network</v>
      </c>
      <c r="H1008" s="5" t="s">
        <v>148</v>
      </c>
      <c r="I1008" s="30">
        <f t="shared" si="15"/>
        <v>44340</v>
      </c>
      <c r="J1008" s="29">
        <f>+VLOOKUP(Table13144[[#This Row],[DeviceMAC]],C1009:F2911,3,0)</f>
        <v>44340.710416666669</v>
      </c>
      <c r="K1008">
        <f>+VLOOKUP(Table13144[[#This Row],[DeviceMAC]],C1009:F2911,4,0)</f>
        <v>156</v>
      </c>
      <c r="L1008" t="str">
        <f>VLOOKUP(Table13144[[#This Row],[PrevRecordType]],RecordTypes!$B$13:$C$27,2,0)</f>
        <v>PowerDown Or Network Disconnect Discovered</v>
      </c>
      <c r="M1008" s="31" t="str">
        <f>+VLOOKUP(Table13144[[#This Row],[DeviceMAC]],C1009:H2911,5,0)</f>
        <v>PowerDown Or Network Disconnect Discovered</v>
      </c>
    </row>
    <row r="1009" spans="2:13" ht="28.8" x14ac:dyDescent="0.3">
      <c r="B1009" s="5" t="s">
        <v>26</v>
      </c>
      <c r="C1009" s="5" t="s">
        <v>143</v>
      </c>
      <c r="D1009" s="6">
        <v>44341</v>
      </c>
      <c r="E1009" s="28">
        <v>44341.325659722213</v>
      </c>
      <c r="F1009" s="7">
        <v>112</v>
      </c>
      <c r="G1009" s="7" t="str">
        <f>VLOOKUP(Table13144[[#This Row],[LogRecordType]],RecordTypes!$B$13:$C$27,2,0)</f>
        <v>Device Connect Network</v>
      </c>
      <c r="H1009" s="5" t="s">
        <v>144</v>
      </c>
      <c r="I1009" s="30">
        <f t="shared" si="15"/>
        <v>44340</v>
      </c>
      <c r="J1009" s="29">
        <f>+VLOOKUP(Table13144[[#This Row],[DeviceMAC]],C1010:F2912,3,0)</f>
        <v>44340.709305555545</v>
      </c>
      <c r="K1009">
        <f>+VLOOKUP(Table13144[[#This Row],[DeviceMAC]],C1010:F2912,4,0)</f>
        <v>156</v>
      </c>
      <c r="L1009" t="str">
        <f>VLOOKUP(Table13144[[#This Row],[PrevRecordType]],RecordTypes!$B$13:$C$27,2,0)</f>
        <v>PowerDown Or Network Disconnect Discovered</v>
      </c>
      <c r="M1009" s="31" t="str">
        <f>+VLOOKUP(Table13144[[#This Row],[DeviceMAC]],C1010:H2912,5,0)</f>
        <v>PowerDown Or Network Disconnect Discovered</v>
      </c>
    </row>
    <row r="1010" spans="2:13" ht="28.8" x14ac:dyDescent="0.3">
      <c r="B1010" s="5" t="s">
        <v>29</v>
      </c>
      <c r="C1010" s="5" t="s">
        <v>145</v>
      </c>
      <c r="D1010" s="6">
        <v>44341</v>
      </c>
      <c r="E1010" s="28">
        <v>44341.32534722222</v>
      </c>
      <c r="F1010" s="7">
        <v>112</v>
      </c>
      <c r="G1010" s="7" t="str">
        <f>VLOOKUP(Table13144[[#This Row],[LogRecordType]],RecordTypes!$B$13:$C$27,2,0)</f>
        <v>Device Connect Network</v>
      </c>
      <c r="H1010" s="5" t="s">
        <v>146</v>
      </c>
      <c r="I1010" s="30">
        <f t="shared" si="15"/>
        <v>44340</v>
      </c>
      <c r="J1010" s="29">
        <f>+VLOOKUP(Table13144[[#This Row],[DeviceMAC]],C1011:F2913,3,0)</f>
        <v>44340.712916666656</v>
      </c>
      <c r="K1010">
        <f>+VLOOKUP(Table13144[[#This Row],[DeviceMAC]],C1011:F2913,4,0)</f>
        <v>156</v>
      </c>
      <c r="L1010" t="str">
        <f>VLOOKUP(Table13144[[#This Row],[PrevRecordType]],RecordTypes!$B$13:$C$27,2,0)</f>
        <v>PowerDown Or Network Disconnect Discovered</v>
      </c>
      <c r="M1010" s="31" t="str">
        <f>+VLOOKUP(Table13144[[#This Row],[DeviceMAC]],C1011:H2913,5,0)</f>
        <v>PowerDown Or Network Disconnect Discovered</v>
      </c>
    </row>
    <row r="1011" spans="2:13" ht="28.8" x14ac:dyDescent="0.3">
      <c r="B1011" s="5" t="s">
        <v>26</v>
      </c>
      <c r="C1011" s="5" t="s">
        <v>141</v>
      </c>
      <c r="D1011" s="6">
        <v>44341</v>
      </c>
      <c r="E1011" s="28">
        <v>44341.321770833332</v>
      </c>
      <c r="F1011" s="7">
        <v>112</v>
      </c>
      <c r="G1011" s="7" t="str">
        <f>VLOOKUP(Table13144[[#This Row],[LogRecordType]],RecordTypes!$B$13:$C$27,2,0)</f>
        <v>Device Connect Network</v>
      </c>
      <c r="H1011" s="5" t="s">
        <v>142</v>
      </c>
      <c r="I1011" s="30">
        <f t="shared" si="15"/>
        <v>44340</v>
      </c>
      <c r="J1011" s="29">
        <f>+VLOOKUP(Table13144[[#This Row],[DeviceMAC]],C1012:F2914,3,0)</f>
        <v>44340.710231481484</v>
      </c>
      <c r="K1011">
        <f>+VLOOKUP(Table13144[[#This Row],[DeviceMAC]],C1012:F2914,4,0)</f>
        <v>156</v>
      </c>
      <c r="L1011" t="str">
        <f>VLOOKUP(Table13144[[#This Row],[PrevRecordType]],RecordTypes!$B$13:$C$27,2,0)</f>
        <v>PowerDown Or Network Disconnect Discovered</v>
      </c>
      <c r="M1011" s="31" t="str">
        <f>+VLOOKUP(Table13144[[#This Row],[DeviceMAC]],C1012:H2914,5,0)</f>
        <v>PowerDown Or Network Disconnect Discovered</v>
      </c>
    </row>
    <row r="1012" spans="2:13" ht="28.8" x14ac:dyDescent="0.3">
      <c r="B1012" s="5" t="s">
        <v>29</v>
      </c>
      <c r="C1012" s="5" t="s">
        <v>113</v>
      </c>
      <c r="D1012" s="6">
        <v>44341</v>
      </c>
      <c r="E1012" s="28">
        <v>44341.321296296293</v>
      </c>
      <c r="F1012" s="7">
        <v>123</v>
      </c>
      <c r="G1012" s="7" t="str">
        <f>VLOOKUP(Table13144[[#This Row],[LogRecordType]],RecordTypes!$B$13:$C$27,2,0)</f>
        <v>User Login Start is Good</v>
      </c>
      <c r="H1012" s="5" t="s">
        <v>129</v>
      </c>
      <c r="I1012" s="30">
        <f t="shared" si="15"/>
        <v>44341</v>
      </c>
      <c r="J1012" s="29">
        <f>+VLOOKUP(Table13144[[#This Row],[DeviceMAC]],C1013:F2915,3,0)</f>
        <v>44341.321238425924</v>
      </c>
      <c r="K1012">
        <f>+VLOOKUP(Table13144[[#This Row],[DeviceMAC]],C1013:F2915,4,0)</f>
        <v>113</v>
      </c>
      <c r="L1012" t="str">
        <f>VLOOKUP(Table13144[[#This Row],[PrevRecordType]],RecordTypes!$B$13:$C$27,2,0)</f>
        <v>User Login Start</v>
      </c>
      <c r="M1012" t="str">
        <f>+VLOOKUP(Table13144[[#This Row],[DeviceMAC]],C1013:H2915,5,0)</f>
        <v>User Login Start</v>
      </c>
    </row>
    <row r="1013" spans="2:13" x14ac:dyDescent="0.3">
      <c r="B1013" s="5" t="s">
        <v>29</v>
      </c>
      <c r="C1013" s="5" t="s">
        <v>113</v>
      </c>
      <c r="D1013" s="6">
        <v>44341</v>
      </c>
      <c r="E1013" s="28">
        <v>44341.321238425924</v>
      </c>
      <c r="F1013" s="7">
        <v>113</v>
      </c>
      <c r="G1013" s="7" t="str">
        <f>VLOOKUP(Table13144[[#This Row],[LogRecordType]],RecordTypes!$B$13:$C$27,2,0)</f>
        <v>User Login Start</v>
      </c>
      <c r="H1013" s="5" t="s">
        <v>129</v>
      </c>
      <c r="I1013" s="30">
        <f t="shared" si="15"/>
        <v>44341</v>
      </c>
      <c r="J1013" s="29">
        <f>+VLOOKUP(Table13144[[#This Row],[DeviceMAC]],C1014:F2916,3,0)</f>
        <v>44341.311284722222</v>
      </c>
      <c r="K1013">
        <f>+VLOOKUP(Table13144[[#This Row],[DeviceMAC]],C1014:F2916,4,0)</f>
        <v>112</v>
      </c>
      <c r="L1013" t="str">
        <f>VLOOKUP(Table13144[[#This Row],[PrevRecordType]],RecordTypes!$B$13:$C$27,2,0)</f>
        <v>Device Connect Network</v>
      </c>
      <c r="M1013" t="str">
        <f>+VLOOKUP(Table13144[[#This Row],[DeviceMAC]],C1014:H2916,5,0)</f>
        <v>Device Connect Network</v>
      </c>
    </row>
    <row r="1014" spans="2:13" ht="28.8" x14ac:dyDescent="0.3">
      <c r="B1014" s="5" t="s">
        <v>29</v>
      </c>
      <c r="C1014" s="5" t="s">
        <v>135</v>
      </c>
      <c r="D1014" s="6">
        <v>44341</v>
      </c>
      <c r="E1014" s="28">
        <v>44341.319768518515</v>
      </c>
      <c r="F1014" s="7">
        <v>123</v>
      </c>
      <c r="G1014" s="7" t="str">
        <f>VLOOKUP(Table13144[[#This Row],[LogRecordType]],RecordTypes!$B$13:$C$27,2,0)</f>
        <v>User Login Start is Good</v>
      </c>
      <c r="H1014" s="5" t="s">
        <v>130</v>
      </c>
      <c r="I1014" s="30">
        <f t="shared" si="15"/>
        <v>44341</v>
      </c>
      <c r="J1014" s="29">
        <f>+VLOOKUP(Table13144[[#This Row],[DeviceMAC]],C1015:F2917,3,0)</f>
        <v>44341.319710648146</v>
      </c>
      <c r="K1014">
        <f>+VLOOKUP(Table13144[[#This Row],[DeviceMAC]],C1015:F2917,4,0)</f>
        <v>113</v>
      </c>
      <c r="L1014" t="str">
        <f>VLOOKUP(Table13144[[#This Row],[PrevRecordType]],RecordTypes!$B$13:$C$27,2,0)</f>
        <v>User Login Start</v>
      </c>
      <c r="M1014" t="str">
        <f>+VLOOKUP(Table13144[[#This Row],[DeviceMAC]],C1015:H2917,5,0)</f>
        <v>User Login Start</v>
      </c>
    </row>
    <row r="1015" spans="2:13" x14ac:dyDescent="0.3">
      <c r="B1015" s="5" t="s">
        <v>29</v>
      </c>
      <c r="C1015" s="5" t="s">
        <v>135</v>
      </c>
      <c r="D1015" s="6">
        <v>44341</v>
      </c>
      <c r="E1015" s="28">
        <v>44341.319710648146</v>
      </c>
      <c r="F1015" s="7">
        <v>113</v>
      </c>
      <c r="G1015" s="7" t="str">
        <f>VLOOKUP(Table13144[[#This Row],[LogRecordType]],RecordTypes!$B$13:$C$27,2,0)</f>
        <v>User Login Start</v>
      </c>
      <c r="H1015" s="5" t="s">
        <v>140</v>
      </c>
      <c r="I1015" s="30">
        <f t="shared" si="15"/>
        <v>44341</v>
      </c>
      <c r="J1015" s="29">
        <f>+VLOOKUP(Table13144[[#This Row],[DeviceMAC]],C1016:F2918,3,0)</f>
        <v>44341.318935185183</v>
      </c>
      <c r="K1015">
        <f>+VLOOKUP(Table13144[[#This Row],[DeviceMAC]],C1016:F2918,4,0)</f>
        <v>112</v>
      </c>
      <c r="L1015" t="str">
        <f>VLOOKUP(Table13144[[#This Row],[PrevRecordType]],RecordTypes!$B$13:$C$27,2,0)</f>
        <v>Device Connect Network</v>
      </c>
      <c r="M1015" t="str">
        <f>+VLOOKUP(Table13144[[#This Row],[DeviceMAC]],C1016:H2918,5,0)</f>
        <v>Device Connect Network</v>
      </c>
    </row>
    <row r="1016" spans="2:13" ht="28.8" x14ac:dyDescent="0.3">
      <c r="B1016" s="5" t="s">
        <v>29</v>
      </c>
      <c r="C1016" s="5" t="s">
        <v>135</v>
      </c>
      <c r="D1016" s="6">
        <v>44341</v>
      </c>
      <c r="E1016" s="28">
        <v>44341.318935185183</v>
      </c>
      <c r="F1016" s="7">
        <v>112</v>
      </c>
      <c r="G1016" s="7" t="str">
        <f>VLOOKUP(Table13144[[#This Row],[LogRecordType]],RecordTypes!$B$13:$C$27,2,0)</f>
        <v>Device Connect Network</v>
      </c>
      <c r="H1016" s="5" t="s">
        <v>136</v>
      </c>
      <c r="I1016" s="30">
        <f t="shared" si="15"/>
        <v>44341</v>
      </c>
      <c r="J1016" s="29">
        <f>+VLOOKUP(Table13144[[#This Row],[DeviceMAC]],C1017:F2919,3,0)</f>
        <v>44341.318831018514</v>
      </c>
      <c r="K1016">
        <f>+VLOOKUP(Table13144[[#This Row],[DeviceMAC]],C1017:F2919,4,0)</f>
        <v>106</v>
      </c>
      <c r="L1016" t="str">
        <f>VLOOKUP(Table13144[[#This Row],[PrevRecordType]],RecordTypes!$B$13:$C$27,2,0)</f>
        <v>Device Start is Good</v>
      </c>
      <c r="M1016" t="str">
        <f>+VLOOKUP(Table13144[[#This Row],[DeviceMAC]],C1017:H2919,5,0)</f>
        <v>Device Start is Good</v>
      </c>
    </row>
    <row r="1017" spans="2:13" x14ac:dyDescent="0.3">
      <c r="B1017" s="5" t="s">
        <v>29</v>
      </c>
      <c r="C1017" s="5" t="s">
        <v>135</v>
      </c>
      <c r="D1017" s="6">
        <v>44341</v>
      </c>
      <c r="E1017" s="28">
        <v>44341.318831018514</v>
      </c>
      <c r="F1017" s="7">
        <v>106</v>
      </c>
      <c r="G1017" s="7" t="str">
        <f>VLOOKUP(Table13144[[#This Row],[LogRecordType]],RecordTypes!$B$13:$C$27,2,0)</f>
        <v>Device Start is Good</v>
      </c>
      <c r="H1017" s="5" t="s">
        <v>136</v>
      </c>
      <c r="I1017" s="30">
        <f t="shared" si="15"/>
        <v>44341</v>
      </c>
      <c r="J1017" s="29">
        <f>+VLOOKUP(Table13144[[#This Row],[DeviceMAC]],C1018:F2920,3,0)</f>
        <v>44341.318148148144</v>
      </c>
      <c r="K1017">
        <f>+VLOOKUP(Table13144[[#This Row],[DeviceMAC]],C1018:F2920,4,0)</f>
        <v>102</v>
      </c>
      <c r="L1017" t="str">
        <f>VLOOKUP(Table13144[[#This Row],[PrevRecordType]],RecordTypes!$B$13:$C$27,2,0)</f>
        <v>Device Start</v>
      </c>
      <c r="M1017" t="str">
        <f>+VLOOKUP(Table13144[[#This Row],[DeviceMAC]],C1018:H2920,5,0)</f>
        <v>Device Start</v>
      </c>
    </row>
    <row r="1018" spans="2:13" ht="28.8" x14ac:dyDescent="0.3">
      <c r="B1018" s="5" t="s">
        <v>26</v>
      </c>
      <c r="C1018" s="5" t="s">
        <v>131</v>
      </c>
      <c r="D1018" s="6">
        <v>44341</v>
      </c>
      <c r="E1018" s="28">
        <v>44341.318240740744</v>
      </c>
      <c r="F1018" s="7">
        <v>123</v>
      </c>
      <c r="G1018" s="7" t="str">
        <f>VLOOKUP(Table13144[[#This Row],[LogRecordType]],RecordTypes!$B$13:$C$27,2,0)</f>
        <v>User Login Start is Good</v>
      </c>
      <c r="H1018" s="5" t="s">
        <v>139</v>
      </c>
      <c r="I1018" s="30">
        <f t="shared" si="15"/>
        <v>44341</v>
      </c>
      <c r="J1018" s="29">
        <f>+VLOOKUP(Table13144[[#This Row],[DeviceMAC]],C1019:F2921,3,0)</f>
        <v>44341.318078703705</v>
      </c>
      <c r="K1018">
        <f>+VLOOKUP(Table13144[[#This Row],[DeviceMAC]],C1019:F2921,4,0)</f>
        <v>113</v>
      </c>
      <c r="L1018" t="str">
        <f>VLOOKUP(Table13144[[#This Row],[PrevRecordType]],RecordTypes!$B$13:$C$27,2,0)</f>
        <v>User Login Start</v>
      </c>
      <c r="M1018" t="str">
        <f>+VLOOKUP(Table13144[[#This Row],[DeviceMAC]],C1019:H2921,5,0)</f>
        <v>User Login Start</v>
      </c>
    </row>
    <row r="1019" spans="2:13" x14ac:dyDescent="0.3">
      <c r="B1019" s="5" t="s">
        <v>29</v>
      </c>
      <c r="C1019" s="5" t="s">
        <v>135</v>
      </c>
      <c r="D1019" s="6">
        <v>44341</v>
      </c>
      <c r="E1019" s="28">
        <v>44341.318148148144</v>
      </c>
      <c r="F1019" s="7">
        <v>102</v>
      </c>
      <c r="G1019" s="7" t="str">
        <f>VLOOKUP(Table13144[[#This Row],[LogRecordType]],RecordTypes!$B$13:$C$27,2,0)</f>
        <v>Device Start</v>
      </c>
      <c r="H1019" s="5" t="s">
        <v>136</v>
      </c>
      <c r="I1019" s="30">
        <f t="shared" si="15"/>
        <v>44340</v>
      </c>
      <c r="J1019" s="29">
        <f>+VLOOKUP(Table13144[[#This Row],[DeviceMAC]],C1020:F2922,3,0)</f>
        <v>44340.697812500002</v>
      </c>
      <c r="K1019">
        <f>+VLOOKUP(Table13144[[#This Row],[DeviceMAC]],C1020:F2922,4,0)</f>
        <v>156</v>
      </c>
      <c r="L1019" t="str">
        <f>VLOOKUP(Table13144[[#This Row],[PrevRecordType]],RecordTypes!$B$13:$C$27,2,0)</f>
        <v>PowerDown Or Network Disconnect Discovered</v>
      </c>
      <c r="M1019" s="31" t="str">
        <f>+VLOOKUP(Table13144[[#This Row],[DeviceMAC]],C1020:H2922,5,0)</f>
        <v>PowerDown Or Network Disconnect Discovered</v>
      </c>
    </row>
    <row r="1020" spans="2:13" x14ac:dyDescent="0.3">
      <c r="B1020" s="5" t="s">
        <v>26</v>
      </c>
      <c r="C1020" s="5" t="s">
        <v>131</v>
      </c>
      <c r="D1020" s="6">
        <v>44341</v>
      </c>
      <c r="E1020" s="28">
        <v>44341.318078703705</v>
      </c>
      <c r="F1020" s="7">
        <v>113</v>
      </c>
      <c r="G1020" s="7" t="str">
        <f>VLOOKUP(Table13144[[#This Row],[LogRecordType]],RecordTypes!$B$13:$C$27,2,0)</f>
        <v>User Login Start</v>
      </c>
      <c r="H1020" s="5" t="s">
        <v>138</v>
      </c>
      <c r="I1020" s="30">
        <f t="shared" si="15"/>
        <v>44341</v>
      </c>
      <c r="J1020" s="29">
        <f>+VLOOKUP(Table13144[[#This Row],[DeviceMAC]],C1021:F2923,3,0)</f>
        <v>44341.31763888889</v>
      </c>
      <c r="K1020">
        <f>+VLOOKUP(Table13144[[#This Row],[DeviceMAC]],C1021:F2923,4,0)</f>
        <v>112</v>
      </c>
      <c r="L1020" t="str">
        <f>VLOOKUP(Table13144[[#This Row],[PrevRecordType]],RecordTypes!$B$13:$C$27,2,0)</f>
        <v>Device Connect Network</v>
      </c>
      <c r="M1020" t="str">
        <f>+VLOOKUP(Table13144[[#This Row],[DeviceMAC]],C1021:H2923,5,0)</f>
        <v>Device Connect Network</v>
      </c>
    </row>
    <row r="1021" spans="2:13" ht="28.8" x14ac:dyDescent="0.3">
      <c r="B1021" s="5" t="s">
        <v>26</v>
      </c>
      <c r="C1021" s="5" t="s">
        <v>124</v>
      </c>
      <c r="D1021" s="6">
        <v>44341</v>
      </c>
      <c r="E1021" s="28">
        <v>44341.317731481482</v>
      </c>
      <c r="F1021" s="7">
        <v>123</v>
      </c>
      <c r="G1021" s="7" t="str">
        <f>VLOOKUP(Table13144[[#This Row],[LogRecordType]],RecordTypes!$B$13:$C$27,2,0)</f>
        <v>User Login Start is Good</v>
      </c>
      <c r="H1021" s="5" t="s">
        <v>134</v>
      </c>
      <c r="I1021" s="30">
        <f t="shared" si="15"/>
        <v>44341</v>
      </c>
      <c r="J1021" s="29">
        <f>+VLOOKUP(Table13144[[#This Row],[DeviceMAC]],C1022:F2924,3,0)</f>
        <v>44341.317719907405</v>
      </c>
      <c r="K1021">
        <f>+VLOOKUP(Table13144[[#This Row],[DeviceMAC]],C1022:F2924,4,0)</f>
        <v>113</v>
      </c>
      <c r="L1021" t="str">
        <f>VLOOKUP(Table13144[[#This Row],[PrevRecordType]],RecordTypes!$B$13:$C$27,2,0)</f>
        <v>User Login Start</v>
      </c>
      <c r="M1021" t="str">
        <f>+VLOOKUP(Table13144[[#This Row],[DeviceMAC]],C1022:H2924,5,0)</f>
        <v>User Login Start</v>
      </c>
    </row>
    <row r="1022" spans="2:13" x14ac:dyDescent="0.3">
      <c r="B1022" s="5" t="s">
        <v>26</v>
      </c>
      <c r="C1022" s="5" t="s">
        <v>124</v>
      </c>
      <c r="D1022" s="6">
        <v>44341</v>
      </c>
      <c r="E1022" s="28">
        <v>44341.317719907405</v>
      </c>
      <c r="F1022" s="7">
        <v>113</v>
      </c>
      <c r="G1022" s="7" t="str">
        <f>VLOOKUP(Table13144[[#This Row],[LogRecordType]],RecordTypes!$B$13:$C$27,2,0)</f>
        <v>User Login Start</v>
      </c>
      <c r="H1022" s="5" t="s">
        <v>133</v>
      </c>
      <c r="I1022" s="30">
        <f t="shared" si="15"/>
        <v>44341</v>
      </c>
      <c r="J1022" s="29">
        <f>+VLOOKUP(Table13144[[#This Row],[DeviceMAC]],C1023:F2925,3,0)</f>
        <v>44341.317499999997</v>
      </c>
      <c r="K1022">
        <f>+VLOOKUP(Table13144[[#This Row],[DeviceMAC]],C1023:F2925,4,0)</f>
        <v>112</v>
      </c>
      <c r="L1022" t="str">
        <f>VLOOKUP(Table13144[[#This Row],[PrevRecordType]],RecordTypes!$B$13:$C$27,2,0)</f>
        <v>Device Connect Network</v>
      </c>
      <c r="M1022" t="str">
        <f>+VLOOKUP(Table13144[[#This Row],[DeviceMAC]],C1023:H2925,5,0)</f>
        <v>Device Connect Network</v>
      </c>
    </row>
    <row r="1023" spans="2:13" ht="28.8" x14ac:dyDescent="0.3">
      <c r="B1023" s="5" t="s">
        <v>26</v>
      </c>
      <c r="C1023" s="5" t="s">
        <v>131</v>
      </c>
      <c r="D1023" s="6">
        <v>44341</v>
      </c>
      <c r="E1023" s="28">
        <v>44341.31763888889</v>
      </c>
      <c r="F1023" s="7">
        <v>112</v>
      </c>
      <c r="G1023" s="7" t="str">
        <f>VLOOKUP(Table13144[[#This Row],[LogRecordType]],RecordTypes!$B$13:$C$27,2,0)</f>
        <v>Device Connect Network</v>
      </c>
      <c r="H1023" s="5" t="s">
        <v>132</v>
      </c>
      <c r="I1023" s="30">
        <f t="shared" si="15"/>
        <v>44341</v>
      </c>
      <c r="J1023" s="29">
        <f>+VLOOKUP(Table13144[[#This Row],[DeviceMAC]],C1024:F2926,3,0)</f>
        <v>44341.31753472222</v>
      </c>
      <c r="K1023">
        <f>+VLOOKUP(Table13144[[#This Row],[DeviceMAC]],C1024:F2926,4,0)</f>
        <v>106</v>
      </c>
      <c r="L1023" t="str">
        <f>VLOOKUP(Table13144[[#This Row],[PrevRecordType]],RecordTypes!$B$13:$C$27,2,0)</f>
        <v>Device Start is Good</v>
      </c>
      <c r="M1023" t="str">
        <f>+VLOOKUP(Table13144[[#This Row],[DeviceMAC]],C1024:H2926,5,0)</f>
        <v>Device Start is Good</v>
      </c>
    </row>
    <row r="1024" spans="2:13" x14ac:dyDescent="0.3">
      <c r="B1024" s="5" t="s">
        <v>26</v>
      </c>
      <c r="C1024" s="5" t="s">
        <v>131</v>
      </c>
      <c r="D1024" s="6">
        <v>44341</v>
      </c>
      <c r="E1024" s="28">
        <v>44341.31753472222</v>
      </c>
      <c r="F1024" s="7">
        <v>106</v>
      </c>
      <c r="G1024" s="7" t="str">
        <f>VLOOKUP(Table13144[[#This Row],[LogRecordType]],RecordTypes!$B$13:$C$27,2,0)</f>
        <v>Device Start is Good</v>
      </c>
      <c r="H1024" s="5" t="s">
        <v>132</v>
      </c>
      <c r="I1024" s="30">
        <f t="shared" si="15"/>
        <v>44341</v>
      </c>
      <c r="J1024" s="29">
        <f>+VLOOKUP(Table13144[[#This Row],[DeviceMAC]],C1025:F2927,3,0)</f>
        <v>44341.316990740735</v>
      </c>
      <c r="K1024">
        <f>+VLOOKUP(Table13144[[#This Row],[DeviceMAC]],C1025:F2927,4,0)</f>
        <v>102</v>
      </c>
      <c r="L1024" t="str">
        <f>VLOOKUP(Table13144[[#This Row],[PrevRecordType]],RecordTypes!$B$13:$C$27,2,0)</f>
        <v>Device Start</v>
      </c>
      <c r="M1024" t="str">
        <f>+VLOOKUP(Table13144[[#This Row],[DeviceMAC]],C1025:H2927,5,0)</f>
        <v>Device Start</v>
      </c>
    </row>
    <row r="1025" spans="2:13" ht="28.8" x14ac:dyDescent="0.3">
      <c r="B1025" s="5" t="s">
        <v>26</v>
      </c>
      <c r="C1025" s="5" t="s">
        <v>124</v>
      </c>
      <c r="D1025" s="6">
        <v>44341</v>
      </c>
      <c r="E1025" s="28">
        <v>44341.317499999997</v>
      </c>
      <c r="F1025" s="7">
        <v>112</v>
      </c>
      <c r="G1025" s="7" t="str">
        <f>VLOOKUP(Table13144[[#This Row],[LogRecordType]],RecordTypes!$B$13:$C$27,2,0)</f>
        <v>Device Connect Network</v>
      </c>
      <c r="H1025" s="5" t="s">
        <v>125</v>
      </c>
      <c r="I1025" s="30">
        <f t="shared" si="15"/>
        <v>44341</v>
      </c>
      <c r="J1025" s="29">
        <f>+VLOOKUP(Table13144[[#This Row],[DeviceMAC]],C1026:F2928,3,0)</f>
        <v>44341.317395833328</v>
      </c>
      <c r="K1025">
        <f>+VLOOKUP(Table13144[[#This Row],[DeviceMAC]],C1026:F2928,4,0)</f>
        <v>106</v>
      </c>
      <c r="L1025" t="str">
        <f>VLOOKUP(Table13144[[#This Row],[PrevRecordType]],RecordTypes!$B$13:$C$27,2,0)</f>
        <v>Device Start is Good</v>
      </c>
      <c r="M1025" t="str">
        <f>+VLOOKUP(Table13144[[#This Row],[DeviceMAC]],C1026:H2928,5,0)</f>
        <v>Device Start is Good</v>
      </c>
    </row>
    <row r="1026" spans="2:13" x14ac:dyDescent="0.3">
      <c r="B1026" s="5" t="s">
        <v>26</v>
      </c>
      <c r="C1026" s="5" t="s">
        <v>124</v>
      </c>
      <c r="D1026" s="6">
        <v>44341</v>
      </c>
      <c r="E1026" s="28">
        <v>44341.317395833328</v>
      </c>
      <c r="F1026" s="7">
        <v>106</v>
      </c>
      <c r="G1026" s="7" t="str">
        <f>VLOOKUP(Table13144[[#This Row],[LogRecordType]],RecordTypes!$B$13:$C$27,2,0)</f>
        <v>Device Start is Good</v>
      </c>
      <c r="H1026" s="5" t="s">
        <v>125</v>
      </c>
      <c r="I1026" s="30">
        <f t="shared" si="15"/>
        <v>44341</v>
      </c>
      <c r="J1026" s="29">
        <f>+VLOOKUP(Table13144[[#This Row],[DeviceMAC]],C1027:F2929,3,0)</f>
        <v>44341.315520833326</v>
      </c>
      <c r="K1026">
        <f>+VLOOKUP(Table13144[[#This Row],[DeviceMAC]],C1027:F2929,4,0)</f>
        <v>102</v>
      </c>
      <c r="L1026" t="str">
        <f>VLOOKUP(Table13144[[#This Row],[PrevRecordType]],RecordTypes!$B$13:$C$27,2,0)</f>
        <v>Device Start</v>
      </c>
      <c r="M1026" t="str">
        <f>+VLOOKUP(Table13144[[#This Row],[DeviceMAC]],C1027:H2929,5,0)</f>
        <v>Device Start</v>
      </c>
    </row>
    <row r="1027" spans="2:13" ht="28.8" x14ac:dyDescent="0.3">
      <c r="B1027" s="5" t="s">
        <v>29</v>
      </c>
      <c r="C1027" s="5" t="s">
        <v>116</v>
      </c>
      <c r="D1027" s="6">
        <v>44341</v>
      </c>
      <c r="E1027" s="28">
        <v>44341.317013888882</v>
      </c>
      <c r="F1027" s="7">
        <v>123</v>
      </c>
      <c r="G1027" s="7" t="str">
        <f>VLOOKUP(Table13144[[#This Row],[LogRecordType]],RecordTypes!$B$13:$C$27,2,0)</f>
        <v>User Login Start is Good</v>
      </c>
      <c r="H1027" s="5" t="s">
        <v>128</v>
      </c>
      <c r="I1027" s="30">
        <f t="shared" si="15"/>
        <v>44341</v>
      </c>
      <c r="J1027" s="29">
        <f>+VLOOKUP(Table13144[[#This Row],[DeviceMAC]],C1028:F2930,3,0)</f>
        <v>44341.316990740735</v>
      </c>
      <c r="K1027">
        <f>+VLOOKUP(Table13144[[#This Row],[DeviceMAC]],C1028:F2930,4,0)</f>
        <v>113</v>
      </c>
      <c r="L1027" t="str">
        <f>VLOOKUP(Table13144[[#This Row],[PrevRecordType]],RecordTypes!$B$13:$C$27,2,0)</f>
        <v>User Login Start</v>
      </c>
      <c r="M1027" t="str">
        <f>+VLOOKUP(Table13144[[#This Row],[DeviceMAC]],C1028:H2930,5,0)</f>
        <v>User Login Start</v>
      </c>
    </row>
    <row r="1028" spans="2:13" x14ac:dyDescent="0.3">
      <c r="B1028" s="5" t="s">
        <v>26</v>
      </c>
      <c r="C1028" s="5" t="s">
        <v>131</v>
      </c>
      <c r="D1028" s="6">
        <v>44341</v>
      </c>
      <c r="E1028" s="28">
        <v>44341.316990740735</v>
      </c>
      <c r="F1028" s="7">
        <v>102</v>
      </c>
      <c r="G1028" s="7" t="str">
        <f>VLOOKUP(Table13144[[#This Row],[LogRecordType]],RecordTypes!$B$13:$C$27,2,0)</f>
        <v>Device Start</v>
      </c>
      <c r="H1028" s="5" t="s">
        <v>132</v>
      </c>
      <c r="I1028" s="30">
        <f t="shared" si="15"/>
        <v>44340</v>
      </c>
      <c r="J1028" s="29">
        <f>+VLOOKUP(Table13144[[#This Row],[DeviceMAC]],C1029:F2931,3,0)</f>
        <v>44340.694513888891</v>
      </c>
      <c r="K1028">
        <f>+VLOOKUP(Table13144[[#This Row],[DeviceMAC]],C1029:F2931,4,0)</f>
        <v>156</v>
      </c>
      <c r="L1028" t="str">
        <f>VLOOKUP(Table13144[[#This Row],[PrevRecordType]],RecordTypes!$B$13:$C$27,2,0)</f>
        <v>PowerDown Or Network Disconnect Discovered</v>
      </c>
      <c r="M1028" s="31" t="str">
        <f>+VLOOKUP(Table13144[[#This Row],[DeviceMAC]],C1029:H2931,5,0)</f>
        <v>PowerDown Or Network Disconnect Discovered</v>
      </c>
    </row>
    <row r="1029" spans="2:13" x14ac:dyDescent="0.3">
      <c r="B1029" s="5" t="s">
        <v>29</v>
      </c>
      <c r="C1029" s="5" t="s">
        <v>116</v>
      </c>
      <c r="D1029" s="6">
        <v>44341</v>
      </c>
      <c r="E1029" s="28">
        <v>44341.316990740735</v>
      </c>
      <c r="F1029" s="7">
        <v>113</v>
      </c>
      <c r="G1029" s="7" t="str">
        <f>VLOOKUP(Table13144[[#This Row],[LogRecordType]],RecordTypes!$B$13:$C$27,2,0)</f>
        <v>User Login Start</v>
      </c>
      <c r="H1029" s="5" t="s">
        <v>128</v>
      </c>
      <c r="I1029" s="30">
        <f t="shared" si="15"/>
        <v>44341</v>
      </c>
      <c r="J1029" s="29">
        <f>+VLOOKUP(Table13144[[#This Row],[DeviceMAC]],C1030:F2932,3,0)</f>
        <v>44341.311898148146</v>
      </c>
      <c r="K1029">
        <f>+VLOOKUP(Table13144[[#This Row],[DeviceMAC]],C1030:F2932,4,0)</f>
        <v>112</v>
      </c>
      <c r="L1029" t="str">
        <f>VLOOKUP(Table13144[[#This Row],[PrevRecordType]],RecordTypes!$B$13:$C$27,2,0)</f>
        <v>Device Connect Network</v>
      </c>
      <c r="M1029" t="str">
        <f>+VLOOKUP(Table13144[[#This Row],[DeviceMAC]],C1030:H2932,5,0)</f>
        <v>Device Connect Network</v>
      </c>
    </row>
    <row r="1030" spans="2:13" ht="28.8" x14ac:dyDescent="0.3">
      <c r="B1030" s="5" t="s">
        <v>29</v>
      </c>
      <c r="C1030" s="5" t="s">
        <v>120</v>
      </c>
      <c r="D1030" s="6">
        <v>44341</v>
      </c>
      <c r="E1030" s="28">
        <v>44341.316111111111</v>
      </c>
      <c r="F1030" s="7">
        <v>123</v>
      </c>
      <c r="G1030" s="7" t="str">
        <f>VLOOKUP(Table13144[[#This Row],[LogRecordType]],RecordTypes!$B$13:$C$27,2,0)</f>
        <v>User Login Start is Good</v>
      </c>
      <c r="H1030" s="5" t="s">
        <v>130</v>
      </c>
      <c r="I1030" s="30">
        <f t="shared" si="15"/>
        <v>44341</v>
      </c>
      <c r="J1030" s="29">
        <f>+VLOOKUP(Table13144[[#This Row],[DeviceMAC]],C1031:F2933,3,0)</f>
        <v>44341.316064814811</v>
      </c>
      <c r="K1030">
        <f>+VLOOKUP(Table13144[[#This Row],[DeviceMAC]],C1031:F2933,4,0)</f>
        <v>113</v>
      </c>
      <c r="L1030" t="str">
        <f>VLOOKUP(Table13144[[#This Row],[PrevRecordType]],RecordTypes!$B$13:$C$27,2,0)</f>
        <v>User Login Start</v>
      </c>
      <c r="M1030" t="str">
        <f>+VLOOKUP(Table13144[[#This Row],[DeviceMAC]],C1031:H2933,5,0)</f>
        <v>User Login Start</v>
      </c>
    </row>
    <row r="1031" spans="2:13" x14ac:dyDescent="0.3">
      <c r="B1031" s="5" t="s">
        <v>29</v>
      </c>
      <c r="C1031" s="5" t="s">
        <v>120</v>
      </c>
      <c r="D1031" s="6">
        <v>44341</v>
      </c>
      <c r="E1031" s="28">
        <v>44341.316064814811</v>
      </c>
      <c r="F1031" s="7">
        <v>113</v>
      </c>
      <c r="G1031" s="7" t="str">
        <f>VLOOKUP(Table13144[[#This Row],[LogRecordType]],RecordTypes!$B$13:$C$27,2,0)</f>
        <v>User Login Start</v>
      </c>
      <c r="H1031" s="5" t="s">
        <v>130</v>
      </c>
      <c r="I1031" s="30">
        <f t="shared" si="15"/>
        <v>44341</v>
      </c>
      <c r="J1031" s="29">
        <f>+VLOOKUP(Table13144[[#This Row],[DeviceMAC]],C1032:F2934,3,0)</f>
        <v>44341.311574074069</v>
      </c>
      <c r="K1031">
        <f>+VLOOKUP(Table13144[[#This Row],[DeviceMAC]],C1032:F2934,4,0)</f>
        <v>112</v>
      </c>
      <c r="L1031" t="str">
        <f>VLOOKUP(Table13144[[#This Row],[PrevRecordType]],RecordTypes!$B$13:$C$27,2,0)</f>
        <v>Device Connect Network</v>
      </c>
      <c r="M1031" t="str">
        <f>+VLOOKUP(Table13144[[#This Row],[DeviceMAC]],C1032:H2934,5,0)</f>
        <v>Device Connect Network</v>
      </c>
    </row>
    <row r="1032" spans="2:13" x14ac:dyDescent="0.3">
      <c r="B1032" s="5" t="s">
        <v>26</v>
      </c>
      <c r="C1032" s="5" t="s">
        <v>124</v>
      </c>
      <c r="D1032" s="6">
        <v>44341</v>
      </c>
      <c r="E1032" s="28">
        <v>44341.315520833326</v>
      </c>
      <c r="F1032" s="7">
        <v>102</v>
      </c>
      <c r="G1032" s="7" t="str">
        <f>VLOOKUP(Table13144[[#This Row],[LogRecordType]],RecordTypes!$B$13:$C$27,2,0)</f>
        <v>Device Start</v>
      </c>
      <c r="H1032" s="5" t="s">
        <v>125</v>
      </c>
      <c r="I1032" s="30">
        <f t="shared" si="15"/>
        <v>44340</v>
      </c>
      <c r="J1032" s="29">
        <f>+VLOOKUP(Table13144[[#This Row],[DeviceMAC]],C1033:F2935,3,0)</f>
        <v>44340.696030092586</v>
      </c>
      <c r="K1032">
        <f>+VLOOKUP(Table13144[[#This Row],[DeviceMAC]],C1033:F2935,4,0)</f>
        <v>156</v>
      </c>
      <c r="L1032" t="str">
        <f>VLOOKUP(Table13144[[#This Row],[PrevRecordType]],RecordTypes!$B$13:$C$27,2,0)</f>
        <v>PowerDown Or Network Disconnect Discovered</v>
      </c>
      <c r="M1032" s="31" t="str">
        <f>+VLOOKUP(Table13144[[#This Row],[DeviceMAC]],C1033:H2935,5,0)</f>
        <v>PowerDown Or Network Disconnect Discovered</v>
      </c>
    </row>
    <row r="1033" spans="2:13" ht="28.8" x14ac:dyDescent="0.3">
      <c r="B1033" s="5" t="s">
        <v>29</v>
      </c>
      <c r="C1033" s="5" t="s">
        <v>122</v>
      </c>
      <c r="D1033" s="6">
        <v>44341</v>
      </c>
      <c r="E1033" s="28">
        <v>44341.315300925933</v>
      </c>
      <c r="F1033" s="7">
        <v>123</v>
      </c>
      <c r="G1033" s="7" t="str">
        <f>VLOOKUP(Table13144[[#This Row],[LogRecordType]],RecordTypes!$B$13:$C$27,2,0)</f>
        <v>User Login Start is Good</v>
      </c>
      <c r="H1033" s="5" t="s">
        <v>127</v>
      </c>
      <c r="I1033" s="30">
        <f t="shared" si="15"/>
        <v>44341</v>
      </c>
      <c r="J1033" s="29">
        <f>+VLOOKUP(Table13144[[#This Row],[DeviceMAC]],C1034:F2936,3,0)</f>
        <v>44341.315300925933</v>
      </c>
      <c r="K1033">
        <f>+VLOOKUP(Table13144[[#This Row],[DeviceMAC]],C1034:F2936,4,0)</f>
        <v>113</v>
      </c>
      <c r="L1033" t="str">
        <f>VLOOKUP(Table13144[[#This Row],[PrevRecordType]],RecordTypes!$B$13:$C$27,2,0)</f>
        <v>User Login Start</v>
      </c>
      <c r="M1033" t="str">
        <f>+VLOOKUP(Table13144[[#This Row],[DeviceMAC]],C1034:H2936,5,0)</f>
        <v>User Login Start</v>
      </c>
    </row>
    <row r="1034" spans="2:13" x14ac:dyDescent="0.3">
      <c r="B1034" s="5" t="s">
        <v>29</v>
      </c>
      <c r="C1034" s="5" t="s">
        <v>122</v>
      </c>
      <c r="D1034" s="6">
        <v>44341</v>
      </c>
      <c r="E1034" s="28">
        <v>44341.315300925933</v>
      </c>
      <c r="F1034" s="7">
        <v>113</v>
      </c>
      <c r="G1034" s="7" t="str">
        <f>VLOOKUP(Table13144[[#This Row],[LogRecordType]],RecordTypes!$B$13:$C$27,2,0)</f>
        <v>User Login Start</v>
      </c>
      <c r="H1034" s="5" t="s">
        <v>126</v>
      </c>
      <c r="I1034" s="30">
        <f t="shared" si="15"/>
        <v>44341</v>
      </c>
      <c r="J1034" s="29">
        <f>+VLOOKUP(Table13144[[#This Row],[DeviceMAC]],C1035:F2937,3,0)</f>
        <v>44341.31421296297</v>
      </c>
      <c r="K1034">
        <f>+VLOOKUP(Table13144[[#This Row],[DeviceMAC]],C1035:F2937,4,0)</f>
        <v>112</v>
      </c>
      <c r="L1034" t="str">
        <f>VLOOKUP(Table13144[[#This Row],[PrevRecordType]],RecordTypes!$B$13:$C$27,2,0)</f>
        <v>Device Connect Network</v>
      </c>
      <c r="M1034" t="str">
        <f>+VLOOKUP(Table13144[[#This Row],[DeviceMAC]],C1035:H2937,5,0)</f>
        <v>Device Connect Network</v>
      </c>
    </row>
    <row r="1035" spans="2:13" ht="43.2" x14ac:dyDescent="0.3">
      <c r="B1035" s="5" t="s">
        <v>26</v>
      </c>
      <c r="C1035" s="5" t="s">
        <v>109</v>
      </c>
      <c r="D1035" s="6">
        <v>44341</v>
      </c>
      <c r="E1035" s="28">
        <v>44341.314699074086</v>
      </c>
      <c r="F1035" s="7">
        <v>156</v>
      </c>
      <c r="G1035" s="7" t="str">
        <f>VLOOKUP(Table13144[[#This Row],[LogRecordType]],RecordTypes!$B$13:$C$27,2,0)</f>
        <v>PowerDown Or Network Disconnect Discovered</v>
      </c>
      <c r="H1035" s="5" t="s">
        <v>67</v>
      </c>
      <c r="I1035" s="30">
        <f t="shared" ref="I1035:I1098" si="16">+VLOOKUP(C1035,C1036:H2938,2,0)</f>
        <v>44341</v>
      </c>
      <c r="J1035" s="29">
        <f>+VLOOKUP(Table13144[[#This Row],[DeviceMAC]],C1036:F2938,3,0)</f>
        <v>44341.314560185194</v>
      </c>
      <c r="K1035">
        <f>+VLOOKUP(Table13144[[#This Row],[DeviceMAC]],C1036:F2938,4,0)</f>
        <v>123</v>
      </c>
      <c r="L1035" t="str">
        <f>VLOOKUP(Table13144[[#This Row],[PrevRecordType]],RecordTypes!$B$13:$C$27,2,0)</f>
        <v>User Login Start is Good</v>
      </c>
      <c r="M1035" t="str">
        <f>+VLOOKUP(Table13144[[#This Row],[DeviceMAC]],C1036:H2938,5,0)</f>
        <v>User Login Start is Good</v>
      </c>
    </row>
    <row r="1036" spans="2:13" ht="28.8" x14ac:dyDescent="0.3">
      <c r="B1036" s="5" t="s">
        <v>26</v>
      </c>
      <c r="C1036" s="5" t="s">
        <v>109</v>
      </c>
      <c r="D1036" s="6">
        <v>44341</v>
      </c>
      <c r="E1036" s="28">
        <v>44341.314560185194</v>
      </c>
      <c r="F1036" s="7">
        <v>123</v>
      </c>
      <c r="G1036" s="7" t="str">
        <f>VLOOKUP(Table13144[[#This Row],[LogRecordType]],RecordTypes!$B$13:$C$27,2,0)</f>
        <v>User Login Start is Good</v>
      </c>
      <c r="H1036" s="5" t="s">
        <v>137</v>
      </c>
      <c r="I1036" s="30">
        <f t="shared" si="16"/>
        <v>44341</v>
      </c>
      <c r="J1036" s="29">
        <f>+VLOOKUP(Table13144[[#This Row],[DeviceMAC]],C1037:F2939,3,0)</f>
        <v>44341.314479166678</v>
      </c>
      <c r="K1036">
        <f>+VLOOKUP(Table13144[[#This Row],[DeviceMAC]],C1037:F2939,4,0)</f>
        <v>113</v>
      </c>
      <c r="L1036" t="str">
        <f>VLOOKUP(Table13144[[#This Row],[PrevRecordType]],RecordTypes!$B$13:$C$27,2,0)</f>
        <v>User Login Start</v>
      </c>
      <c r="M1036" t="str">
        <f>+VLOOKUP(Table13144[[#This Row],[DeviceMAC]],C1037:H2939,5,0)</f>
        <v>User Login Start</v>
      </c>
    </row>
    <row r="1037" spans="2:13" x14ac:dyDescent="0.3">
      <c r="B1037" s="5" t="s">
        <v>26</v>
      </c>
      <c r="C1037" s="5" t="s">
        <v>109</v>
      </c>
      <c r="D1037" s="6">
        <v>44341</v>
      </c>
      <c r="E1037" s="28">
        <v>44341.314479166678</v>
      </c>
      <c r="F1037" s="7">
        <v>113</v>
      </c>
      <c r="G1037" s="7" t="str">
        <f>VLOOKUP(Table13144[[#This Row],[LogRecordType]],RecordTypes!$B$13:$C$27,2,0)</f>
        <v>User Login Start</v>
      </c>
      <c r="H1037" s="5" t="s">
        <v>137</v>
      </c>
      <c r="I1037" s="30">
        <f t="shared" si="16"/>
        <v>44341</v>
      </c>
      <c r="J1037" s="29">
        <f>+VLOOKUP(Table13144[[#This Row],[DeviceMAC]],C1038:F2940,3,0)</f>
        <v>44341.309409722227</v>
      </c>
      <c r="K1037">
        <f>+VLOOKUP(Table13144[[#This Row],[DeviceMAC]],C1038:F2940,4,0)</f>
        <v>112</v>
      </c>
      <c r="L1037" t="str">
        <f>VLOOKUP(Table13144[[#This Row],[PrevRecordType]],RecordTypes!$B$13:$C$27,2,0)</f>
        <v>Device Connect Network</v>
      </c>
      <c r="M1037" t="str">
        <f>+VLOOKUP(Table13144[[#This Row],[DeviceMAC]],C1038:H2940,5,0)</f>
        <v>Device Connect Network</v>
      </c>
    </row>
    <row r="1038" spans="2:13" ht="28.8" x14ac:dyDescent="0.3">
      <c r="B1038" s="5" t="s">
        <v>29</v>
      </c>
      <c r="C1038" s="5" t="s">
        <v>122</v>
      </c>
      <c r="D1038" s="6">
        <v>44341</v>
      </c>
      <c r="E1038" s="28">
        <v>44341.31421296297</v>
      </c>
      <c r="F1038" s="7">
        <v>112</v>
      </c>
      <c r="G1038" s="7" t="str">
        <f>VLOOKUP(Table13144[[#This Row],[LogRecordType]],RecordTypes!$B$13:$C$27,2,0)</f>
        <v>Device Connect Network</v>
      </c>
      <c r="H1038" s="5" t="s">
        <v>123</v>
      </c>
      <c r="I1038" s="30">
        <f t="shared" si="16"/>
        <v>44341</v>
      </c>
      <c r="J1038" s="29">
        <f>+VLOOKUP(Table13144[[#This Row],[DeviceMAC]],C1039:F2941,3,0)</f>
        <v>44341.314108796301</v>
      </c>
      <c r="K1038">
        <f>+VLOOKUP(Table13144[[#This Row],[DeviceMAC]],C1039:F2941,4,0)</f>
        <v>106</v>
      </c>
      <c r="L1038" t="str">
        <f>VLOOKUP(Table13144[[#This Row],[PrevRecordType]],RecordTypes!$B$13:$C$27,2,0)</f>
        <v>Device Start is Good</v>
      </c>
      <c r="M1038" t="str">
        <f>+VLOOKUP(Table13144[[#This Row],[DeviceMAC]],C1039:H2941,5,0)</f>
        <v>Device Start is Good</v>
      </c>
    </row>
    <row r="1039" spans="2:13" ht="28.8" x14ac:dyDescent="0.3">
      <c r="B1039" s="5" t="s">
        <v>29</v>
      </c>
      <c r="C1039" s="5" t="s">
        <v>105</v>
      </c>
      <c r="D1039" s="6">
        <v>44341</v>
      </c>
      <c r="E1039" s="28">
        <v>44341.314189814817</v>
      </c>
      <c r="F1039" s="7">
        <v>123</v>
      </c>
      <c r="G1039" s="7" t="str">
        <f>VLOOKUP(Table13144[[#This Row],[LogRecordType]],RecordTypes!$B$13:$C$27,2,0)</f>
        <v>User Login Start is Good</v>
      </c>
      <c r="H1039" s="5" t="s">
        <v>127</v>
      </c>
      <c r="I1039" s="30">
        <f t="shared" si="16"/>
        <v>44341</v>
      </c>
      <c r="J1039" s="29">
        <f>+VLOOKUP(Table13144[[#This Row],[DeviceMAC]],C1040:F2942,3,0)</f>
        <v>44341.314108796301</v>
      </c>
      <c r="K1039">
        <f>+VLOOKUP(Table13144[[#This Row],[DeviceMAC]],C1040:F2942,4,0)</f>
        <v>113</v>
      </c>
      <c r="L1039" t="str">
        <f>VLOOKUP(Table13144[[#This Row],[PrevRecordType]],RecordTypes!$B$13:$C$27,2,0)</f>
        <v>User Login Start</v>
      </c>
      <c r="M1039" t="str">
        <f>+VLOOKUP(Table13144[[#This Row],[DeviceMAC]],C1040:H2942,5,0)</f>
        <v>User Login Start</v>
      </c>
    </row>
    <row r="1040" spans="2:13" x14ac:dyDescent="0.3">
      <c r="B1040" s="5" t="s">
        <v>29</v>
      </c>
      <c r="C1040" s="5" t="s">
        <v>105</v>
      </c>
      <c r="D1040" s="6">
        <v>44341</v>
      </c>
      <c r="E1040" s="28">
        <v>44341.314108796301</v>
      </c>
      <c r="F1040" s="7">
        <v>113</v>
      </c>
      <c r="G1040" s="7" t="str">
        <f>VLOOKUP(Table13144[[#This Row],[LogRecordType]],RecordTypes!$B$13:$C$27,2,0)</f>
        <v>User Login Start</v>
      </c>
      <c r="H1040" s="5" t="s">
        <v>127</v>
      </c>
      <c r="I1040" s="30">
        <f t="shared" si="16"/>
        <v>44341</v>
      </c>
      <c r="J1040" s="29">
        <f>+VLOOKUP(Table13144[[#This Row],[DeviceMAC]],C1041:F2943,3,0)</f>
        <v>44341.311875000007</v>
      </c>
      <c r="K1040">
        <f>+VLOOKUP(Table13144[[#This Row],[DeviceMAC]],C1041:F2943,4,0)</f>
        <v>135</v>
      </c>
      <c r="L1040" t="str">
        <f>VLOOKUP(Table13144[[#This Row],[PrevRecordType]],RecordTypes!$B$13:$C$27,2,0)</f>
        <v>User Login Start Fail</v>
      </c>
      <c r="M1040" t="str">
        <f>+VLOOKUP(Table13144[[#This Row],[DeviceMAC]],C1041:H2943,5,0)</f>
        <v>User Login Start Fail</v>
      </c>
    </row>
    <row r="1041" spans="2:13" x14ac:dyDescent="0.3">
      <c r="B1041" s="5" t="s">
        <v>29</v>
      </c>
      <c r="C1041" s="5" t="s">
        <v>122</v>
      </c>
      <c r="D1041" s="6">
        <v>44341</v>
      </c>
      <c r="E1041" s="28">
        <v>44341.314108796301</v>
      </c>
      <c r="F1041" s="7">
        <v>106</v>
      </c>
      <c r="G1041" s="7" t="str">
        <f>VLOOKUP(Table13144[[#This Row],[LogRecordType]],RecordTypes!$B$13:$C$27,2,0)</f>
        <v>Device Start is Good</v>
      </c>
      <c r="H1041" s="5" t="s">
        <v>123</v>
      </c>
      <c r="I1041" s="30">
        <f t="shared" si="16"/>
        <v>44341</v>
      </c>
      <c r="J1041" s="29">
        <f>+VLOOKUP(Table13144[[#This Row],[DeviceMAC]],C1042:F2944,3,0)</f>
        <v>44341.31322916667</v>
      </c>
      <c r="K1041">
        <f>+VLOOKUP(Table13144[[#This Row],[DeviceMAC]],C1042:F2944,4,0)</f>
        <v>102</v>
      </c>
      <c r="L1041" t="str">
        <f>VLOOKUP(Table13144[[#This Row],[PrevRecordType]],RecordTypes!$B$13:$C$27,2,0)</f>
        <v>Device Start</v>
      </c>
      <c r="M1041" t="str">
        <f>+VLOOKUP(Table13144[[#This Row],[DeviceMAC]],C1042:H2944,5,0)</f>
        <v>Device Start</v>
      </c>
    </row>
    <row r="1042" spans="2:13" x14ac:dyDescent="0.3">
      <c r="B1042" s="5" t="s">
        <v>29</v>
      </c>
      <c r="C1042" s="5" t="s">
        <v>122</v>
      </c>
      <c r="D1042" s="6">
        <v>44341</v>
      </c>
      <c r="E1042" s="28">
        <v>44341.31322916667</v>
      </c>
      <c r="F1042" s="7">
        <v>102</v>
      </c>
      <c r="G1042" s="7" t="str">
        <f>VLOOKUP(Table13144[[#This Row],[LogRecordType]],RecordTypes!$B$13:$C$27,2,0)</f>
        <v>Device Start</v>
      </c>
      <c r="H1042" s="5" t="s">
        <v>123</v>
      </c>
      <c r="I1042" s="30">
        <f t="shared" si="16"/>
        <v>44340</v>
      </c>
      <c r="J1042" s="29">
        <f>+VLOOKUP(Table13144[[#This Row],[DeviceMAC]],C1043:F2945,3,0)</f>
        <v>44340.692222222227</v>
      </c>
      <c r="K1042">
        <f>+VLOOKUP(Table13144[[#This Row],[DeviceMAC]],C1043:F2945,4,0)</f>
        <v>156</v>
      </c>
      <c r="L1042" t="str">
        <f>VLOOKUP(Table13144[[#This Row],[PrevRecordType]],RecordTypes!$B$13:$C$27,2,0)</f>
        <v>PowerDown Or Network Disconnect Discovered</v>
      </c>
      <c r="M1042" s="31" t="str">
        <f>+VLOOKUP(Table13144[[#This Row],[DeviceMAC]],C1043:H2945,5,0)</f>
        <v>PowerDown Or Network Disconnect Discovered</v>
      </c>
    </row>
    <row r="1043" spans="2:13" ht="28.8" x14ac:dyDescent="0.3">
      <c r="B1043" s="5" t="s">
        <v>29</v>
      </c>
      <c r="C1043" s="5" t="s">
        <v>116</v>
      </c>
      <c r="D1043" s="6">
        <v>44341</v>
      </c>
      <c r="E1043" s="28">
        <v>44341.311898148146</v>
      </c>
      <c r="F1043" s="7">
        <v>112</v>
      </c>
      <c r="G1043" s="7" t="str">
        <f>VLOOKUP(Table13144[[#This Row],[LogRecordType]],RecordTypes!$B$13:$C$27,2,0)</f>
        <v>Device Connect Network</v>
      </c>
      <c r="H1043" s="5" t="s">
        <v>117</v>
      </c>
      <c r="I1043" s="30">
        <f t="shared" si="16"/>
        <v>44340</v>
      </c>
      <c r="J1043" s="29">
        <f>+VLOOKUP(Table13144[[#This Row],[DeviceMAC]],C1044:F2946,3,0)</f>
        <v>44340.697152777771</v>
      </c>
      <c r="K1043">
        <f>+VLOOKUP(Table13144[[#This Row],[DeviceMAC]],C1044:F2946,4,0)</f>
        <v>156</v>
      </c>
      <c r="L1043" t="str">
        <f>VLOOKUP(Table13144[[#This Row],[PrevRecordType]],RecordTypes!$B$13:$C$27,2,0)</f>
        <v>PowerDown Or Network Disconnect Discovered</v>
      </c>
      <c r="M1043" s="31" t="str">
        <f>+VLOOKUP(Table13144[[#This Row],[DeviceMAC]],C1044:H2946,5,0)</f>
        <v>PowerDown Or Network Disconnect Discovered</v>
      </c>
    </row>
    <row r="1044" spans="2:13" x14ac:dyDescent="0.3">
      <c r="B1044" s="5" t="s">
        <v>29</v>
      </c>
      <c r="C1044" s="5" t="s">
        <v>105</v>
      </c>
      <c r="D1044" s="6">
        <v>44341</v>
      </c>
      <c r="E1044" s="28">
        <v>44341.311875000007</v>
      </c>
      <c r="F1044" s="7">
        <v>135</v>
      </c>
      <c r="G1044" s="7" t="str">
        <f>VLOOKUP(Table13144[[#This Row],[LogRecordType]],RecordTypes!$B$13:$C$27,2,0)</f>
        <v>User Login Start Fail</v>
      </c>
      <c r="H1044" s="5" t="s">
        <v>127</v>
      </c>
      <c r="I1044" s="30">
        <f t="shared" si="16"/>
        <v>44341</v>
      </c>
      <c r="J1044" s="29">
        <f>+VLOOKUP(Table13144[[#This Row],[DeviceMAC]],C1045:F2947,3,0)</f>
        <v>44341.311817129637</v>
      </c>
      <c r="K1044">
        <f>+VLOOKUP(Table13144[[#This Row],[DeviceMAC]],C1045:F2947,4,0)</f>
        <v>113</v>
      </c>
      <c r="L1044" t="str">
        <f>VLOOKUP(Table13144[[#This Row],[PrevRecordType]],RecordTypes!$B$13:$C$27,2,0)</f>
        <v>User Login Start</v>
      </c>
      <c r="M1044" t="str">
        <f>+VLOOKUP(Table13144[[#This Row],[DeviceMAC]],C1045:H2947,5,0)</f>
        <v>User Login Start</v>
      </c>
    </row>
    <row r="1045" spans="2:13" x14ac:dyDescent="0.3">
      <c r="B1045" s="5" t="s">
        <v>29</v>
      </c>
      <c r="C1045" s="5" t="s">
        <v>105</v>
      </c>
      <c r="D1045" s="6">
        <v>44341</v>
      </c>
      <c r="E1045" s="28">
        <v>44341.311817129637</v>
      </c>
      <c r="F1045" s="7">
        <v>113</v>
      </c>
      <c r="G1045" s="7" t="str">
        <f>VLOOKUP(Table13144[[#This Row],[LogRecordType]],RecordTypes!$B$13:$C$27,2,0)</f>
        <v>User Login Start</v>
      </c>
      <c r="H1045" s="5" t="s">
        <v>127</v>
      </c>
      <c r="I1045" s="30">
        <f t="shared" si="16"/>
        <v>44341</v>
      </c>
      <c r="J1045" s="29">
        <f>+VLOOKUP(Table13144[[#This Row],[DeviceMAC]],C1046:F2948,3,0)</f>
        <v>44341.307222222225</v>
      </c>
      <c r="K1045">
        <f>+VLOOKUP(Table13144[[#This Row],[DeviceMAC]],C1046:F2948,4,0)</f>
        <v>112</v>
      </c>
      <c r="L1045" t="str">
        <f>VLOOKUP(Table13144[[#This Row],[PrevRecordType]],RecordTypes!$B$13:$C$27,2,0)</f>
        <v>Device Connect Network</v>
      </c>
      <c r="M1045" t="str">
        <f>+VLOOKUP(Table13144[[#This Row],[DeviceMAC]],C1046:H2948,5,0)</f>
        <v>Device Connect Network</v>
      </c>
    </row>
    <row r="1046" spans="2:13" ht="28.8" x14ac:dyDescent="0.3">
      <c r="B1046" s="5" t="s">
        <v>26</v>
      </c>
      <c r="C1046" s="5" t="s">
        <v>111</v>
      </c>
      <c r="D1046" s="6">
        <v>44341</v>
      </c>
      <c r="E1046" s="28">
        <v>44341.311759259275</v>
      </c>
      <c r="F1046" s="7">
        <v>123</v>
      </c>
      <c r="G1046" s="7" t="str">
        <f>VLOOKUP(Table13144[[#This Row],[LogRecordType]],RecordTypes!$B$13:$C$27,2,0)</f>
        <v>User Login Start is Good</v>
      </c>
      <c r="H1046" s="5" t="s">
        <v>119</v>
      </c>
      <c r="I1046" s="30">
        <f t="shared" si="16"/>
        <v>44341</v>
      </c>
      <c r="J1046" s="29">
        <f>+VLOOKUP(Table13144[[#This Row],[DeviceMAC]],C1047:F2949,3,0)</f>
        <v>44341.311712962975</v>
      </c>
      <c r="K1046">
        <f>+VLOOKUP(Table13144[[#This Row],[DeviceMAC]],C1047:F2949,4,0)</f>
        <v>113</v>
      </c>
      <c r="L1046" t="str">
        <f>VLOOKUP(Table13144[[#This Row],[PrevRecordType]],RecordTypes!$B$13:$C$27,2,0)</f>
        <v>User Login Start</v>
      </c>
      <c r="M1046" t="str">
        <f>+VLOOKUP(Table13144[[#This Row],[DeviceMAC]],C1047:H2949,5,0)</f>
        <v>User Login Start</v>
      </c>
    </row>
    <row r="1047" spans="2:13" x14ac:dyDescent="0.3">
      <c r="B1047" s="5" t="s">
        <v>26</v>
      </c>
      <c r="C1047" s="5" t="s">
        <v>111</v>
      </c>
      <c r="D1047" s="6">
        <v>44341</v>
      </c>
      <c r="E1047" s="28">
        <v>44341.311712962975</v>
      </c>
      <c r="F1047" s="7">
        <v>113</v>
      </c>
      <c r="G1047" s="7" t="str">
        <f>VLOOKUP(Table13144[[#This Row],[LogRecordType]],RecordTypes!$B$13:$C$27,2,0)</f>
        <v>User Login Start</v>
      </c>
      <c r="H1047" s="5" t="s">
        <v>118</v>
      </c>
      <c r="I1047" s="30">
        <f t="shared" si="16"/>
        <v>44341</v>
      </c>
      <c r="J1047" s="29">
        <f>+VLOOKUP(Table13144[[#This Row],[DeviceMAC]],C1048:F2950,3,0)</f>
        <v>44341.311296296306</v>
      </c>
      <c r="K1047">
        <f>+VLOOKUP(Table13144[[#This Row],[DeviceMAC]],C1048:F2950,4,0)</f>
        <v>112</v>
      </c>
      <c r="L1047" t="str">
        <f>VLOOKUP(Table13144[[#This Row],[PrevRecordType]],RecordTypes!$B$13:$C$27,2,0)</f>
        <v>Device Connect Network</v>
      </c>
      <c r="M1047" t="str">
        <f>+VLOOKUP(Table13144[[#This Row],[DeviceMAC]],C1048:H2950,5,0)</f>
        <v>Device Connect Network</v>
      </c>
    </row>
    <row r="1048" spans="2:13" ht="28.8" x14ac:dyDescent="0.3">
      <c r="B1048" s="5" t="s">
        <v>29</v>
      </c>
      <c r="C1048" s="5" t="s">
        <v>120</v>
      </c>
      <c r="D1048" s="6">
        <v>44341</v>
      </c>
      <c r="E1048" s="28">
        <v>44341.311574074069</v>
      </c>
      <c r="F1048" s="7">
        <v>112</v>
      </c>
      <c r="G1048" s="7" t="str">
        <f>VLOOKUP(Table13144[[#This Row],[LogRecordType]],RecordTypes!$B$13:$C$27,2,0)</f>
        <v>Device Connect Network</v>
      </c>
      <c r="H1048" s="5" t="s">
        <v>121</v>
      </c>
      <c r="I1048" s="30">
        <f t="shared" si="16"/>
        <v>44340</v>
      </c>
      <c r="J1048" s="29">
        <f>+VLOOKUP(Table13144[[#This Row],[DeviceMAC]],C1049:F2951,3,0)</f>
        <v>44340.683460648157</v>
      </c>
      <c r="K1048">
        <f>+VLOOKUP(Table13144[[#This Row],[DeviceMAC]],C1049:F2951,4,0)</f>
        <v>156</v>
      </c>
      <c r="L1048" t="str">
        <f>VLOOKUP(Table13144[[#This Row],[PrevRecordType]],RecordTypes!$B$13:$C$27,2,0)</f>
        <v>PowerDown Or Network Disconnect Discovered</v>
      </c>
      <c r="M1048" s="31" t="str">
        <f>+VLOOKUP(Table13144[[#This Row],[DeviceMAC]],C1049:H2951,5,0)</f>
        <v>PowerDown Or Network Disconnect Discovered</v>
      </c>
    </row>
    <row r="1049" spans="2:13" ht="28.8" x14ac:dyDescent="0.3">
      <c r="B1049" s="5" t="s">
        <v>29</v>
      </c>
      <c r="C1049" s="5" t="s">
        <v>107</v>
      </c>
      <c r="D1049" s="6">
        <v>44341</v>
      </c>
      <c r="E1049" s="28">
        <v>44341.311493055546</v>
      </c>
      <c r="F1049" s="7">
        <v>123</v>
      </c>
      <c r="G1049" s="7" t="str">
        <f>VLOOKUP(Table13144[[#This Row],[LogRecordType]],RecordTypes!$B$13:$C$27,2,0)</f>
        <v>User Login Start is Good</v>
      </c>
      <c r="H1049" s="5" t="s">
        <v>115</v>
      </c>
      <c r="I1049" s="30">
        <f t="shared" si="16"/>
        <v>44341</v>
      </c>
      <c r="J1049" s="29">
        <f>+VLOOKUP(Table13144[[#This Row],[DeviceMAC]],C1050:F2952,3,0)</f>
        <v>44341.3114236111</v>
      </c>
      <c r="K1049">
        <f>+VLOOKUP(Table13144[[#This Row],[DeviceMAC]],C1050:F2952,4,0)</f>
        <v>113</v>
      </c>
      <c r="L1049" t="str">
        <f>VLOOKUP(Table13144[[#This Row],[PrevRecordType]],RecordTypes!$B$13:$C$27,2,0)</f>
        <v>User Login Start</v>
      </c>
      <c r="M1049" t="str">
        <f>+VLOOKUP(Table13144[[#This Row],[DeviceMAC]],C1050:H2952,5,0)</f>
        <v>User Login Start</v>
      </c>
    </row>
    <row r="1050" spans="2:13" x14ac:dyDescent="0.3">
      <c r="B1050" s="5" t="s">
        <v>29</v>
      </c>
      <c r="C1050" s="5" t="s">
        <v>107</v>
      </c>
      <c r="D1050" s="6">
        <v>44341</v>
      </c>
      <c r="E1050" s="28">
        <v>44341.3114236111</v>
      </c>
      <c r="F1050" s="7">
        <v>113</v>
      </c>
      <c r="G1050" s="7" t="str">
        <f>VLOOKUP(Table13144[[#This Row],[LogRecordType]],RecordTypes!$B$13:$C$27,2,0)</f>
        <v>User Login Start</v>
      </c>
      <c r="H1050" s="5" t="s">
        <v>115</v>
      </c>
      <c r="I1050" s="30">
        <f t="shared" si="16"/>
        <v>44341</v>
      </c>
      <c r="J1050" s="29">
        <f>+VLOOKUP(Table13144[[#This Row],[DeviceMAC]],C1051:F2953,3,0)</f>
        <v>44341.306979166657</v>
      </c>
      <c r="K1050">
        <f>+VLOOKUP(Table13144[[#This Row],[DeviceMAC]],C1051:F2953,4,0)</f>
        <v>112</v>
      </c>
      <c r="L1050" t="str">
        <f>VLOOKUP(Table13144[[#This Row],[PrevRecordType]],RecordTypes!$B$13:$C$27,2,0)</f>
        <v>Device Connect Network</v>
      </c>
      <c r="M1050" t="str">
        <f>+VLOOKUP(Table13144[[#This Row],[DeviceMAC]],C1051:H2953,5,0)</f>
        <v>Device Connect Network</v>
      </c>
    </row>
    <row r="1051" spans="2:13" ht="28.8" x14ac:dyDescent="0.3">
      <c r="B1051" s="5" t="s">
        <v>26</v>
      </c>
      <c r="C1051" s="5" t="s">
        <v>111</v>
      </c>
      <c r="D1051" s="6">
        <v>44341</v>
      </c>
      <c r="E1051" s="28">
        <v>44341.311296296306</v>
      </c>
      <c r="F1051" s="7">
        <v>112</v>
      </c>
      <c r="G1051" s="7" t="str">
        <f>VLOOKUP(Table13144[[#This Row],[LogRecordType]],RecordTypes!$B$13:$C$27,2,0)</f>
        <v>Device Connect Network</v>
      </c>
      <c r="H1051" s="5" t="s">
        <v>112</v>
      </c>
      <c r="I1051" s="30">
        <f t="shared" si="16"/>
        <v>44341</v>
      </c>
      <c r="J1051" s="29">
        <f>+VLOOKUP(Table13144[[#This Row],[DeviceMAC]],C1052:F2954,3,0)</f>
        <v>44341.311192129637</v>
      </c>
      <c r="K1051">
        <f>+VLOOKUP(Table13144[[#This Row],[DeviceMAC]],C1052:F2954,4,0)</f>
        <v>106</v>
      </c>
      <c r="L1051" t="str">
        <f>VLOOKUP(Table13144[[#This Row],[PrevRecordType]],RecordTypes!$B$13:$C$27,2,0)</f>
        <v>Device Start is Good</v>
      </c>
      <c r="M1051" t="str">
        <f>+VLOOKUP(Table13144[[#This Row],[DeviceMAC]],C1052:H2954,5,0)</f>
        <v>Device Start is Good</v>
      </c>
    </row>
    <row r="1052" spans="2:13" ht="28.8" x14ac:dyDescent="0.3">
      <c r="B1052" s="5" t="s">
        <v>29</v>
      </c>
      <c r="C1052" s="5" t="s">
        <v>113</v>
      </c>
      <c r="D1052" s="6">
        <v>44341</v>
      </c>
      <c r="E1052" s="28">
        <v>44341.311284722222</v>
      </c>
      <c r="F1052" s="7">
        <v>112</v>
      </c>
      <c r="G1052" s="7" t="str">
        <f>VLOOKUP(Table13144[[#This Row],[LogRecordType]],RecordTypes!$B$13:$C$27,2,0)</f>
        <v>Device Connect Network</v>
      </c>
      <c r="H1052" s="5" t="s">
        <v>114</v>
      </c>
      <c r="I1052" s="30">
        <f t="shared" si="16"/>
        <v>44340</v>
      </c>
      <c r="J1052" s="29">
        <f>+VLOOKUP(Table13144[[#This Row],[DeviceMAC]],C1053:F2955,3,0)</f>
        <v>44340.69402777779</v>
      </c>
      <c r="K1052">
        <f>+VLOOKUP(Table13144[[#This Row],[DeviceMAC]],C1053:F2955,4,0)</f>
        <v>156</v>
      </c>
      <c r="L1052" t="str">
        <f>VLOOKUP(Table13144[[#This Row],[PrevRecordType]],RecordTypes!$B$13:$C$27,2,0)</f>
        <v>PowerDown Or Network Disconnect Discovered</v>
      </c>
      <c r="M1052" s="31" t="str">
        <f>+VLOOKUP(Table13144[[#This Row],[DeviceMAC]],C1053:H2955,5,0)</f>
        <v>PowerDown Or Network Disconnect Discovered</v>
      </c>
    </row>
    <row r="1053" spans="2:13" x14ac:dyDescent="0.3">
      <c r="B1053" s="5" t="s">
        <v>26</v>
      </c>
      <c r="C1053" s="5" t="s">
        <v>111</v>
      </c>
      <c r="D1053" s="6">
        <v>44341</v>
      </c>
      <c r="E1053" s="28">
        <v>44341.311192129637</v>
      </c>
      <c r="F1053" s="7">
        <v>106</v>
      </c>
      <c r="G1053" s="7" t="str">
        <f>VLOOKUP(Table13144[[#This Row],[LogRecordType]],RecordTypes!$B$13:$C$27,2,0)</f>
        <v>Device Start is Good</v>
      </c>
      <c r="H1053" s="5" t="s">
        <v>112</v>
      </c>
      <c r="I1053" s="30">
        <f t="shared" si="16"/>
        <v>44341</v>
      </c>
      <c r="J1053" s="29">
        <f>+VLOOKUP(Table13144[[#This Row],[DeviceMAC]],C1054:F2956,3,0)</f>
        <v>44341.310613425929</v>
      </c>
      <c r="K1053">
        <f>+VLOOKUP(Table13144[[#This Row],[DeviceMAC]],C1054:F2956,4,0)</f>
        <v>102</v>
      </c>
      <c r="L1053" t="str">
        <f>VLOOKUP(Table13144[[#This Row],[PrevRecordType]],RecordTypes!$B$13:$C$27,2,0)</f>
        <v>Device Start</v>
      </c>
      <c r="M1053" t="str">
        <f>+VLOOKUP(Table13144[[#This Row],[DeviceMAC]],C1054:H2956,5,0)</f>
        <v>Device Start</v>
      </c>
    </row>
    <row r="1054" spans="2:13" x14ac:dyDescent="0.3">
      <c r="B1054" s="5" t="s">
        <v>26</v>
      </c>
      <c r="C1054" s="5" t="s">
        <v>111</v>
      </c>
      <c r="D1054" s="6">
        <v>44341</v>
      </c>
      <c r="E1054" s="28">
        <v>44341.310613425929</v>
      </c>
      <c r="F1054" s="7">
        <v>102</v>
      </c>
      <c r="G1054" s="7" t="str">
        <f>VLOOKUP(Table13144[[#This Row],[LogRecordType]],RecordTypes!$B$13:$C$27,2,0)</f>
        <v>Device Start</v>
      </c>
      <c r="H1054" s="5" t="s">
        <v>112</v>
      </c>
      <c r="I1054" s="30">
        <f t="shared" si="16"/>
        <v>44340</v>
      </c>
      <c r="J1054" s="29">
        <f>+VLOOKUP(Table13144[[#This Row],[DeviceMAC]],C1055:F2957,3,0)</f>
        <v>44340.691157407411</v>
      </c>
      <c r="K1054">
        <f>+VLOOKUP(Table13144[[#This Row],[DeviceMAC]],C1055:F2957,4,0)</f>
        <v>156</v>
      </c>
      <c r="L1054" t="str">
        <f>VLOOKUP(Table13144[[#This Row],[PrevRecordType]],RecordTypes!$B$13:$C$27,2,0)</f>
        <v>PowerDown Or Network Disconnect Discovered</v>
      </c>
      <c r="M1054" s="31" t="str">
        <f>+VLOOKUP(Table13144[[#This Row],[DeviceMAC]],C1055:H2957,5,0)</f>
        <v>PowerDown Or Network Disconnect Discovered</v>
      </c>
    </row>
    <row r="1055" spans="2:13" ht="28.8" x14ac:dyDescent="0.3">
      <c r="B1055" s="5" t="s">
        <v>26</v>
      </c>
      <c r="C1055" s="5" t="s">
        <v>109</v>
      </c>
      <c r="D1055" s="6">
        <v>44341</v>
      </c>
      <c r="E1055" s="28">
        <v>44341.309409722227</v>
      </c>
      <c r="F1055" s="7">
        <v>112</v>
      </c>
      <c r="G1055" s="7" t="str">
        <f>VLOOKUP(Table13144[[#This Row],[LogRecordType]],RecordTypes!$B$13:$C$27,2,0)</f>
        <v>Device Connect Network</v>
      </c>
      <c r="H1055" s="5" t="s">
        <v>110</v>
      </c>
      <c r="I1055" s="30">
        <f t="shared" si="16"/>
        <v>44340</v>
      </c>
      <c r="J1055" s="29">
        <f>+VLOOKUP(Table13144[[#This Row],[DeviceMAC]],C1056:F2958,3,0)</f>
        <v>44340.320856481485</v>
      </c>
      <c r="K1055">
        <f>+VLOOKUP(Table13144[[#This Row],[DeviceMAC]],C1056:F2958,4,0)</f>
        <v>156</v>
      </c>
      <c r="L1055" t="str">
        <f>VLOOKUP(Table13144[[#This Row],[PrevRecordType]],RecordTypes!$B$13:$C$27,2,0)</f>
        <v>PowerDown Or Network Disconnect Discovered</v>
      </c>
      <c r="M1055" s="31" t="str">
        <f>+VLOOKUP(Table13144[[#This Row],[DeviceMAC]],C1056:H2958,5,0)</f>
        <v>PowerDown Or Network Disconnect Discovered</v>
      </c>
    </row>
    <row r="1056" spans="2:13" ht="28.8" x14ac:dyDescent="0.3">
      <c r="B1056" s="5" t="s">
        <v>29</v>
      </c>
      <c r="C1056" s="5" t="s">
        <v>105</v>
      </c>
      <c r="D1056" s="6">
        <v>44341</v>
      </c>
      <c r="E1056" s="28">
        <v>44341.307222222225</v>
      </c>
      <c r="F1056" s="7">
        <v>112</v>
      </c>
      <c r="G1056" s="7" t="str">
        <f>VLOOKUP(Table13144[[#This Row],[LogRecordType]],RecordTypes!$B$13:$C$27,2,0)</f>
        <v>Device Connect Network</v>
      </c>
      <c r="H1056" s="5" t="s">
        <v>106</v>
      </c>
      <c r="I1056" s="30">
        <f t="shared" si="16"/>
        <v>44340</v>
      </c>
      <c r="J1056" s="29">
        <f>+VLOOKUP(Table13144[[#This Row],[DeviceMAC]],C1057:F2959,3,0)</f>
        <v>44340.679803240746</v>
      </c>
      <c r="K1056">
        <f>+VLOOKUP(Table13144[[#This Row],[DeviceMAC]],C1057:F2959,4,0)</f>
        <v>156</v>
      </c>
      <c r="L1056" t="str">
        <f>VLOOKUP(Table13144[[#This Row],[PrevRecordType]],RecordTypes!$B$13:$C$27,2,0)</f>
        <v>PowerDown Or Network Disconnect Discovered</v>
      </c>
      <c r="M1056" s="31" t="str">
        <f>+VLOOKUP(Table13144[[#This Row],[DeviceMAC]],C1057:H2959,5,0)</f>
        <v>PowerDown Or Network Disconnect Discovered</v>
      </c>
    </row>
    <row r="1057" spans="2:13" ht="28.8" x14ac:dyDescent="0.3">
      <c r="B1057" s="5" t="s">
        <v>29</v>
      </c>
      <c r="C1057" s="5" t="s">
        <v>107</v>
      </c>
      <c r="D1057" s="6">
        <v>44341</v>
      </c>
      <c r="E1057" s="28">
        <v>44341.306979166657</v>
      </c>
      <c r="F1057" s="7">
        <v>112</v>
      </c>
      <c r="G1057" s="7" t="str">
        <f>VLOOKUP(Table13144[[#This Row],[LogRecordType]],RecordTypes!$B$13:$C$27,2,0)</f>
        <v>Device Connect Network</v>
      </c>
      <c r="H1057" s="5" t="s">
        <v>108</v>
      </c>
      <c r="I1057" s="30">
        <f t="shared" si="16"/>
        <v>44340</v>
      </c>
      <c r="J1057" s="29">
        <f>+VLOOKUP(Table13144[[#This Row],[DeviceMAC]],C1058:F2960,3,0)</f>
        <v>44340.700914351859</v>
      </c>
      <c r="K1057">
        <f>+VLOOKUP(Table13144[[#This Row],[DeviceMAC]],C1058:F2960,4,0)</f>
        <v>156</v>
      </c>
      <c r="L1057" t="str">
        <f>VLOOKUP(Table13144[[#This Row],[PrevRecordType]],RecordTypes!$B$13:$C$27,2,0)</f>
        <v>PowerDown Or Network Disconnect Discovered</v>
      </c>
      <c r="M1057" s="31" t="str">
        <f>+VLOOKUP(Table13144[[#This Row],[DeviceMAC]],C1058:H2960,5,0)</f>
        <v>PowerDown Or Network Disconnect Discovered</v>
      </c>
    </row>
    <row r="1058" spans="2:13" ht="28.8" x14ac:dyDescent="0.3">
      <c r="B1058" s="5" t="s">
        <v>29</v>
      </c>
      <c r="C1058" s="5" t="s">
        <v>100</v>
      </c>
      <c r="D1058" s="6">
        <v>44341</v>
      </c>
      <c r="E1058" s="28">
        <v>44341.306030092594</v>
      </c>
      <c r="F1058" s="7">
        <v>123</v>
      </c>
      <c r="G1058" s="7" t="str">
        <f>VLOOKUP(Table13144[[#This Row],[LogRecordType]],RecordTypes!$B$13:$C$27,2,0)</f>
        <v>User Login Start is Good</v>
      </c>
      <c r="H1058" s="5" t="s">
        <v>104</v>
      </c>
      <c r="I1058" s="30">
        <f t="shared" si="16"/>
        <v>44341</v>
      </c>
      <c r="J1058" s="29">
        <f>+VLOOKUP(Table13144[[#This Row],[DeviceMAC]],C1059:F2961,3,0)</f>
        <v>44341.305891203701</v>
      </c>
      <c r="K1058">
        <f>+VLOOKUP(Table13144[[#This Row],[DeviceMAC]],C1059:F2961,4,0)</f>
        <v>113</v>
      </c>
      <c r="L1058" t="str">
        <f>VLOOKUP(Table13144[[#This Row],[PrevRecordType]],RecordTypes!$B$13:$C$27,2,0)</f>
        <v>User Login Start</v>
      </c>
      <c r="M1058" t="str">
        <f>+VLOOKUP(Table13144[[#This Row],[DeviceMAC]],C1059:H2961,5,0)</f>
        <v>User Login Start</v>
      </c>
    </row>
    <row r="1059" spans="2:13" x14ac:dyDescent="0.3">
      <c r="B1059" s="5" t="s">
        <v>29</v>
      </c>
      <c r="C1059" s="5" t="s">
        <v>100</v>
      </c>
      <c r="D1059" s="6">
        <v>44341</v>
      </c>
      <c r="E1059" s="28">
        <v>44341.305891203701</v>
      </c>
      <c r="F1059" s="7">
        <v>113</v>
      </c>
      <c r="G1059" s="7" t="str">
        <f>VLOOKUP(Table13144[[#This Row],[LogRecordType]],RecordTypes!$B$13:$C$27,2,0)</f>
        <v>User Login Start</v>
      </c>
      <c r="H1059" s="5" t="s">
        <v>103</v>
      </c>
      <c r="I1059" s="30">
        <f t="shared" si="16"/>
        <v>44341</v>
      </c>
      <c r="J1059" s="29">
        <f>+VLOOKUP(Table13144[[#This Row],[DeviceMAC]],C1060:F2962,3,0)</f>
        <v>44341.305162037039</v>
      </c>
      <c r="K1059">
        <f>+VLOOKUP(Table13144[[#This Row],[DeviceMAC]],C1060:F2962,4,0)</f>
        <v>112</v>
      </c>
      <c r="L1059" t="str">
        <f>VLOOKUP(Table13144[[#This Row],[PrevRecordType]],RecordTypes!$B$13:$C$27,2,0)</f>
        <v>Device Connect Network</v>
      </c>
      <c r="M1059" t="str">
        <f>+VLOOKUP(Table13144[[#This Row],[DeviceMAC]],C1060:H2962,5,0)</f>
        <v>Device Connect Network</v>
      </c>
    </row>
    <row r="1060" spans="2:13" ht="28.8" x14ac:dyDescent="0.3">
      <c r="B1060" s="5" t="s">
        <v>29</v>
      </c>
      <c r="C1060" s="5" t="s">
        <v>100</v>
      </c>
      <c r="D1060" s="6">
        <v>44341</v>
      </c>
      <c r="E1060" s="28">
        <v>44341.305162037039</v>
      </c>
      <c r="F1060" s="7">
        <v>112</v>
      </c>
      <c r="G1060" s="7" t="str">
        <f>VLOOKUP(Table13144[[#This Row],[LogRecordType]],RecordTypes!$B$13:$C$27,2,0)</f>
        <v>Device Connect Network</v>
      </c>
      <c r="H1060" s="5" t="s">
        <v>101</v>
      </c>
      <c r="I1060" s="30">
        <f t="shared" si="16"/>
        <v>44341</v>
      </c>
      <c r="J1060" s="29">
        <f>+VLOOKUP(Table13144[[#This Row],[DeviceMAC]],C1061:F2963,3,0)</f>
        <v>44341.30505787037</v>
      </c>
      <c r="K1060">
        <f>+VLOOKUP(Table13144[[#This Row],[DeviceMAC]],C1061:F2963,4,0)</f>
        <v>106</v>
      </c>
      <c r="L1060" t="str">
        <f>VLOOKUP(Table13144[[#This Row],[PrevRecordType]],RecordTypes!$B$13:$C$27,2,0)</f>
        <v>Device Start is Good</v>
      </c>
      <c r="M1060" t="str">
        <f>+VLOOKUP(Table13144[[#This Row],[DeviceMAC]],C1061:H2963,5,0)</f>
        <v>Device Start is Good</v>
      </c>
    </row>
    <row r="1061" spans="2:13" x14ac:dyDescent="0.3">
      <c r="B1061" s="5" t="s">
        <v>29</v>
      </c>
      <c r="C1061" s="5" t="s">
        <v>100</v>
      </c>
      <c r="D1061" s="6">
        <v>44341</v>
      </c>
      <c r="E1061" s="28">
        <v>44341.30505787037</v>
      </c>
      <c r="F1061" s="7">
        <v>106</v>
      </c>
      <c r="G1061" s="7" t="str">
        <f>VLOOKUP(Table13144[[#This Row],[LogRecordType]],RecordTypes!$B$13:$C$27,2,0)</f>
        <v>Device Start is Good</v>
      </c>
      <c r="H1061" s="5" t="s">
        <v>101</v>
      </c>
      <c r="I1061" s="30">
        <f t="shared" si="16"/>
        <v>44341</v>
      </c>
      <c r="J1061" s="29">
        <f>+VLOOKUP(Table13144[[#This Row],[DeviceMAC]],C1062:F2964,3,0)</f>
        <v>44341.304398148146</v>
      </c>
      <c r="K1061">
        <f>+VLOOKUP(Table13144[[#This Row],[DeviceMAC]],C1062:F2964,4,0)</f>
        <v>102</v>
      </c>
      <c r="L1061" t="str">
        <f>VLOOKUP(Table13144[[#This Row],[PrevRecordType]],RecordTypes!$B$13:$C$27,2,0)</f>
        <v>Device Start</v>
      </c>
      <c r="M1061" t="str">
        <f>+VLOOKUP(Table13144[[#This Row],[DeviceMAC]],C1062:H2964,5,0)</f>
        <v>Device Start</v>
      </c>
    </row>
    <row r="1062" spans="2:13" x14ac:dyDescent="0.3">
      <c r="B1062" s="5" t="s">
        <v>29</v>
      </c>
      <c r="C1062" s="5" t="s">
        <v>100</v>
      </c>
      <c r="D1062" s="6">
        <v>44341</v>
      </c>
      <c r="E1062" s="28">
        <v>44341.304398148146</v>
      </c>
      <c r="F1062" s="7">
        <v>102</v>
      </c>
      <c r="G1062" s="7" t="str">
        <f>VLOOKUP(Table13144[[#This Row],[LogRecordType]],RecordTypes!$B$13:$C$27,2,0)</f>
        <v>Device Start</v>
      </c>
      <c r="H1062" s="5" t="s">
        <v>101</v>
      </c>
      <c r="I1062" s="30">
        <f t="shared" si="16"/>
        <v>44340</v>
      </c>
      <c r="J1062" s="29">
        <f>+VLOOKUP(Table13144[[#This Row],[DeviceMAC]],C1063:F2965,3,0)</f>
        <v>44340.688159722224</v>
      </c>
      <c r="K1062">
        <f>+VLOOKUP(Table13144[[#This Row],[DeviceMAC]],C1063:F2965,4,0)</f>
        <v>156</v>
      </c>
      <c r="L1062" t="str">
        <f>VLOOKUP(Table13144[[#This Row],[PrevRecordType]],RecordTypes!$B$13:$C$27,2,0)</f>
        <v>PowerDown Or Network Disconnect Discovered</v>
      </c>
      <c r="M1062" s="31" t="str">
        <f>+VLOOKUP(Table13144[[#This Row],[DeviceMAC]],C1063:H2965,5,0)</f>
        <v>PowerDown Or Network Disconnect Discovered</v>
      </c>
    </row>
    <row r="1063" spans="2:13" ht="28.8" x14ac:dyDescent="0.3">
      <c r="B1063" s="5" t="s">
        <v>29</v>
      </c>
      <c r="C1063" s="5" t="s">
        <v>74</v>
      </c>
      <c r="D1063" s="6">
        <v>44341</v>
      </c>
      <c r="E1063" s="28">
        <v>44341.303472222222</v>
      </c>
      <c r="F1063" s="7">
        <v>123</v>
      </c>
      <c r="G1063" s="7" t="str">
        <f>VLOOKUP(Table13144[[#This Row],[LogRecordType]],RecordTypes!$B$13:$C$27,2,0)</f>
        <v>User Login Start is Good</v>
      </c>
      <c r="H1063" s="5" t="s">
        <v>94</v>
      </c>
      <c r="I1063" s="30">
        <f t="shared" si="16"/>
        <v>44341</v>
      </c>
      <c r="J1063" s="29">
        <f>+VLOOKUP(Table13144[[#This Row],[DeviceMAC]],C1064:F2966,3,0)</f>
        <v>44341.303425925922</v>
      </c>
      <c r="K1063">
        <f>+VLOOKUP(Table13144[[#This Row],[DeviceMAC]],C1064:F2966,4,0)</f>
        <v>113</v>
      </c>
      <c r="L1063" t="str">
        <f>VLOOKUP(Table13144[[#This Row],[PrevRecordType]],RecordTypes!$B$13:$C$27,2,0)</f>
        <v>User Login Start</v>
      </c>
      <c r="M1063" t="str">
        <f>+VLOOKUP(Table13144[[#This Row],[DeviceMAC]],C1064:H2966,5,0)</f>
        <v>User Login Start</v>
      </c>
    </row>
    <row r="1064" spans="2:13" x14ac:dyDescent="0.3">
      <c r="B1064" s="5" t="s">
        <v>29</v>
      </c>
      <c r="C1064" s="5" t="s">
        <v>74</v>
      </c>
      <c r="D1064" s="6">
        <v>44341</v>
      </c>
      <c r="E1064" s="28">
        <v>44341.303425925922</v>
      </c>
      <c r="F1064" s="7">
        <v>113</v>
      </c>
      <c r="G1064" s="7" t="str">
        <f>VLOOKUP(Table13144[[#This Row],[LogRecordType]],RecordTypes!$B$13:$C$27,2,0)</f>
        <v>User Login Start</v>
      </c>
      <c r="H1064" s="5" t="s">
        <v>94</v>
      </c>
      <c r="I1064" s="30">
        <f t="shared" si="16"/>
        <v>44341</v>
      </c>
      <c r="J1064" s="29">
        <f>+VLOOKUP(Table13144[[#This Row],[DeviceMAC]],C1065:F2967,3,0)</f>
        <v>44341.292604166665</v>
      </c>
      <c r="K1064">
        <f>+VLOOKUP(Table13144[[#This Row],[DeviceMAC]],C1065:F2967,4,0)</f>
        <v>112</v>
      </c>
      <c r="L1064" t="str">
        <f>VLOOKUP(Table13144[[#This Row],[PrevRecordType]],RecordTypes!$B$13:$C$27,2,0)</f>
        <v>Device Connect Network</v>
      </c>
      <c r="M1064" t="str">
        <f>+VLOOKUP(Table13144[[#This Row],[DeviceMAC]],C1065:H2967,5,0)</f>
        <v>Device Connect Network</v>
      </c>
    </row>
    <row r="1065" spans="2:13" ht="28.8" x14ac:dyDescent="0.3">
      <c r="B1065" s="5" t="s">
        <v>26</v>
      </c>
      <c r="C1065" s="5" t="s">
        <v>95</v>
      </c>
      <c r="D1065" s="6">
        <v>44341</v>
      </c>
      <c r="E1065" s="28">
        <v>44341.302662037036</v>
      </c>
      <c r="F1065" s="7">
        <v>123</v>
      </c>
      <c r="G1065" s="7" t="str">
        <f>VLOOKUP(Table13144[[#This Row],[LogRecordType]],RecordTypes!$B$13:$C$27,2,0)</f>
        <v>User Login Start is Good</v>
      </c>
      <c r="H1065" s="5" t="s">
        <v>102</v>
      </c>
      <c r="I1065" s="30">
        <f t="shared" si="16"/>
        <v>44341</v>
      </c>
      <c r="J1065" s="29">
        <f>+VLOOKUP(Table13144[[#This Row],[DeviceMAC]],C1066:F2968,3,0)</f>
        <v>44341.302557870367</v>
      </c>
      <c r="K1065">
        <f>+VLOOKUP(Table13144[[#This Row],[DeviceMAC]],C1066:F2968,4,0)</f>
        <v>113</v>
      </c>
      <c r="L1065" t="str">
        <f>VLOOKUP(Table13144[[#This Row],[PrevRecordType]],RecordTypes!$B$13:$C$27,2,0)</f>
        <v>User Login Start</v>
      </c>
      <c r="M1065" t="str">
        <f>+VLOOKUP(Table13144[[#This Row],[DeviceMAC]],C1066:H2968,5,0)</f>
        <v>User Login Start</v>
      </c>
    </row>
    <row r="1066" spans="2:13" x14ac:dyDescent="0.3">
      <c r="B1066" s="5" t="s">
        <v>26</v>
      </c>
      <c r="C1066" s="5" t="s">
        <v>95</v>
      </c>
      <c r="D1066" s="6">
        <v>44341</v>
      </c>
      <c r="E1066" s="28">
        <v>44341.302557870367</v>
      </c>
      <c r="F1066" s="7">
        <v>113</v>
      </c>
      <c r="G1066" s="7" t="str">
        <f>VLOOKUP(Table13144[[#This Row],[LogRecordType]],RecordTypes!$B$13:$C$27,2,0)</f>
        <v>User Login Start</v>
      </c>
      <c r="H1066" s="5" t="s">
        <v>102</v>
      </c>
      <c r="I1066" s="30">
        <f t="shared" si="16"/>
        <v>44341</v>
      </c>
      <c r="J1066" s="29">
        <f>+VLOOKUP(Table13144[[#This Row],[DeviceMAC]],C1067:F2969,3,0)</f>
        <v>44341.297835648147</v>
      </c>
      <c r="K1066">
        <f>+VLOOKUP(Table13144[[#This Row],[DeviceMAC]],C1067:F2969,4,0)</f>
        <v>112</v>
      </c>
      <c r="L1066" t="str">
        <f>VLOOKUP(Table13144[[#This Row],[PrevRecordType]],RecordTypes!$B$13:$C$27,2,0)</f>
        <v>Device Connect Network</v>
      </c>
      <c r="M1066" t="str">
        <f>+VLOOKUP(Table13144[[#This Row],[DeviceMAC]],C1067:H2969,5,0)</f>
        <v>Device Connect Network</v>
      </c>
    </row>
    <row r="1067" spans="2:13" ht="28.8" x14ac:dyDescent="0.3">
      <c r="B1067" s="5" t="s">
        <v>29</v>
      </c>
      <c r="C1067" s="5" t="s">
        <v>97</v>
      </c>
      <c r="D1067" s="6">
        <v>44341</v>
      </c>
      <c r="E1067" s="28">
        <v>44341.300694444442</v>
      </c>
      <c r="F1067" s="7">
        <v>123</v>
      </c>
      <c r="G1067" s="7" t="str">
        <f>VLOOKUP(Table13144[[#This Row],[LogRecordType]],RecordTypes!$B$13:$C$27,2,0)</f>
        <v>User Login Start is Good</v>
      </c>
      <c r="H1067" s="5" t="s">
        <v>94</v>
      </c>
      <c r="I1067" s="30">
        <f t="shared" si="16"/>
        <v>44341</v>
      </c>
      <c r="J1067" s="29">
        <f>+VLOOKUP(Table13144[[#This Row],[DeviceMAC]],C1068:F2970,3,0)</f>
        <v>44341.300659722219</v>
      </c>
      <c r="K1067">
        <f>+VLOOKUP(Table13144[[#This Row],[DeviceMAC]],C1068:F2970,4,0)</f>
        <v>113</v>
      </c>
      <c r="L1067" t="str">
        <f>VLOOKUP(Table13144[[#This Row],[PrevRecordType]],RecordTypes!$B$13:$C$27,2,0)</f>
        <v>User Login Start</v>
      </c>
      <c r="M1067" t="str">
        <f>+VLOOKUP(Table13144[[#This Row],[DeviceMAC]],C1068:H2970,5,0)</f>
        <v>User Login Start</v>
      </c>
    </row>
    <row r="1068" spans="2:13" x14ac:dyDescent="0.3">
      <c r="B1068" s="5" t="s">
        <v>29</v>
      </c>
      <c r="C1068" s="5" t="s">
        <v>97</v>
      </c>
      <c r="D1068" s="6">
        <v>44341</v>
      </c>
      <c r="E1068" s="28">
        <v>44341.300659722219</v>
      </c>
      <c r="F1068" s="7">
        <v>113</v>
      </c>
      <c r="G1068" s="7" t="str">
        <f>VLOOKUP(Table13144[[#This Row],[LogRecordType]],RecordTypes!$B$13:$C$27,2,0)</f>
        <v>User Login Start</v>
      </c>
      <c r="H1068" s="5" t="s">
        <v>99</v>
      </c>
      <c r="I1068" s="30">
        <f t="shared" si="16"/>
        <v>44341</v>
      </c>
      <c r="J1068" s="29">
        <f>+VLOOKUP(Table13144[[#This Row],[DeviceMAC]],C1069:F2971,3,0)</f>
        <v>44341.299872685187</v>
      </c>
      <c r="K1068">
        <f>+VLOOKUP(Table13144[[#This Row],[DeviceMAC]],C1069:F2971,4,0)</f>
        <v>112</v>
      </c>
      <c r="L1068" t="str">
        <f>VLOOKUP(Table13144[[#This Row],[PrevRecordType]],RecordTypes!$B$13:$C$27,2,0)</f>
        <v>Device Connect Network</v>
      </c>
      <c r="M1068" t="str">
        <f>+VLOOKUP(Table13144[[#This Row],[DeviceMAC]],C1069:H2971,5,0)</f>
        <v>Device Connect Network</v>
      </c>
    </row>
    <row r="1069" spans="2:13" ht="28.8" x14ac:dyDescent="0.3">
      <c r="B1069" s="5" t="s">
        <v>29</v>
      </c>
      <c r="C1069" s="5" t="s">
        <v>97</v>
      </c>
      <c r="D1069" s="6">
        <v>44341</v>
      </c>
      <c r="E1069" s="28">
        <v>44341.299872685187</v>
      </c>
      <c r="F1069" s="7">
        <v>112</v>
      </c>
      <c r="G1069" s="7" t="str">
        <f>VLOOKUP(Table13144[[#This Row],[LogRecordType]],RecordTypes!$B$13:$C$27,2,0)</f>
        <v>Device Connect Network</v>
      </c>
      <c r="H1069" s="5" t="s">
        <v>98</v>
      </c>
      <c r="I1069" s="30">
        <f t="shared" si="16"/>
        <v>44341</v>
      </c>
      <c r="J1069" s="29">
        <f>+VLOOKUP(Table13144[[#This Row],[DeviceMAC]],C1070:F2972,3,0)</f>
        <v>44341.299768518518</v>
      </c>
      <c r="K1069">
        <f>+VLOOKUP(Table13144[[#This Row],[DeviceMAC]],C1070:F2972,4,0)</f>
        <v>106</v>
      </c>
      <c r="L1069" t="str">
        <f>VLOOKUP(Table13144[[#This Row],[PrevRecordType]],RecordTypes!$B$13:$C$27,2,0)</f>
        <v>Device Start is Good</v>
      </c>
      <c r="M1069" t="str">
        <f>+VLOOKUP(Table13144[[#This Row],[DeviceMAC]],C1070:H2972,5,0)</f>
        <v>Device Start is Good</v>
      </c>
    </row>
    <row r="1070" spans="2:13" x14ac:dyDescent="0.3">
      <c r="B1070" s="5" t="s">
        <v>29</v>
      </c>
      <c r="C1070" s="5" t="s">
        <v>97</v>
      </c>
      <c r="D1070" s="6">
        <v>44341</v>
      </c>
      <c r="E1070" s="28">
        <v>44341.299768518518</v>
      </c>
      <c r="F1070" s="7">
        <v>106</v>
      </c>
      <c r="G1070" s="7" t="str">
        <f>VLOOKUP(Table13144[[#This Row],[LogRecordType]],RecordTypes!$B$13:$C$27,2,0)</f>
        <v>Device Start is Good</v>
      </c>
      <c r="H1070" s="5" t="s">
        <v>98</v>
      </c>
      <c r="I1070" s="30">
        <f t="shared" si="16"/>
        <v>44341</v>
      </c>
      <c r="J1070" s="29">
        <f>+VLOOKUP(Table13144[[#This Row],[DeviceMAC]],C1071:F2973,3,0)</f>
        <v>44341.299062499995</v>
      </c>
      <c r="K1070">
        <f>+VLOOKUP(Table13144[[#This Row],[DeviceMAC]],C1071:F2973,4,0)</f>
        <v>102</v>
      </c>
      <c r="L1070" t="str">
        <f>VLOOKUP(Table13144[[#This Row],[PrevRecordType]],RecordTypes!$B$13:$C$27,2,0)</f>
        <v>Device Start</v>
      </c>
      <c r="M1070" t="str">
        <f>+VLOOKUP(Table13144[[#This Row],[DeviceMAC]],C1071:H2973,5,0)</f>
        <v>Device Start</v>
      </c>
    </row>
    <row r="1071" spans="2:13" x14ac:dyDescent="0.3">
      <c r="B1071" s="5" t="s">
        <v>29</v>
      </c>
      <c r="C1071" s="5" t="s">
        <v>97</v>
      </c>
      <c r="D1071" s="6">
        <v>44341</v>
      </c>
      <c r="E1071" s="28">
        <v>44341.299062499995</v>
      </c>
      <c r="F1071" s="7">
        <v>102</v>
      </c>
      <c r="G1071" s="7" t="str">
        <f>VLOOKUP(Table13144[[#This Row],[LogRecordType]],RecordTypes!$B$13:$C$27,2,0)</f>
        <v>Device Start</v>
      </c>
      <c r="H1071" s="5" t="s">
        <v>98</v>
      </c>
      <c r="I1071" s="30">
        <f t="shared" si="16"/>
        <v>44340</v>
      </c>
      <c r="J1071" s="29">
        <f>+VLOOKUP(Table13144[[#This Row],[DeviceMAC]],C1072:F2974,3,0)</f>
        <v>44340.669652777775</v>
      </c>
      <c r="K1071">
        <f>+VLOOKUP(Table13144[[#This Row],[DeviceMAC]],C1072:F2974,4,0)</f>
        <v>156</v>
      </c>
      <c r="L1071" t="str">
        <f>VLOOKUP(Table13144[[#This Row],[PrevRecordType]],RecordTypes!$B$13:$C$27,2,0)</f>
        <v>PowerDown Or Network Disconnect Discovered</v>
      </c>
      <c r="M1071" s="31" t="str">
        <f>+VLOOKUP(Table13144[[#This Row],[DeviceMAC]],C1072:H2974,5,0)</f>
        <v>PowerDown Or Network Disconnect Discovered</v>
      </c>
    </row>
    <row r="1072" spans="2:13" ht="28.8" x14ac:dyDescent="0.3">
      <c r="B1072" s="5" t="s">
        <v>26</v>
      </c>
      <c r="C1072" s="5" t="s">
        <v>95</v>
      </c>
      <c r="D1072" s="6">
        <v>44341</v>
      </c>
      <c r="E1072" s="28">
        <v>44341.297835648147</v>
      </c>
      <c r="F1072" s="7">
        <v>112</v>
      </c>
      <c r="G1072" s="7" t="str">
        <f>VLOOKUP(Table13144[[#This Row],[LogRecordType]],RecordTypes!$B$13:$C$27,2,0)</f>
        <v>Device Connect Network</v>
      </c>
      <c r="H1072" s="5" t="s">
        <v>96</v>
      </c>
      <c r="I1072" s="30">
        <f t="shared" si="16"/>
        <v>44340</v>
      </c>
      <c r="J1072" s="29">
        <f>+VLOOKUP(Table13144[[#This Row],[DeviceMAC]],C1073:F2975,3,0)</f>
        <v>44340.680798611109</v>
      </c>
      <c r="K1072">
        <f>+VLOOKUP(Table13144[[#This Row],[DeviceMAC]],C1073:F2975,4,0)</f>
        <v>156</v>
      </c>
      <c r="L1072" t="str">
        <f>VLOOKUP(Table13144[[#This Row],[PrevRecordType]],RecordTypes!$B$13:$C$27,2,0)</f>
        <v>PowerDown Or Network Disconnect Discovered</v>
      </c>
      <c r="M1072" s="31" t="str">
        <f>+VLOOKUP(Table13144[[#This Row],[DeviceMAC]],C1073:H2975,5,0)</f>
        <v>PowerDown Or Network Disconnect Discovered</v>
      </c>
    </row>
    <row r="1073" spans="2:13" ht="28.8" x14ac:dyDescent="0.3">
      <c r="B1073" s="5" t="s">
        <v>29</v>
      </c>
      <c r="C1073" s="5" t="s">
        <v>83</v>
      </c>
      <c r="D1073" s="6">
        <v>44341</v>
      </c>
      <c r="E1073" s="28">
        <v>44341.296180555553</v>
      </c>
      <c r="F1073" s="7">
        <v>123</v>
      </c>
      <c r="G1073" s="7" t="str">
        <f>VLOOKUP(Table13144[[#This Row],[LogRecordType]],RecordTypes!$B$13:$C$27,2,0)</f>
        <v>User Login Start is Good</v>
      </c>
      <c r="H1073" s="5" t="s">
        <v>93</v>
      </c>
      <c r="I1073" s="30">
        <f t="shared" si="16"/>
        <v>44341</v>
      </c>
      <c r="J1073" s="29">
        <f>+VLOOKUP(Table13144[[#This Row],[DeviceMAC]],C1074:F2976,3,0)</f>
        <v>44341.296099537038</v>
      </c>
      <c r="K1073">
        <f>+VLOOKUP(Table13144[[#This Row],[DeviceMAC]],C1074:F2976,4,0)</f>
        <v>113</v>
      </c>
      <c r="L1073" t="str">
        <f>VLOOKUP(Table13144[[#This Row],[PrevRecordType]],RecordTypes!$B$13:$C$27,2,0)</f>
        <v>User Login Start</v>
      </c>
      <c r="M1073" t="str">
        <f>+VLOOKUP(Table13144[[#This Row],[DeviceMAC]],C1074:H2976,5,0)</f>
        <v>User Login Start</v>
      </c>
    </row>
    <row r="1074" spans="2:13" x14ac:dyDescent="0.3">
      <c r="B1074" s="5" t="s">
        <v>29</v>
      </c>
      <c r="C1074" s="5" t="s">
        <v>83</v>
      </c>
      <c r="D1074" s="6">
        <v>44341</v>
      </c>
      <c r="E1074" s="28">
        <v>44341.296099537038</v>
      </c>
      <c r="F1074" s="7">
        <v>113</v>
      </c>
      <c r="G1074" s="7" t="str">
        <f>VLOOKUP(Table13144[[#This Row],[LogRecordType]],RecordTypes!$B$13:$C$27,2,0)</f>
        <v>User Login Start</v>
      </c>
      <c r="H1074" s="5" t="s">
        <v>92</v>
      </c>
      <c r="I1074" s="30">
        <f t="shared" si="16"/>
        <v>44341</v>
      </c>
      <c r="J1074" s="29">
        <f>+VLOOKUP(Table13144[[#This Row],[DeviceMAC]],C1075:F2977,3,0)</f>
        <v>44341.294745370367</v>
      </c>
      <c r="K1074">
        <f>+VLOOKUP(Table13144[[#This Row],[DeviceMAC]],C1075:F2977,4,0)</f>
        <v>112</v>
      </c>
      <c r="L1074" t="str">
        <f>VLOOKUP(Table13144[[#This Row],[PrevRecordType]],RecordTypes!$B$13:$C$27,2,0)</f>
        <v>Device Connect Network</v>
      </c>
      <c r="M1074" t="str">
        <f>+VLOOKUP(Table13144[[#This Row],[DeviceMAC]],C1075:H2977,5,0)</f>
        <v>Device Connect Network</v>
      </c>
    </row>
    <row r="1075" spans="2:13" ht="28.8" x14ac:dyDescent="0.3">
      <c r="B1075" s="5" t="s">
        <v>26</v>
      </c>
      <c r="C1075" s="5" t="s">
        <v>85</v>
      </c>
      <c r="D1075" s="6">
        <v>44341</v>
      </c>
      <c r="E1075" s="28">
        <v>44341.295266203713</v>
      </c>
      <c r="F1075" s="7">
        <v>123</v>
      </c>
      <c r="G1075" s="7" t="str">
        <f>VLOOKUP(Table13144[[#This Row],[LogRecordType]],RecordTypes!$B$13:$C$27,2,0)</f>
        <v>User Login Start is Good</v>
      </c>
      <c r="H1075" s="5" t="s">
        <v>90</v>
      </c>
      <c r="I1075" s="30">
        <f t="shared" si="16"/>
        <v>44341</v>
      </c>
      <c r="J1075" s="29">
        <f>+VLOOKUP(Table13144[[#This Row],[DeviceMAC]],C1076:F2978,3,0)</f>
        <v>44341.295254629636</v>
      </c>
      <c r="K1075">
        <f>+VLOOKUP(Table13144[[#This Row],[DeviceMAC]],C1076:F2978,4,0)</f>
        <v>113</v>
      </c>
      <c r="L1075" t="str">
        <f>VLOOKUP(Table13144[[#This Row],[PrevRecordType]],RecordTypes!$B$13:$C$27,2,0)</f>
        <v>User Login Start</v>
      </c>
      <c r="M1075" t="str">
        <f>+VLOOKUP(Table13144[[#This Row],[DeviceMAC]],C1076:H2978,5,0)</f>
        <v>User Login Start</v>
      </c>
    </row>
    <row r="1076" spans="2:13" x14ac:dyDescent="0.3">
      <c r="B1076" s="5" t="s">
        <v>26</v>
      </c>
      <c r="C1076" s="5" t="s">
        <v>85</v>
      </c>
      <c r="D1076" s="6">
        <v>44341</v>
      </c>
      <c r="E1076" s="28">
        <v>44341.295254629636</v>
      </c>
      <c r="F1076" s="7">
        <v>113</v>
      </c>
      <c r="G1076" s="7" t="str">
        <f>VLOOKUP(Table13144[[#This Row],[LogRecordType]],RecordTypes!$B$13:$C$27,2,0)</f>
        <v>User Login Start</v>
      </c>
      <c r="H1076" s="5" t="s">
        <v>89</v>
      </c>
      <c r="I1076" s="30">
        <f t="shared" si="16"/>
        <v>44341</v>
      </c>
      <c r="J1076" s="29">
        <f>+VLOOKUP(Table13144[[#This Row],[DeviceMAC]],C1077:F2979,3,0)</f>
        <v>44341.294895833344</v>
      </c>
      <c r="K1076">
        <f>+VLOOKUP(Table13144[[#This Row],[DeviceMAC]],C1077:F2979,4,0)</f>
        <v>112</v>
      </c>
      <c r="L1076" t="str">
        <f>VLOOKUP(Table13144[[#This Row],[PrevRecordType]],RecordTypes!$B$13:$C$27,2,0)</f>
        <v>Device Connect Network</v>
      </c>
      <c r="M1076" t="str">
        <f>+VLOOKUP(Table13144[[#This Row],[DeviceMAC]],C1077:H2979,5,0)</f>
        <v>Device Connect Network</v>
      </c>
    </row>
    <row r="1077" spans="2:13" ht="28.8" x14ac:dyDescent="0.3">
      <c r="B1077" s="5" t="s">
        <v>26</v>
      </c>
      <c r="C1077" s="5" t="s">
        <v>85</v>
      </c>
      <c r="D1077" s="6">
        <v>44341</v>
      </c>
      <c r="E1077" s="28">
        <v>44341.294895833344</v>
      </c>
      <c r="F1077" s="7">
        <v>112</v>
      </c>
      <c r="G1077" s="7" t="str">
        <f>VLOOKUP(Table13144[[#This Row],[LogRecordType]],RecordTypes!$B$13:$C$27,2,0)</f>
        <v>Device Connect Network</v>
      </c>
      <c r="H1077" s="5" t="s">
        <v>86</v>
      </c>
      <c r="I1077" s="30">
        <f t="shared" si="16"/>
        <v>44341</v>
      </c>
      <c r="J1077" s="29">
        <f>+VLOOKUP(Table13144[[#This Row],[DeviceMAC]],C1078:F2980,3,0)</f>
        <v>44341.294791666674</v>
      </c>
      <c r="K1077">
        <f>+VLOOKUP(Table13144[[#This Row],[DeviceMAC]],C1078:F2980,4,0)</f>
        <v>106</v>
      </c>
      <c r="L1077" t="str">
        <f>VLOOKUP(Table13144[[#This Row],[PrevRecordType]],RecordTypes!$B$13:$C$27,2,0)</f>
        <v>Device Start is Good</v>
      </c>
      <c r="M1077" t="str">
        <f>+VLOOKUP(Table13144[[#This Row],[DeviceMAC]],C1078:H2980,5,0)</f>
        <v>Device Start is Good</v>
      </c>
    </row>
    <row r="1078" spans="2:13" ht="43.2" x14ac:dyDescent="0.3">
      <c r="B1078" s="5" t="s">
        <v>29</v>
      </c>
      <c r="C1078" s="5" t="s">
        <v>50</v>
      </c>
      <c r="D1078" s="6">
        <v>44341</v>
      </c>
      <c r="E1078" s="28">
        <v>44341.294861111106</v>
      </c>
      <c r="F1078" s="7">
        <v>156</v>
      </c>
      <c r="G1078" s="7" t="str">
        <f>VLOOKUP(Table13144[[#This Row],[LogRecordType]],RecordTypes!$B$13:$C$27,2,0)</f>
        <v>PowerDown Or Network Disconnect Discovered</v>
      </c>
      <c r="H1078" s="5" t="s">
        <v>67</v>
      </c>
      <c r="I1078" s="30">
        <f t="shared" si="16"/>
        <v>44341</v>
      </c>
      <c r="J1078" s="29">
        <f>+VLOOKUP(Table13144[[#This Row],[DeviceMAC]],C1079:F2981,3,0)</f>
        <v>44341.294699074067</v>
      </c>
      <c r="K1078">
        <f>+VLOOKUP(Table13144[[#This Row],[DeviceMAC]],C1079:F2981,4,0)</f>
        <v>123</v>
      </c>
      <c r="L1078" t="str">
        <f>VLOOKUP(Table13144[[#This Row],[PrevRecordType]],RecordTypes!$B$13:$C$27,2,0)</f>
        <v>User Login Start is Good</v>
      </c>
      <c r="M1078" t="str">
        <f>+VLOOKUP(Table13144[[#This Row],[DeviceMAC]],C1079:H2981,5,0)</f>
        <v>User Login Start is Good</v>
      </c>
    </row>
    <row r="1079" spans="2:13" x14ac:dyDescent="0.3">
      <c r="B1079" s="5" t="s">
        <v>26</v>
      </c>
      <c r="C1079" s="5" t="s">
        <v>85</v>
      </c>
      <c r="D1079" s="6">
        <v>44341</v>
      </c>
      <c r="E1079" s="28">
        <v>44341.294791666674</v>
      </c>
      <c r="F1079" s="7">
        <v>106</v>
      </c>
      <c r="G1079" s="7" t="str">
        <f>VLOOKUP(Table13144[[#This Row],[LogRecordType]],RecordTypes!$B$13:$C$27,2,0)</f>
        <v>Device Start is Good</v>
      </c>
      <c r="H1079" s="5" t="s">
        <v>86</v>
      </c>
      <c r="I1079" s="30">
        <f t="shared" si="16"/>
        <v>44341</v>
      </c>
      <c r="J1079" s="29">
        <f>+VLOOKUP(Table13144[[#This Row],[DeviceMAC]],C1080:F2982,3,0)</f>
        <v>44341.294120370374</v>
      </c>
      <c r="K1079">
        <f>+VLOOKUP(Table13144[[#This Row],[DeviceMAC]],C1080:F2982,4,0)</f>
        <v>102</v>
      </c>
      <c r="L1079" t="str">
        <f>VLOOKUP(Table13144[[#This Row],[PrevRecordType]],RecordTypes!$B$13:$C$27,2,0)</f>
        <v>Device Start</v>
      </c>
      <c r="M1079" t="str">
        <f>+VLOOKUP(Table13144[[#This Row],[DeviceMAC]],C1080:H2982,5,0)</f>
        <v>Device Start</v>
      </c>
    </row>
    <row r="1080" spans="2:13" ht="28.8" x14ac:dyDescent="0.3">
      <c r="B1080" s="5" t="s">
        <v>29</v>
      </c>
      <c r="C1080" s="5" t="s">
        <v>83</v>
      </c>
      <c r="D1080" s="6">
        <v>44341</v>
      </c>
      <c r="E1080" s="28">
        <v>44341.294745370367</v>
      </c>
      <c r="F1080" s="7">
        <v>112</v>
      </c>
      <c r="G1080" s="7" t="str">
        <f>VLOOKUP(Table13144[[#This Row],[LogRecordType]],RecordTypes!$B$13:$C$27,2,0)</f>
        <v>Device Connect Network</v>
      </c>
      <c r="H1080" s="5" t="s">
        <v>84</v>
      </c>
      <c r="I1080" s="30">
        <f t="shared" si="16"/>
        <v>44341</v>
      </c>
      <c r="J1080" s="29">
        <f>+VLOOKUP(Table13144[[#This Row],[DeviceMAC]],C1081:F2983,3,0)</f>
        <v>44341.294641203698</v>
      </c>
      <c r="K1080">
        <f>+VLOOKUP(Table13144[[#This Row],[DeviceMAC]],C1081:F2983,4,0)</f>
        <v>106</v>
      </c>
      <c r="L1080" t="str">
        <f>VLOOKUP(Table13144[[#This Row],[PrevRecordType]],RecordTypes!$B$13:$C$27,2,0)</f>
        <v>Device Start is Good</v>
      </c>
      <c r="M1080" t="str">
        <f>+VLOOKUP(Table13144[[#This Row],[DeviceMAC]],C1081:H2983,5,0)</f>
        <v>Device Start is Good</v>
      </c>
    </row>
    <row r="1081" spans="2:13" ht="28.8" x14ac:dyDescent="0.3">
      <c r="B1081" s="5" t="s">
        <v>29</v>
      </c>
      <c r="C1081" s="5" t="s">
        <v>50</v>
      </c>
      <c r="D1081" s="6">
        <v>44341</v>
      </c>
      <c r="E1081" s="28">
        <v>44341.294699074067</v>
      </c>
      <c r="F1081" s="7">
        <v>123</v>
      </c>
      <c r="G1081" s="7" t="str">
        <f>VLOOKUP(Table13144[[#This Row],[LogRecordType]],RecordTypes!$B$13:$C$27,2,0)</f>
        <v>User Login Start is Good</v>
      </c>
      <c r="H1081" s="5" t="s">
        <v>91</v>
      </c>
      <c r="I1081" s="30">
        <f t="shared" si="16"/>
        <v>44341</v>
      </c>
      <c r="J1081" s="29">
        <f>+VLOOKUP(Table13144[[#This Row],[DeviceMAC]],C1082:F2984,3,0)</f>
        <v>44341.294606481475</v>
      </c>
      <c r="K1081">
        <f>+VLOOKUP(Table13144[[#This Row],[DeviceMAC]],C1082:F2984,4,0)</f>
        <v>113</v>
      </c>
      <c r="L1081" t="str">
        <f>VLOOKUP(Table13144[[#This Row],[PrevRecordType]],RecordTypes!$B$13:$C$27,2,0)</f>
        <v>User Login Start</v>
      </c>
      <c r="M1081" t="str">
        <f>+VLOOKUP(Table13144[[#This Row],[DeviceMAC]],C1082:H2984,5,0)</f>
        <v>User Login Start</v>
      </c>
    </row>
    <row r="1082" spans="2:13" x14ac:dyDescent="0.3">
      <c r="B1082" s="5" t="s">
        <v>29</v>
      </c>
      <c r="C1082" s="5" t="s">
        <v>83</v>
      </c>
      <c r="D1082" s="6">
        <v>44341</v>
      </c>
      <c r="E1082" s="28">
        <v>44341.294641203698</v>
      </c>
      <c r="F1082" s="7">
        <v>106</v>
      </c>
      <c r="G1082" s="7" t="str">
        <f>VLOOKUP(Table13144[[#This Row],[LogRecordType]],RecordTypes!$B$13:$C$27,2,0)</f>
        <v>Device Start is Good</v>
      </c>
      <c r="H1082" s="5" t="s">
        <v>84</v>
      </c>
      <c r="I1082" s="30">
        <f t="shared" si="16"/>
        <v>44341</v>
      </c>
      <c r="J1082" s="29">
        <f>+VLOOKUP(Table13144[[#This Row],[DeviceMAC]],C1083:F2985,3,0)</f>
        <v>44341.293773148143</v>
      </c>
      <c r="K1082">
        <f>+VLOOKUP(Table13144[[#This Row],[DeviceMAC]],C1083:F2985,4,0)</f>
        <v>102</v>
      </c>
      <c r="L1082" t="str">
        <f>VLOOKUP(Table13144[[#This Row],[PrevRecordType]],RecordTypes!$B$13:$C$27,2,0)</f>
        <v>Device Start</v>
      </c>
      <c r="M1082" t="str">
        <f>+VLOOKUP(Table13144[[#This Row],[DeviceMAC]],C1083:H2985,5,0)</f>
        <v>Device Start</v>
      </c>
    </row>
    <row r="1083" spans="2:13" x14ac:dyDescent="0.3">
      <c r="B1083" s="5" t="s">
        <v>29</v>
      </c>
      <c r="C1083" s="5" t="s">
        <v>50</v>
      </c>
      <c r="D1083" s="6">
        <v>44341</v>
      </c>
      <c r="E1083" s="28">
        <v>44341.294606481475</v>
      </c>
      <c r="F1083" s="7">
        <v>113</v>
      </c>
      <c r="G1083" s="7" t="str">
        <f>VLOOKUP(Table13144[[#This Row],[LogRecordType]],RecordTypes!$B$13:$C$27,2,0)</f>
        <v>User Login Start</v>
      </c>
      <c r="H1083" s="5" t="s">
        <v>91</v>
      </c>
      <c r="I1083" s="30">
        <f t="shared" si="16"/>
        <v>44341</v>
      </c>
      <c r="J1083" s="29">
        <f>+VLOOKUP(Table13144[[#This Row],[DeviceMAC]],C1084:F2986,3,0)</f>
        <v>44341.284432870365</v>
      </c>
      <c r="K1083">
        <f>+VLOOKUP(Table13144[[#This Row],[DeviceMAC]],C1084:F2986,4,0)</f>
        <v>112</v>
      </c>
      <c r="L1083" t="str">
        <f>VLOOKUP(Table13144[[#This Row],[PrevRecordType]],RecordTypes!$B$13:$C$27,2,0)</f>
        <v>Device Connect Network</v>
      </c>
      <c r="M1083" t="str">
        <f>+VLOOKUP(Table13144[[#This Row],[DeviceMAC]],C1084:H2986,5,0)</f>
        <v>Device Connect Network</v>
      </c>
    </row>
    <row r="1084" spans="2:13" ht="28.8" x14ac:dyDescent="0.3">
      <c r="B1084" s="5" t="s">
        <v>26</v>
      </c>
      <c r="C1084" s="5" t="s">
        <v>79</v>
      </c>
      <c r="D1084" s="6">
        <v>44341</v>
      </c>
      <c r="E1084" s="28">
        <v>44341.294317129636</v>
      </c>
      <c r="F1084" s="7">
        <v>123</v>
      </c>
      <c r="G1084" s="7" t="str">
        <f>VLOOKUP(Table13144[[#This Row],[LogRecordType]],RecordTypes!$B$13:$C$27,2,0)</f>
        <v>User Login Start is Good</v>
      </c>
      <c r="H1084" s="5" t="s">
        <v>82</v>
      </c>
      <c r="I1084" s="30">
        <f t="shared" si="16"/>
        <v>44341</v>
      </c>
      <c r="J1084" s="29">
        <f>+VLOOKUP(Table13144[[#This Row],[DeviceMAC]],C1085:F2987,3,0)</f>
        <v>44341.294282407413</v>
      </c>
      <c r="K1084">
        <f>+VLOOKUP(Table13144[[#This Row],[DeviceMAC]],C1085:F2987,4,0)</f>
        <v>113</v>
      </c>
      <c r="L1084" t="str">
        <f>VLOOKUP(Table13144[[#This Row],[PrevRecordType]],RecordTypes!$B$13:$C$27,2,0)</f>
        <v>User Login Start</v>
      </c>
      <c r="M1084" t="str">
        <f>+VLOOKUP(Table13144[[#This Row],[DeviceMAC]],C1085:H2987,5,0)</f>
        <v>User Login Start</v>
      </c>
    </row>
    <row r="1085" spans="2:13" x14ac:dyDescent="0.3">
      <c r="B1085" s="5" t="s">
        <v>26</v>
      </c>
      <c r="C1085" s="5" t="s">
        <v>79</v>
      </c>
      <c r="D1085" s="6">
        <v>44341</v>
      </c>
      <c r="E1085" s="28">
        <v>44341.294282407413</v>
      </c>
      <c r="F1085" s="7">
        <v>113</v>
      </c>
      <c r="G1085" s="7" t="str">
        <f>VLOOKUP(Table13144[[#This Row],[LogRecordType]],RecordTypes!$B$13:$C$27,2,0)</f>
        <v>User Login Start</v>
      </c>
      <c r="H1085" s="5" t="s">
        <v>81</v>
      </c>
      <c r="I1085" s="30">
        <f t="shared" si="16"/>
        <v>44341</v>
      </c>
      <c r="J1085" s="29">
        <f>+VLOOKUP(Table13144[[#This Row],[DeviceMAC]],C1086:F2988,3,0)</f>
        <v>44341.293726851858</v>
      </c>
      <c r="K1085">
        <f>+VLOOKUP(Table13144[[#This Row],[DeviceMAC]],C1086:F2988,4,0)</f>
        <v>112</v>
      </c>
      <c r="L1085" t="str">
        <f>VLOOKUP(Table13144[[#This Row],[PrevRecordType]],RecordTypes!$B$13:$C$27,2,0)</f>
        <v>Device Connect Network</v>
      </c>
      <c r="M1085" t="str">
        <f>+VLOOKUP(Table13144[[#This Row],[DeviceMAC]],C1086:H2988,5,0)</f>
        <v>Device Connect Network</v>
      </c>
    </row>
    <row r="1086" spans="2:13" x14ac:dyDescent="0.3">
      <c r="B1086" s="5" t="s">
        <v>26</v>
      </c>
      <c r="C1086" s="5" t="s">
        <v>85</v>
      </c>
      <c r="D1086" s="6">
        <v>44341</v>
      </c>
      <c r="E1086" s="28">
        <v>44341.294120370374</v>
      </c>
      <c r="F1086" s="7">
        <v>102</v>
      </c>
      <c r="G1086" s="7" t="str">
        <f>VLOOKUP(Table13144[[#This Row],[LogRecordType]],RecordTypes!$B$13:$C$27,2,0)</f>
        <v>Device Start</v>
      </c>
      <c r="H1086" s="5" t="s">
        <v>86</v>
      </c>
      <c r="I1086" s="30">
        <f t="shared" si="16"/>
        <v>44340</v>
      </c>
      <c r="J1086" s="29">
        <f>+VLOOKUP(Table13144[[#This Row],[DeviceMAC]],C1087:F2989,3,0)</f>
        <v>44340.674027777779</v>
      </c>
      <c r="K1086">
        <f>+VLOOKUP(Table13144[[#This Row],[DeviceMAC]],C1087:F2989,4,0)</f>
        <v>156</v>
      </c>
      <c r="L1086" t="str">
        <f>VLOOKUP(Table13144[[#This Row],[PrevRecordType]],RecordTypes!$B$13:$C$27,2,0)</f>
        <v>PowerDown Or Network Disconnect Discovered</v>
      </c>
      <c r="M1086" s="31" t="str">
        <f>+VLOOKUP(Table13144[[#This Row],[DeviceMAC]],C1087:H2989,5,0)</f>
        <v>PowerDown Or Network Disconnect Discovered</v>
      </c>
    </row>
    <row r="1087" spans="2:13" ht="28.8" x14ac:dyDescent="0.3">
      <c r="B1087" s="5" t="s">
        <v>26</v>
      </c>
      <c r="C1087" s="5" t="s">
        <v>62</v>
      </c>
      <c r="D1087" s="6">
        <v>44341</v>
      </c>
      <c r="E1087" s="28">
        <v>44341.293935185182</v>
      </c>
      <c r="F1087" s="7">
        <v>123</v>
      </c>
      <c r="G1087" s="7" t="str">
        <f>VLOOKUP(Table13144[[#This Row],[LogRecordType]],RecordTypes!$B$13:$C$27,2,0)</f>
        <v>User Login Start is Good</v>
      </c>
      <c r="H1087" s="5" t="s">
        <v>63</v>
      </c>
      <c r="I1087" s="30">
        <f t="shared" si="16"/>
        <v>44341</v>
      </c>
      <c r="J1087" s="29">
        <f>+VLOOKUP(Table13144[[#This Row],[DeviceMAC]],C1088:F2990,3,0)</f>
        <v>44341.293831018513</v>
      </c>
      <c r="K1087">
        <f>+VLOOKUP(Table13144[[#This Row],[DeviceMAC]],C1088:F2990,4,0)</f>
        <v>113</v>
      </c>
      <c r="L1087" t="str">
        <f>VLOOKUP(Table13144[[#This Row],[PrevRecordType]],RecordTypes!$B$13:$C$27,2,0)</f>
        <v>User Login Start</v>
      </c>
      <c r="M1087" t="str">
        <f>+VLOOKUP(Table13144[[#This Row],[DeviceMAC]],C1088:H2990,5,0)</f>
        <v>User Login Start</v>
      </c>
    </row>
    <row r="1088" spans="2:13" ht="28.8" x14ac:dyDescent="0.3">
      <c r="B1088" s="5" t="s">
        <v>26</v>
      </c>
      <c r="C1088" s="5" t="s">
        <v>48</v>
      </c>
      <c r="D1088" s="6">
        <v>44341</v>
      </c>
      <c r="E1088" s="28">
        <v>44341.293842592582</v>
      </c>
      <c r="F1088" s="7">
        <v>123</v>
      </c>
      <c r="G1088" s="7" t="str">
        <f>VLOOKUP(Table13144[[#This Row],[LogRecordType]],RecordTypes!$B$13:$C$27,2,0)</f>
        <v>User Login Start is Good</v>
      </c>
      <c r="H1088" s="5" t="s">
        <v>63</v>
      </c>
      <c r="I1088" s="30">
        <f t="shared" si="16"/>
        <v>44341</v>
      </c>
      <c r="J1088" s="29">
        <f>+VLOOKUP(Table13144[[#This Row],[DeviceMAC]],C1089:F2991,3,0)</f>
        <v>44341.29374999999</v>
      </c>
      <c r="K1088">
        <f>+VLOOKUP(Table13144[[#This Row],[DeviceMAC]],C1089:F2991,4,0)</f>
        <v>113</v>
      </c>
      <c r="L1088" t="str">
        <f>VLOOKUP(Table13144[[#This Row],[PrevRecordType]],RecordTypes!$B$13:$C$27,2,0)</f>
        <v>User Login Start</v>
      </c>
      <c r="M1088" t="str">
        <f>+VLOOKUP(Table13144[[#This Row],[DeviceMAC]],C1089:H2991,5,0)</f>
        <v>User Login Start</v>
      </c>
    </row>
    <row r="1089" spans="2:13" x14ac:dyDescent="0.3">
      <c r="B1089" s="5" t="s">
        <v>26</v>
      </c>
      <c r="C1089" s="5" t="s">
        <v>62</v>
      </c>
      <c r="D1089" s="6">
        <v>44341</v>
      </c>
      <c r="E1089" s="28">
        <v>44341.293831018513</v>
      </c>
      <c r="F1089" s="7">
        <v>113</v>
      </c>
      <c r="G1089" s="7" t="str">
        <f>VLOOKUP(Table13144[[#This Row],[LogRecordType]],RecordTypes!$B$13:$C$27,2,0)</f>
        <v>User Login Start</v>
      </c>
      <c r="H1089" s="5" t="s">
        <v>63</v>
      </c>
      <c r="I1089" s="30">
        <f t="shared" si="16"/>
        <v>44341</v>
      </c>
      <c r="J1089" s="29">
        <f>+VLOOKUP(Table13144[[#This Row],[DeviceMAC]],C1090:F2992,3,0)</f>
        <v>44341.288518518515</v>
      </c>
      <c r="K1089">
        <f>+VLOOKUP(Table13144[[#This Row],[DeviceMAC]],C1090:F2992,4,0)</f>
        <v>112</v>
      </c>
      <c r="L1089" t="str">
        <f>VLOOKUP(Table13144[[#This Row],[PrevRecordType]],RecordTypes!$B$13:$C$27,2,0)</f>
        <v>Device Connect Network</v>
      </c>
      <c r="M1089" t="str">
        <f>+VLOOKUP(Table13144[[#This Row],[DeviceMAC]],C1090:H2992,5,0)</f>
        <v>Device Connect Network</v>
      </c>
    </row>
    <row r="1090" spans="2:13" x14ac:dyDescent="0.3">
      <c r="B1090" s="5" t="s">
        <v>29</v>
      </c>
      <c r="C1090" s="5" t="s">
        <v>83</v>
      </c>
      <c r="D1090" s="6">
        <v>44341</v>
      </c>
      <c r="E1090" s="28">
        <v>44341.293773148143</v>
      </c>
      <c r="F1090" s="7">
        <v>102</v>
      </c>
      <c r="G1090" s="7" t="str">
        <f>VLOOKUP(Table13144[[#This Row],[LogRecordType]],RecordTypes!$B$13:$C$27,2,0)</f>
        <v>Device Start</v>
      </c>
      <c r="H1090" s="5" t="s">
        <v>84</v>
      </c>
      <c r="I1090" s="30">
        <f t="shared" si="16"/>
        <v>44340</v>
      </c>
      <c r="J1090" s="29">
        <f>+VLOOKUP(Table13144[[#This Row],[DeviceMAC]],C1091:F2993,3,0)</f>
        <v>44340.674375000002</v>
      </c>
      <c r="K1090">
        <f>+VLOOKUP(Table13144[[#This Row],[DeviceMAC]],C1091:F2993,4,0)</f>
        <v>156</v>
      </c>
      <c r="L1090" t="str">
        <f>VLOOKUP(Table13144[[#This Row],[PrevRecordType]],RecordTypes!$B$13:$C$27,2,0)</f>
        <v>PowerDown Or Network Disconnect Discovered</v>
      </c>
      <c r="M1090" s="31" t="str">
        <f>+VLOOKUP(Table13144[[#This Row],[DeviceMAC]],C1091:H2993,5,0)</f>
        <v>PowerDown Or Network Disconnect Discovered</v>
      </c>
    </row>
    <row r="1091" spans="2:13" x14ac:dyDescent="0.3">
      <c r="B1091" s="5" t="s">
        <v>26</v>
      </c>
      <c r="C1091" s="5" t="s">
        <v>48</v>
      </c>
      <c r="D1091" s="6">
        <v>44341</v>
      </c>
      <c r="E1091" s="28">
        <v>44341.29374999999</v>
      </c>
      <c r="F1091" s="7">
        <v>113</v>
      </c>
      <c r="G1091" s="7" t="str">
        <f>VLOOKUP(Table13144[[#This Row],[LogRecordType]],RecordTypes!$B$13:$C$27,2,0)</f>
        <v>User Login Start</v>
      </c>
      <c r="H1091" s="5" t="s">
        <v>63</v>
      </c>
      <c r="I1091" s="30">
        <f t="shared" si="16"/>
        <v>44341</v>
      </c>
      <c r="J1091" s="29">
        <f>+VLOOKUP(Table13144[[#This Row],[DeviceMAC]],C1092:F2994,3,0)</f>
        <v>44341.283020833325</v>
      </c>
      <c r="K1091">
        <f>+VLOOKUP(Table13144[[#This Row],[DeviceMAC]],C1092:F2994,4,0)</f>
        <v>112</v>
      </c>
      <c r="L1091" t="str">
        <f>VLOOKUP(Table13144[[#This Row],[PrevRecordType]],RecordTypes!$B$13:$C$27,2,0)</f>
        <v>Device Connect Network</v>
      </c>
      <c r="M1091" t="str">
        <f>+VLOOKUP(Table13144[[#This Row],[DeviceMAC]],C1092:H2994,5,0)</f>
        <v>Device Connect Network</v>
      </c>
    </row>
    <row r="1092" spans="2:13" ht="28.8" x14ac:dyDescent="0.3">
      <c r="B1092" s="5" t="s">
        <v>26</v>
      </c>
      <c r="C1092" s="5" t="s">
        <v>79</v>
      </c>
      <c r="D1092" s="6">
        <v>44341</v>
      </c>
      <c r="E1092" s="28">
        <v>44341.293726851858</v>
      </c>
      <c r="F1092" s="7">
        <v>112</v>
      </c>
      <c r="G1092" s="7" t="str">
        <f>VLOOKUP(Table13144[[#This Row],[LogRecordType]],RecordTypes!$B$13:$C$27,2,0)</f>
        <v>Device Connect Network</v>
      </c>
      <c r="H1092" s="5" t="s">
        <v>80</v>
      </c>
      <c r="I1092" s="30">
        <f t="shared" si="16"/>
        <v>44341</v>
      </c>
      <c r="J1092" s="29">
        <f>+VLOOKUP(Table13144[[#This Row],[DeviceMAC]],C1093:F2995,3,0)</f>
        <v>44341.293622685189</v>
      </c>
      <c r="K1092">
        <f>+VLOOKUP(Table13144[[#This Row],[DeviceMAC]],C1093:F2995,4,0)</f>
        <v>106</v>
      </c>
      <c r="L1092" t="str">
        <f>VLOOKUP(Table13144[[#This Row],[PrevRecordType]],RecordTypes!$B$13:$C$27,2,0)</f>
        <v>Device Start is Good</v>
      </c>
      <c r="M1092" t="str">
        <f>+VLOOKUP(Table13144[[#This Row],[DeviceMAC]],C1093:H2995,5,0)</f>
        <v>Device Start is Good</v>
      </c>
    </row>
    <row r="1093" spans="2:13" x14ac:dyDescent="0.3">
      <c r="B1093" s="5" t="s">
        <v>26</v>
      </c>
      <c r="C1093" s="5" t="s">
        <v>79</v>
      </c>
      <c r="D1093" s="6">
        <v>44341</v>
      </c>
      <c r="E1093" s="28">
        <v>44341.293622685189</v>
      </c>
      <c r="F1093" s="7">
        <v>106</v>
      </c>
      <c r="G1093" s="7" t="str">
        <f>VLOOKUP(Table13144[[#This Row],[LogRecordType]],RecordTypes!$B$13:$C$27,2,0)</f>
        <v>Device Start is Good</v>
      </c>
      <c r="H1093" s="5" t="s">
        <v>80</v>
      </c>
      <c r="I1093" s="30">
        <f t="shared" si="16"/>
        <v>44341</v>
      </c>
      <c r="J1093" s="29">
        <f>+VLOOKUP(Table13144[[#This Row],[DeviceMAC]],C1094:F2996,3,0)</f>
        <v>44341.293078703704</v>
      </c>
      <c r="K1093">
        <f>+VLOOKUP(Table13144[[#This Row],[DeviceMAC]],C1094:F2996,4,0)</f>
        <v>102</v>
      </c>
      <c r="L1093" t="str">
        <f>VLOOKUP(Table13144[[#This Row],[PrevRecordType]],RecordTypes!$B$13:$C$27,2,0)</f>
        <v>Device Start</v>
      </c>
      <c r="M1093" t="str">
        <f>+VLOOKUP(Table13144[[#This Row],[DeviceMAC]],C1094:H2996,5,0)</f>
        <v>Device Start</v>
      </c>
    </row>
    <row r="1094" spans="2:13" ht="28.8" x14ac:dyDescent="0.3">
      <c r="B1094" s="5" t="s">
        <v>26</v>
      </c>
      <c r="C1094" s="5" t="s">
        <v>72</v>
      </c>
      <c r="D1094" s="6">
        <v>44341</v>
      </c>
      <c r="E1094" s="28">
        <v>44341.293333333335</v>
      </c>
      <c r="F1094" s="7">
        <v>123</v>
      </c>
      <c r="G1094" s="7" t="str">
        <f>VLOOKUP(Table13144[[#This Row],[LogRecordType]],RecordTypes!$B$13:$C$27,2,0)</f>
        <v>User Login Start is Good</v>
      </c>
      <c r="H1094" s="5" t="s">
        <v>68</v>
      </c>
      <c r="I1094" s="30">
        <f t="shared" si="16"/>
        <v>44341</v>
      </c>
      <c r="J1094" s="29">
        <f>+VLOOKUP(Table13144[[#This Row],[DeviceMAC]],C1095:F2997,3,0)</f>
        <v>44341.293229166666</v>
      </c>
      <c r="K1094">
        <f>+VLOOKUP(Table13144[[#This Row],[DeviceMAC]],C1095:F2997,4,0)</f>
        <v>113</v>
      </c>
      <c r="L1094" t="str">
        <f>VLOOKUP(Table13144[[#This Row],[PrevRecordType]],RecordTypes!$B$13:$C$27,2,0)</f>
        <v>User Login Start</v>
      </c>
      <c r="M1094" t="str">
        <f>+VLOOKUP(Table13144[[#This Row],[DeviceMAC]],C1095:H2997,5,0)</f>
        <v>User Login Start</v>
      </c>
    </row>
    <row r="1095" spans="2:13" x14ac:dyDescent="0.3">
      <c r="B1095" s="5" t="s">
        <v>26</v>
      </c>
      <c r="C1095" s="5" t="s">
        <v>72</v>
      </c>
      <c r="D1095" s="6">
        <v>44341</v>
      </c>
      <c r="E1095" s="28">
        <v>44341.293229166666</v>
      </c>
      <c r="F1095" s="7">
        <v>113</v>
      </c>
      <c r="G1095" s="7" t="str">
        <f>VLOOKUP(Table13144[[#This Row],[LogRecordType]],RecordTypes!$B$13:$C$27,2,0)</f>
        <v>User Login Start</v>
      </c>
      <c r="H1095" s="5" t="s">
        <v>87</v>
      </c>
      <c r="I1095" s="30">
        <f t="shared" si="16"/>
        <v>44341</v>
      </c>
      <c r="J1095" s="29">
        <f>+VLOOKUP(Table13144[[#This Row],[DeviceMAC]],C1096:F2998,3,0)</f>
        <v>44341.292488425926</v>
      </c>
      <c r="K1095">
        <f>+VLOOKUP(Table13144[[#This Row],[DeviceMAC]],C1096:F2998,4,0)</f>
        <v>112</v>
      </c>
      <c r="L1095" t="str">
        <f>VLOOKUP(Table13144[[#This Row],[PrevRecordType]],RecordTypes!$B$13:$C$27,2,0)</f>
        <v>Device Connect Network</v>
      </c>
      <c r="M1095" t="str">
        <f>+VLOOKUP(Table13144[[#This Row],[DeviceMAC]],C1096:H2998,5,0)</f>
        <v>Device Connect Network</v>
      </c>
    </row>
    <row r="1096" spans="2:13" x14ac:dyDescent="0.3">
      <c r="B1096" s="5" t="s">
        <v>26</v>
      </c>
      <c r="C1096" s="5" t="s">
        <v>79</v>
      </c>
      <c r="D1096" s="6">
        <v>44341</v>
      </c>
      <c r="E1096" s="28">
        <v>44341.293078703704</v>
      </c>
      <c r="F1096" s="7">
        <v>102</v>
      </c>
      <c r="G1096" s="7" t="str">
        <f>VLOOKUP(Table13144[[#This Row],[LogRecordType]],RecordTypes!$B$13:$C$27,2,0)</f>
        <v>Device Start</v>
      </c>
      <c r="H1096" s="5" t="s">
        <v>80</v>
      </c>
      <c r="I1096" s="30">
        <f t="shared" si="16"/>
        <v>44340</v>
      </c>
      <c r="J1096" s="29">
        <f>+VLOOKUP(Table13144[[#This Row],[DeviceMAC]],C1097:F2999,3,0)</f>
        <v>44340.67950231483</v>
      </c>
      <c r="K1096">
        <f>+VLOOKUP(Table13144[[#This Row],[DeviceMAC]],C1097:F2999,4,0)</f>
        <v>156</v>
      </c>
      <c r="L1096" t="str">
        <f>VLOOKUP(Table13144[[#This Row],[PrevRecordType]],RecordTypes!$B$13:$C$27,2,0)</f>
        <v>PowerDown Or Network Disconnect Discovered</v>
      </c>
      <c r="M1096" s="31" t="str">
        <f>+VLOOKUP(Table13144[[#This Row],[DeviceMAC]],C1097:H2999,5,0)</f>
        <v>PowerDown Or Network Disconnect Discovered</v>
      </c>
    </row>
    <row r="1097" spans="2:13" ht="28.8" x14ac:dyDescent="0.3">
      <c r="B1097" s="5" t="s">
        <v>29</v>
      </c>
      <c r="C1097" s="5" t="s">
        <v>70</v>
      </c>
      <c r="D1097" s="6">
        <v>44341</v>
      </c>
      <c r="E1097" s="28">
        <v>44341.293020833342</v>
      </c>
      <c r="F1097" s="7">
        <v>123</v>
      </c>
      <c r="G1097" s="7" t="str">
        <f>VLOOKUP(Table13144[[#This Row],[LogRecordType]],RecordTypes!$B$13:$C$27,2,0)</f>
        <v>User Login Start is Good</v>
      </c>
      <c r="H1097" s="5" t="s">
        <v>78</v>
      </c>
      <c r="I1097" s="30">
        <f t="shared" si="16"/>
        <v>44341</v>
      </c>
      <c r="J1097" s="29">
        <f>+VLOOKUP(Table13144[[#This Row],[DeviceMAC]],C1098:F3000,3,0)</f>
        <v>44341.292893518526</v>
      </c>
      <c r="K1097">
        <f>+VLOOKUP(Table13144[[#This Row],[DeviceMAC]],C1098:F3000,4,0)</f>
        <v>113</v>
      </c>
      <c r="L1097" t="str">
        <f>VLOOKUP(Table13144[[#This Row],[PrevRecordType]],RecordTypes!$B$13:$C$27,2,0)</f>
        <v>User Login Start</v>
      </c>
      <c r="M1097" t="str">
        <f>+VLOOKUP(Table13144[[#This Row],[DeviceMAC]],C1098:H3000,5,0)</f>
        <v>User Login Start</v>
      </c>
    </row>
    <row r="1098" spans="2:13" ht="28.8" x14ac:dyDescent="0.3">
      <c r="B1098" s="5" t="s">
        <v>26</v>
      </c>
      <c r="C1098" s="5" t="s">
        <v>64</v>
      </c>
      <c r="D1098" s="6">
        <v>44341</v>
      </c>
      <c r="E1098" s="28">
        <v>44341.292916666673</v>
      </c>
      <c r="F1098" s="7">
        <v>123</v>
      </c>
      <c r="G1098" s="7" t="str">
        <f>VLOOKUP(Table13144[[#This Row],[LogRecordType]],RecordTypes!$B$13:$C$27,2,0)</f>
        <v>User Login Start is Good</v>
      </c>
      <c r="H1098" s="5" t="s">
        <v>90</v>
      </c>
      <c r="I1098" s="30">
        <f t="shared" si="16"/>
        <v>44341</v>
      </c>
      <c r="J1098" s="29">
        <f>+VLOOKUP(Table13144[[#This Row],[DeviceMAC]],C1099:F3001,3,0)</f>
        <v>44341.29282407408</v>
      </c>
      <c r="K1098">
        <f>+VLOOKUP(Table13144[[#This Row],[DeviceMAC]],C1099:F3001,4,0)</f>
        <v>113</v>
      </c>
      <c r="L1098" t="str">
        <f>VLOOKUP(Table13144[[#This Row],[PrevRecordType]],RecordTypes!$B$13:$C$27,2,0)</f>
        <v>User Login Start</v>
      </c>
      <c r="M1098" t="str">
        <f>+VLOOKUP(Table13144[[#This Row],[DeviceMAC]],C1099:H3001,5,0)</f>
        <v>User Login Start</v>
      </c>
    </row>
    <row r="1099" spans="2:13" x14ac:dyDescent="0.3">
      <c r="B1099" s="5" t="s">
        <v>29</v>
      </c>
      <c r="C1099" s="5" t="s">
        <v>70</v>
      </c>
      <c r="D1099" s="6">
        <v>44341</v>
      </c>
      <c r="E1099" s="28">
        <v>44341.292893518526</v>
      </c>
      <c r="F1099" s="7">
        <v>113</v>
      </c>
      <c r="G1099" s="7" t="str">
        <f>VLOOKUP(Table13144[[#This Row],[LogRecordType]],RecordTypes!$B$13:$C$27,2,0)</f>
        <v>User Login Start</v>
      </c>
      <c r="H1099" s="5" t="s">
        <v>77</v>
      </c>
      <c r="I1099" s="30">
        <f t="shared" ref="I1099:I1162" si="17">+VLOOKUP(C1099,C1100:H3002,2,0)</f>
        <v>44341</v>
      </c>
      <c r="J1099" s="29">
        <f>+VLOOKUP(Table13144[[#This Row],[DeviceMAC]],C1100:F3002,3,0)</f>
        <v>44341.291643518525</v>
      </c>
      <c r="K1099">
        <f>+VLOOKUP(Table13144[[#This Row],[DeviceMAC]],C1100:F3002,4,0)</f>
        <v>112</v>
      </c>
      <c r="L1099" t="str">
        <f>VLOOKUP(Table13144[[#This Row],[PrevRecordType]],RecordTypes!$B$13:$C$27,2,0)</f>
        <v>Device Connect Network</v>
      </c>
      <c r="M1099" t="str">
        <f>+VLOOKUP(Table13144[[#This Row],[DeviceMAC]],C1100:H3002,5,0)</f>
        <v>Device Connect Network</v>
      </c>
    </row>
    <row r="1100" spans="2:13" x14ac:dyDescent="0.3">
      <c r="B1100" s="5" t="s">
        <v>26</v>
      </c>
      <c r="C1100" s="5" t="s">
        <v>64</v>
      </c>
      <c r="D1100" s="6">
        <v>44341</v>
      </c>
      <c r="E1100" s="28">
        <v>44341.29282407408</v>
      </c>
      <c r="F1100" s="7">
        <v>113</v>
      </c>
      <c r="G1100" s="7" t="str">
        <f>VLOOKUP(Table13144[[#This Row],[LogRecordType]],RecordTypes!$B$13:$C$27,2,0)</f>
        <v>User Login Start</v>
      </c>
      <c r="H1100" s="5" t="s">
        <v>90</v>
      </c>
      <c r="I1100" s="30">
        <f t="shared" si="17"/>
        <v>44341</v>
      </c>
      <c r="J1100" s="29">
        <f>+VLOOKUP(Table13144[[#This Row],[DeviceMAC]],C1101:F3003,3,0)</f>
        <v>44341.287951388891</v>
      </c>
      <c r="K1100">
        <f>+VLOOKUP(Table13144[[#This Row],[DeviceMAC]],C1101:F3003,4,0)</f>
        <v>112</v>
      </c>
      <c r="L1100" t="str">
        <f>VLOOKUP(Table13144[[#This Row],[PrevRecordType]],RecordTypes!$B$13:$C$27,2,0)</f>
        <v>Device Connect Network</v>
      </c>
      <c r="M1100" t="str">
        <f>+VLOOKUP(Table13144[[#This Row],[DeviceMAC]],C1101:H3003,5,0)</f>
        <v>Device Connect Network</v>
      </c>
    </row>
    <row r="1101" spans="2:13" ht="28.8" x14ac:dyDescent="0.3">
      <c r="B1101" s="5" t="s">
        <v>29</v>
      </c>
      <c r="C1101" s="5" t="s">
        <v>60</v>
      </c>
      <c r="D1101" s="6">
        <v>44341</v>
      </c>
      <c r="E1101" s="28">
        <v>44341.292673611111</v>
      </c>
      <c r="F1101" s="7">
        <v>123</v>
      </c>
      <c r="G1101" s="7" t="str">
        <f>VLOOKUP(Table13144[[#This Row],[LogRecordType]],RecordTypes!$B$13:$C$27,2,0)</f>
        <v>User Login Start is Good</v>
      </c>
      <c r="H1101" s="5" t="s">
        <v>76</v>
      </c>
      <c r="I1101" s="30">
        <f t="shared" si="17"/>
        <v>44341</v>
      </c>
      <c r="J1101" s="29">
        <f>+VLOOKUP(Table13144[[#This Row],[DeviceMAC]],C1102:F3004,3,0)</f>
        <v>44341.292638888888</v>
      </c>
      <c r="K1101">
        <f>+VLOOKUP(Table13144[[#This Row],[DeviceMAC]],C1102:F3004,4,0)</f>
        <v>113</v>
      </c>
      <c r="L1101" t="str">
        <f>VLOOKUP(Table13144[[#This Row],[PrevRecordType]],RecordTypes!$B$13:$C$27,2,0)</f>
        <v>User Login Start</v>
      </c>
      <c r="M1101" t="str">
        <f>+VLOOKUP(Table13144[[#This Row],[DeviceMAC]],C1102:H3004,5,0)</f>
        <v>User Login Start</v>
      </c>
    </row>
    <row r="1102" spans="2:13" x14ac:dyDescent="0.3">
      <c r="B1102" s="5" t="s">
        <v>29</v>
      </c>
      <c r="C1102" s="5" t="s">
        <v>60</v>
      </c>
      <c r="D1102" s="6">
        <v>44341</v>
      </c>
      <c r="E1102" s="28">
        <v>44341.292638888888</v>
      </c>
      <c r="F1102" s="7">
        <v>113</v>
      </c>
      <c r="G1102" s="7" t="str">
        <f>VLOOKUP(Table13144[[#This Row],[LogRecordType]],RecordTypes!$B$13:$C$27,2,0)</f>
        <v>User Login Start</v>
      </c>
      <c r="H1102" s="5" t="s">
        <v>76</v>
      </c>
      <c r="I1102" s="30">
        <f t="shared" si="17"/>
        <v>44341</v>
      </c>
      <c r="J1102" s="29">
        <f>+VLOOKUP(Table13144[[#This Row],[DeviceMAC]],C1103:F3005,3,0)</f>
        <v>44341.287210648152</v>
      </c>
      <c r="K1102">
        <f>+VLOOKUP(Table13144[[#This Row],[DeviceMAC]],C1103:F3005,4,0)</f>
        <v>112</v>
      </c>
      <c r="L1102" t="str">
        <f>VLOOKUP(Table13144[[#This Row],[PrevRecordType]],RecordTypes!$B$13:$C$27,2,0)</f>
        <v>Device Connect Network</v>
      </c>
      <c r="M1102" t="str">
        <f>+VLOOKUP(Table13144[[#This Row],[DeviceMAC]],C1103:H3005,5,0)</f>
        <v>Device Connect Network</v>
      </c>
    </row>
    <row r="1103" spans="2:13" ht="28.8" x14ac:dyDescent="0.3">
      <c r="B1103" s="5" t="s">
        <v>29</v>
      </c>
      <c r="C1103" s="5" t="s">
        <v>74</v>
      </c>
      <c r="D1103" s="6">
        <v>44341</v>
      </c>
      <c r="E1103" s="28">
        <v>44341.292604166665</v>
      </c>
      <c r="F1103" s="7">
        <v>112</v>
      </c>
      <c r="G1103" s="7" t="str">
        <f>VLOOKUP(Table13144[[#This Row],[LogRecordType]],RecordTypes!$B$13:$C$27,2,0)</f>
        <v>Device Connect Network</v>
      </c>
      <c r="H1103" s="5" t="s">
        <v>75</v>
      </c>
      <c r="I1103" s="30">
        <f t="shared" si="17"/>
        <v>44340</v>
      </c>
      <c r="J1103" s="29">
        <f>+VLOOKUP(Table13144[[#This Row],[DeviceMAC]],C1104:F3006,3,0)</f>
        <v>44340.666793981472</v>
      </c>
      <c r="K1103">
        <f>+VLOOKUP(Table13144[[#This Row],[DeviceMAC]],C1104:F3006,4,0)</f>
        <v>156</v>
      </c>
      <c r="L1103" t="str">
        <f>VLOOKUP(Table13144[[#This Row],[PrevRecordType]],RecordTypes!$B$13:$C$27,2,0)</f>
        <v>PowerDown Or Network Disconnect Discovered</v>
      </c>
      <c r="M1103" s="31" t="str">
        <f>+VLOOKUP(Table13144[[#This Row],[DeviceMAC]],C1104:H3006,5,0)</f>
        <v>PowerDown Or Network Disconnect Discovered</v>
      </c>
    </row>
    <row r="1104" spans="2:13" ht="28.8" x14ac:dyDescent="0.3">
      <c r="B1104" s="5" t="s">
        <v>26</v>
      </c>
      <c r="C1104" s="5" t="s">
        <v>72</v>
      </c>
      <c r="D1104" s="6">
        <v>44341</v>
      </c>
      <c r="E1104" s="28">
        <v>44341.292488425926</v>
      </c>
      <c r="F1104" s="7">
        <v>112</v>
      </c>
      <c r="G1104" s="7" t="str">
        <f>VLOOKUP(Table13144[[#This Row],[LogRecordType]],RecordTypes!$B$13:$C$27,2,0)</f>
        <v>Device Connect Network</v>
      </c>
      <c r="H1104" s="5" t="s">
        <v>73</v>
      </c>
      <c r="I1104" s="30">
        <f t="shared" si="17"/>
        <v>44341</v>
      </c>
      <c r="J1104" s="29">
        <f>+VLOOKUP(Table13144[[#This Row],[DeviceMAC]],C1105:F3007,3,0)</f>
        <v>44341.292384259257</v>
      </c>
      <c r="K1104">
        <f>+VLOOKUP(Table13144[[#This Row],[DeviceMAC]],C1105:F3007,4,0)</f>
        <v>106</v>
      </c>
      <c r="L1104" t="str">
        <f>VLOOKUP(Table13144[[#This Row],[PrevRecordType]],RecordTypes!$B$13:$C$27,2,0)</f>
        <v>Device Start is Good</v>
      </c>
      <c r="M1104" t="str">
        <f>+VLOOKUP(Table13144[[#This Row],[DeviceMAC]],C1105:H3007,5,0)</f>
        <v>Device Start is Good</v>
      </c>
    </row>
    <row r="1105" spans="2:13" x14ac:dyDescent="0.3">
      <c r="B1105" s="5" t="s">
        <v>26</v>
      </c>
      <c r="C1105" s="5" t="s">
        <v>72</v>
      </c>
      <c r="D1105" s="6">
        <v>44341</v>
      </c>
      <c r="E1105" s="28">
        <v>44341.292384259257</v>
      </c>
      <c r="F1105" s="7">
        <v>106</v>
      </c>
      <c r="G1105" s="7" t="str">
        <f>VLOOKUP(Table13144[[#This Row],[LogRecordType]],RecordTypes!$B$13:$C$27,2,0)</f>
        <v>Device Start is Good</v>
      </c>
      <c r="H1105" s="5" t="s">
        <v>73</v>
      </c>
      <c r="I1105" s="30">
        <f t="shared" si="17"/>
        <v>44341</v>
      </c>
      <c r="J1105" s="29">
        <f>+VLOOKUP(Table13144[[#This Row],[DeviceMAC]],C1106:F3008,3,0)</f>
        <v>44341.290486111109</v>
      </c>
      <c r="K1105">
        <f>+VLOOKUP(Table13144[[#This Row],[DeviceMAC]],C1106:F3008,4,0)</f>
        <v>102</v>
      </c>
      <c r="L1105" t="str">
        <f>VLOOKUP(Table13144[[#This Row],[PrevRecordType]],RecordTypes!$B$13:$C$27,2,0)</f>
        <v>Device Start</v>
      </c>
      <c r="M1105" t="str">
        <f>+VLOOKUP(Table13144[[#This Row],[DeviceMAC]],C1106:H3008,5,0)</f>
        <v>Device Start</v>
      </c>
    </row>
    <row r="1106" spans="2:13" ht="28.8" x14ac:dyDescent="0.3">
      <c r="B1106" s="5" t="s">
        <v>29</v>
      </c>
      <c r="C1106" s="5" t="s">
        <v>70</v>
      </c>
      <c r="D1106" s="6">
        <v>44341</v>
      </c>
      <c r="E1106" s="28">
        <v>44341.291643518525</v>
      </c>
      <c r="F1106" s="7">
        <v>112</v>
      </c>
      <c r="G1106" s="7" t="str">
        <f>VLOOKUP(Table13144[[#This Row],[LogRecordType]],RecordTypes!$B$13:$C$27,2,0)</f>
        <v>Device Connect Network</v>
      </c>
      <c r="H1106" s="5" t="s">
        <v>71</v>
      </c>
      <c r="I1106" s="30">
        <f t="shared" si="17"/>
        <v>44341</v>
      </c>
      <c r="J1106" s="29">
        <f>+VLOOKUP(Table13144[[#This Row],[DeviceMAC]],C1107:F3009,3,0)</f>
        <v>44341.291539351856</v>
      </c>
      <c r="K1106">
        <f>+VLOOKUP(Table13144[[#This Row],[DeviceMAC]],C1107:F3009,4,0)</f>
        <v>106</v>
      </c>
      <c r="L1106" t="str">
        <f>VLOOKUP(Table13144[[#This Row],[PrevRecordType]],RecordTypes!$B$13:$C$27,2,0)</f>
        <v>Device Start is Good</v>
      </c>
      <c r="M1106" t="str">
        <f>+VLOOKUP(Table13144[[#This Row],[DeviceMAC]],C1107:H3009,5,0)</f>
        <v>Device Start is Good</v>
      </c>
    </row>
    <row r="1107" spans="2:13" ht="28.8" x14ac:dyDescent="0.3">
      <c r="B1107" s="5" t="s">
        <v>26</v>
      </c>
      <c r="C1107" s="5" t="s">
        <v>54</v>
      </c>
      <c r="D1107" s="6">
        <v>44341</v>
      </c>
      <c r="E1107" s="28">
        <v>44341.291597222211</v>
      </c>
      <c r="F1107" s="7">
        <v>123</v>
      </c>
      <c r="G1107" s="7" t="str">
        <f>VLOOKUP(Table13144[[#This Row],[LogRecordType]],RecordTypes!$B$13:$C$27,2,0)</f>
        <v>User Login Start is Good</v>
      </c>
      <c r="H1107" s="5" t="s">
        <v>88</v>
      </c>
      <c r="I1107" s="30">
        <f t="shared" si="17"/>
        <v>44341</v>
      </c>
      <c r="J1107" s="29">
        <f>+VLOOKUP(Table13144[[#This Row],[DeviceMAC]],C1108:F3010,3,0)</f>
        <v>44341.291446759249</v>
      </c>
      <c r="K1107">
        <f>+VLOOKUP(Table13144[[#This Row],[DeviceMAC]],C1108:F3010,4,0)</f>
        <v>113</v>
      </c>
      <c r="L1107" t="str">
        <f>VLOOKUP(Table13144[[#This Row],[PrevRecordType]],RecordTypes!$B$13:$C$27,2,0)</f>
        <v>User Login Start</v>
      </c>
      <c r="M1107" t="str">
        <f>+VLOOKUP(Table13144[[#This Row],[DeviceMAC]],C1108:H3010,5,0)</f>
        <v>User Login Start</v>
      </c>
    </row>
    <row r="1108" spans="2:13" x14ac:dyDescent="0.3">
      <c r="B1108" s="5" t="s">
        <v>29</v>
      </c>
      <c r="C1108" s="5" t="s">
        <v>70</v>
      </c>
      <c r="D1108" s="6">
        <v>44341</v>
      </c>
      <c r="E1108" s="28">
        <v>44341.291539351856</v>
      </c>
      <c r="F1108" s="7">
        <v>106</v>
      </c>
      <c r="G1108" s="7" t="str">
        <f>VLOOKUP(Table13144[[#This Row],[LogRecordType]],RecordTypes!$B$13:$C$27,2,0)</f>
        <v>Device Start is Good</v>
      </c>
      <c r="H1108" s="5" t="s">
        <v>71</v>
      </c>
      <c r="I1108" s="30">
        <f t="shared" si="17"/>
        <v>44341</v>
      </c>
      <c r="J1108" s="29">
        <f>+VLOOKUP(Table13144[[#This Row],[DeviceMAC]],C1109:F3011,3,0)</f>
        <v>44341.290856481486</v>
      </c>
      <c r="K1108">
        <f>+VLOOKUP(Table13144[[#This Row],[DeviceMAC]],C1109:F3011,4,0)</f>
        <v>102</v>
      </c>
      <c r="L1108" t="str">
        <f>VLOOKUP(Table13144[[#This Row],[PrevRecordType]],RecordTypes!$B$13:$C$27,2,0)</f>
        <v>Device Start</v>
      </c>
      <c r="M1108" t="str">
        <f>+VLOOKUP(Table13144[[#This Row],[DeviceMAC]],C1109:H3011,5,0)</f>
        <v>Device Start</v>
      </c>
    </row>
    <row r="1109" spans="2:13" ht="43.2" x14ac:dyDescent="0.3">
      <c r="B1109" s="5" t="s">
        <v>29</v>
      </c>
      <c r="C1109" s="5" t="s">
        <v>58</v>
      </c>
      <c r="D1109" s="6">
        <v>44341</v>
      </c>
      <c r="E1109" s="28">
        <v>44341.291539351856</v>
      </c>
      <c r="F1109" s="7">
        <v>156</v>
      </c>
      <c r="G1109" s="7" t="str">
        <f>VLOOKUP(Table13144[[#This Row],[LogRecordType]],RecordTypes!$B$13:$C$27,2,0)</f>
        <v>PowerDown Or Network Disconnect Discovered</v>
      </c>
      <c r="H1109" s="5" t="s">
        <v>67</v>
      </c>
      <c r="I1109" s="30">
        <f t="shared" si="17"/>
        <v>44341</v>
      </c>
      <c r="J1109" s="29">
        <f>+VLOOKUP(Table13144[[#This Row],[DeviceMAC]],C1110:F3012,3,0)</f>
        <v>44341.291388888894</v>
      </c>
      <c r="K1109">
        <f>+VLOOKUP(Table13144[[#This Row],[DeviceMAC]],C1110:F3012,4,0)</f>
        <v>123</v>
      </c>
      <c r="L1109" t="str">
        <f>VLOOKUP(Table13144[[#This Row],[PrevRecordType]],RecordTypes!$B$13:$C$27,2,0)</f>
        <v>User Login Start is Good</v>
      </c>
      <c r="M1109" t="str">
        <f>+VLOOKUP(Table13144[[#This Row],[DeviceMAC]],C1110:H3012,5,0)</f>
        <v>User Login Start is Good</v>
      </c>
    </row>
    <row r="1110" spans="2:13" x14ac:dyDescent="0.3">
      <c r="B1110" s="5" t="s">
        <v>26</v>
      </c>
      <c r="C1110" s="5" t="s">
        <v>54</v>
      </c>
      <c r="D1110" s="6">
        <v>44341</v>
      </c>
      <c r="E1110" s="28">
        <v>44341.291446759249</v>
      </c>
      <c r="F1110" s="7">
        <v>113</v>
      </c>
      <c r="G1110" s="7" t="str">
        <f>VLOOKUP(Table13144[[#This Row],[LogRecordType]],RecordTypes!$B$13:$C$27,2,0)</f>
        <v>User Login Start</v>
      </c>
      <c r="H1110" s="5" t="s">
        <v>88</v>
      </c>
      <c r="I1110" s="30">
        <f t="shared" si="17"/>
        <v>44341</v>
      </c>
      <c r="J1110" s="29">
        <f>+VLOOKUP(Table13144[[#This Row],[DeviceMAC]],C1111:F3013,3,0)</f>
        <v>44341.286076388882</v>
      </c>
      <c r="K1110">
        <f>+VLOOKUP(Table13144[[#This Row],[DeviceMAC]],C1111:F3013,4,0)</f>
        <v>112</v>
      </c>
      <c r="L1110" t="str">
        <f>VLOOKUP(Table13144[[#This Row],[PrevRecordType]],RecordTypes!$B$13:$C$27,2,0)</f>
        <v>Device Connect Network</v>
      </c>
      <c r="M1110" t="str">
        <f>+VLOOKUP(Table13144[[#This Row],[DeviceMAC]],C1111:H3013,5,0)</f>
        <v>Device Connect Network</v>
      </c>
    </row>
    <row r="1111" spans="2:13" ht="28.8" x14ac:dyDescent="0.3">
      <c r="B1111" s="5" t="s">
        <v>29</v>
      </c>
      <c r="C1111" s="5" t="s">
        <v>58</v>
      </c>
      <c r="D1111" s="6">
        <v>44341</v>
      </c>
      <c r="E1111" s="28">
        <v>44341.291388888894</v>
      </c>
      <c r="F1111" s="7">
        <v>123</v>
      </c>
      <c r="G1111" s="7" t="str">
        <f>VLOOKUP(Table13144[[#This Row],[LogRecordType]],RecordTypes!$B$13:$C$27,2,0)</f>
        <v>User Login Start is Good</v>
      </c>
      <c r="H1111" s="5" t="s">
        <v>69</v>
      </c>
      <c r="I1111" s="30">
        <f t="shared" si="17"/>
        <v>44341</v>
      </c>
      <c r="J1111" s="29">
        <f>+VLOOKUP(Table13144[[#This Row],[DeviceMAC]],C1112:F3014,3,0)</f>
        <v>44341.291250000002</v>
      </c>
      <c r="K1111">
        <f>+VLOOKUP(Table13144[[#This Row],[DeviceMAC]],C1112:F3014,4,0)</f>
        <v>113</v>
      </c>
      <c r="L1111" t="str">
        <f>VLOOKUP(Table13144[[#This Row],[PrevRecordType]],RecordTypes!$B$13:$C$27,2,0)</f>
        <v>User Login Start</v>
      </c>
      <c r="M1111" t="str">
        <f>+VLOOKUP(Table13144[[#This Row],[DeviceMAC]],C1112:H3014,5,0)</f>
        <v>User Login Start</v>
      </c>
    </row>
    <row r="1112" spans="2:13" x14ac:dyDescent="0.3">
      <c r="B1112" s="5" t="s">
        <v>29</v>
      </c>
      <c r="C1112" s="5" t="s">
        <v>58</v>
      </c>
      <c r="D1112" s="6">
        <v>44341</v>
      </c>
      <c r="E1112" s="28">
        <v>44341.291250000002</v>
      </c>
      <c r="F1112" s="7">
        <v>113</v>
      </c>
      <c r="G1112" s="7" t="str">
        <f>VLOOKUP(Table13144[[#This Row],[LogRecordType]],RecordTypes!$B$13:$C$27,2,0)</f>
        <v>User Login Start</v>
      </c>
      <c r="H1112" s="5" t="s">
        <v>69</v>
      </c>
      <c r="I1112" s="30">
        <f t="shared" si="17"/>
        <v>44341</v>
      </c>
      <c r="J1112" s="29">
        <f>+VLOOKUP(Table13144[[#This Row],[DeviceMAC]],C1113:F3015,3,0)</f>
        <v>44341.286145833335</v>
      </c>
      <c r="K1112">
        <f>+VLOOKUP(Table13144[[#This Row],[DeviceMAC]],C1113:F3015,4,0)</f>
        <v>112</v>
      </c>
      <c r="L1112" t="str">
        <f>VLOOKUP(Table13144[[#This Row],[PrevRecordType]],RecordTypes!$B$13:$C$27,2,0)</f>
        <v>Device Connect Network</v>
      </c>
      <c r="M1112" t="str">
        <f>+VLOOKUP(Table13144[[#This Row],[DeviceMAC]],C1113:H3015,5,0)</f>
        <v>Device Connect Network</v>
      </c>
    </row>
    <row r="1113" spans="2:13" x14ac:dyDescent="0.3">
      <c r="B1113" s="5" t="s">
        <v>29</v>
      </c>
      <c r="C1113" s="5" t="s">
        <v>70</v>
      </c>
      <c r="D1113" s="6">
        <v>44341</v>
      </c>
      <c r="E1113" s="28">
        <v>44341.290856481486</v>
      </c>
      <c r="F1113" s="7">
        <v>102</v>
      </c>
      <c r="G1113" s="7" t="str">
        <f>VLOOKUP(Table13144[[#This Row],[LogRecordType]],RecordTypes!$B$13:$C$27,2,0)</f>
        <v>Device Start</v>
      </c>
      <c r="H1113" s="5" t="s">
        <v>71</v>
      </c>
      <c r="I1113" s="30">
        <f t="shared" si="17"/>
        <v>44340</v>
      </c>
      <c r="J1113" s="29">
        <f>+VLOOKUP(Table13144[[#This Row],[DeviceMAC]],C1114:F3016,3,0)</f>
        <v>44340.665370370378</v>
      </c>
      <c r="K1113">
        <f>+VLOOKUP(Table13144[[#This Row],[DeviceMAC]],C1114:F3016,4,0)</f>
        <v>156</v>
      </c>
      <c r="L1113" t="str">
        <f>VLOOKUP(Table13144[[#This Row],[PrevRecordType]],RecordTypes!$B$13:$C$27,2,0)</f>
        <v>PowerDown Or Network Disconnect Discovered</v>
      </c>
      <c r="M1113" s="31" t="str">
        <f>+VLOOKUP(Table13144[[#This Row],[DeviceMAC]],C1114:H3016,5,0)</f>
        <v>PowerDown Or Network Disconnect Discovered</v>
      </c>
    </row>
    <row r="1114" spans="2:13" x14ac:dyDescent="0.3">
      <c r="B1114" s="5" t="s">
        <v>26</v>
      </c>
      <c r="C1114" s="5" t="s">
        <v>72</v>
      </c>
      <c r="D1114" s="6">
        <v>44341</v>
      </c>
      <c r="E1114" s="28">
        <v>44341.290486111109</v>
      </c>
      <c r="F1114" s="7">
        <v>102</v>
      </c>
      <c r="G1114" s="7" t="str">
        <f>VLOOKUP(Table13144[[#This Row],[LogRecordType]],RecordTypes!$B$13:$C$27,2,0)</f>
        <v>Device Start</v>
      </c>
      <c r="H1114" s="5" t="s">
        <v>73</v>
      </c>
      <c r="I1114" s="30">
        <f t="shared" si="17"/>
        <v>44340</v>
      </c>
      <c r="J1114" s="29">
        <f>+VLOOKUP(Table13144[[#This Row],[DeviceMAC]],C1115:F3017,3,0)</f>
        <v>44340.683715277781</v>
      </c>
      <c r="K1114">
        <f>+VLOOKUP(Table13144[[#This Row],[DeviceMAC]],C1115:F3017,4,0)</f>
        <v>156</v>
      </c>
      <c r="L1114" t="str">
        <f>VLOOKUP(Table13144[[#This Row],[PrevRecordType]],RecordTypes!$B$13:$C$27,2,0)</f>
        <v>PowerDown Or Network Disconnect Discovered</v>
      </c>
      <c r="M1114" s="31" t="str">
        <f>+VLOOKUP(Table13144[[#This Row],[DeviceMAC]],C1115:H3017,5,0)</f>
        <v>PowerDown Or Network Disconnect Discovered</v>
      </c>
    </row>
    <row r="1115" spans="2:13" ht="28.8" x14ac:dyDescent="0.3">
      <c r="B1115" s="5" t="s">
        <v>26</v>
      </c>
      <c r="C1115" s="5" t="s">
        <v>56</v>
      </c>
      <c r="D1115" s="6">
        <v>44341</v>
      </c>
      <c r="E1115" s="28">
        <v>44341.290300925924</v>
      </c>
      <c r="F1115" s="7">
        <v>123</v>
      </c>
      <c r="G1115" s="7" t="str">
        <f>VLOOKUP(Table13144[[#This Row],[LogRecordType]],RecordTypes!$B$13:$C$27,2,0)</f>
        <v>User Login Start is Good</v>
      </c>
      <c r="H1115" s="5" t="s">
        <v>68</v>
      </c>
      <c r="I1115" s="30">
        <f t="shared" si="17"/>
        <v>44341</v>
      </c>
      <c r="J1115" s="29">
        <f>+VLOOKUP(Table13144[[#This Row],[DeviceMAC]],C1116:F3018,3,0)</f>
        <v>44341.290150462963</v>
      </c>
      <c r="K1115">
        <f>+VLOOKUP(Table13144[[#This Row],[DeviceMAC]],C1116:F3018,4,0)</f>
        <v>113</v>
      </c>
      <c r="L1115" t="str">
        <f>VLOOKUP(Table13144[[#This Row],[PrevRecordType]],RecordTypes!$B$13:$C$27,2,0)</f>
        <v>User Login Start</v>
      </c>
      <c r="M1115" t="str">
        <f>+VLOOKUP(Table13144[[#This Row],[DeviceMAC]],C1116:H3018,5,0)</f>
        <v>User Login Start</v>
      </c>
    </row>
    <row r="1116" spans="2:13" x14ac:dyDescent="0.3">
      <c r="B1116" s="5" t="s">
        <v>26</v>
      </c>
      <c r="C1116" s="5" t="s">
        <v>56</v>
      </c>
      <c r="D1116" s="6">
        <v>44341</v>
      </c>
      <c r="E1116" s="28">
        <v>44341.290150462963</v>
      </c>
      <c r="F1116" s="7">
        <v>113</v>
      </c>
      <c r="G1116" s="7" t="str">
        <f>VLOOKUP(Table13144[[#This Row],[LogRecordType]],RecordTypes!$B$13:$C$27,2,0)</f>
        <v>User Login Start</v>
      </c>
      <c r="H1116" s="5" t="s">
        <v>68</v>
      </c>
      <c r="I1116" s="30">
        <f t="shared" si="17"/>
        <v>44341</v>
      </c>
      <c r="J1116" s="29">
        <f>+VLOOKUP(Table13144[[#This Row],[DeviceMAC]],C1117:F3019,3,0)</f>
        <v>44341.28597222222</v>
      </c>
      <c r="K1116">
        <f>+VLOOKUP(Table13144[[#This Row],[DeviceMAC]],C1117:F3019,4,0)</f>
        <v>112</v>
      </c>
      <c r="L1116" t="str">
        <f>VLOOKUP(Table13144[[#This Row],[PrevRecordType]],RecordTypes!$B$13:$C$27,2,0)</f>
        <v>Device Connect Network</v>
      </c>
      <c r="M1116" t="str">
        <f>+VLOOKUP(Table13144[[#This Row],[DeviceMAC]],C1117:H3019,5,0)</f>
        <v>Device Connect Network</v>
      </c>
    </row>
    <row r="1117" spans="2:13" ht="43.2" x14ac:dyDescent="0.3">
      <c r="B1117" s="5" t="s">
        <v>26</v>
      </c>
      <c r="C1117" s="5" t="s">
        <v>52</v>
      </c>
      <c r="D1117" s="6">
        <v>44341</v>
      </c>
      <c r="E1117" s="28">
        <v>44341.289953703708</v>
      </c>
      <c r="F1117" s="7">
        <v>156</v>
      </c>
      <c r="G1117" s="7" t="str">
        <f>VLOOKUP(Table13144[[#This Row],[LogRecordType]],RecordTypes!$B$13:$C$27,2,0)</f>
        <v>PowerDown Or Network Disconnect Discovered</v>
      </c>
      <c r="H1117" s="5" t="s">
        <v>67</v>
      </c>
      <c r="I1117" s="30">
        <f t="shared" si="17"/>
        <v>44341</v>
      </c>
      <c r="J1117" s="29">
        <f>+VLOOKUP(Table13144[[#This Row],[DeviceMAC]],C1118:F3020,3,0)</f>
        <v>44341.289814814816</v>
      </c>
      <c r="K1117">
        <f>+VLOOKUP(Table13144[[#This Row],[DeviceMAC]],C1118:F3020,4,0)</f>
        <v>123</v>
      </c>
      <c r="L1117" t="str">
        <f>VLOOKUP(Table13144[[#This Row],[PrevRecordType]],RecordTypes!$B$13:$C$27,2,0)</f>
        <v>User Login Start is Good</v>
      </c>
      <c r="M1117" t="str">
        <f>+VLOOKUP(Table13144[[#This Row],[DeviceMAC]],C1118:H3020,5,0)</f>
        <v>User Login Start is Good</v>
      </c>
    </row>
    <row r="1118" spans="2:13" ht="28.8" x14ac:dyDescent="0.3">
      <c r="B1118" s="5" t="s">
        <v>26</v>
      </c>
      <c r="C1118" s="5" t="s">
        <v>52</v>
      </c>
      <c r="D1118" s="6">
        <v>44341</v>
      </c>
      <c r="E1118" s="28">
        <v>44341.289814814816</v>
      </c>
      <c r="F1118" s="7">
        <v>123</v>
      </c>
      <c r="G1118" s="7" t="str">
        <f>VLOOKUP(Table13144[[#This Row],[LogRecordType]],RecordTypes!$B$13:$C$27,2,0)</f>
        <v>User Login Start is Good</v>
      </c>
      <c r="H1118" s="5" t="s">
        <v>66</v>
      </c>
      <c r="I1118" s="30">
        <f t="shared" si="17"/>
        <v>44341</v>
      </c>
      <c r="J1118" s="29">
        <f>+VLOOKUP(Table13144[[#This Row],[DeviceMAC]],C1119:F3021,3,0)</f>
        <v>44341.289699074077</v>
      </c>
      <c r="K1118">
        <f>+VLOOKUP(Table13144[[#This Row],[DeviceMAC]],C1119:F3021,4,0)</f>
        <v>113</v>
      </c>
      <c r="L1118" t="str">
        <f>VLOOKUP(Table13144[[#This Row],[PrevRecordType]],RecordTypes!$B$13:$C$27,2,0)</f>
        <v>User Login Start</v>
      </c>
      <c r="M1118" t="str">
        <f>+VLOOKUP(Table13144[[#This Row],[DeviceMAC]],C1119:H3021,5,0)</f>
        <v>User Login Start</v>
      </c>
    </row>
    <row r="1119" spans="2:13" x14ac:dyDescent="0.3">
      <c r="B1119" s="5" t="s">
        <v>26</v>
      </c>
      <c r="C1119" s="5" t="s">
        <v>52</v>
      </c>
      <c r="D1119" s="6">
        <v>44341</v>
      </c>
      <c r="E1119" s="28">
        <v>44341.289699074077</v>
      </c>
      <c r="F1119" s="7">
        <v>113</v>
      </c>
      <c r="G1119" s="7" t="str">
        <f>VLOOKUP(Table13144[[#This Row],[LogRecordType]],RecordTypes!$B$13:$C$27,2,0)</f>
        <v>User Login Start</v>
      </c>
      <c r="H1119" s="5" t="s">
        <v>66</v>
      </c>
      <c r="I1119" s="30">
        <f t="shared" si="17"/>
        <v>44341</v>
      </c>
      <c r="J1119" s="29">
        <f>+VLOOKUP(Table13144[[#This Row],[DeviceMAC]],C1120:F3022,3,0)</f>
        <v>44341.284930555557</v>
      </c>
      <c r="K1119">
        <f>+VLOOKUP(Table13144[[#This Row],[DeviceMAC]],C1120:F3022,4,0)</f>
        <v>112</v>
      </c>
      <c r="L1119" t="str">
        <f>VLOOKUP(Table13144[[#This Row],[PrevRecordType]],RecordTypes!$B$13:$C$27,2,0)</f>
        <v>Device Connect Network</v>
      </c>
      <c r="M1119" t="str">
        <f>+VLOOKUP(Table13144[[#This Row],[DeviceMAC]],C1120:H3022,5,0)</f>
        <v>Device Connect Network</v>
      </c>
    </row>
    <row r="1120" spans="2:13" ht="28.8" x14ac:dyDescent="0.3">
      <c r="B1120" s="5" t="s">
        <v>26</v>
      </c>
      <c r="C1120" s="5" t="s">
        <v>62</v>
      </c>
      <c r="D1120" s="6">
        <v>44341</v>
      </c>
      <c r="E1120" s="28">
        <v>44341.288518518515</v>
      </c>
      <c r="F1120" s="7">
        <v>112</v>
      </c>
      <c r="G1120" s="7" t="str">
        <f>VLOOKUP(Table13144[[#This Row],[LogRecordType]],RecordTypes!$B$13:$C$27,2,0)</f>
        <v>Device Connect Network</v>
      </c>
      <c r="H1120" s="5" t="s">
        <v>49</v>
      </c>
      <c r="I1120" s="30">
        <f t="shared" si="17"/>
        <v>44340</v>
      </c>
      <c r="J1120" s="29">
        <f>+VLOOKUP(Table13144[[#This Row],[DeviceMAC]],C1121:F3023,3,0)</f>
        <v>44340.657870370371</v>
      </c>
      <c r="K1120">
        <f>+VLOOKUP(Table13144[[#This Row],[DeviceMAC]],C1121:F3023,4,0)</f>
        <v>156</v>
      </c>
      <c r="L1120" t="str">
        <f>VLOOKUP(Table13144[[#This Row],[PrevRecordType]],RecordTypes!$B$13:$C$27,2,0)</f>
        <v>PowerDown Or Network Disconnect Discovered</v>
      </c>
      <c r="M1120" s="31" t="str">
        <f>+VLOOKUP(Table13144[[#This Row],[DeviceMAC]],C1121:H3023,5,0)</f>
        <v>PowerDown Or Network Disconnect Discovered</v>
      </c>
    </row>
    <row r="1121" spans="2:13" ht="28.8" x14ac:dyDescent="0.3">
      <c r="B1121" s="5" t="s">
        <v>26</v>
      </c>
      <c r="C1121" s="5" t="s">
        <v>64</v>
      </c>
      <c r="D1121" s="6">
        <v>44341</v>
      </c>
      <c r="E1121" s="28">
        <v>44341.287951388891</v>
      </c>
      <c r="F1121" s="7">
        <v>112</v>
      </c>
      <c r="G1121" s="7" t="str">
        <f>VLOOKUP(Table13144[[#This Row],[LogRecordType]],RecordTypes!$B$13:$C$27,2,0)</f>
        <v>Device Connect Network</v>
      </c>
      <c r="H1121" s="5" t="s">
        <v>65</v>
      </c>
      <c r="I1121" s="30">
        <f t="shared" si="17"/>
        <v>44340</v>
      </c>
      <c r="J1121" s="29">
        <f>+VLOOKUP(Table13144[[#This Row],[DeviceMAC]],C1122:F3024,3,0)</f>
        <v>44340.678252314829</v>
      </c>
      <c r="K1121">
        <f>+VLOOKUP(Table13144[[#This Row],[DeviceMAC]],C1122:F3024,4,0)</f>
        <v>156</v>
      </c>
      <c r="L1121" t="str">
        <f>VLOOKUP(Table13144[[#This Row],[PrevRecordType]],RecordTypes!$B$13:$C$27,2,0)</f>
        <v>PowerDown Or Network Disconnect Discovered</v>
      </c>
      <c r="M1121" s="31" t="str">
        <f>+VLOOKUP(Table13144[[#This Row],[DeviceMAC]],C1122:H3024,5,0)</f>
        <v>PowerDown Or Network Disconnect Discovered</v>
      </c>
    </row>
    <row r="1122" spans="2:13" ht="28.8" x14ac:dyDescent="0.3">
      <c r="B1122" s="5" t="s">
        <v>29</v>
      </c>
      <c r="C1122" s="5" t="s">
        <v>60</v>
      </c>
      <c r="D1122" s="6">
        <v>44341</v>
      </c>
      <c r="E1122" s="28">
        <v>44341.287210648152</v>
      </c>
      <c r="F1122" s="7">
        <v>112</v>
      </c>
      <c r="G1122" s="7" t="str">
        <f>VLOOKUP(Table13144[[#This Row],[LogRecordType]],RecordTypes!$B$13:$C$27,2,0)</f>
        <v>Device Connect Network</v>
      </c>
      <c r="H1122" s="5" t="s">
        <v>61</v>
      </c>
      <c r="I1122" s="30">
        <f t="shared" si="17"/>
        <v>44340</v>
      </c>
      <c r="J1122" s="29">
        <f>+VLOOKUP(Table13144[[#This Row],[DeviceMAC]],C1123:F3025,3,0)</f>
        <v>44340.67690972222</v>
      </c>
      <c r="K1122">
        <f>+VLOOKUP(Table13144[[#This Row],[DeviceMAC]],C1123:F3025,4,0)</f>
        <v>156</v>
      </c>
      <c r="L1122" t="str">
        <f>VLOOKUP(Table13144[[#This Row],[PrevRecordType]],RecordTypes!$B$13:$C$27,2,0)</f>
        <v>PowerDown Or Network Disconnect Discovered</v>
      </c>
      <c r="M1122" s="31" t="str">
        <f>+VLOOKUP(Table13144[[#This Row],[DeviceMAC]],C1123:H3025,5,0)</f>
        <v>PowerDown Or Network Disconnect Discovered</v>
      </c>
    </row>
    <row r="1123" spans="2:13" ht="28.8" x14ac:dyDescent="0.3">
      <c r="B1123" s="5" t="s">
        <v>29</v>
      </c>
      <c r="C1123" s="5" t="s">
        <v>58</v>
      </c>
      <c r="D1123" s="6">
        <v>44341</v>
      </c>
      <c r="E1123" s="28">
        <v>44341.286145833335</v>
      </c>
      <c r="F1123" s="7">
        <v>112</v>
      </c>
      <c r="G1123" s="7" t="str">
        <f>VLOOKUP(Table13144[[#This Row],[LogRecordType]],RecordTypes!$B$13:$C$27,2,0)</f>
        <v>Device Connect Network</v>
      </c>
      <c r="H1123" s="5" t="s">
        <v>59</v>
      </c>
      <c r="I1123" s="30">
        <f t="shared" si="17"/>
        <v>44340</v>
      </c>
      <c r="J1123" s="29">
        <f>+VLOOKUP(Table13144[[#This Row],[DeviceMAC]],C1124:F3026,3,0)</f>
        <v>44340.29111111111</v>
      </c>
      <c r="K1123">
        <f>+VLOOKUP(Table13144[[#This Row],[DeviceMAC]],C1124:F3026,4,0)</f>
        <v>156</v>
      </c>
      <c r="L1123" t="str">
        <f>VLOOKUP(Table13144[[#This Row],[PrevRecordType]],RecordTypes!$B$13:$C$27,2,0)</f>
        <v>PowerDown Or Network Disconnect Discovered</v>
      </c>
      <c r="M1123" s="31" t="str">
        <f>+VLOOKUP(Table13144[[#This Row],[DeviceMAC]],C1124:H3026,5,0)</f>
        <v>PowerDown Or Network Disconnect Discovered</v>
      </c>
    </row>
    <row r="1124" spans="2:13" ht="28.8" x14ac:dyDescent="0.3">
      <c r="B1124" s="5" t="s">
        <v>26</v>
      </c>
      <c r="C1124" s="5" t="s">
        <v>54</v>
      </c>
      <c r="D1124" s="6">
        <v>44341</v>
      </c>
      <c r="E1124" s="28">
        <v>44341.286076388882</v>
      </c>
      <c r="F1124" s="7">
        <v>112</v>
      </c>
      <c r="G1124" s="7" t="str">
        <f>VLOOKUP(Table13144[[#This Row],[LogRecordType]],RecordTypes!$B$13:$C$27,2,0)</f>
        <v>Device Connect Network</v>
      </c>
      <c r="H1124" s="5" t="s">
        <v>55</v>
      </c>
      <c r="I1124" s="30">
        <f t="shared" si="17"/>
        <v>44340</v>
      </c>
      <c r="J1124" s="29">
        <f>+VLOOKUP(Table13144[[#This Row],[DeviceMAC]],C1125:F3027,3,0)</f>
        <v>44340.675324074073</v>
      </c>
      <c r="K1124">
        <f>+VLOOKUP(Table13144[[#This Row],[DeviceMAC]],C1125:F3027,4,0)</f>
        <v>156</v>
      </c>
      <c r="L1124" t="str">
        <f>VLOOKUP(Table13144[[#This Row],[PrevRecordType]],RecordTypes!$B$13:$C$27,2,0)</f>
        <v>PowerDown Or Network Disconnect Discovered</v>
      </c>
      <c r="M1124" s="31" t="str">
        <f>+VLOOKUP(Table13144[[#This Row],[DeviceMAC]],C1125:H3027,5,0)</f>
        <v>PowerDown Or Network Disconnect Discovered</v>
      </c>
    </row>
    <row r="1125" spans="2:13" ht="28.8" x14ac:dyDescent="0.3">
      <c r="B1125" s="5" t="s">
        <v>26</v>
      </c>
      <c r="C1125" s="5" t="s">
        <v>56</v>
      </c>
      <c r="D1125" s="6">
        <v>44341</v>
      </c>
      <c r="E1125" s="28">
        <v>44341.28597222222</v>
      </c>
      <c r="F1125" s="7">
        <v>112</v>
      </c>
      <c r="G1125" s="7" t="str">
        <f>VLOOKUP(Table13144[[#This Row],[LogRecordType]],RecordTypes!$B$13:$C$27,2,0)</f>
        <v>Device Connect Network</v>
      </c>
      <c r="H1125" s="5" t="s">
        <v>57</v>
      </c>
      <c r="I1125" s="30">
        <f t="shared" si="17"/>
        <v>44340</v>
      </c>
      <c r="J1125" s="29">
        <f>+VLOOKUP(Table13144[[#This Row],[DeviceMAC]],C1126:F3028,3,0)</f>
        <v>44340.679490740731</v>
      </c>
      <c r="K1125">
        <f>+VLOOKUP(Table13144[[#This Row],[DeviceMAC]],C1126:F3028,4,0)</f>
        <v>156</v>
      </c>
      <c r="L1125" t="str">
        <f>VLOOKUP(Table13144[[#This Row],[PrevRecordType]],RecordTypes!$B$13:$C$27,2,0)</f>
        <v>PowerDown Or Network Disconnect Discovered</v>
      </c>
      <c r="M1125" s="31" t="str">
        <f>+VLOOKUP(Table13144[[#This Row],[DeviceMAC]],C1126:H3028,5,0)</f>
        <v>PowerDown Or Network Disconnect Discovered</v>
      </c>
    </row>
    <row r="1126" spans="2:13" ht="28.8" x14ac:dyDescent="0.3">
      <c r="B1126" s="5" t="s">
        <v>26</v>
      </c>
      <c r="C1126" s="5" t="s">
        <v>52</v>
      </c>
      <c r="D1126" s="6">
        <v>44341</v>
      </c>
      <c r="E1126" s="28">
        <v>44341.284930555557</v>
      </c>
      <c r="F1126" s="7">
        <v>112</v>
      </c>
      <c r="G1126" s="7" t="str">
        <f>VLOOKUP(Table13144[[#This Row],[LogRecordType]],RecordTypes!$B$13:$C$27,2,0)</f>
        <v>Device Connect Network</v>
      </c>
      <c r="H1126" s="5" t="s">
        <v>53</v>
      </c>
      <c r="I1126" s="30">
        <f t="shared" si="17"/>
        <v>44340</v>
      </c>
      <c r="J1126" s="29">
        <f>+VLOOKUP(Table13144[[#This Row],[DeviceMAC]],C1127:F3029,3,0)</f>
        <v>44340.290162037047</v>
      </c>
      <c r="K1126">
        <f>+VLOOKUP(Table13144[[#This Row],[DeviceMAC]],C1127:F3029,4,0)</f>
        <v>156</v>
      </c>
      <c r="L1126" t="str">
        <f>VLOOKUP(Table13144[[#This Row],[PrevRecordType]],RecordTypes!$B$13:$C$27,2,0)</f>
        <v>PowerDown Or Network Disconnect Discovered</v>
      </c>
      <c r="M1126" s="31" t="str">
        <f>+VLOOKUP(Table13144[[#This Row],[DeviceMAC]],C1127:H3029,5,0)</f>
        <v>PowerDown Or Network Disconnect Discovered</v>
      </c>
    </row>
    <row r="1127" spans="2:13" ht="28.8" x14ac:dyDescent="0.3">
      <c r="B1127" s="5" t="s">
        <v>29</v>
      </c>
      <c r="C1127" s="5" t="s">
        <v>50</v>
      </c>
      <c r="D1127" s="6">
        <v>44341</v>
      </c>
      <c r="E1127" s="28">
        <v>44341.284432870365</v>
      </c>
      <c r="F1127" s="7">
        <v>112</v>
      </c>
      <c r="G1127" s="7" t="str">
        <f>VLOOKUP(Table13144[[#This Row],[LogRecordType]],RecordTypes!$B$13:$C$27,2,0)</f>
        <v>Device Connect Network</v>
      </c>
      <c r="H1127" s="5" t="s">
        <v>51</v>
      </c>
      <c r="I1127" s="30">
        <f t="shared" si="17"/>
        <v>44340</v>
      </c>
      <c r="J1127" s="29">
        <f>+VLOOKUP(Table13144[[#This Row],[DeviceMAC]],C1128:F3030,3,0)</f>
        <v>44340.28997685184</v>
      </c>
      <c r="K1127">
        <f>+VLOOKUP(Table13144[[#This Row],[DeviceMAC]],C1128:F3030,4,0)</f>
        <v>156</v>
      </c>
      <c r="L1127" t="str">
        <f>VLOOKUP(Table13144[[#This Row],[PrevRecordType]],RecordTypes!$B$13:$C$27,2,0)</f>
        <v>PowerDown Or Network Disconnect Discovered</v>
      </c>
      <c r="M1127" s="31" t="str">
        <f>+VLOOKUP(Table13144[[#This Row],[DeviceMAC]],C1128:H3030,5,0)</f>
        <v>PowerDown Or Network Disconnect Discovered</v>
      </c>
    </row>
    <row r="1128" spans="2:13" ht="28.8" x14ac:dyDescent="0.3">
      <c r="B1128" s="5" t="s">
        <v>26</v>
      </c>
      <c r="C1128" s="5" t="s">
        <v>48</v>
      </c>
      <c r="D1128" s="6">
        <v>44341</v>
      </c>
      <c r="E1128" s="28">
        <v>44341.283020833325</v>
      </c>
      <c r="F1128" s="7">
        <v>112</v>
      </c>
      <c r="G1128" s="7" t="str">
        <f>VLOOKUP(Table13144[[#This Row],[LogRecordType]],RecordTypes!$B$13:$C$27,2,0)</f>
        <v>Device Connect Network</v>
      </c>
      <c r="H1128" s="5" t="s">
        <v>49</v>
      </c>
      <c r="I1128" s="30">
        <f t="shared" si="17"/>
        <v>44340</v>
      </c>
      <c r="J1128" s="29">
        <f>+VLOOKUP(Table13144[[#This Row],[DeviceMAC]],C1129:F3031,3,0)</f>
        <v>44340.673749999994</v>
      </c>
      <c r="K1128">
        <f>+VLOOKUP(Table13144[[#This Row],[DeviceMAC]],C1129:F3031,4,0)</f>
        <v>156</v>
      </c>
      <c r="L1128" t="str">
        <f>VLOOKUP(Table13144[[#This Row],[PrevRecordType]],RecordTypes!$B$13:$C$27,2,0)</f>
        <v>PowerDown Or Network Disconnect Discovered</v>
      </c>
      <c r="M1128" s="31" t="str">
        <f>+VLOOKUP(Table13144[[#This Row],[DeviceMAC]],C1129:H3031,5,0)</f>
        <v>PowerDown Or Network Disconnect Discovered</v>
      </c>
    </row>
    <row r="1129" spans="2:13" ht="28.8" x14ac:dyDescent="0.3">
      <c r="B1129" s="5" t="s">
        <v>29</v>
      </c>
      <c r="C1129" s="5" t="s">
        <v>41</v>
      </c>
      <c r="D1129" s="6">
        <v>44341</v>
      </c>
      <c r="E1129" s="28">
        <v>44341.279374999998</v>
      </c>
      <c r="F1129" s="7">
        <v>123</v>
      </c>
      <c r="G1129" s="7" t="str">
        <f>VLOOKUP(Table13144[[#This Row],[LogRecordType]],RecordTypes!$B$13:$C$27,2,0)</f>
        <v>User Login Start is Good</v>
      </c>
      <c r="H1129" s="5" t="s">
        <v>45</v>
      </c>
      <c r="I1129" s="30">
        <f t="shared" si="17"/>
        <v>44341</v>
      </c>
      <c r="J1129" s="29">
        <f>+VLOOKUP(Table13144[[#This Row],[DeviceMAC]],C1130:F3032,3,0)</f>
        <v>44341.279351851852</v>
      </c>
      <c r="K1129">
        <f>+VLOOKUP(Table13144[[#This Row],[DeviceMAC]],C1130:F3032,4,0)</f>
        <v>113</v>
      </c>
      <c r="L1129" t="str">
        <f>VLOOKUP(Table13144[[#This Row],[PrevRecordType]],RecordTypes!$B$13:$C$27,2,0)</f>
        <v>User Login Start</v>
      </c>
      <c r="M1129" t="str">
        <f>+VLOOKUP(Table13144[[#This Row],[DeviceMAC]],C1130:H3032,5,0)</f>
        <v>User Login Start</v>
      </c>
    </row>
    <row r="1130" spans="2:13" x14ac:dyDescent="0.3">
      <c r="B1130" s="5" t="s">
        <v>29</v>
      </c>
      <c r="C1130" s="5" t="s">
        <v>41</v>
      </c>
      <c r="D1130" s="6">
        <v>44341</v>
      </c>
      <c r="E1130" s="28">
        <v>44341.279351851852</v>
      </c>
      <c r="F1130" s="7">
        <v>113</v>
      </c>
      <c r="G1130" s="7" t="str">
        <f>VLOOKUP(Table13144[[#This Row],[LogRecordType]],RecordTypes!$B$13:$C$27,2,0)</f>
        <v>User Login Start</v>
      </c>
      <c r="H1130" s="5" t="s">
        <v>45</v>
      </c>
      <c r="I1130" s="30">
        <f t="shared" si="17"/>
        <v>44341</v>
      </c>
      <c r="J1130" s="29">
        <f>+VLOOKUP(Table13144[[#This Row],[DeviceMAC]],C1131:F3033,3,0)</f>
        <v>44341.274733796294</v>
      </c>
      <c r="K1130">
        <f>+VLOOKUP(Table13144[[#This Row],[DeviceMAC]],C1131:F3033,4,0)</f>
        <v>112</v>
      </c>
      <c r="L1130" t="str">
        <f>VLOOKUP(Table13144[[#This Row],[PrevRecordType]],RecordTypes!$B$13:$C$27,2,0)</f>
        <v>Device Connect Network</v>
      </c>
      <c r="M1130" t="str">
        <f>+VLOOKUP(Table13144[[#This Row],[DeviceMAC]],C1131:H3033,5,0)</f>
        <v>Device Connect Network</v>
      </c>
    </row>
    <row r="1131" spans="2:13" ht="28.8" x14ac:dyDescent="0.3">
      <c r="B1131" s="5" t="s">
        <v>26</v>
      </c>
      <c r="C1131" s="5" t="s">
        <v>43</v>
      </c>
      <c r="D1131" s="6">
        <v>44341</v>
      </c>
      <c r="E1131" s="28">
        <v>44341.278831018513</v>
      </c>
      <c r="F1131" s="7">
        <v>123</v>
      </c>
      <c r="G1131" s="7" t="str">
        <f>VLOOKUP(Table13144[[#This Row],[LogRecordType]],RecordTypes!$B$13:$C$27,2,0)</f>
        <v>User Login Start is Good</v>
      </c>
      <c r="H1131" s="5" t="s">
        <v>47</v>
      </c>
      <c r="I1131" s="30">
        <f t="shared" si="17"/>
        <v>44341</v>
      </c>
      <c r="J1131" s="29">
        <f>+VLOOKUP(Table13144[[#This Row],[DeviceMAC]],C1132:F3034,3,0)</f>
        <v>44341.27879629629</v>
      </c>
      <c r="K1131">
        <f>+VLOOKUP(Table13144[[#This Row],[DeviceMAC]],C1132:F3034,4,0)</f>
        <v>113</v>
      </c>
      <c r="L1131" t="str">
        <f>VLOOKUP(Table13144[[#This Row],[PrevRecordType]],RecordTypes!$B$13:$C$27,2,0)</f>
        <v>User Login Start</v>
      </c>
      <c r="M1131" t="str">
        <f>+VLOOKUP(Table13144[[#This Row],[DeviceMAC]],C1132:H3034,5,0)</f>
        <v>User Login Start</v>
      </c>
    </row>
    <row r="1132" spans="2:13" x14ac:dyDescent="0.3">
      <c r="B1132" s="5" t="s">
        <v>26</v>
      </c>
      <c r="C1132" s="5" t="s">
        <v>43</v>
      </c>
      <c r="D1132" s="6">
        <v>44341</v>
      </c>
      <c r="E1132" s="28">
        <v>44341.27879629629</v>
      </c>
      <c r="F1132" s="7">
        <v>113</v>
      </c>
      <c r="G1132" s="7" t="str">
        <f>VLOOKUP(Table13144[[#This Row],[LogRecordType]],RecordTypes!$B$13:$C$27,2,0)</f>
        <v>User Login Start</v>
      </c>
      <c r="H1132" s="5" t="s">
        <v>46</v>
      </c>
      <c r="I1132" s="30">
        <f t="shared" si="17"/>
        <v>44341</v>
      </c>
      <c r="J1132" s="29">
        <f>+VLOOKUP(Table13144[[#This Row],[DeviceMAC]],C1133:F3035,3,0)</f>
        <v>44341.278587962959</v>
      </c>
      <c r="K1132">
        <f>+VLOOKUP(Table13144[[#This Row],[DeviceMAC]],C1133:F3035,4,0)</f>
        <v>112</v>
      </c>
      <c r="L1132" t="str">
        <f>VLOOKUP(Table13144[[#This Row],[PrevRecordType]],RecordTypes!$B$13:$C$27,2,0)</f>
        <v>Device Connect Network</v>
      </c>
      <c r="M1132" t="str">
        <f>+VLOOKUP(Table13144[[#This Row],[DeviceMAC]],C1133:H3035,5,0)</f>
        <v>Device Connect Network</v>
      </c>
    </row>
    <row r="1133" spans="2:13" ht="28.8" x14ac:dyDescent="0.3">
      <c r="B1133" s="5" t="s">
        <v>26</v>
      </c>
      <c r="C1133" s="5" t="s">
        <v>43</v>
      </c>
      <c r="D1133" s="6">
        <v>44341</v>
      </c>
      <c r="E1133" s="28">
        <v>44341.278587962959</v>
      </c>
      <c r="F1133" s="7">
        <v>112</v>
      </c>
      <c r="G1133" s="7" t="str">
        <f>VLOOKUP(Table13144[[#This Row],[LogRecordType]],RecordTypes!$B$13:$C$27,2,0)</f>
        <v>Device Connect Network</v>
      </c>
      <c r="H1133" s="5" t="s">
        <v>44</v>
      </c>
      <c r="I1133" s="30">
        <f t="shared" si="17"/>
        <v>44341</v>
      </c>
      <c r="J1133" s="29">
        <f>+VLOOKUP(Table13144[[#This Row],[DeviceMAC]],C1134:F3036,3,0)</f>
        <v>44341.27848379629</v>
      </c>
      <c r="K1133">
        <f>+VLOOKUP(Table13144[[#This Row],[DeviceMAC]],C1134:F3036,4,0)</f>
        <v>106</v>
      </c>
      <c r="L1133" t="str">
        <f>VLOOKUP(Table13144[[#This Row],[PrevRecordType]],RecordTypes!$B$13:$C$27,2,0)</f>
        <v>Device Start is Good</v>
      </c>
      <c r="M1133" t="str">
        <f>+VLOOKUP(Table13144[[#This Row],[DeviceMAC]],C1134:H3036,5,0)</f>
        <v>Device Start is Good</v>
      </c>
    </row>
    <row r="1134" spans="2:13" x14ac:dyDescent="0.3">
      <c r="B1134" s="5" t="s">
        <v>26</v>
      </c>
      <c r="C1134" s="5" t="s">
        <v>43</v>
      </c>
      <c r="D1134" s="6">
        <v>44341</v>
      </c>
      <c r="E1134" s="28">
        <v>44341.27848379629</v>
      </c>
      <c r="F1134" s="7">
        <v>106</v>
      </c>
      <c r="G1134" s="7" t="str">
        <f>VLOOKUP(Table13144[[#This Row],[LogRecordType]],RecordTypes!$B$13:$C$27,2,0)</f>
        <v>Device Start is Good</v>
      </c>
      <c r="H1134" s="5" t="s">
        <v>44</v>
      </c>
      <c r="I1134" s="30">
        <f t="shared" si="17"/>
        <v>44341</v>
      </c>
      <c r="J1134" s="29">
        <f>+VLOOKUP(Table13144[[#This Row],[DeviceMAC]],C1135:F3037,3,0)</f>
        <v>44341.277858796289</v>
      </c>
      <c r="K1134">
        <f>+VLOOKUP(Table13144[[#This Row],[DeviceMAC]],C1135:F3037,4,0)</f>
        <v>102</v>
      </c>
      <c r="L1134" t="str">
        <f>VLOOKUP(Table13144[[#This Row],[PrevRecordType]],RecordTypes!$B$13:$C$27,2,0)</f>
        <v>Device Start</v>
      </c>
      <c r="M1134" t="str">
        <f>+VLOOKUP(Table13144[[#This Row],[DeviceMAC]],C1135:H3037,5,0)</f>
        <v>Device Start</v>
      </c>
    </row>
    <row r="1135" spans="2:13" x14ac:dyDescent="0.3">
      <c r="B1135" s="5" t="s">
        <v>26</v>
      </c>
      <c r="C1135" s="5" t="s">
        <v>43</v>
      </c>
      <c r="D1135" s="6">
        <v>44341</v>
      </c>
      <c r="E1135" s="28">
        <v>44341.277858796289</v>
      </c>
      <c r="F1135" s="7">
        <v>102</v>
      </c>
      <c r="G1135" s="7" t="str">
        <f>VLOOKUP(Table13144[[#This Row],[LogRecordType]],RecordTypes!$B$13:$C$27,2,0)</f>
        <v>Device Start</v>
      </c>
      <c r="H1135" s="5" t="s">
        <v>44</v>
      </c>
      <c r="I1135" s="30">
        <f t="shared" si="17"/>
        <v>44340</v>
      </c>
      <c r="J1135" s="29">
        <f>+VLOOKUP(Table13144[[#This Row],[DeviceMAC]],C1136:F3038,3,0)</f>
        <v>44340.668090277781</v>
      </c>
      <c r="K1135">
        <f>+VLOOKUP(Table13144[[#This Row],[DeviceMAC]],C1136:F3038,4,0)</f>
        <v>156</v>
      </c>
      <c r="L1135" t="str">
        <f>VLOOKUP(Table13144[[#This Row],[PrevRecordType]],RecordTypes!$B$13:$C$27,2,0)</f>
        <v>PowerDown Or Network Disconnect Discovered</v>
      </c>
      <c r="M1135" s="31" t="str">
        <f>+VLOOKUP(Table13144[[#This Row],[DeviceMAC]],C1136:H3038,5,0)</f>
        <v>PowerDown Or Network Disconnect Discovered</v>
      </c>
    </row>
    <row r="1136" spans="2:13" ht="28.8" x14ac:dyDescent="0.3">
      <c r="B1136" s="5" t="s">
        <v>29</v>
      </c>
      <c r="C1136" s="5" t="s">
        <v>41</v>
      </c>
      <c r="D1136" s="6">
        <v>44341</v>
      </c>
      <c r="E1136" s="28">
        <v>44341.274733796294</v>
      </c>
      <c r="F1136" s="7">
        <v>112</v>
      </c>
      <c r="G1136" s="7" t="str">
        <f>VLOOKUP(Table13144[[#This Row],[LogRecordType]],RecordTypes!$B$13:$C$27,2,0)</f>
        <v>Device Connect Network</v>
      </c>
      <c r="H1136" s="5" t="s">
        <v>42</v>
      </c>
      <c r="I1136" s="30">
        <f t="shared" si="17"/>
        <v>44340</v>
      </c>
      <c r="J1136" s="29">
        <f>+VLOOKUP(Table13144[[#This Row],[DeviceMAC]],C1137:F3039,3,0)</f>
        <v>44340.651423611103</v>
      </c>
      <c r="K1136">
        <f>+VLOOKUP(Table13144[[#This Row],[DeviceMAC]],C1137:F3039,4,0)</f>
        <v>156</v>
      </c>
      <c r="L1136" t="str">
        <f>VLOOKUP(Table13144[[#This Row],[PrevRecordType]],RecordTypes!$B$13:$C$27,2,0)</f>
        <v>PowerDown Or Network Disconnect Discovered</v>
      </c>
      <c r="M1136" s="31" t="str">
        <f>+VLOOKUP(Table13144[[#This Row],[DeviceMAC]],C1137:H3039,5,0)</f>
        <v>PowerDown Or Network Disconnect Discovered</v>
      </c>
    </row>
    <row r="1137" spans="2:13" ht="28.8" x14ac:dyDescent="0.3">
      <c r="B1137" s="5" t="s">
        <v>26</v>
      </c>
      <c r="C1137" s="5" t="s">
        <v>37</v>
      </c>
      <c r="D1137" s="6">
        <v>44341</v>
      </c>
      <c r="E1137" s="28">
        <v>44341.264918981484</v>
      </c>
      <c r="F1137" s="7">
        <v>123</v>
      </c>
      <c r="G1137" s="7" t="str">
        <f>VLOOKUP(Table13144[[#This Row],[LogRecordType]],RecordTypes!$B$13:$C$27,2,0)</f>
        <v>User Login Start is Good</v>
      </c>
      <c r="H1137" s="5" t="s">
        <v>40</v>
      </c>
      <c r="I1137" s="30">
        <f t="shared" si="17"/>
        <v>44341</v>
      </c>
      <c r="J1137" s="29">
        <f>+VLOOKUP(Table13144[[#This Row],[DeviceMAC]],C1138:F3040,3,0)</f>
        <v>44341.264872685184</v>
      </c>
      <c r="K1137">
        <f>+VLOOKUP(Table13144[[#This Row],[DeviceMAC]],C1138:F3040,4,0)</f>
        <v>113</v>
      </c>
      <c r="L1137" t="str">
        <f>VLOOKUP(Table13144[[#This Row],[PrevRecordType]],RecordTypes!$B$13:$C$27,2,0)</f>
        <v>User Login Start</v>
      </c>
      <c r="M1137" t="str">
        <f>+VLOOKUP(Table13144[[#This Row],[DeviceMAC]],C1138:H3040,5,0)</f>
        <v>User Login Start</v>
      </c>
    </row>
    <row r="1138" spans="2:13" x14ac:dyDescent="0.3">
      <c r="B1138" s="5" t="s">
        <v>26</v>
      </c>
      <c r="C1138" s="5" t="s">
        <v>37</v>
      </c>
      <c r="D1138" s="6">
        <v>44341</v>
      </c>
      <c r="E1138" s="28">
        <v>44341.264872685184</v>
      </c>
      <c r="F1138" s="7">
        <v>113</v>
      </c>
      <c r="G1138" s="7" t="str">
        <f>VLOOKUP(Table13144[[#This Row],[LogRecordType]],RecordTypes!$B$13:$C$27,2,0)</f>
        <v>User Login Start</v>
      </c>
      <c r="H1138" s="5" t="s">
        <v>39</v>
      </c>
      <c r="I1138" s="30">
        <f t="shared" si="17"/>
        <v>44341</v>
      </c>
      <c r="J1138" s="29">
        <f>+VLOOKUP(Table13144[[#This Row],[DeviceMAC]],C1139:F3041,3,0)</f>
        <v>44341.264236111107</v>
      </c>
      <c r="K1138">
        <f>+VLOOKUP(Table13144[[#This Row],[DeviceMAC]],C1139:F3041,4,0)</f>
        <v>112</v>
      </c>
      <c r="L1138" t="str">
        <f>VLOOKUP(Table13144[[#This Row],[PrevRecordType]],RecordTypes!$B$13:$C$27,2,0)</f>
        <v>Device Connect Network</v>
      </c>
      <c r="M1138" t="str">
        <f>+VLOOKUP(Table13144[[#This Row],[DeviceMAC]],C1139:H3041,5,0)</f>
        <v>Device Connect Network</v>
      </c>
    </row>
    <row r="1139" spans="2:13" ht="28.8" x14ac:dyDescent="0.3">
      <c r="B1139" s="5" t="s">
        <v>26</v>
      </c>
      <c r="C1139" s="5" t="s">
        <v>37</v>
      </c>
      <c r="D1139" s="6">
        <v>44341</v>
      </c>
      <c r="E1139" s="28">
        <v>44341.264236111107</v>
      </c>
      <c r="F1139" s="7">
        <v>112</v>
      </c>
      <c r="G1139" s="7" t="str">
        <f>VLOOKUP(Table13144[[#This Row],[LogRecordType]],RecordTypes!$B$13:$C$27,2,0)</f>
        <v>Device Connect Network</v>
      </c>
      <c r="H1139" s="5" t="s">
        <v>38</v>
      </c>
      <c r="I1139" s="30">
        <f t="shared" si="17"/>
        <v>44341</v>
      </c>
      <c r="J1139" s="29">
        <f>+VLOOKUP(Table13144[[#This Row],[DeviceMAC]],C1140:F3042,3,0)</f>
        <v>44341.264131944437</v>
      </c>
      <c r="K1139">
        <f>+VLOOKUP(Table13144[[#This Row],[DeviceMAC]],C1140:F3042,4,0)</f>
        <v>106</v>
      </c>
      <c r="L1139" t="str">
        <f>VLOOKUP(Table13144[[#This Row],[PrevRecordType]],RecordTypes!$B$13:$C$27,2,0)</f>
        <v>Device Start is Good</v>
      </c>
      <c r="M1139" t="str">
        <f>+VLOOKUP(Table13144[[#This Row],[DeviceMAC]],C1140:H3042,5,0)</f>
        <v>Device Start is Good</v>
      </c>
    </row>
    <row r="1140" spans="2:13" x14ac:dyDescent="0.3">
      <c r="B1140" s="5" t="s">
        <v>26</v>
      </c>
      <c r="C1140" s="5" t="s">
        <v>37</v>
      </c>
      <c r="D1140" s="6">
        <v>44341</v>
      </c>
      <c r="E1140" s="28">
        <v>44341.264131944437</v>
      </c>
      <c r="F1140" s="7">
        <v>106</v>
      </c>
      <c r="G1140" s="7" t="str">
        <f>VLOOKUP(Table13144[[#This Row],[LogRecordType]],RecordTypes!$B$13:$C$27,2,0)</f>
        <v>Device Start is Good</v>
      </c>
      <c r="H1140" s="5" t="s">
        <v>38</v>
      </c>
      <c r="I1140" s="30">
        <f t="shared" si="17"/>
        <v>44341</v>
      </c>
      <c r="J1140" s="29">
        <f>+VLOOKUP(Table13144[[#This Row],[DeviceMAC]],C1141:F3043,3,0)</f>
        <v>44341.263437499991</v>
      </c>
      <c r="K1140">
        <f>+VLOOKUP(Table13144[[#This Row],[DeviceMAC]],C1141:F3043,4,0)</f>
        <v>102</v>
      </c>
      <c r="L1140" t="str">
        <f>VLOOKUP(Table13144[[#This Row],[PrevRecordType]],RecordTypes!$B$13:$C$27,2,0)</f>
        <v>Device Start</v>
      </c>
      <c r="M1140" t="str">
        <f>+VLOOKUP(Table13144[[#This Row],[DeviceMAC]],C1141:H3043,5,0)</f>
        <v>Device Start</v>
      </c>
    </row>
    <row r="1141" spans="2:13" x14ac:dyDescent="0.3">
      <c r="B1141" s="5" t="s">
        <v>26</v>
      </c>
      <c r="C1141" s="5" t="s">
        <v>37</v>
      </c>
      <c r="D1141" s="6">
        <v>44341</v>
      </c>
      <c r="E1141" s="28">
        <v>44341.263437499991</v>
      </c>
      <c r="F1141" s="7">
        <v>102</v>
      </c>
      <c r="G1141" s="7" t="str">
        <f>VLOOKUP(Table13144[[#This Row],[LogRecordType]],RecordTypes!$B$13:$C$27,2,0)</f>
        <v>Device Start</v>
      </c>
      <c r="H1141" s="5" t="s">
        <v>38</v>
      </c>
      <c r="I1141" s="30">
        <f t="shared" si="17"/>
        <v>44340</v>
      </c>
      <c r="J1141" s="29">
        <f>+VLOOKUP(Table13144[[#This Row],[DeviceMAC]],C1142:F3044,3,0)</f>
        <v>44340.651504629634</v>
      </c>
      <c r="K1141">
        <f>+VLOOKUP(Table13144[[#This Row],[DeviceMAC]],C1142:F3044,4,0)</f>
        <v>156</v>
      </c>
      <c r="L1141" t="str">
        <f>VLOOKUP(Table13144[[#This Row],[PrevRecordType]],RecordTypes!$B$13:$C$27,2,0)</f>
        <v>PowerDown Or Network Disconnect Discovered</v>
      </c>
      <c r="M1141" s="31" t="str">
        <f>+VLOOKUP(Table13144[[#This Row],[DeviceMAC]],C1142:H3044,5,0)</f>
        <v>PowerDown Or Network Disconnect Discovered</v>
      </c>
    </row>
    <row r="1142" spans="2:13" ht="28.8" x14ac:dyDescent="0.3">
      <c r="B1142" s="5" t="s">
        <v>29</v>
      </c>
      <c r="C1142" s="5" t="s">
        <v>30</v>
      </c>
      <c r="D1142" s="6">
        <v>44341</v>
      </c>
      <c r="E1142" s="28">
        <v>44341.262430555551</v>
      </c>
      <c r="F1142" s="7">
        <v>123</v>
      </c>
      <c r="G1142" s="7" t="str">
        <f>VLOOKUP(Table13144[[#This Row],[LogRecordType]],RecordTypes!$B$13:$C$27,2,0)</f>
        <v>User Login Start is Good</v>
      </c>
      <c r="H1142" s="5" t="s">
        <v>36</v>
      </c>
      <c r="I1142" s="30">
        <f t="shared" si="17"/>
        <v>44341</v>
      </c>
      <c r="J1142" s="29">
        <f>+VLOOKUP(Table13144[[#This Row],[DeviceMAC]],C1143:F3045,3,0)</f>
        <v>44341.262314814812</v>
      </c>
      <c r="K1142">
        <f>+VLOOKUP(Table13144[[#This Row],[DeviceMAC]],C1143:F3045,4,0)</f>
        <v>113</v>
      </c>
      <c r="L1142" t="str">
        <f>VLOOKUP(Table13144[[#This Row],[PrevRecordType]],RecordTypes!$B$13:$C$27,2,0)</f>
        <v>User Login Start</v>
      </c>
      <c r="M1142" t="str">
        <f>+VLOOKUP(Table13144[[#This Row],[DeviceMAC]],C1143:H3045,5,0)</f>
        <v>User Login Start</v>
      </c>
    </row>
    <row r="1143" spans="2:13" ht="28.8" x14ac:dyDescent="0.3">
      <c r="B1143" s="5" t="s">
        <v>26</v>
      </c>
      <c r="C1143" s="5" t="s">
        <v>32</v>
      </c>
      <c r="D1143" s="6">
        <v>44341</v>
      </c>
      <c r="E1143" s="28">
        <v>44341.262361111127</v>
      </c>
      <c r="F1143" s="7">
        <v>123</v>
      </c>
      <c r="G1143" s="7" t="str">
        <f>VLOOKUP(Table13144[[#This Row],[LogRecordType]],RecordTypes!$B$13:$C$27,2,0)</f>
        <v>User Login Start is Good</v>
      </c>
      <c r="H1143" s="5" t="s">
        <v>34</v>
      </c>
      <c r="I1143" s="30">
        <f t="shared" si="17"/>
        <v>44341</v>
      </c>
      <c r="J1143" s="29">
        <f>+VLOOKUP(Table13144[[#This Row],[DeviceMAC]],C1144:F3046,3,0)</f>
        <v>44341.262256944457</v>
      </c>
      <c r="K1143">
        <f>+VLOOKUP(Table13144[[#This Row],[DeviceMAC]],C1144:F3046,4,0)</f>
        <v>113</v>
      </c>
      <c r="L1143" t="str">
        <f>VLOOKUP(Table13144[[#This Row],[PrevRecordType]],RecordTypes!$B$13:$C$27,2,0)</f>
        <v>User Login Start</v>
      </c>
      <c r="M1143" t="str">
        <f>+VLOOKUP(Table13144[[#This Row],[DeviceMAC]],C1144:H3046,5,0)</f>
        <v>User Login Start</v>
      </c>
    </row>
    <row r="1144" spans="2:13" x14ac:dyDescent="0.3">
      <c r="B1144" s="5" t="s">
        <v>29</v>
      </c>
      <c r="C1144" s="5" t="s">
        <v>30</v>
      </c>
      <c r="D1144" s="6">
        <v>44341</v>
      </c>
      <c r="E1144" s="28">
        <v>44341.262314814812</v>
      </c>
      <c r="F1144" s="7">
        <v>113</v>
      </c>
      <c r="G1144" s="7" t="str">
        <f>VLOOKUP(Table13144[[#This Row],[LogRecordType]],RecordTypes!$B$13:$C$27,2,0)</f>
        <v>User Login Start</v>
      </c>
      <c r="H1144" s="5" t="s">
        <v>36</v>
      </c>
      <c r="I1144" s="30">
        <f t="shared" si="17"/>
        <v>44341</v>
      </c>
      <c r="J1144" s="29">
        <f>+VLOOKUP(Table13144[[#This Row],[DeviceMAC]],C1145:F3047,3,0)</f>
        <v>44341.257152777776</v>
      </c>
      <c r="K1144">
        <f>+VLOOKUP(Table13144[[#This Row],[DeviceMAC]],C1145:F3047,4,0)</f>
        <v>112</v>
      </c>
      <c r="L1144" t="str">
        <f>VLOOKUP(Table13144[[#This Row],[PrevRecordType]],RecordTypes!$B$13:$C$27,2,0)</f>
        <v>Device Connect Network</v>
      </c>
      <c r="M1144" t="str">
        <f>+VLOOKUP(Table13144[[#This Row],[DeviceMAC]],C1145:H3047,5,0)</f>
        <v>Device Connect Network</v>
      </c>
    </row>
    <row r="1145" spans="2:13" x14ac:dyDescent="0.3">
      <c r="B1145" s="5" t="s">
        <v>26</v>
      </c>
      <c r="C1145" s="5" t="s">
        <v>32</v>
      </c>
      <c r="D1145" s="6">
        <v>44341</v>
      </c>
      <c r="E1145" s="28">
        <v>44341.262256944457</v>
      </c>
      <c r="F1145" s="7">
        <v>113</v>
      </c>
      <c r="G1145" s="7" t="str">
        <f>VLOOKUP(Table13144[[#This Row],[LogRecordType]],RecordTypes!$B$13:$C$27,2,0)</f>
        <v>User Login Start</v>
      </c>
      <c r="H1145" s="5" t="s">
        <v>35</v>
      </c>
      <c r="I1145" s="30">
        <f t="shared" si="17"/>
        <v>44341</v>
      </c>
      <c r="J1145" s="29">
        <f>+VLOOKUP(Table13144[[#This Row],[DeviceMAC]],C1146:F3048,3,0)</f>
        <v>44341.261192129641</v>
      </c>
      <c r="K1145">
        <f>+VLOOKUP(Table13144[[#This Row],[DeviceMAC]],C1146:F3048,4,0)</f>
        <v>112</v>
      </c>
      <c r="L1145" t="str">
        <f>VLOOKUP(Table13144[[#This Row],[PrevRecordType]],RecordTypes!$B$13:$C$27,2,0)</f>
        <v>Device Connect Network</v>
      </c>
      <c r="M1145" t="str">
        <f>+VLOOKUP(Table13144[[#This Row],[DeviceMAC]],C1146:H3048,5,0)</f>
        <v>Device Connect Network</v>
      </c>
    </row>
    <row r="1146" spans="2:13" ht="28.8" x14ac:dyDescent="0.3">
      <c r="B1146" s="5" t="s">
        <v>26</v>
      </c>
      <c r="C1146" s="5" t="s">
        <v>32</v>
      </c>
      <c r="D1146" s="6">
        <v>44341</v>
      </c>
      <c r="E1146" s="28">
        <v>44341.261192129641</v>
      </c>
      <c r="F1146" s="7">
        <v>112</v>
      </c>
      <c r="G1146" s="7" t="str">
        <f>VLOOKUP(Table13144[[#This Row],[LogRecordType]],RecordTypes!$B$13:$C$27,2,0)</f>
        <v>Device Connect Network</v>
      </c>
      <c r="H1146" s="5" t="s">
        <v>33</v>
      </c>
      <c r="I1146" s="30">
        <f t="shared" si="17"/>
        <v>44341</v>
      </c>
      <c r="J1146" s="29">
        <f>+VLOOKUP(Table13144[[#This Row],[DeviceMAC]],C1147:F3049,3,0)</f>
        <v>44341.261087962972</v>
      </c>
      <c r="K1146">
        <f>+VLOOKUP(Table13144[[#This Row],[DeviceMAC]],C1147:F3049,4,0)</f>
        <v>106</v>
      </c>
      <c r="L1146" t="str">
        <f>VLOOKUP(Table13144[[#This Row],[PrevRecordType]],RecordTypes!$B$13:$C$27,2,0)</f>
        <v>Device Start is Good</v>
      </c>
      <c r="M1146" t="str">
        <f>+VLOOKUP(Table13144[[#This Row],[DeviceMAC]],C1147:H3049,5,0)</f>
        <v>Device Start is Good</v>
      </c>
    </row>
    <row r="1147" spans="2:13" ht="28.8" x14ac:dyDescent="0.3">
      <c r="B1147" s="5" t="s">
        <v>26</v>
      </c>
      <c r="C1147" s="5" t="s">
        <v>27</v>
      </c>
      <c r="D1147" s="6">
        <v>44341</v>
      </c>
      <c r="E1147" s="28">
        <v>44341.261134259265</v>
      </c>
      <c r="F1147" s="7">
        <v>123</v>
      </c>
      <c r="G1147" s="7" t="str">
        <f>VLOOKUP(Table13144[[#This Row],[LogRecordType]],RecordTypes!$B$13:$C$27,2,0)</f>
        <v>User Login Start is Good</v>
      </c>
      <c r="H1147" s="5" t="s">
        <v>34</v>
      </c>
      <c r="I1147" s="30">
        <f t="shared" si="17"/>
        <v>44341</v>
      </c>
      <c r="J1147" s="29">
        <f>+VLOOKUP(Table13144[[#This Row],[DeviceMAC]],C1148:F3050,3,0)</f>
        <v>44341.261006944449</v>
      </c>
      <c r="K1147">
        <f>+VLOOKUP(Table13144[[#This Row],[DeviceMAC]],C1148:F3050,4,0)</f>
        <v>113</v>
      </c>
      <c r="L1147" t="str">
        <f>VLOOKUP(Table13144[[#This Row],[PrevRecordType]],RecordTypes!$B$13:$C$27,2,0)</f>
        <v>User Login Start</v>
      </c>
      <c r="M1147" t="str">
        <f>+VLOOKUP(Table13144[[#This Row],[DeviceMAC]],C1148:H3050,5,0)</f>
        <v>User Login Start</v>
      </c>
    </row>
    <row r="1148" spans="2:13" x14ac:dyDescent="0.3">
      <c r="B1148" s="5" t="s">
        <v>26</v>
      </c>
      <c r="C1148" s="5" t="s">
        <v>32</v>
      </c>
      <c r="D1148" s="6">
        <v>44341</v>
      </c>
      <c r="E1148" s="28">
        <v>44341.261087962972</v>
      </c>
      <c r="F1148" s="7">
        <v>106</v>
      </c>
      <c r="G1148" s="7" t="str">
        <f>VLOOKUP(Table13144[[#This Row],[LogRecordType]],RecordTypes!$B$13:$C$27,2,0)</f>
        <v>Device Start is Good</v>
      </c>
      <c r="H1148" s="5" t="s">
        <v>33</v>
      </c>
      <c r="I1148" s="30">
        <f t="shared" si="17"/>
        <v>44341</v>
      </c>
      <c r="J1148" s="29">
        <f>+VLOOKUP(Table13144[[#This Row],[DeviceMAC]],C1149:F3051,3,0)</f>
        <v>44341.260405092602</v>
      </c>
      <c r="K1148">
        <f>+VLOOKUP(Table13144[[#This Row],[DeviceMAC]],C1149:F3051,4,0)</f>
        <v>102</v>
      </c>
      <c r="L1148" t="str">
        <f>VLOOKUP(Table13144[[#This Row],[PrevRecordType]],RecordTypes!$B$13:$C$27,2,0)</f>
        <v>Device Start</v>
      </c>
      <c r="M1148" t="str">
        <f>+VLOOKUP(Table13144[[#This Row],[DeviceMAC]],C1149:H3051,5,0)</f>
        <v>Device Start</v>
      </c>
    </row>
    <row r="1149" spans="2:13" x14ac:dyDescent="0.3">
      <c r="B1149" s="5" t="s">
        <v>26</v>
      </c>
      <c r="C1149" s="5" t="s">
        <v>27</v>
      </c>
      <c r="D1149" s="6">
        <v>44341</v>
      </c>
      <c r="E1149" s="28">
        <v>44341.261006944449</v>
      </c>
      <c r="F1149" s="7">
        <v>113</v>
      </c>
      <c r="G1149" s="7" t="str">
        <f>VLOOKUP(Table13144[[#This Row],[LogRecordType]],RecordTypes!$B$13:$C$27,2,0)</f>
        <v>User Login Start</v>
      </c>
      <c r="H1149" s="5" t="s">
        <v>34</v>
      </c>
      <c r="I1149" s="30">
        <f t="shared" si="17"/>
        <v>44341</v>
      </c>
      <c r="J1149" s="29">
        <f>+VLOOKUP(Table13144[[#This Row],[DeviceMAC]],C1150:F3052,3,0)</f>
        <v>44341.259594907409</v>
      </c>
      <c r="K1149">
        <f>+VLOOKUP(Table13144[[#This Row],[DeviceMAC]],C1150:F3052,4,0)</f>
        <v>135</v>
      </c>
      <c r="L1149" t="str">
        <f>VLOOKUP(Table13144[[#This Row],[PrevRecordType]],RecordTypes!$B$13:$C$27,2,0)</f>
        <v>User Login Start Fail</v>
      </c>
      <c r="M1149" t="str">
        <f>+VLOOKUP(Table13144[[#This Row],[DeviceMAC]],C1150:H3052,5,0)</f>
        <v>User Login Start Fail</v>
      </c>
    </row>
    <row r="1150" spans="2:13" x14ac:dyDescent="0.3">
      <c r="B1150" s="5" t="s">
        <v>26</v>
      </c>
      <c r="C1150" s="5" t="s">
        <v>32</v>
      </c>
      <c r="D1150" s="6">
        <v>44341</v>
      </c>
      <c r="E1150" s="28">
        <v>44341.260405092602</v>
      </c>
      <c r="F1150" s="7">
        <v>102</v>
      </c>
      <c r="G1150" s="7" t="str">
        <f>VLOOKUP(Table13144[[#This Row],[LogRecordType]],RecordTypes!$B$13:$C$27,2,0)</f>
        <v>Device Start</v>
      </c>
      <c r="H1150" s="5" t="s">
        <v>33</v>
      </c>
      <c r="I1150" s="30">
        <f t="shared" si="17"/>
        <v>44340</v>
      </c>
      <c r="J1150" s="29">
        <f>+VLOOKUP(Table13144[[#This Row],[DeviceMAC]],C1151:F3053,3,0)</f>
        <v>44340.646076388904</v>
      </c>
      <c r="K1150">
        <f>+VLOOKUP(Table13144[[#This Row],[DeviceMAC]],C1151:F3053,4,0)</f>
        <v>156</v>
      </c>
      <c r="L1150" t="str">
        <f>VLOOKUP(Table13144[[#This Row],[PrevRecordType]],RecordTypes!$B$13:$C$27,2,0)</f>
        <v>PowerDown Or Network Disconnect Discovered</v>
      </c>
      <c r="M1150" s="31" t="str">
        <f>+VLOOKUP(Table13144[[#This Row],[DeviceMAC]],C1151:H3053,5,0)</f>
        <v>PowerDown Or Network Disconnect Discovered</v>
      </c>
    </row>
    <row r="1151" spans="2:13" x14ac:dyDescent="0.3">
      <c r="B1151" s="5" t="s">
        <v>26</v>
      </c>
      <c r="C1151" s="5" t="s">
        <v>27</v>
      </c>
      <c r="D1151" s="6">
        <v>44341</v>
      </c>
      <c r="E1151" s="28">
        <v>44341.259594907409</v>
      </c>
      <c r="F1151" s="7">
        <v>135</v>
      </c>
      <c r="G1151" s="7" t="str">
        <f>VLOOKUP(Table13144[[#This Row],[LogRecordType]],RecordTypes!$B$13:$C$27,2,0)</f>
        <v>User Login Start Fail</v>
      </c>
      <c r="H1151" s="5" t="s">
        <v>34</v>
      </c>
      <c r="I1151" s="30">
        <f t="shared" si="17"/>
        <v>44341</v>
      </c>
      <c r="J1151" s="29">
        <f>+VLOOKUP(Table13144[[#This Row],[DeviceMAC]],C1152:F3054,3,0)</f>
        <v>44341.259479166671</v>
      </c>
      <c r="K1151">
        <f>+VLOOKUP(Table13144[[#This Row],[DeviceMAC]],C1152:F3054,4,0)</f>
        <v>113</v>
      </c>
      <c r="L1151" t="str">
        <f>VLOOKUP(Table13144[[#This Row],[PrevRecordType]],RecordTypes!$B$13:$C$27,2,0)</f>
        <v>User Login Start</v>
      </c>
      <c r="M1151" t="str">
        <f>+VLOOKUP(Table13144[[#This Row],[DeviceMAC]],C1152:H3054,5,0)</f>
        <v>User Login Start</v>
      </c>
    </row>
    <row r="1152" spans="2:13" x14ac:dyDescent="0.3">
      <c r="B1152" s="5" t="s">
        <v>26</v>
      </c>
      <c r="C1152" s="5" t="s">
        <v>27</v>
      </c>
      <c r="D1152" s="6">
        <v>44341</v>
      </c>
      <c r="E1152" s="28">
        <v>44341.259479166671</v>
      </c>
      <c r="F1152" s="7">
        <v>113</v>
      </c>
      <c r="G1152" s="7" t="str">
        <f>VLOOKUP(Table13144[[#This Row],[LogRecordType]],RecordTypes!$B$13:$C$27,2,0)</f>
        <v>User Login Start</v>
      </c>
      <c r="H1152" s="5" t="s">
        <v>34</v>
      </c>
      <c r="I1152" s="30">
        <f t="shared" si="17"/>
        <v>44341</v>
      </c>
      <c r="J1152" s="29">
        <f>+VLOOKUP(Table13144[[#This Row],[DeviceMAC]],C1153:F3055,3,0)</f>
        <v>44341.255150462966</v>
      </c>
      <c r="K1152">
        <f>+VLOOKUP(Table13144[[#This Row],[DeviceMAC]],C1153:F3055,4,0)</f>
        <v>112</v>
      </c>
      <c r="L1152" t="str">
        <f>VLOOKUP(Table13144[[#This Row],[PrevRecordType]],RecordTypes!$B$13:$C$27,2,0)</f>
        <v>Device Connect Network</v>
      </c>
      <c r="M1152" t="str">
        <f>+VLOOKUP(Table13144[[#This Row],[DeviceMAC]],C1153:H3055,5,0)</f>
        <v>Device Connect Network</v>
      </c>
    </row>
    <row r="1153" spans="2:13" ht="28.8" x14ac:dyDescent="0.3">
      <c r="B1153" s="5" t="s">
        <v>29</v>
      </c>
      <c r="C1153" s="5" t="s">
        <v>30</v>
      </c>
      <c r="D1153" s="6">
        <v>44341</v>
      </c>
      <c r="E1153" s="28">
        <v>44341.257152777776</v>
      </c>
      <c r="F1153" s="7">
        <v>112</v>
      </c>
      <c r="G1153" s="7" t="str">
        <f>VLOOKUP(Table13144[[#This Row],[LogRecordType]],RecordTypes!$B$13:$C$27,2,0)</f>
        <v>Device Connect Network</v>
      </c>
      <c r="H1153" s="5" t="s">
        <v>31</v>
      </c>
      <c r="I1153" s="30">
        <f t="shared" si="17"/>
        <v>44340</v>
      </c>
      <c r="J1153" s="29">
        <f>+VLOOKUP(Table13144[[#This Row],[DeviceMAC]],C1154:F3056,3,0)</f>
        <v>44340.640057870376</v>
      </c>
      <c r="K1153">
        <f>+VLOOKUP(Table13144[[#This Row],[DeviceMAC]],C1154:F3056,4,0)</f>
        <v>156</v>
      </c>
      <c r="L1153" t="str">
        <f>VLOOKUP(Table13144[[#This Row],[PrevRecordType]],RecordTypes!$B$13:$C$27,2,0)</f>
        <v>PowerDown Or Network Disconnect Discovered</v>
      </c>
      <c r="M1153" s="31" t="str">
        <f>+VLOOKUP(Table13144[[#This Row],[DeviceMAC]],C1154:H3056,5,0)</f>
        <v>PowerDown Or Network Disconnect Discovered</v>
      </c>
    </row>
    <row r="1154" spans="2:13" ht="28.8" x14ac:dyDescent="0.3">
      <c r="B1154" s="5" t="s">
        <v>26</v>
      </c>
      <c r="C1154" s="5" t="s">
        <v>27</v>
      </c>
      <c r="D1154" s="6">
        <v>44341</v>
      </c>
      <c r="E1154" s="28">
        <v>44341.255150462966</v>
      </c>
      <c r="F1154" s="7">
        <v>112</v>
      </c>
      <c r="G1154" s="7" t="str">
        <f>VLOOKUP(Table13144[[#This Row],[LogRecordType]],RecordTypes!$B$13:$C$27,2,0)</f>
        <v>Device Connect Network</v>
      </c>
      <c r="H1154" s="5" t="s">
        <v>28</v>
      </c>
      <c r="I1154" s="30">
        <f t="shared" si="17"/>
        <v>44340</v>
      </c>
      <c r="J1154" s="29">
        <f>+VLOOKUP(Table13144[[#This Row],[DeviceMAC]],C1155:F3057,3,0)</f>
        <v>44340.687754629638</v>
      </c>
      <c r="K1154">
        <f>+VLOOKUP(Table13144[[#This Row],[DeviceMAC]],C1155:F3057,4,0)</f>
        <v>156</v>
      </c>
      <c r="L1154" t="str">
        <f>VLOOKUP(Table13144[[#This Row],[PrevRecordType]],RecordTypes!$B$13:$C$27,2,0)</f>
        <v>PowerDown Or Network Disconnect Discovered</v>
      </c>
      <c r="M1154" s="31" t="str">
        <f>+VLOOKUP(Table13144[[#This Row],[DeviceMAC]],C1155:H3057,5,0)</f>
        <v>PowerDown Or Network Disconnect Discovered</v>
      </c>
    </row>
    <row r="1155" spans="2:13" ht="43.2" x14ac:dyDescent="0.3">
      <c r="B1155" s="5" t="s">
        <v>29</v>
      </c>
      <c r="C1155" s="5" t="s">
        <v>158</v>
      </c>
      <c r="D1155" s="6">
        <v>44340</v>
      </c>
      <c r="E1155" s="28">
        <v>44340.774386574078</v>
      </c>
      <c r="F1155" s="7">
        <v>156</v>
      </c>
      <c r="G1155" s="7" t="str">
        <f>VLOOKUP(Table13144[[#This Row],[LogRecordType]],RecordTypes!$B$13:$C$27,2,0)</f>
        <v>PowerDown Or Network Disconnect Discovered</v>
      </c>
      <c r="H1155" s="5" t="s">
        <v>67</v>
      </c>
      <c r="I1155" s="30">
        <f t="shared" si="17"/>
        <v>44340</v>
      </c>
      <c r="J1155" s="29">
        <f>+VLOOKUP(Table13144[[#This Row],[DeviceMAC]],C1156:F3058,3,0)</f>
        <v>44340.774270833339</v>
      </c>
      <c r="K1155">
        <f>+VLOOKUP(Table13144[[#This Row],[DeviceMAC]],C1156:F3058,4,0)</f>
        <v>151</v>
      </c>
      <c r="L1155" t="str">
        <f>VLOOKUP(Table13144[[#This Row],[PrevRecordType]],RecordTypes!$B$13:$C$27,2,0)</f>
        <v>Device Shutdown Finish</v>
      </c>
      <c r="M1155" t="str">
        <f>+VLOOKUP(Table13144[[#This Row],[DeviceMAC]],C1156:H3058,5,0)</f>
        <v>Device Shutdown Finish</v>
      </c>
    </row>
    <row r="1156" spans="2:13" ht="28.8" x14ac:dyDescent="0.3">
      <c r="B1156" s="5" t="s">
        <v>29</v>
      </c>
      <c r="C1156" s="5" t="s">
        <v>158</v>
      </c>
      <c r="D1156" s="6">
        <v>44340</v>
      </c>
      <c r="E1156" s="28">
        <v>44340.774270833339</v>
      </c>
      <c r="F1156" s="7">
        <v>151</v>
      </c>
      <c r="G1156" s="7" t="str">
        <f>VLOOKUP(Table13144[[#This Row],[LogRecordType]],RecordTypes!$B$13:$C$27,2,0)</f>
        <v>Device Shutdown Finish</v>
      </c>
      <c r="H1156" s="5" t="s">
        <v>159</v>
      </c>
      <c r="I1156" s="30">
        <f t="shared" si="17"/>
        <v>44340</v>
      </c>
      <c r="J1156" s="29">
        <f>+VLOOKUP(Table13144[[#This Row],[DeviceMAC]],C1157:F3059,3,0)</f>
        <v>44340.773622685192</v>
      </c>
      <c r="K1156">
        <f>+VLOOKUP(Table13144[[#This Row],[DeviceMAC]],C1157:F3059,4,0)</f>
        <v>149</v>
      </c>
      <c r="L1156" t="str">
        <f>VLOOKUP(Table13144[[#This Row],[PrevRecordType]],RecordTypes!$B$13:$C$27,2,0)</f>
        <v>Device Shutdown Start</v>
      </c>
      <c r="M1156" t="str">
        <f>+VLOOKUP(Table13144[[#This Row],[DeviceMAC]],C1157:H3059,5,0)</f>
        <v>Device Shutdown Start</v>
      </c>
    </row>
    <row r="1157" spans="2:13" x14ac:dyDescent="0.3">
      <c r="B1157" s="5" t="s">
        <v>29</v>
      </c>
      <c r="C1157" s="5" t="s">
        <v>158</v>
      </c>
      <c r="D1157" s="6">
        <v>44340</v>
      </c>
      <c r="E1157" s="28">
        <v>44340.773622685192</v>
      </c>
      <c r="F1157" s="7">
        <v>149</v>
      </c>
      <c r="G1157" s="7" t="str">
        <f>VLOOKUP(Table13144[[#This Row],[LogRecordType]],RecordTypes!$B$13:$C$27,2,0)</f>
        <v>Device Shutdown Start</v>
      </c>
      <c r="H1157" s="5" t="s">
        <v>159</v>
      </c>
      <c r="I1157" s="30">
        <f t="shared" si="17"/>
        <v>44340</v>
      </c>
      <c r="J1157" s="29">
        <f>+VLOOKUP(Table13144[[#This Row],[DeviceMAC]],C1158:F3060,3,0)</f>
        <v>44340.772928240745</v>
      </c>
      <c r="K1157">
        <f>+VLOOKUP(Table13144[[#This Row],[DeviceMAC]],C1158:F3060,4,0)</f>
        <v>144</v>
      </c>
      <c r="L1157" t="str">
        <f>VLOOKUP(Table13144[[#This Row],[PrevRecordType]],RecordTypes!$B$13:$C$27,2,0)</f>
        <v>User Logout is Good</v>
      </c>
      <c r="M1157" t="str">
        <f>+VLOOKUP(Table13144[[#This Row],[DeviceMAC]],C1158:H3060,5,0)</f>
        <v>User Logout is Good</v>
      </c>
    </row>
    <row r="1158" spans="2:13" x14ac:dyDescent="0.3">
      <c r="B1158" s="5" t="s">
        <v>29</v>
      </c>
      <c r="C1158" s="5" t="s">
        <v>158</v>
      </c>
      <c r="D1158" s="6">
        <v>44340</v>
      </c>
      <c r="E1158" s="28">
        <v>44340.772928240745</v>
      </c>
      <c r="F1158" s="7">
        <v>144</v>
      </c>
      <c r="G1158" s="7" t="str">
        <f>VLOOKUP(Table13144[[#This Row],[LogRecordType]],RecordTypes!$B$13:$C$27,2,0)</f>
        <v>User Logout is Good</v>
      </c>
      <c r="H1158" s="5" t="s">
        <v>171</v>
      </c>
      <c r="I1158" s="30">
        <f t="shared" si="17"/>
        <v>44340</v>
      </c>
      <c r="J1158" s="29">
        <f>+VLOOKUP(Table13144[[#This Row],[DeviceMAC]],C1159:F3061,3,0)</f>
        <v>44340.77248842593</v>
      </c>
      <c r="K1158">
        <f>+VLOOKUP(Table13144[[#This Row],[DeviceMAC]],C1159:F3061,4,0)</f>
        <v>139</v>
      </c>
      <c r="L1158" t="str">
        <f>VLOOKUP(Table13144[[#This Row],[PrevRecordType]],RecordTypes!$B$13:$C$27,2,0)</f>
        <v>User Logout Start</v>
      </c>
      <c r="M1158" t="str">
        <f>+VLOOKUP(Table13144[[#This Row],[DeviceMAC]],C1159:H3061,5,0)</f>
        <v>User Logout Start</v>
      </c>
    </row>
    <row r="1159" spans="2:13" x14ac:dyDescent="0.3">
      <c r="B1159" s="5" t="s">
        <v>29</v>
      </c>
      <c r="C1159" s="5" t="s">
        <v>158</v>
      </c>
      <c r="D1159" s="6">
        <v>44340</v>
      </c>
      <c r="E1159" s="28">
        <v>44340.77248842593</v>
      </c>
      <c r="F1159" s="7">
        <v>139</v>
      </c>
      <c r="G1159" s="7" t="str">
        <f>VLOOKUP(Table13144[[#This Row],[LogRecordType]],RecordTypes!$B$13:$C$27,2,0)</f>
        <v>User Logout Start</v>
      </c>
      <c r="H1159" s="5" t="s">
        <v>170</v>
      </c>
      <c r="I1159" s="30">
        <f t="shared" si="17"/>
        <v>44340</v>
      </c>
      <c r="J1159" s="29">
        <f>+VLOOKUP(Table13144[[#This Row],[DeviceMAC]],C1160:F3062,3,0)</f>
        <v>44340.332418981488</v>
      </c>
      <c r="K1159">
        <f>+VLOOKUP(Table13144[[#This Row],[DeviceMAC]],C1160:F3062,4,0)</f>
        <v>123</v>
      </c>
      <c r="L1159" t="str">
        <f>VLOOKUP(Table13144[[#This Row],[PrevRecordType]],RecordTypes!$B$13:$C$27,2,0)</f>
        <v>User Login Start is Good</v>
      </c>
      <c r="M1159" t="str">
        <f>+VLOOKUP(Table13144[[#This Row],[DeviceMAC]],C1160:H3062,5,0)</f>
        <v>User Login Start is Good</v>
      </c>
    </row>
    <row r="1160" spans="2:13" ht="43.2" x14ac:dyDescent="0.3">
      <c r="B1160" s="5" t="s">
        <v>26</v>
      </c>
      <c r="C1160" s="5" t="s">
        <v>174</v>
      </c>
      <c r="D1160" s="6">
        <v>44340</v>
      </c>
      <c r="E1160" s="28">
        <v>44340.721354166679</v>
      </c>
      <c r="F1160" s="7">
        <v>156</v>
      </c>
      <c r="G1160" s="7" t="str">
        <f>VLOOKUP(Table13144[[#This Row],[LogRecordType]],RecordTypes!$B$13:$C$27,2,0)</f>
        <v>PowerDown Or Network Disconnect Discovered</v>
      </c>
      <c r="H1160" s="5" t="s">
        <v>67</v>
      </c>
      <c r="I1160" s="30">
        <f t="shared" si="17"/>
        <v>44340</v>
      </c>
      <c r="J1160" s="29">
        <f>+VLOOKUP(Table13144[[#This Row],[DeviceMAC]],C1161:F3063,3,0)</f>
        <v>44340.72119212964</v>
      </c>
      <c r="K1160">
        <f>+VLOOKUP(Table13144[[#This Row],[DeviceMAC]],C1161:F3063,4,0)</f>
        <v>151</v>
      </c>
      <c r="L1160" t="str">
        <f>VLOOKUP(Table13144[[#This Row],[PrevRecordType]],RecordTypes!$B$13:$C$27,2,0)</f>
        <v>Device Shutdown Finish</v>
      </c>
      <c r="M1160" t="str">
        <f>+VLOOKUP(Table13144[[#This Row],[DeviceMAC]],C1161:H3063,5,0)</f>
        <v>Device Shutdown Finish</v>
      </c>
    </row>
    <row r="1161" spans="2:13" ht="28.8" x14ac:dyDescent="0.3">
      <c r="B1161" s="5" t="s">
        <v>26</v>
      </c>
      <c r="C1161" s="5" t="s">
        <v>174</v>
      </c>
      <c r="D1161" s="6">
        <v>44340</v>
      </c>
      <c r="E1161" s="28">
        <v>44340.72119212964</v>
      </c>
      <c r="F1161" s="7">
        <v>151</v>
      </c>
      <c r="G1161" s="7" t="str">
        <f>VLOOKUP(Table13144[[#This Row],[LogRecordType]],RecordTypes!$B$13:$C$27,2,0)</f>
        <v>Device Shutdown Finish</v>
      </c>
      <c r="H1161" s="5" t="s">
        <v>175</v>
      </c>
      <c r="I1161" s="30">
        <f t="shared" si="17"/>
        <v>44340</v>
      </c>
      <c r="J1161" s="29">
        <f>+VLOOKUP(Table13144[[#This Row],[DeviceMAC]],C1162:F3064,3,0)</f>
        <v>44340.720405092601</v>
      </c>
      <c r="K1161">
        <f>+VLOOKUP(Table13144[[#This Row],[DeviceMAC]],C1162:F3064,4,0)</f>
        <v>149</v>
      </c>
      <c r="L1161" t="str">
        <f>VLOOKUP(Table13144[[#This Row],[PrevRecordType]],RecordTypes!$B$13:$C$27,2,0)</f>
        <v>Device Shutdown Start</v>
      </c>
      <c r="M1161" t="str">
        <f>+VLOOKUP(Table13144[[#This Row],[DeviceMAC]],C1162:H3064,5,0)</f>
        <v>Device Shutdown Start</v>
      </c>
    </row>
    <row r="1162" spans="2:13" x14ac:dyDescent="0.3">
      <c r="B1162" s="5" t="s">
        <v>26</v>
      </c>
      <c r="C1162" s="5" t="s">
        <v>174</v>
      </c>
      <c r="D1162" s="6">
        <v>44340</v>
      </c>
      <c r="E1162" s="28">
        <v>44340.720405092601</v>
      </c>
      <c r="F1162" s="7">
        <v>149</v>
      </c>
      <c r="G1162" s="7" t="str">
        <f>VLOOKUP(Table13144[[#This Row],[LogRecordType]],RecordTypes!$B$13:$C$27,2,0)</f>
        <v>Device Shutdown Start</v>
      </c>
      <c r="H1162" s="5" t="s">
        <v>175</v>
      </c>
      <c r="I1162" s="30">
        <f t="shared" si="17"/>
        <v>44340</v>
      </c>
      <c r="J1162" s="29">
        <f>+VLOOKUP(Table13144[[#This Row],[DeviceMAC]],C1163:F3065,3,0)</f>
        <v>44340.719965277785</v>
      </c>
      <c r="K1162">
        <f>+VLOOKUP(Table13144[[#This Row],[DeviceMAC]],C1163:F3065,4,0)</f>
        <v>144</v>
      </c>
      <c r="L1162" t="str">
        <f>VLOOKUP(Table13144[[#This Row],[PrevRecordType]],RecordTypes!$B$13:$C$27,2,0)</f>
        <v>User Logout is Good</v>
      </c>
      <c r="M1162" t="str">
        <f>+VLOOKUP(Table13144[[#This Row],[DeviceMAC]],C1163:H3065,5,0)</f>
        <v>User Logout is Good</v>
      </c>
    </row>
    <row r="1163" spans="2:13" x14ac:dyDescent="0.3">
      <c r="B1163" s="5" t="s">
        <v>26</v>
      </c>
      <c r="C1163" s="5" t="s">
        <v>174</v>
      </c>
      <c r="D1163" s="6">
        <v>44340</v>
      </c>
      <c r="E1163" s="28">
        <v>44340.719965277785</v>
      </c>
      <c r="F1163" s="7">
        <v>144</v>
      </c>
      <c r="G1163" s="7" t="str">
        <f>VLOOKUP(Table13144[[#This Row],[LogRecordType]],RecordTypes!$B$13:$C$27,2,0)</f>
        <v>User Logout is Good</v>
      </c>
      <c r="H1163" s="5" t="s">
        <v>181</v>
      </c>
      <c r="I1163" s="30">
        <f t="shared" ref="I1163:I1226" si="18">+VLOOKUP(C1163,C1164:H3066,2,0)</f>
        <v>44340</v>
      </c>
      <c r="J1163" s="29">
        <f>+VLOOKUP(Table13144[[#This Row],[DeviceMAC]],C1164:F3066,3,0)</f>
        <v>44340.719490740747</v>
      </c>
      <c r="K1163">
        <f>+VLOOKUP(Table13144[[#This Row],[DeviceMAC]],C1164:F3066,4,0)</f>
        <v>139</v>
      </c>
      <c r="L1163" t="str">
        <f>VLOOKUP(Table13144[[#This Row],[PrevRecordType]],RecordTypes!$B$13:$C$27,2,0)</f>
        <v>User Logout Start</v>
      </c>
      <c r="M1163" t="str">
        <f>+VLOOKUP(Table13144[[#This Row],[DeviceMAC]],C1164:H3066,5,0)</f>
        <v>User Logout Start</v>
      </c>
    </row>
    <row r="1164" spans="2:13" x14ac:dyDescent="0.3">
      <c r="B1164" s="5" t="s">
        <v>26</v>
      </c>
      <c r="C1164" s="5" t="s">
        <v>174</v>
      </c>
      <c r="D1164" s="6">
        <v>44340</v>
      </c>
      <c r="E1164" s="28">
        <v>44340.719490740747</v>
      </c>
      <c r="F1164" s="7">
        <v>139</v>
      </c>
      <c r="G1164" s="7" t="str">
        <f>VLOOKUP(Table13144[[#This Row],[LogRecordType]],RecordTypes!$B$13:$C$27,2,0)</f>
        <v>User Logout Start</v>
      </c>
      <c r="H1164" s="5" t="s">
        <v>180</v>
      </c>
      <c r="I1164" s="30">
        <f t="shared" si="18"/>
        <v>44340</v>
      </c>
      <c r="J1164" s="29">
        <f>+VLOOKUP(Table13144[[#This Row],[DeviceMAC]],C1165:F3067,3,0)</f>
        <v>44340.333344907413</v>
      </c>
      <c r="K1164">
        <f>+VLOOKUP(Table13144[[#This Row],[DeviceMAC]],C1165:F3067,4,0)</f>
        <v>123</v>
      </c>
      <c r="L1164" t="str">
        <f>VLOOKUP(Table13144[[#This Row],[PrevRecordType]],RecordTypes!$B$13:$C$27,2,0)</f>
        <v>User Login Start is Good</v>
      </c>
      <c r="M1164" t="str">
        <f>+VLOOKUP(Table13144[[#This Row],[DeviceMAC]],C1165:H3067,5,0)</f>
        <v>User Login Start is Good</v>
      </c>
    </row>
    <row r="1165" spans="2:13" ht="43.2" x14ac:dyDescent="0.3">
      <c r="B1165" s="5" t="s">
        <v>26</v>
      </c>
      <c r="C1165" s="5" t="s">
        <v>166</v>
      </c>
      <c r="D1165" s="6">
        <v>44340</v>
      </c>
      <c r="E1165" s="28">
        <v>44340.719293981485</v>
      </c>
      <c r="F1165" s="7">
        <v>156</v>
      </c>
      <c r="G1165" s="7" t="str">
        <f>VLOOKUP(Table13144[[#This Row],[LogRecordType]],RecordTypes!$B$13:$C$27,2,0)</f>
        <v>PowerDown Or Network Disconnect Discovered</v>
      </c>
      <c r="H1165" s="5" t="s">
        <v>67</v>
      </c>
      <c r="I1165" s="30">
        <f t="shared" si="18"/>
        <v>44340</v>
      </c>
      <c r="J1165" s="29">
        <f>+VLOOKUP(Table13144[[#This Row],[DeviceMAC]],C1166:F3068,3,0)</f>
        <v>44340.719178240746</v>
      </c>
      <c r="K1165">
        <f>+VLOOKUP(Table13144[[#This Row],[DeviceMAC]],C1166:F3068,4,0)</f>
        <v>144</v>
      </c>
      <c r="L1165" t="str">
        <f>VLOOKUP(Table13144[[#This Row],[PrevRecordType]],RecordTypes!$B$13:$C$27,2,0)</f>
        <v>User Logout is Good</v>
      </c>
      <c r="M1165" t="str">
        <f>+VLOOKUP(Table13144[[#This Row],[DeviceMAC]],C1166:H3068,5,0)</f>
        <v>User Logout is Good</v>
      </c>
    </row>
    <row r="1166" spans="2:13" x14ac:dyDescent="0.3">
      <c r="B1166" s="5" t="s">
        <v>26</v>
      </c>
      <c r="C1166" s="5" t="s">
        <v>166</v>
      </c>
      <c r="D1166" s="6">
        <v>44340</v>
      </c>
      <c r="E1166" s="28">
        <v>44340.719178240746</v>
      </c>
      <c r="F1166" s="7">
        <v>144</v>
      </c>
      <c r="G1166" s="7" t="str">
        <f>VLOOKUP(Table13144[[#This Row],[LogRecordType]],RecordTypes!$B$13:$C$27,2,0)</f>
        <v>User Logout is Good</v>
      </c>
      <c r="H1166" s="5" t="s">
        <v>182</v>
      </c>
      <c r="I1166" s="30">
        <f t="shared" si="18"/>
        <v>44340</v>
      </c>
      <c r="J1166" s="29">
        <f>+VLOOKUP(Table13144[[#This Row],[DeviceMAC]],C1167:F3069,3,0)</f>
        <v>44340.718819444453</v>
      </c>
      <c r="K1166">
        <f>+VLOOKUP(Table13144[[#This Row],[DeviceMAC]],C1167:F3069,4,0)</f>
        <v>139</v>
      </c>
      <c r="L1166" t="str">
        <f>VLOOKUP(Table13144[[#This Row],[PrevRecordType]],RecordTypes!$B$13:$C$27,2,0)</f>
        <v>User Logout Start</v>
      </c>
      <c r="M1166" t="str">
        <f>+VLOOKUP(Table13144[[#This Row],[DeviceMAC]],C1167:H3069,5,0)</f>
        <v>User Logout Start</v>
      </c>
    </row>
    <row r="1167" spans="2:13" x14ac:dyDescent="0.3">
      <c r="B1167" s="5" t="s">
        <v>26</v>
      </c>
      <c r="C1167" s="5" t="s">
        <v>166</v>
      </c>
      <c r="D1167" s="6">
        <v>44340</v>
      </c>
      <c r="E1167" s="28">
        <v>44340.718819444453</v>
      </c>
      <c r="F1167" s="7">
        <v>139</v>
      </c>
      <c r="G1167" s="7" t="str">
        <f>VLOOKUP(Table13144[[#This Row],[LogRecordType]],RecordTypes!$B$13:$C$27,2,0)</f>
        <v>User Logout Start</v>
      </c>
      <c r="H1167" s="5" t="s">
        <v>182</v>
      </c>
      <c r="I1167" s="30">
        <f t="shared" si="18"/>
        <v>44340</v>
      </c>
      <c r="J1167" s="29">
        <f>+VLOOKUP(Table13144[[#This Row],[DeviceMAC]],C1168:F3070,3,0)</f>
        <v>44340.336458333339</v>
      </c>
      <c r="K1167">
        <f>+VLOOKUP(Table13144[[#This Row],[DeviceMAC]],C1168:F3070,4,0)</f>
        <v>123</v>
      </c>
      <c r="L1167" t="str">
        <f>VLOOKUP(Table13144[[#This Row],[PrevRecordType]],RecordTypes!$B$13:$C$27,2,0)</f>
        <v>User Login Start is Good</v>
      </c>
      <c r="M1167" t="str">
        <f>+VLOOKUP(Table13144[[#This Row],[DeviceMAC]],C1168:H3070,5,0)</f>
        <v>User Login Start is Good</v>
      </c>
    </row>
    <row r="1168" spans="2:13" ht="43.2" x14ac:dyDescent="0.3">
      <c r="B1168" s="5" t="s">
        <v>26</v>
      </c>
      <c r="C1168" s="5" t="s">
        <v>151</v>
      </c>
      <c r="D1168" s="6">
        <v>44340</v>
      </c>
      <c r="E1168" s="28">
        <v>44340.71761574073</v>
      </c>
      <c r="F1168" s="7">
        <v>156</v>
      </c>
      <c r="G1168" s="7" t="str">
        <f>VLOOKUP(Table13144[[#This Row],[LogRecordType]],RecordTypes!$B$13:$C$27,2,0)</f>
        <v>PowerDown Or Network Disconnect Discovered</v>
      </c>
      <c r="H1168" s="5" t="s">
        <v>67</v>
      </c>
      <c r="I1168" s="30">
        <f t="shared" si="18"/>
        <v>44340</v>
      </c>
      <c r="J1168" s="29">
        <f>+VLOOKUP(Table13144[[#This Row],[DeviceMAC]],C1169:F3071,3,0)</f>
        <v>44340.717488425915</v>
      </c>
      <c r="K1168">
        <f>+VLOOKUP(Table13144[[#This Row],[DeviceMAC]],C1169:F3071,4,0)</f>
        <v>144</v>
      </c>
      <c r="L1168" t="str">
        <f>VLOOKUP(Table13144[[#This Row],[PrevRecordType]],RecordTypes!$B$13:$C$27,2,0)</f>
        <v>User Logout is Good</v>
      </c>
      <c r="M1168" t="str">
        <f>+VLOOKUP(Table13144[[#This Row],[DeviceMAC]],C1169:H3071,5,0)</f>
        <v>User Logout is Good</v>
      </c>
    </row>
    <row r="1169" spans="2:13" x14ac:dyDescent="0.3">
      <c r="B1169" s="5" t="s">
        <v>26</v>
      </c>
      <c r="C1169" s="5" t="s">
        <v>151</v>
      </c>
      <c r="D1169" s="6">
        <v>44340</v>
      </c>
      <c r="E1169" s="28">
        <v>44340.717488425915</v>
      </c>
      <c r="F1169" s="7">
        <v>144</v>
      </c>
      <c r="G1169" s="7" t="str">
        <f>VLOOKUP(Table13144[[#This Row],[LogRecordType]],RecordTypes!$B$13:$C$27,2,0)</f>
        <v>User Logout is Good</v>
      </c>
      <c r="H1169" s="5" t="s">
        <v>181</v>
      </c>
      <c r="I1169" s="30">
        <f t="shared" si="18"/>
        <v>44340</v>
      </c>
      <c r="J1169" s="29">
        <f>+VLOOKUP(Table13144[[#This Row],[DeviceMAC]],C1170:F3072,3,0)</f>
        <v>44340.717025462953</v>
      </c>
      <c r="K1169">
        <f>+VLOOKUP(Table13144[[#This Row],[DeviceMAC]],C1170:F3072,4,0)</f>
        <v>139</v>
      </c>
      <c r="L1169" t="str">
        <f>VLOOKUP(Table13144[[#This Row],[PrevRecordType]],RecordTypes!$B$13:$C$27,2,0)</f>
        <v>User Logout Start</v>
      </c>
      <c r="M1169" t="str">
        <f>+VLOOKUP(Table13144[[#This Row],[DeviceMAC]],C1170:H3072,5,0)</f>
        <v>User Logout Start</v>
      </c>
    </row>
    <row r="1170" spans="2:13" x14ac:dyDescent="0.3">
      <c r="B1170" s="5" t="s">
        <v>26</v>
      </c>
      <c r="C1170" s="5" t="s">
        <v>151</v>
      </c>
      <c r="D1170" s="6">
        <v>44340</v>
      </c>
      <c r="E1170" s="28">
        <v>44340.717025462953</v>
      </c>
      <c r="F1170" s="7">
        <v>139</v>
      </c>
      <c r="G1170" s="7" t="str">
        <f>VLOOKUP(Table13144[[#This Row],[LogRecordType]],RecordTypes!$B$13:$C$27,2,0)</f>
        <v>User Logout Start</v>
      </c>
      <c r="H1170" s="5" t="s">
        <v>181</v>
      </c>
      <c r="I1170" s="30">
        <f t="shared" si="18"/>
        <v>44340</v>
      </c>
      <c r="J1170" s="29">
        <f>+VLOOKUP(Table13144[[#This Row],[DeviceMAC]],C1171:F3073,3,0)</f>
        <v>44340.339305555543</v>
      </c>
      <c r="K1170">
        <f>+VLOOKUP(Table13144[[#This Row],[DeviceMAC]],C1171:F3073,4,0)</f>
        <v>123</v>
      </c>
      <c r="L1170" t="str">
        <f>VLOOKUP(Table13144[[#This Row],[PrevRecordType]],RecordTypes!$B$13:$C$27,2,0)</f>
        <v>User Login Start is Good</v>
      </c>
      <c r="M1170" t="str">
        <f>+VLOOKUP(Table13144[[#This Row],[DeviceMAC]],C1171:H3073,5,0)</f>
        <v>User Login Start is Good</v>
      </c>
    </row>
    <row r="1171" spans="2:13" ht="43.2" x14ac:dyDescent="0.3">
      <c r="B1171" s="5" t="s">
        <v>26</v>
      </c>
      <c r="C1171" s="5" t="s">
        <v>162</v>
      </c>
      <c r="D1171" s="6">
        <v>44340</v>
      </c>
      <c r="E1171" s="28">
        <v>44340.716585648159</v>
      </c>
      <c r="F1171" s="7">
        <v>156</v>
      </c>
      <c r="G1171" s="7" t="str">
        <f>VLOOKUP(Table13144[[#This Row],[LogRecordType]],RecordTypes!$B$13:$C$27,2,0)</f>
        <v>PowerDown Or Network Disconnect Discovered</v>
      </c>
      <c r="H1171" s="5" t="s">
        <v>67</v>
      </c>
      <c r="I1171" s="30">
        <f t="shared" si="18"/>
        <v>44340</v>
      </c>
      <c r="J1171" s="29">
        <f>+VLOOKUP(Table13144[[#This Row],[DeviceMAC]],C1172:F3074,3,0)</f>
        <v>44340.716435185197</v>
      </c>
      <c r="K1171">
        <f>+VLOOKUP(Table13144[[#This Row],[DeviceMAC]],C1172:F3074,4,0)</f>
        <v>151</v>
      </c>
      <c r="L1171" t="str">
        <f>VLOOKUP(Table13144[[#This Row],[PrevRecordType]],RecordTypes!$B$13:$C$27,2,0)</f>
        <v>Device Shutdown Finish</v>
      </c>
      <c r="M1171" t="str">
        <f>+VLOOKUP(Table13144[[#This Row],[DeviceMAC]],C1172:H3074,5,0)</f>
        <v>Device Shutdown Finish</v>
      </c>
    </row>
    <row r="1172" spans="2:13" ht="28.8" x14ac:dyDescent="0.3">
      <c r="B1172" s="5" t="s">
        <v>26</v>
      </c>
      <c r="C1172" s="5" t="s">
        <v>162</v>
      </c>
      <c r="D1172" s="6">
        <v>44340</v>
      </c>
      <c r="E1172" s="28">
        <v>44340.716435185197</v>
      </c>
      <c r="F1172" s="7">
        <v>151</v>
      </c>
      <c r="G1172" s="7" t="str">
        <f>VLOOKUP(Table13144[[#This Row],[LogRecordType]],RecordTypes!$B$13:$C$27,2,0)</f>
        <v>Device Shutdown Finish</v>
      </c>
      <c r="H1172" s="5" t="s">
        <v>163</v>
      </c>
      <c r="I1172" s="30">
        <f t="shared" si="18"/>
        <v>44340</v>
      </c>
      <c r="J1172" s="29">
        <f>+VLOOKUP(Table13144[[#This Row],[DeviceMAC]],C1173:F3075,3,0)</f>
        <v>44340.715833333343</v>
      </c>
      <c r="K1172">
        <f>+VLOOKUP(Table13144[[#This Row],[DeviceMAC]],C1173:F3075,4,0)</f>
        <v>149</v>
      </c>
      <c r="L1172" t="str">
        <f>VLOOKUP(Table13144[[#This Row],[PrevRecordType]],RecordTypes!$B$13:$C$27,2,0)</f>
        <v>Device Shutdown Start</v>
      </c>
      <c r="M1172" t="str">
        <f>+VLOOKUP(Table13144[[#This Row],[DeviceMAC]],C1173:H3075,5,0)</f>
        <v>Device Shutdown Start</v>
      </c>
    </row>
    <row r="1173" spans="2:13" x14ac:dyDescent="0.3">
      <c r="B1173" s="5" t="s">
        <v>26</v>
      </c>
      <c r="C1173" s="5" t="s">
        <v>162</v>
      </c>
      <c r="D1173" s="6">
        <v>44340</v>
      </c>
      <c r="E1173" s="28">
        <v>44340.715833333343</v>
      </c>
      <c r="F1173" s="7">
        <v>149</v>
      </c>
      <c r="G1173" s="7" t="str">
        <f>VLOOKUP(Table13144[[#This Row],[LogRecordType]],RecordTypes!$B$13:$C$27,2,0)</f>
        <v>Device Shutdown Start</v>
      </c>
      <c r="H1173" s="5" t="s">
        <v>163</v>
      </c>
      <c r="I1173" s="30">
        <f t="shared" si="18"/>
        <v>44340</v>
      </c>
      <c r="J1173" s="29">
        <f>+VLOOKUP(Table13144[[#This Row],[DeviceMAC]],C1174:F3076,3,0)</f>
        <v>44340.715451388896</v>
      </c>
      <c r="K1173">
        <f>+VLOOKUP(Table13144[[#This Row],[DeviceMAC]],C1174:F3076,4,0)</f>
        <v>144</v>
      </c>
      <c r="L1173" t="str">
        <f>VLOOKUP(Table13144[[#This Row],[PrevRecordType]],RecordTypes!$B$13:$C$27,2,0)</f>
        <v>User Logout is Good</v>
      </c>
      <c r="M1173" t="str">
        <f>+VLOOKUP(Table13144[[#This Row],[DeviceMAC]],C1174:H3076,5,0)</f>
        <v>User Logout is Good</v>
      </c>
    </row>
    <row r="1174" spans="2:13" x14ac:dyDescent="0.3">
      <c r="B1174" s="5" t="s">
        <v>26</v>
      </c>
      <c r="C1174" s="5" t="s">
        <v>162</v>
      </c>
      <c r="D1174" s="6">
        <v>44340</v>
      </c>
      <c r="E1174" s="28">
        <v>44340.715451388896</v>
      </c>
      <c r="F1174" s="7">
        <v>144</v>
      </c>
      <c r="G1174" s="7" t="str">
        <f>VLOOKUP(Table13144[[#This Row],[LogRecordType]],RecordTypes!$B$13:$C$27,2,0)</f>
        <v>User Logout is Good</v>
      </c>
      <c r="H1174" s="5" t="s">
        <v>177</v>
      </c>
      <c r="I1174" s="30">
        <f t="shared" si="18"/>
        <v>44340</v>
      </c>
      <c r="J1174" s="29">
        <f>+VLOOKUP(Table13144[[#This Row],[DeviceMAC]],C1175:F3077,3,0)</f>
        <v>44340.715104166673</v>
      </c>
      <c r="K1174">
        <f>+VLOOKUP(Table13144[[#This Row],[DeviceMAC]],C1175:F3077,4,0)</f>
        <v>139</v>
      </c>
      <c r="L1174" t="str">
        <f>VLOOKUP(Table13144[[#This Row],[PrevRecordType]],RecordTypes!$B$13:$C$27,2,0)</f>
        <v>User Logout Start</v>
      </c>
      <c r="M1174" t="str">
        <f>+VLOOKUP(Table13144[[#This Row],[DeviceMAC]],C1175:H3077,5,0)</f>
        <v>User Logout Start</v>
      </c>
    </row>
    <row r="1175" spans="2:13" x14ac:dyDescent="0.3">
      <c r="B1175" s="5" t="s">
        <v>26</v>
      </c>
      <c r="C1175" s="5" t="s">
        <v>162</v>
      </c>
      <c r="D1175" s="6">
        <v>44340</v>
      </c>
      <c r="E1175" s="28">
        <v>44340.715104166673</v>
      </c>
      <c r="F1175" s="7">
        <v>139</v>
      </c>
      <c r="G1175" s="7" t="str">
        <f>VLOOKUP(Table13144[[#This Row],[LogRecordType]],RecordTypes!$B$13:$C$27,2,0)</f>
        <v>User Logout Start</v>
      </c>
      <c r="H1175" s="5" t="s">
        <v>176</v>
      </c>
      <c r="I1175" s="30">
        <f t="shared" si="18"/>
        <v>44340</v>
      </c>
      <c r="J1175" s="29">
        <f>+VLOOKUP(Table13144[[#This Row],[DeviceMAC]],C1176:F3078,3,0)</f>
        <v>44340.331956018519</v>
      </c>
      <c r="K1175">
        <f>+VLOOKUP(Table13144[[#This Row],[DeviceMAC]],C1176:F3078,4,0)</f>
        <v>123</v>
      </c>
      <c r="L1175" t="str">
        <f>VLOOKUP(Table13144[[#This Row],[PrevRecordType]],RecordTypes!$B$13:$C$27,2,0)</f>
        <v>User Login Start is Good</v>
      </c>
      <c r="M1175" t="str">
        <f>+VLOOKUP(Table13144[[#This Row],[DeviceMAC]],C1176:H3078,5,0)</f>
        <v>User Login Start is Good</v>
      </c>
    </row>
    <row r="1176" spans="2:13" ht="43.2" x14ac:dyDescent="0.3">
      <c r="B1176" s="5" t="s">
        <v>26</v>
      </c>
      <c r="C1176" s="5" t="s">
        <v>149</v>
      </c>
      <c r="D1176" s="6">
        <v>44340</v>
      </c>
      <c r="E1176" s="28">
        <v>44340.713634259264</v>
      </c>
      <c r="F1176" s="7">
        <v>156</v>
      </c>
      <c r="G1176" s="7" t="str">
        <f>VLOOKUP(Table13144[[#This Row],[LogRecordType]],RecordTypes!$B$13:$C$27,2,0)</f>
        <v>PowerDown Or Network Disconnect Discovered</v>
      </c>
      <c r="H1176" s="5" t="s">
        <v>67</v>
      </c>
      <c r="I1176" s="30">
        <f t="shared" si="18"/>
        <v>44340</v>
      </c>
      <c r="J1176" s="29">
        <f>+VLOOKUP(Table13144[[#This Row],[DeviceMAC]],C1177:F3079,3,0)</f>
        <v>44340.713472222225</v>
      </c>
      <c r="K1176">
        <f>+VLOOKUP(Table13144[[#This Row],[DeviceMAC]],C1177:F3079,4,0)</f>
        <v>144</v>
      </c>
      <c r="L1176" t="str">
        <f>VLOOKUP(Table13144[[#This Row],[PrevRecordType]],RecordTypes!$B$13:$C$27,2,0)</f>
        <v>User Logout is Good</v>
      </c>
      <c r="M1176" t="str">
        <f>+VLOOKUP(Table13144[[#This Row],[DeviceMAC]],C1177:H3079,5,0)</f>
        <v>User Logout is Good</v>
      </c>
    </row>
    <row r="1177" spans="2:13" x14ac:dyDescent="0.3">
      <c r="B1177" s="5" t="s">
        <v>26</v>
      </c>
      <c r="C1177" s="5" t="s">
        <v>149</v>
      </c>
      <c r="D1177" s="6">
        <v>44340</v>
      </c>
      <c r="E1177" s="28">
        <v>44340.713472222225</v>
      </c>
      <c r="F1177" s="7">
        <v>144</v>
      </c>
      <c r="G1177" s="7" t="str">
        <f>VLOOKUP(Table13144[[#This Row],[LogRecordType]],RecordTypes!$B$13:$C$27,2,0)</f>
        <v>User Logout is Good</v>
      </c>
      <c r="H1177" s="5" t="s">
        <v>177</v>
      </c>
      <c r="I1177" s="30">
        <f t="shared" si="18"/>
        <v>44340</v>
      </c>
      <c r="J1177" s="29">
        <f>+VLOOKUP(Table13144[[#This Row],[DeviceMAC]],C1178:F3080,3,0)</f>
        <v>44340.713009259263</v>
      </c>
      <c r="K1177">
        <f>+VLOOKUP(Table13144[[#This Row],[DeviceMAC]],C1178:F3080,4,0)</f>
        <v>139</v>
      </c>
      <c r="L1177" t="str">
        <f>VLOOKUP(Table13144[[#This Row],[PrevRecordType]],RecordTypes!$B$13:$C$27,2,0)</f>
        <v>User Logout Start</v>
      </c>
      <c r="M1177" t="str">
        <f>+VLOOKUP(Table13144[[#This Row],[DeviceMAC]],C1178:H3080,5,0)</f>
        <v>User Logout Start</v>
      </c>
    </row>
    <row r="1178" spans="2:13" x14ac:dyDescent="0.3">
      <c r="B1178" s="5" t="s">
        <v>26</v>
      </c>
      <c r="C1178" s="5" t="s">
        <v>149</v>
      </c>
      <c r="D1178" s="6">
        <v>44340</v>
      </c>
      <c r="E1178" s="28">
        <v>44340.713009259263</v>
      </c>
      <c r="F1178" s="7">
        <v>139</v>
      </c>
      <c r="G1178" s="7" t="str">
        <f>VLOOKUP(Table13144[[#This Row],[LogRecordType]],RecordTypes!$B$13:$C$27,2,0)</f>
        <v>User Logout Start</v>
      </c>
      <c r="H1178" s="5" t="s">
        <v>177</v>
      </c>
      <c r="I1178" s="30">
        <f t="shared" si="18"/>
        <v>44340</v>
      </c>
      <c r="J1178" s="29">
        <f>+VLOOKUP(Table13144[[#This Row],[DeviceMAC]],C1179:F3081,3,0)</f>
        <v>44340.332743055558</v>
      </c>
      <c r="K1178">
        <f>+VLOOKUP(Table13144[[#This Row],[DeviceMAC]],C1179:F3081,4,0)</f>
        <v>123</v>
      </c>
      <c r="L1178" t="str">
        <f>VLOOKUP(Table13144[[#This Row],[PrevRecordType]],RecordTypes!$B$13:$C$27,2,0)</f>
        <v>User Login Start is Good</v>
      </c>
      <c r="M1178" t="str">
        <f>+VLOOKUP(Table13144[[#This Row],[DeviceMAC]],C1179:H3081,5,0)</f>
        <v>User Login Start is Good</v>
      </c>
    </row>
    <row r="1179" spans="2:13" ht="43.2" x14ac:dyDescent="0.3">
      <c r="B1179" s="5" t="s">
        <v>29</v>
      </c>
      <c r="C1179" s="5" t="s">
        <v>145</v>
      </c>
      <c r="D1179" s="6">
        <v>44340</v>
      </c>
      <c r="E1179" s="28">
        <v>44340.712916666656</v>
      </c>
      <c r="F1179" s="7">
        <v>156</v>
      </c>
      <c r="G1179" s="7" t="str">
        <f>VLOOKUP(Table13144[[#This Row],[LogRecordType]],RecordTypes!$B$13:$C$27,2,0)</f>
        <v>PowerDown Or Network Disconnect Discovered</v>
      </c>
      <c r="H1179" s="5" t="s">
        <v>67</v>
      </c>
      <c r="I1179" s="30">
        <f t="shared" si="18"/>
        <v>44340</v>
      </c>
      <c r="J1179" s="29">
        <f>+VLOOKUP(Table13144[[#This Row],[DeviceMAC]],C1180:F3082,3,0)</f>
        <v>44340.712777777764</v>
      </c>
      <c r="K1179">
        <f>+VLOOKUP(Table13144[[#This Row],[DeviceMAC]],C1180:F3082,4,0)</f>
        <v>144</v>
      </c>
      <c r="L1179" t="str">
        <f>VLOOKUP(Table13144[[#This Row],[PrevRecordType]],RecordTypes!$B$13:$C$27,2,0)</f>
        <v>User Logout is Good</v>
      </c>
      <c r="M1179" t="str">
        <f>+VLOOKUP(Table13144[[#This Row],[DeviceMAC]],C1180:H3082,5,0)</f>
        <v>User Logout is Good</v>
      </c>
    </row>
    <row r="1180" spans="2:13" x14ac:dyDescent="0.3">
      <c r="B1180" s="5" t="s">
        <v>29</v>
      </c>
      <c r="C1180" s="5" t="s">
        <v>145</v>
      </c>
      <c r="D1180" s="6">
        <v>44340</v>
      </c>
      <c r="E1180" s="28">
        <v>44340.712777777764</v>
      </c>
      <c r="F1180" s="7">
        <v>144</v>
      </c>
      <c r="G1180" s="7" t="str">
        <f>VLOOKUP(Table13144[[#This Row],[LogRecordType]],RecordTypes!$B$13:$C$27,2,0)</f>
        <v>User Logout is Good</v>
      </c>
      <c r="H1180" s="5" t="s">
        <v>183</v>
      </c>
      <c r="I1180" s="30">
        <f t="shared" si="18"/>
        <v>44340</v>
      </c>
      <c r="J1180" s="29">
        <f>+VLOOKUP(Table13144[[#This Row],[DeviceMAC]],C1181:F3083,3,0)</f>
        <v>44340.712349537025</v>
      </c>
      <c r="K1180">
        <f>+VLOOKUP(Table13144[[#This Row],[DeviceMAC]],C1181:F3083,4,0)</f>
        <v>139</v>
      </c>
      <c r="L1180" t="str">
        <f>VLOOKUP(Table13144[[#This Row],[PrevRecordType]],RecordTypes!$B$13:$C$27,2,0)</f>
        <v>User Logout Start</v>
      </c>
      <c r="M1180" t="str">
        <f>+VLOOKUP(Table13144[[#This Row],[DeviceMAC]],C1181:H3083,5,0)</f>
        <v>User Logout Start</v>
      </c>
    </row>
    <row r="1181" spans="2:13" x14ac:dyDescent="0.3">
      <c r="B1181" s="5" t="s">
        <v>29</v>
      </c>
      <c r="C1181" s="5" t="s">
        <v>145</v>
      </c>
      <c r="D1181" s="6">
        <v>44340</v>
      </c>
      <c r="E1181" s="28">
        <v>44340.712349537025</v>
      </c>
      <c r="F1181" s="7">
        <v>139</v>
      </c>
      <c r="G1181" s="7" t="str">
        <f>VLOOKUP(Table13144[[#This Row],[LogRecordType]],RecordTypes!$B$13:$C$27,2,0)</f>
        <v>User Logout Start</v>
      </c>
      <c r="H1181" s="5" t="s">
        <v>183</v>
      </c>
      <c r="I1181" s="30">
        <f t="shared" si="18"/>
        <v>44340</v>
      </c>
      <c r="J1181" s="29">
        <f>+VLOOKUP(Table13144[[#This Row],[DeviceMAC]],C1182:F3084,3,0)</f>
        <v>44340.330439814803</v>
      </c>
      <c r="K1181">
        <f>+VLOOKUP(Table13144[[#This Row],[DeviceMAC]],C1182:F3084,4,0)</f>
        <v>123</v>
      </c>
      <c r="L1181" t="str">
        <f>VLOOKUP(Table13144[[#This Row],[PrevRecordType]],RecordTypes!$B$13:$C$27,2,0)</f>
        <v>User Login Start is Good</v>
      </c>
      <c r="M1181" t="str">
        <f>+VLOOKUP(Table13144[[#This Row],[DeviceMAC]],C1182:H3084,5,0)</f>
        <v>User Login Start is Good</v>
      </c>
    </row>
    <row r="1182" spans="2:13" ht="43.2" x14ac:dyDescent="0.3">
      <c r="B1182" s="5" t="s">
        <v>29</v>
      </c>
      <c r="C1182" s="5" t="s">
        <v>153</v>
      </c>
      <c r="D1182" s="6">
        <v>44340</v>
      </c>
      <c r="E1182" s="28">
        <v>44340.711527777785</v>
      </c>
      <c r="F1182" s="7">
        <v>156</v>
      </c>
      <c r="G1182" s="7" t="str">
        <f>VLOOKUP(Table13144[[#This Row],[LogRecordType]],RecordTypes!$B$13:$C$27,2,0)</f>
        <v>PowerDown Or Network Disconnect Discovered</v>
      </c>
      <c r="H1182" s="5" t="s">
        <v>67</v>
      </c>
      <c r="I1182" s="30">
        <f t="shared" si="18"/>
        <v>44340</v>
      </c>
      <c r="J1182" s="29">
        <f>+VLOOKUP(Table13144[[#This Row],[DeviceMAC]],C1183:F3085,3,0)</f>
        <v>44340.711412037046</v>
      </c>
      <c r="K1182">
        <f>+VLOOKUP(Table13144[[#This Row],[DeviceMAC]],C1183:F3085,4,0)</f>
        <v>151</v>
      </c>
      <c r="L1182" t="str">
        <f>VLOOKUP(Table13144[[#This Row],[PrevRecordType]],RecordTypes!$B$13:$C$27,2,0)</f>
        <v>Device Shutdown Finish</v>
      </c>
      <c r="M1182" t="str">
        <f>+VLOOKUP(Table13144[[#This Row],[DeviceMAC]],C1183:H3085,5,0)</f>
        <v>Device Shutdown Finish</v>
      </c>
    </row>
    <row r="1183" spans="2:13" ht="28.8" x14ac:dyDescent="0.3">
      <c r="B1183" s="5" t="s">
        <v>29</v>
      </c>
      <c r="C1183" s="5" t="s">
        <v>153</v>
      </c>
      <c r="D1183" s="6">
        <v>44340</v>
      </c>
      <c r="E1183" s="28">
        <v>44340.711412037046</v>
      </c>
      <c r="F1183" s="7">
        <v>151</v>
      </c>
      <c r="G1183" s="7" t="str">
        <f>VLOOKUP(Table13144[[#This Row],[LogRecordType]],RecordTypes!$B$13:$C$27,2,0)</f>
        <v>Device Shutdown Finish</v>
      </c>
      <c r="H1183" s="5" t="s">
        <v>154</v>
      </c>
      <c r="I1183" s="30">
        <f t="shared" si="18"/>
        <v>44340</v>
      </c>
      <c r="J1183" s="29">
        <f>+VLOOKUP(Table13144[[#This Row],[DeviceMAC]],C1184:F3086,3,0)</f>
        <v>44340.710497685192</v>
      </c>
      <c r="K1183">
        <f>+VLOOKUP(Table13144[[#This Row],[DeviceMAC]],C1184:F3086,4,0)</f>
        <v>149</v>
      </c>
      <c r="L1183" t="str">
        <f>VLOOKUP(Table13144[[#This Row],[PrevRecordType]],RecordTypes!$B$13:$C$27,2,0)</f>
        <v>Device Shutdown Start</v>
      </c>
      <c r="M1183" t="str">
        <f>+VLOOKUP(Table13144[[#This Row],[DeviceMAC]],C1184:H3086,5,0)</f>
        <v>Device Shutdown Start</v>
      </c>
    </row>
    <row r="1184" spans="2:13" ht="43.2" x14ac:dyDescent="0.3">
      <c r="B1184" s="5" t="s">
        <v>26</v>
      </c>
      <c r="C1184" s="5" t="s">
        <v>184</v>
      </c>
      <c r="D1184" s="6">
        <v>44340</v>
      </c>
      <c r="E1184" s="28">
        <v>44340.711331018516</v>
      </c>
      <c r="F1184" s="7">
        <v>156</v>
      </c>
      <c r="G1184" s="7" t="str">
        <f>VLOOKUP(Table13144[[#This Row],[LogRecordType]],RecordTypes!$B$13:$C$27,2,0)</f>
        <v>PowerDown Or Network Disconnect Discovered</v>
      </c>
      <c r="H1184" s="5" t="s">
        <v>67</v>
      </c>
      <c r="I1184" s="30">
        <f t="shared" si="18"/>
        <v>44340</v>
      </c>
      <c r="J1184" s="29">
        <f>+VLOOKUP(Table13144[[#This Row],[DeviceMAC]],C1185:F3087,3,0)</f>
        <v>44340.711215277777</v>
      </c>
      <c r="K1184">
        <f>+VLOOKUP(Table13144[[#This Row],[DeviceMAC]],C1185:F3087,4,0)</f>
        <v>151</v>
      </c>
      <c r="L1184" t="str">
        <f>VLOOKUP(Table13144[[#This Row],[PrevRecordType]],RecordTypes!$B$13:$C$27,2,0)</f>
        <v>Device Shutdown Finish</v>
      </c>
      <c r="M1184" t="str">
        <f>+VLOOKUP(Table13144[[#This Row],[DeviceMAC]],C1185:H3087,5,0)</f>
        <v>Device Shutdown Finish</v>
      </c>
    </row>
    <row r="1185" spans="2:13" ht="28.8" x14ac:dyDescent="0.3">
      <c r="B1185" s="5" t="s">
        <v>26</v>
      </c>
      <c r="C1185" s="5" t="s">
        <v>184</v>
      </c>
      <c r="D1185" s="6">
        <v>44340</v>
      </c>
      <c r="E1185" s="28">
        <v>44340.711215277777</v>
      </c>
      <c r="F1185" s="7">
        <v>151</v>
      </c>
      <c r="G1185" s="7" t="str">
        <f>VLOOKUP(Table13144[[#This Row],[LogRecordType]],RecordTypes!$B$13:$C$27,2,0)</f>
        <v>Device Shutdown Finish</v>
      </c>
      <c r="H1185" s="5" t="s">
        <v>185</v>
      </c>
      <c r="I1185" s="30">
        <f t="shared" si="18"/>
        <v>44340</v>
      </c>
      <c r="J1185" s="29">
        <f>+VLOOKUP(Table13144[[#This Row],[DeviceMAC]],C1186:F3088,3,0)</f>
        <v>44340.710914351854</v>
      </c>
      <c r="K1185">
        <f>+VLOOKUP(Table13144[[#This Row],[DeviceMAC]],C1186:F3088,4,0)</f>
        <v>149</v>
      </c>
      <c r="L1185" t="str">
        <f>VLOOKUP(Table13144[[#This Row],[PrevRecordType]],RecordTypes!$B$13:$C$27,2,0)</f>
        <v>Device Shutdown Start</v>
      </c>
      <c r="M1185" t="str">
        <f>+VLOOKUP(Table13144[[#This Row],[DeviceMAC]],C1186:H3088,5,0)</f>
        <v>Device Shutdown Start</v>
      </c>
    </row>
    <row r="1186" spans="2:13" x14ac:dyDescent="0.3">
      <c r="B1186" s="5" t="s">
        <v>26</v>
      </c>
      <c r="C1186" s="5" t="s">
        <v>184</v>
      </c>
      <c r="D1186" s="6">
        <v>44340</v>
      </c>
      <c r="E1186" s="28">
        <v>44340.710914351854</v>
      </c>
      <c r="F1186" s="7">
        <v>149</v>
      </c>
      <c r="G1186" s="7" t="str">
        <f>VLOOKUP(Table13144[[#This Row],[LogRecordType]],RecordTypes!$B$13:$C$27,2,0)</f>
        <v>Device Shutdown Start</v>
      </c>
      <c r="H1186" s="5" t="s">
        <v>185</v>
      </c>
      <c r="I1186" s="30">
        <f t="shared" si="18"/>
        <v>44340</v>
      </c>
      <c r="J1186" s="29">
        <f>+VLOOKUP(Table13144[[#This Row],[DeviceMAC]],C1187:F3089,3,0)</f>
        <v>44340.710011574076</v>
      </c>
      <c r="K1186">
        <f>+VLOOKUP(Table13144[[#This Row],[DeviceMAC]],C1187:F3089,4,0)</f>
        <v>144</v>
      </c>
      <c r="L1186" t="str">
        <f>VLOOKUP(Table13144[[#This Row],[PrevRecordType]],RecordTypes!$B$13:$C$27,2,0)</f>
        <v>User Logout is Good</v>
      </c>
      <c r="M1186" t="str">
        <f>+VLOOKUP(Table13144[[#This Row],[DeviceMAC]],C1187:H3089,5,0)</f>
        <v>User Logout is Good</v>
      </c>
    </row>
    <row r="1187" spans="2:13" x14ac:dyDescent="0.3">
      <c r="B1187" s="5" t="s">
        <v>29</v>
      </c>
      <c r="C1187" s="5" t="s">
        <v>153</v>
      </c>
      <c r="D1187" s="6">
        <v>44340</v>
      </c>
      <c r="E1187" s="28">
        <v>44340.710497685192</v>
      </c>
      <c r="F1187" s="7">
        <v>149</v>
      </c>
      <c r="G1187" s="7" t="str">
        <f>VLOOKUP(Table13144[[#This Row],[LogRecordType]],RecordTypes!$B$13:$C$27,2,0)</f>
        <v>Device Shutdown Start</v>
      </c>
      <c r="H1187" s="5" t="s">
        <v>154</v>
      </c>
      <c r="I1187" s="30">
        <f t="shared" si="18"/>
        <v>44340</v>
      </c>
      <c r="J1187" s="29">
        <f>+VLOOKUP(Table13144[[#This Row],[DeviceMAC]],C1188:F3090,3,0)</f>
        <v>44340.70997685186</v>
      </c>
      <c r="K1187">
        <f>+VLOOKUP(Table13144[[#This Row],[DeviceMAC]],C1188:F3090,4,0)</f>
        <v>144</v>
      </c>
      <c r="L1187" t="str">
        <f>VLOOKUP(Table13144[[#This Row],[PrevRecordType]],RecordTypes!$B$13:$C$27,2,0)</f>
        <v>User Logout is Good</v>
      </c>
      <c r="M1187" t="str">
        <f>+VLOOKUP(Table13144[[#This Row],[DeviceMAC]],C1188:H3090,5,0)</f>
        <v>User Logout is Good</v>
      </c>
    </row>
    <row r="1188" spans="2:13" ht="43.2" x14ac:dyDescent="0.3">
      <c r="B1188" s="5" t="s">
        <v>29</v>
      </c>
      <c r="C1188" s="5" t="s">
        <v>147</v>
      </c>
      <c r="D1188" s="6">
        <v>44340</v>
      </c>
      <c r="E1188" s="28">
        <v>44340.710416666669</v>
      </c>
      <c r="F1188" s="7">
        <v>156</v>
      </c>
      <c r="G1188" s="7" t="str">
        <f>VLOOKUP(Table13144[[#This Row],[LogRecordType]],RecordTypes!$B$13:$C$27,2,0)</f>
        <v>PowerDown Or Network Disconnect Discovered</v>
      </c>
      <c r="H1188" s="5" t="s">
        <v>67</v>
      </c>
      <c r="I1188" s="30">
        <f t="shared" si="18"/>
        <v>44340</v>
      </c>
      <c r="J1188" s="29">
        <f>+VLOOKUP(Table13144[[#This Row],[DeviceMAC]],C1189:F3091,3,0)</f>
        <v>44340.71025462963</v>
      </c>
      <c r="K1188">
        <f>+VLOOKUP(Table13144[[#This Row],[DeviceMAC]],C1189:F3091,4,0)</f>
        <v>144</v>
      </c>
      <c r="L1188" t="str">
        <f>VLOOKUP(Table13144[[#This Row],[PrevRecordType]],RecordTypes!$B$13:$C$27,2,0)</f>
        <v>User Logout is Good</v>
      </c>
      <c r="M1188" t="str">
        <f>+VLOOKUP(Table13144[[#This Row],[DeviceMAC]],C1189:H3091,5,0)</f>
        <v>User Logout is Good</v>
      </c>
    </row>
    <row r="1189" spans="2:13" x14ac:dyDescent="0.3">
      <c r="B1189" s="5" t="s">
        <v>29</v>
      </c>
      <c r="C1189" s="5" t="s">
        <v>147</v>
      </c>
      <c r="D1189" s="6">
        <v>44340</v>
      </c>
      <c r="E1189" s="28">
        <v>44340.71025462963</v>
      </c>
      <c r="F1189" s="7">
        <v>144</v>
      </c>
      <c r="G1189" s="7" t="str">
        <f>VLOOKUP(Table13144[[#This Row],[LogRecordType]],RecordTypes!$B$13:$C$27,2,0)</f>
        <v>User Logout is Good</v>
      </c>
      <c r="H1189" s="5" t="s">
        <v>160</v>
      </c>
      <c r="I1189" s="30">
        <f t="shared" si="18"/>
        <v>44340</v>
      </c>
      <c r="J1189" s="29">
        <f>+VLOOKUP(Table13144[[#This Row],[DeviceMAC]],C1190:F3092,3,0)</f>
        <v>44340.708958333336</v>
      </c>
      <c r="K1189">
        <f>+VLOOKUP(Table13144[[#This Row],[DeviceMAC]],C1190:F3092,4,0)</f>
        <v>139</v>
      </c>
      <c r="L1189" t="str">
        <f>VLOOKUP(Table13144[[#This Row],[PrevRecordType]],RecordTypes!$B$13:$C$27,2,0)</f>
        <v>User Logout Start</v>
      </c>
      <c r="M1189" t="str">
        <f>+VLOOKUP(Table13144[[#This Row],[DeviceMAC]],C1190:H3092,5,0)</f>
        <v>User Logout Start</v>
      </c>
    </row>
    <row r="1190" spans="2:13" ht="43.2" x14ac:dyDescent="0.3">
      <c r="B1190" s="5" t="s">
        <v>26</v>
      </c>
      <c r="C1190" s="5" t="s">
        <v>141</v>
      </c>
      <c r="D1190" s="6">
        <v>44340</v>
      </c>
      <c r="E1190" s="28">
        <v>44340.710231481484</v>
      </c>
      <c r="F1190" s="7">
        <v>156</v>
      </c>
      <c r="G1190" s="7" t="str">
        <f>VLOOKUP(Table13144[[#This Row],[LogRecordType]],RecordTypes!$B$13:$C$27,2,0)</f>
        <v>PowerDown Or Network Disconnect Discovered</v>
      </c>
      <c r="H1190" s="5" t="s">
        <v>67</v>
      </c>
      <c r="I1190" s="30">
        <f t="shared" si="18"/>
        <v>44340</v>
      </c>
      <c r="J1190" s="29">
        <f>+VLOOKUP(Table13144[[#This Row],[DeviceMAC]],C1191:F3093,3,0)</f>
        <v>44340.710115740745</v>
      </c>
      <c r="K1190">
        <f>+VLOOKUP(Table13144[[#This Row],[DeviceMAC]],C1191:F3093,4,0)</f>
        <v>144</v>
      </c>
      <c r="L1190" t="str">
        <f>VLOOKUP(Table13144[[#This Row],[PrevRecordType]],RecordTypes!$B$13:$C$27,2,0)</f>
        <v>User Logout is Good</v>
      </c>
      <c r="M1190" t="str">
        <f>+VLOOKUP(Table13144[[#This Row],[DeviceMAC]],C1191:H3093,5,0)</f>
        <v>User Logout is Good</v>
      </c>
    </row>
    <row r="1191" spans="2:13" x14ac:dyDescent="0.3">
      <c r="B1191" s="5" t="s">
        <v>26</v>
      </c>
      <c r="C1191" s="5" t="s">
        <v>141</v>
      </c>
      <c r="D1191" s="6">
        <v>44340</v>
      </c>
      <c r="E1191" s="28">
        <v>44340.710115740745</v>
      </c>
      <c r="F1191" s="7">
        <v>144</v>
      </c>
      <c r="G1191" s="7" t="str">
        <f>VLOOKUP(Table13144[[#This Row],[LogRecordType]],RecordTypes!$B$13:$C$27,2,0)</f>
        <v>User Logout is Good</v>
      </c>
      <c r="H1191" s="5" t="s">
        <v>161</v>
      </c>
      <c r="I1191" s="30">
        <f t="shared" si="18"/>
        <v>44340</v>
      </c>
      <c r="J1191" s="29">
        <f>+VLOOKUP(Table13144[[#This Row],[DeviceMAC]],C1192:F3094,3,0)</f>
        <v>44340.709675925929</v>
      </c>
      <c r="K1191">
        <f>+VLOOKUP(Table13144[[#This Row],[DeviceMAC]],C1192:F3094,4,0)</f>
        <v>139</v>
      </c>
      <c r="L1191" t="str">
        <f>VLOOKUP(Table13144[[#This Row],[PrevRecordType]],RecordTypes!$B$13:$C$27,2,0)</f>
        <v>User Logout Start</v>
      </c>
      <c r="M1191" t="str">
        <f>+VLOOKUP(Table13144[[#This Row],[DeviceMAC]],C1192:H3094,5,0)</f>
        <v>User Logout Start</v>
      </c>
    </row>
    <row r="1192" spans="2:13" x14ac:dyDescent="0.3">
      <c r="B1192" s="5" t="s">
        <v>26</v>
      </c>
      <c r="C1192" s="5" t="s">
        <v>184</v>
      </c>
      <c r="D1192" s="6">
        <v>44340</v>
      </c>
      <c r="E1192" s="28">
        <v>44340.710011574076</v>
      </c>
      <c r="F1192" s="7">
        <v>144</v>
      </c>
      <c r="G1192" s="7" t="str">
        <f>VLOOKUP(Table13144[[#This Row],[LogRecordType]],RecordTypes!$B$13:$C$27,2,0)</f>
        <v>User Logout is Good</v>
      </c>
      <c r="H1192" s="5" t="s">
        <v>182</v>
      </c>
      <c r="I1192" s="30">
        <f t="shared" si="18"/>
        <v>44340</v>
      </c>
      <c r="J1192" s="29">
        <f>+VLOOKUP(Table13144[[#This Row],[DeviceMAC]],C1193:F3095,3,0)</f>
        <v>44340.708645833336</v>
      </c>
      <c r="K1192">
        <f>+VLOOKUP(Table13144[[#This Row],[DeviceMAC]],C1193:F3095,4,0)</f>
        <v>139</v>
      </c>
      <c r="L1192" t="str">
        <f>VLOOKUP(Table13144[[#This Row],[PrevRecordType]],RecordTypes!$B$13:$C$27,2,0)</f>
        <v>User Logout Start</v>
      </c>
      <c r="M1192" t="str">
        <f>+VLOOKUP(Table13144[[#This Row],[DeviceMAC]],C1193:H3095,5,0)</f>
        <v>User Logout Start</v>
      </c>
    </row>
    <row r="1193" spans="2:13" x14ac:dyDescent="0.3">
      <c r="B1193" s="5" t="s">
        <v>29</v>
      </c>
      <c r="C1193" s="5" t="s">
        <v>153</v>
      </c>
      <c r="D1193" s="6">
        <v>44340</v>
      </c>
      <c r="E1193" s="28">
        <v>44340.70997685186</v>
      </c>
      <c r="F1193" s="7">
        <v>144</v>
      </c>
      <c r="G1193" s="7" t="str">
        <f>VLOOKUP(Table13144[[#This Row],[LogRecordType]],RecordTypes!$B$13:$C$27,2,0)</f>
        <v>User Logout is Good</v>
      </c>
      <c r="H1193" s="5" t="s">
        <v>169</v>
      </c>
      <c r="I1193" s="30">
        <f t="shared" si="18"/>
        <v>44340</v>
      </c>
      <c r="J1193" s="29">
        <f>+VLOOKUP(Table13144[[#This Row],[DeviceMAC]],C1194:F3096,3,0)</f>
        <v>44340.709560185191</v>
      </c>
      <c r="K1193">
        <f>+VLOOKUP(Table13144[[#This Row],[DeviceMAC]],C1194:F3096,4,0)</f>
        <v>139</v>
      </c>
      <c r="L1193" t="str">
        <f>VLOOKUP(Table13144[[#This Row],[PrevRecordType]],RecordTypes!$B$13:$C$27,2,0)</f>
        <v>User Logout Start</v>
      </c>
      <c r="M1193" t="str">
        <f>+VLOOKUP(Table13144[[#This Row],[DeviceMAC]],C1194:H3096,5,0)</f>
        <v>User Logout Start</v>
      </c>
    </row>
    <row r="1194" spans="2:13" x14ac:dyDescent="0.3">
      <c r="B1194" s="5" t="s">
        <v>26</v>
      </c>
      <c r="C1194" s="5" t="s">
        <v>141</v>
      </c>
      <c r="D1194" s="6">
        <v>44340</v>
      </c>
      <c r="E1194" s="28">
        <v>44340.709675925929</v>
      </c>
      <c r="F1194" s="7">
        <v>139</v>
      </c>
      <c r="G1194" s="7" t="str">
        <f>VLOOKUP(Table13144[[#This Row],[LogRecordType]],RecordTypes!$B$13:$C$27,2,0)</f>
        <v>User Logout Start</v>
      </c>
      <c r="H1194" s="5" t="s">
        <v>161</v>
      </c>
      <c r="I1194" s="30">
        <f t="shared" si="18"/>
        <v>44340</v>
      </c>
      <c r="J1194" s="29">
        <f>+VLOOKUP(Table13144[[#This Row],[DeviceMAC]],C1195:F3097,3,0)</f>
        <v>44340.325439814813</v>
      </c>
      <c r="K1194">
        <f>+VLOOKUP(Table13144[[#This Row],[DeviceMAC]],C1195:F3097,4,0)</f>
        <v>123</v>
      </c>
      <c r="L1194" t="str">
        <f>VLOOKUP(Table13144[[#This Row],[PrevRecordType]],RecordTypes!$B$13:$C$27,2,0)</f>
        <v>User Login Start is Good</v>
      </c>
      <c r="M1194" t="str">
        <f>+VLOOKUP(Table13144[[#This Row],[DeviceMAC]],C1195:H3097,5,0)</f>
        <v>User Login Start is Good</v>
      </c>
    </row>
    <row r="1195" spans="2:13" x14ac:dyDescent="0.3">
      <c r="B1195" s="5" t="s">
        <v>29</v>
      </c>
      <c r="C1195" s="5" t="s">
        <v>153</v>
      </c>
      <c r="D1195" s="6">
        <v>44340</v>
      </c>
      <c r="E1195" s="28">
        <v>44340.709560185191</v>
      </c>
      <c r="F1195" s="7">
        <v>139</v>
      </c>
      <c r="G1195" s="7" t="str">
        <f>VLOOKUP(Table13144[[#This Row],[LogRecordType]],RecordTypes!$B$13:$C$27,2,0)</f>
        <v>User Logout Start</v>
      </c>
      <c r="H1195" s="5" t="s">
        <v>168</v>
      </c>
      <c r="I1195" s="30">
        <f t="shared" si="18"/>
        <v>44340</v>
      </c>
      <c r="J1195" s="29">
        <f>+VLOOKUP(Table13144[[#This Row],[DeviceMAC]],C1196:F3098,3,0)</f>
        <v>44340.331377314818</v>
      </c>
      <c r="K1195">
        <f>+VLOOKUP(Table13144[[#This Row],[DeviceMAC]],C1196:F3098,4,0)</f>
        <v>123</v>
      </c>
      <c r="L1195" t="str">
        <f>VLOOKUP(Table13144[[#This Row],[PrevRecordType]],RecordTypes!$B$13:$C$27,2,0)</f>
        <v>User Login Start is Good</v>
      </c>
      <c r="M1195" t="str">
        <f>+VLOOKUP(Table13144[[#This Row],[DeviceMAC]],C1196:H3098,5,0)</f>
        <v>User Login Start is Good</v>
      </c>
    </row>
    <row r="1196" spans="2:13" ht="43.2" x14ac:dyDescent="0.3">
      <c r="B1196" s="5" t="s">
        <v>26</v>
      </c>
      <c r="C1196" s="5" t="s">
        <v>143</v>
      </c>
      <c r="D1196" s="6">
        <v>44340</v>
      </c>
      <c r="E1196" s="28">
        <v>44340.709305555545</v>
      </c>
      <c r="F1196" s="7">
        <v>156</v>
      </c>
      <c r="G1196" s="7" t="str">
        <f>VLOOKUP(Table13144[[#This Row],[LogRecordType]],RecordTypes!$B$13:$C$27,2,0)</f>
        <v>PowerDown Or Network Disconnect Discovered</v>
      </c>
      <c r="H1196" s="5" t="s">
        <v>67</v>
      </c>
      <c r="I1196" s="30">
        <f t="shared" si="18"/>
        <v>44340</v>
      </c>
      <c r="J1196" s="29">
        <f>+VLOOKUP(Table13144[[#This Row],[DeviceMAC]],C1197:F3099,3,0)</f>
        <v>44340.709166666653</v>
      </c>
      <c r="K1196">
        <f>+VLOOKUP(Table13144[[#This Row],[DeviceMAC]],C1197:F3099,4,0)</f>
        <v>144</v>
      </c>
      <c r="L1196" t="str">
        <f>VLOOKUP(Table13144[[#This Row],[PrevRecordType]],RecordTypes!$B$13:$C$27,2,0)</f>
        <v>User Logout is Good</v>
      </c>
      <c r="M1196" t="str">
        <f>+VLOOKUP(Table13144[[#This Row],[DeviceMAC]],C1197:H3099,5,0)</f>
        <v>User Logout is Good</v>
      </c>
    </row>
    <row r="1197" spans="2:13" x14ac:dyDescent="0.3">
      <c r="B1197" s="5" t="s">
        <v>26</v>
      </c>
      <c r="C1197" s="5" t="s">
        <v>143</v>
      </c>
      <c r="D1197" s="6">
        <v>44340</v>
      </c>
      <c r="E1197" s="28">
        <v>44340.709166666653</v>
      </c>
      <c r="F1197" s="7">
        <v>144</v>
      </c>
      <c r="G1197" s="7" t="str">
        <f>VLOOKUP(Table13144[[#This Row],[LogRecordType]],RecordTypes!$B$13:$C$27,2,0)</f>
        <v>User Logout is Good</v>
      </c>
      <c r="H1197" s="5" t="s">
        <v>155</v>
      </c>
      <c r="I1197" s="30">
        <f t="shared" si="18"/>
        <v>44340</v>
      </c>
      <c r="J1197" s="29">
        <f>+VLOOKUP(Table13144[[#This Row],[DeviceMAC]],C1198:F3100,3,0)</f>
        <v>44340.707835648136</v>
      </c>
      <c r="K1197">
        <f>+VLOOKUP(Table13144[[#This Row],[DeviceMAC]],C1198:F3100,4,0)</f>
        <v>139</v>
      </c>
      <c r="L1197" t="str">
        <f>VLOOKUP(Table13144[[#This Row],[PrevRecordType]],RecordTypes!$B$13:$C$27,2,0)</f>
        <v>User Logout Start</v>
      </c>
      <c r="M1197" t="str">
        <f>+VLOOKUP(Table13144[[#This Row],[DeviceMAC]],C1198:H3100,5,0)</f>
        <v>User Logout Start</v>
      </c>
    </row>
    <row r="1198" spans="2:13" x14ac:dyDescent="0.3">
      <c r="B1198" s="5" t="s">
        <v>29</v>
      </c>
      <c r="C1198" s="5" t="s">
        <v>147</v>
      </c>
      <c r="D1198" s="6">
        <v>44340</v>
      </c>
      <c r="E1198" s="28">
        <v>44340.708958333336</v>
      </c>
      <c r="F1198" s="7">
        <v>139</v>
      </c>
      <c r="G1198" s="7" t="str">
        <f>VLOOKUP(Table13144[[#This Row],[LogRecordType]],RecordTypes!$B$13:$C$27,2,0)</f>
        <v>User Logout Start</v>
      </c>
      <c r="H1198" s="5" t="s">
        <v>160</v>
      </c>
      <c r="I1198" s="30">
        <f t="shared" si="18"/>
        <v>44340</v>
      </c>
      <c r="J1198" s="29">
        <f>+VLOOKUP(Table13144[[#This Row],[DeviceMAC]],C1199:F3101,3,0)</f>
        <v>44340.330775462964</v>
      </c>
      <c r="K1198">
        <f>+VLOOKUP(Table13144[[#This Row],[DeviceMAC]],C1199:F3101,4,0)</f>
        <v>123</v>
      </c>
      <c r="L1198" t="str">
        <f>VLOOKUP(Table13144[[#This Row],[PrevRecordType]],RecordTypes!$B$13:$C$27,2,0)</f>
        <v>User Login Start is Good</v>
      </c>
      <c r="M1198" t="str">
        <f>+VLOOKUP(Table13144[[#This Row],[DeviceMAC]],C1199:H3101,5,0)</f>
        <v>User Login Start is Good</v>
      </c>
    </row>
    <row r="1199" spans="2:13" x14ac:dyDescent="0.3">
      <c r="B1199" s="5" t="s">
        <v>26</v>
      </c>
      <c r="C1199" s="5" t="s">
        <v>184</v>
      </c>
      <c r="D1199" s="6">
        <v>44340</v>
      </c>
      <c r="E1199" s="28">
        <v>44340.708645833336</v>
      </c>
      <c r="F1199" s="7">
        <v>139</v>
      </c>
      <c r="G1199" s="7" t="str">
        <f>VLOOKUP(Table13144[[#This Row],[LogRecordType]],RecordTypes!$B$13:$C$27,2,0)</f>
        <v>User Logout Start</v>
      </c>
      <c r="H1199" s="5" t="s">
        <v>186</v>
      </c>
      <c r="I1199" s="30">
        <f t="shared" si="18"/>
        <v>44340</v>
      </c>
      <c r="J1199" s="29">
        <f>+VLOOKUP(Table13144[[#This Row],[DeviceMAC]],C1200:F3102,3,0)</f>
        <v>44340.339409722226</v>
      </c>
      <c r="K1199">
        <f>+VLOOKUP(Table13144[[#This Row],[DeviceMAC]],C1200:F3102,4,0)</f>
        <v>123</v>
      </c>
      <c r="L1199" t="str">
        <f>VLOOKUP(Table13144[[#This Row],[PrevRecordType]],RecordTypes!$B$13:$C$27,2,0)</f>
        <v>User Login Start is Good</v>
      </c>
      <c r="M1199" t="str">
        <f>+VLOOKUP(Table13144[[#This Row],[DeviceMAC]],C1200:H3102,5,0)</f>
        <v>User Login Start is Good</v>
      </c>
    </row>
    <row r="1200" spans="2:13" x14ac:dyDescent="0.3">
      <c r="B1200" s="5" t="s">
        <v>26</v>
      </c>
      <c r="C1200" s="5" t="s">
        <v>143</v>
      </c>
      <c r="D1200" s="6">
        <v>44340</v>
      </c>
      <c r="E1200" s="28">
        <v>44340.707835648136</v>
      </c>
      <c r="F1200" s="7">
        <v>139</v>
      </c>
      <c r="G1200" s="7" t="str">
        <f>VLOOKUP(Table13144[[#This Row],[LogRecordType]],RecordTypes!$B$13:$C$27,2,0)</f>
        <v>User Logout Start</v>
      </c>
      <c r="H1200" s="5" t="s">
        <v>155</v>
      </c>
      <c r="I1200" s="30">
        <f t="shared" si="18"/>
        <v>44340</v>
      </c>
      <c r="J1200" s="29">
        <f>+VLOOKUP(Table13144[[#This Row],[DeviceMAC]],C1201:F3103,3,0)</f>
        <v>44340.335983796285</v>
      </c>
      <c r="K1200">
        <f>+VLOOKUP(Table13144[[#This Row],[DeviceMAC]],C1201:F3103,4,0)</f>
        <v>123</v>
      </c>
      <c r="L1200" t="str">
        <f>VLOOKUP(Table13144[[#This Row],[PrevRecordType]],RecordTypes!$B$13:$C$27,2,0)</f>
        <v>User Login Start is Good</v>
      </c>
      <c r="M1200" t="str">
        <f>+VLOOKUP(Table13144[[#This Row],[DeviceMAC]],C1201:H3103,5,0)</f>
        <v>User Login Start is Good</v>
      </c>
    </row>
    <row r="1201" spans="2:13" ht="43.2" x14ac:dyDescent="0.3">
      <c r="B1201" s="5" t="s">
        <v>26</v>
      </c>
      <c r="C1201" s="5" t="s">
        <v>164</v>
      </c>
      <c r="D1201" s="6">
        <v>44340</v>
      </c>
      <c r="E1201" s="28">
        <v>44340.704583333325</v>
      </c>
      <c r="F1201" s="7">
        <v>156</v>
      </c>
      <c r="G1201" s="7" t="str">
        <f>VLOOKUP(Table13144[[#This Row],[LogRecordType]],RecordTypes!$B$13:$C$27,2,0)</f>
        <v>PowerDown Or Network Disconnect Discovered</v>
      </c>
      <c r="H1201" s="5" t="s">
        <v>67</v>
      </c>
      <c r="I1201" s="30">
        <f t="shared" si="18"/>
        <v>44340</v>
      </c>
      <c r="J1201" s="29">
        <f>+VLOOKUP(Table13144[[#This Row],[DeviceMAC]],C1202:F3104,3,0)</f>
        <v>44340.704432870363</v>
      </c>
      <c r="K1201">
        <f>+VLOOKUP(Table13144[[#This Row],[DeviceMAC]],C1202:F3104,4,0)</f>
        <v>151</v>
      </c>
      <c r="L1201" t="str">
        <f>VLOOKUP(Table13144[[#This Row],[PrevRecordType]],RecordTypes!$B$13:$C$27,2,0)</f>
        <v>Device Shutdown Finish</v>
      </c>
      <c r="M1201" t="str">
        <f>+VLOOKUP(Table13144[[#This Row],[DeviceMAC]],C1202:H3104,5,0)</f>
        <v>Device Shutdown Finish</v>
      </c>
    </row>
    <row r="1202" spans="2:13" ht="28.8" x14ac:dyDescent="0.3">
      <c r="B1202" s="5" t="s">
        <v>26</v>
      </c>
      <c r="C1202" s="5" t="s">
        <v>164</v>
      </c>
      <c r="D1202" s="6">
        <v>44340</v>
      </c>
      <c r="E1202" s="28">
        <v>44340.704432870363</v>
      </c>
      <c r="F1202" s="7">
        <v>151</v>
      </c>
      <c r="G1202" s="7" t="str">
        <f>VLOOKUP(Table13144[[#This Row],[LogRecordType]],RecordTypes!$B$13:$C$27,2,0)</f>
        <v>Device Shutdown Finish</v>
      </c>
      <c r="H1202" s="5" t="s">
        <v>165</v>
      </c>
      <c r="I1202" s="30">
        <f t="shared" si="18"/>
        <v>44340</v>
      </c>
      <c r="J1202" s="29">
        <f>+VLOOKUP(Table13144[[#This Row],[DeviceMAC]],C1203:F3105,3,0)</f>
        <v>44340.703553240732</v>
      </c>
      <c r="K1202">
        <f>+VLOOKUP(Table13144[[#This Row],[DeviceMAC]],C1203:F3105,4,0)</f>
        <v>149</v>
      </c>
      <c r="L1202" t="str">
        <f>VLOOKUP(Table13144[[#This Row],[PrevRecordType]],RecordTypes!$B$13:$C$27,2,0)</f>
        <v>Device Shutdown Start</v>
      </c>
      <c r="M1202" t="str">
        <f>+VLOOKUP(Table13144[[#This Row],[DeviceMAC]],C1203:H3105,5,0)</f>
        <v>Device Shutdown Start</v>
      </c>
    </row>
    <row r="1203" spans="2:13" x14ac:dyDescent="0.3">
      <c r="B1203" s="5" t="s">
        <v>26</v>
      </c>
      <c r="C1203" s="5" t="s">
        <v>164</v>
      </c>
      <c r="D1203" s="6">
        <v>44340</v>
      </c>
      <c r="E1203" s="28">
        <v>44340.703553240732</v>
      </c>
      <c r="F1203" s="7">
        <v>149</v>
      </c>
      <c r="G1203" s="7" t="str">
        <f>VLOOKUP(Table13144[[#This Row],[LogRecordType]],RecordTypes!$B$13:$C$27,2,0)</f>
        <v>Device Shutdown Start</v>
      </c>
      <c r="H1203" s="5" t="s">
        <v>165</v>
      </c>
      <c r="I1203" s="30">
        <f t="shared" si="18"/>
        <v>44340</v>
      </c>
      <c r="J1203" s="29">
        <f>+VLOOKUP(Table13144[[#This Row],[DeviceMAC]],C1204:F3106,3,0)</f>
        <v>44340.703194444439</v>
      </c>
      <c r="K1203">
        <f>+VLOOKUP(Table13144[[#This Row],[DeviceMAC]],C1204:F3106,4,0)</f>
        <v>144</v>
      </c>
      <c r="L1203" t="str">
        <f>VLOOKUP(Table13144[[#This Row],[PrevRecordType]],RecordTypes!$B$13:$C$27,2,0)</f>
        <v>User Logout is Good</v>
      </c>
      <c r="M1203" t="str">
        <f>+VLOOKUP(Table13144[[#This Row],[DeviceMAC]],C1204:H3106,5,0)</f>
        <v>User Logout is Good</v>
      </c>
    </row>
    <row r="1204" spans="2:13" x14ac:dyDescent="0.3">
      <c r="B1204" s="5" t="s">
        <v>26</v>
      </c>
      <c r="C1204" s="5" t="s">
        <v>164</v>
      </c>
      <c r="D1204" s="6">
        <v>44340</v>
      </c>
      <c r="E1204" s="28">
        <v>44340.703194444439</v>
      </c>
      <c r="F1204" s="7">
        <v>144</v>
      </c>
      <c r="G1204" s="7" t="str">
        <f>VLOOKUP(Table13144[[#This Row],[LogRecordType]],RecordTypes!$B$13:$C$27,2,0)</f>
        <v>User Logout is Good</v>
      </c>
      <c r="H1204" s="5" t="s">
        <v>179</v>
      </c>
      <c r="I1204" s="30">
        <f t="shared" si="18"/>
        <v>44340</v>
      </c>
      <c r="J1204" s="29">
        <f>+VLOOKUP(Table13144[[#This Row],[DeviceMAC]],C1205:F3107,3,0)</f>
        <v>44340.701898148145</v>
      </c>
      <c r="K1204">
        <f>+VLOOKUP(Table13144[[#This Row],[DeviceMAC]],C1205:F3107,4,0)</f>
        <v>139</v>
      </c>
      <c r="L1204" t="str">
        <f>VLOOKUP(Table13144[[#This Row],[PrevRecordType]],RecordTypes!$B$13:$C$27,2,0)</f>
        <v>User Logout Start</v>
      </c>
      <c r="M1204" t="str">
        <f>+VLOOKUP(Table13144[[#This Row],[DeviceMAC]],C1205:H3107,5,0)</f>
        <v>User Logout Start</v>
      </c>
    </row>
    <row r="1205" spans="2:13" ht="43.2" x14ac:dyDescent="0.3">
      <c r="B1205" s="5" t="s">
        <v>26</v>
      </c>
      <c r="C1205" s="5" t="s">
        <v>156</v>
      </c>
      <c r="D1205" s="6">
        <v>44340</v>
      </c>
      <c r="E1205" s="28">
        <v>44340.701898148152</v>
      </c>
      <c r="F1205" s="7">
        <v>156</v>
      </c>
      <c r="G1205" s="7" t="str">
        <f>VLOOKUP(Table13144[[#This Row],[LogRecordType]],RecordTypes!$B$13:$C$27,2,0)</f>
        <v>PowerDown Or Network Disconnect Discovered</v>
      </c>
      <c r="H1205" s="5" t="s">
        <v>67</v>
      </c>
      <c r="I1205" s="30">
        <f t="shared" si="18"/>
        <v>44340</v>
      </c>
      <c r="J1205" s="29">
        <f>+VLOOKUP(Table13144[[#This Row],[DeviceMAC]],C1206:F3108,3,0)</f>
        <v>44340.701782407414</v>
      </c>
      <c r="K1205">
        <f>+VLOOKUP(Table13144[[#This Row],[DeviceMAC]],C1206:F3108,4,0)</f>
        <v>151</v>
      </c>
      <c r="L1205" t="str">
        <f>VLOOKUP(Table13144[[#This Row],[PrevRecordType]],RecordTypes!$B$13:$C$27,2,0)</f>
        <v>Device Shutdown Finish</v>
      </c>
      <c r="M1205" t="str">
        <f>+VLOOKUP(Table13144[[#This Row],[DeviceMAC]],C1206:H3108,5,0)</f>
        <v>Device Shutdown Finish</v>
      </c>
    </row>
    <row r="1206" spans="2:13" x14ac:dyDescent="0.3">
      <c r="B1206" s="5" t="s">
        <v>26</v>
      </c>
      <c r="C1206" s="5" t="s">
        <v>164</v>
      </c>
      <c r="D1206" s="6">
        <v>44340</v>
      </c>
      <c r="E1206" s="28">
        <v>44340.701898148145</v>
      </c>
      <c r="F1206" s="7">
        <v>139</v>
      </c>
      <c r="G1206" s="7" t="str">
        <f>VLOOKUP(Table13144[[#This Row],[LogRecordType]],RecordTypes!$B$13:$C$27,2,0)</f>
        <v>User Logout Start</v>
      </c>
      <c r="H1206" s="5" t="s">
        <v>178</v>
      </c>
      <c r="I1206" s="30">
        <f t="shared" si="18"/>
        <v>44340</v>
      </c>
      <c r="J1206" s="29">
        <f>+VLOOKUP(Table13144[[#This Row],[DeviceMAC]],C1207:F3109,3,0)</f>
        <v>44340.332743055551</v>
      </c>
      <c r="K1206">
        <f>+VLOOKUP(Table13144[[#This Row],[DeviceMAC]],C1207:F3109,4,0)</f>
        <v>123</v>
      </c>
      <c r="L1206" t="str">
        <f>VLOOKUP(Table13144[[#This Row],[PrevRecordType]],RecordTypes!$B$13:$C$27,2,0)</f>
        <v>User Login Start is Good</v>
      </c>
      <c r="M1206" t="str">
        <f>+VLOOKUP(Table13144[[#This Row],[DeviceMAC]],C1207:H3109,5,0)</f>
        <v>User Login Start is Good</v>
      </c>
    </row>
    <row r="1207" spans="2:13" ht="28.8" x14ac:dyDescent="0.3">
      <c r="B1207" s="5" t="s">
        <v>26</v>
      </c>
      <c r="C1207" s="5" t="s">
        <v>156</v>
      </c>
      <c r="D1207" s="6">
        <v>44340</v>
      </c>
      <c r="E1207" s="28">
        <v>44340.701782407414</v>
      </c>
      <c r="F1207" s="7">
        <v>151</v>
      </c>
      <c r="G1207" s="7" t="str">
        <f>VLOOKUP(Table13144[[#This Row],[LogRecordType]],RecordTypes!$B$13:$C$27,2,0)</f>
        <v>Device Shutdown Finish</v>
      </c>
      <c r="H1207" s="5" t="s">
        <v>157</v>
      </c>
      <c r="I1207" s="30">
        <f t="shared" si="18"/>
        <v>44340</v>
      </c>
      <c r="J1207" s="29">
        <f>+VLOOKUP(Table13144[[#This Row],[DeviceMAC]],C1208:F3110,3,0)</f>
        <v>44340.700960648152</v>
      </c>
      <c r="K1207">
        <f>+VLOOKUP(Table13144[[#This Row],[DeviceMAC]],C1208:F3110,4,0)</f>
        <v>149</v>
      </c>
      <c r="L1207" t="str">
        <f>VLOOKUP(Table13144[[#This Row],[PrevRecordType]],RecordTypes!$B$13:$C$27,2,0)</f>
        <v>Device Shutdown Start</v>
      </c>
      <c r="M1207" t="str">
        <f>+VLOOKUP(Table13144[[#This Row],[DeviceMAC]],C1208:H3110,5,0)</f>
        <v>Device Shutdown Start</v>
      </c>
    </row>
    <row r="1208" spans="2:13" x14ac:dyDescent="0.3">
      <c r="B1208" s="5" t="s">
        <v>26</v>
      </c>
      <c r="C1208" s="5" t="s">
        <v>156</v>
      </c>
      <c r="D1208" s="6">
        <v>44340</v>
      </c>
      <c r="E1208" s="28">
        <v>44340.700960648152</v>
      </c>
      <c r="F1208" s="7">
        <v>149</v>
      </c>
      <c r="G1208" s="7" t="str">
        <f>VLOOKUP(Table13144[[#This Row],[LogRecordType]],RecordTypes!$B$13:$C$27,2,0)</f>
        <v>Device Shutdown Start</v>
      </c>
      <c r="H1208" s="5" t="s">
        <v>157</v>
      </c>
      <c r="I1208" s="30">
        <f t="shared" si="18"/>
        <v>44340</v>
      </c>
      <c r="J1208" s="29">
        <f>+VLOOKUP(Table13144[[#This Row],[DeviceMAC]],C1209:F3111,3,0)</f>
        <v>44340.700509259266</v>
      </c>
      <c r="K1208">
        <f>+VLOOKUP(Table13144[[#This Row],[DeviceMAC]],C1209:F3111,4,0)</f>
        <v>144</v>
      </c>
      <c r="L1208" t="str">
        <f>VLOOKUP(Table13144[[#This Row],[PrevRecordType]],RecordTypes!$B$13:$C$27,2,0)</f>
        <v>User Logout is Good</v>
      </c>
      <c r="M1208" t="str">
        <f>+VLOOKUP(Table13144[[#This Row],[DeviceMAC]],C1209:H3111,5,0)</f>
        <v>User Logout is Good</v>
      </c>
    </row>
    <row r="1209" spans="2:13" ht="43.2" x14ac:dyDescent="0.3">
      <c r="B1209" s="5" t="s">
        <v>29</v>
      </c>
      <c r="C1209" s="5" t="s">
        <v>107</v>
      </c>
      <c r="D1209" s="6">
        <v>44340</v>
      </c>
      <c r="E1209" s="28">
        <v>44340.700914351859</v>
      </c>
      <c r="F1209" s="7">
        <v>156</v>
      </c>
      <c r="G1209" s="7" t="str">
        <f>VLOOKUP(Table13144[[#This Row],[LogRecordType]],RecordTypes!$B$13:$C$27,2,0)</f>
        <v>PowerDown Or Network Disconnect Discovered</v>
      </c>
      <c r="H1209" s="5" t="s">
        <v>67</v>
      </c>
      <c r="I1209" s="30">
        <f t="shared" si="18"/>
        <v>44340</v>
      </c>
      <c r="J1209" s="29">
        <f>+VLOOKUP(Table13144[[#This Row],[DeviceMAC]],C1210:F3112,3,0)</f>
        <v>44340.700787037043</v>
      </c>
      <c r="K1209">
        <f>+VLOOKUP(Table13144[[#This Row],[DeviceMAC]],C1210:F3112,4,0)</f>
        <v>144</v>
      </c>
      <c r="L1209" t="str">
        <f>VLOOKUP(Table13144[[#This Row],[PrevRecordType]],RecordTypes!$B$13:$C$27,2,0)</f>
        <v>User Logout is Good</v>
      </c>
      <c r="M1209" t="str">
        <f>+VLOOKUP(Table13144[[#This Row],[DeviceMAC]],C1210:H3112,5,0)</f>
        <v>User Logout is Good</v>
      </c>
    </row>
    <row r="1210" spans="2:13" x14ac:dyDescent="0.3">
      <c r="B1210" s="5" t="s">
        <v>29</v>
      </c>
      <c r="C1210" s="5" t="s">
        <v>107</v>
      </c>
      <c r="D1210" s="6">
        <v>44340</v>
      </c>
      <c r="E1210" s="28">
        <v>44340.700787037043</v>
      </c>
      <c r="F1210" s="7">
        <v>144</v>
      </c>
      <c r="G1210" s="7" t="str">
        <f>VLOOKUP(Table13144[[#This Row],[LogRecordType]],RecordTypes!$B$13:$C$27,2,0)</f>
        <v>User Logout is Good</v>
      </c>
      <c r="H1210" s="5" t="s">
        <v>115</v>
      </c>
      <c r="I1210" s="30">
        <f t="shared" si="18"/>
        <v>44340</v>
      </c>
      <c r="J1210" s="29">
        <f>+VLOOKUP(Table13144[[#This Row],[DeviceMAC]],C1211:F3113,3,0)</f>
        <v>44340.700370370374</v>
      </c>
      <c r="K1210">
        <f>+VLOOKUP(Table13144[[#This Row],[DeviceMAC]],C1211:F3113,4,0)</f>
        <v>139</v>
      </c>
      <c r="L1210" t="str">
        <f>VLOOKUP(Table13144[[#This Row],[PrevRecordType]],RecordTypes!$B$13:$C$27,2,0)</f>
        <v>User Logout Start</v>
      </c>
      <c r="M1210" t="str">
        <f>+VLOOKUP(Table13144[[#This Row],[DeviceMAC]],C1211:H3113,5,0)</f>
        <v>User Logout Start</v>
      </c>
    </row>
    <row r="1211" spans="2:13" x14ac:dyDescent="0.3">
      <c r="B1211" s="5" t="s">
        <v>26</v>
      </c>
      <c r="C1211" s="5" t="s">
        <v>156</v>
      </c>
      <c r="D1211" s="6">
        <v>44340</v>
      </c>
      <c r="E1211" s="28">
        <v>44340.700509259266</v>
      </c>
      <c r="F1211" s="7">
        <v>144</v>
      </c>
      <c r="G1211" s="7" t="str">
        <f>VLOOKUP(Table13144[[#This Row],[LogRecordType]],RecordTypes!$B$13:$C$27,2,0)</f>
        <v>User Logout is Good</v>
      </c>
      <c r="H1211" s="5" t="s">
        <v>173</v>
      </c>
      <c r="I1211" s="30">
        <f t="shared" si="18"/>
        <v>44340</v>
      </c>
      <c r="J1211" s="29">
        <f>+VLOOKUP(Table13144[[#This Row],[DeviceMAC]],C1212:F3114,3,0)</f>
        <v>44340.699224537042</v>
      </c>
      <c r="K1211">
        <f>+VLOOKUP(Table13144[[#This Row],[DeviceMAC]],C1212:F3114,4,0)</f>
        <v>139</v>
      </c>
      <c r="L1211" t="str">
        <f>VLOOKUP(Table13144[[#This Row],[PrevRecordType]],RecordTypes!$B$13:$C$27,2,0)</f>
        <v>User Logout Start</v>
      </c>
      <c r="M1211" t="str">
        <f>+VLOOKUP(Table13144[[#This Row],[DeviceMAC]],C1212:H3114,5,0)</f>
        <v>User Logout Start</v>
      </c>
    </row>
    <row r="1212" spans="2:13" x14ac:dyDescent="0.3">
      <c r="B1212" s="5" t="s">
        <v>29</v>
      </c>
      <c r="C1212" s="5" t="s">
        <v>107</v>
      </c>
      <c r="D1212" s="6">
        <v>44340</v>
      </c>
      <c r="E1212" s="28">
        <v>44340.700370370374</v>
      </c>
      <c r="F1212" s="7">
        <v>139</v>
      </c>
      <c r="G1212" s="7" t="str">
        <f>VLOOKUP(Table13144[[#This Row],[LogRecordType]],RecordTypes!$B$13:$C$27,2,0)</f>
        <v>User Logout Start</v>
      </c>
      <c r="H1212" s="5" t="s">
        <v>115</v>
      </c>
      <c r="I1212" s="30">
        <f t="shared" si="18"/>
        <v>44340</v>
      </c>
      <c r="J1212" s="29">
        <f>+VLOOKUP(Table13144[[#This Row],[DeviceMAC]],C1213:F3115,3,0)</f>
        <v>44340.31759259259</v>
      </c>
      <c r="K1212">
        <f>+VLOOKUP(Table13144[[#This Row],[DeviceMAC]],C1213:F3115,4,0)</f>
        <v>123</v>
      </c>
      <c r="L1212" t="str">
        <f>VLOOKUP(Table13144[[#This Row],[PrevRecordType]],RecordTypes!$B$13:$C$27,2,0)</f>
        <v>User Login Start is Good</v>
      </c>
      <c r="M1212" t="str">
        <f>+VLOOKUP(Table13144[[#This Row],[DeviceMAC]],C1213:H3115,5,0)</f>
        <v>User Login Start is Good</v>
      </c>
    </row>
    <row r="1213" spans="2:13" x14ac:dyDescent="0.3">
      <c r="B1213" s="5" t="s">
        <v>26</v>
      </c>
      <c r="C1213" s="5" t="s">
        <v>156</v>
      </c>
      <c r="D1213" s="6">
        <v>44340</v>
      </c>
      <c r="E1213" s="28">
        <v>44340.699224537042</v>
      </c>
      <c r="F1213" s="7">
        <v>139</v>
      </c>
      <c r="G1213" s="7" t="str">
        <f>VLOOKUP(Table13144[[#This Row],[LogRecordType]],RecordTypes!$B$13:$C$27,2,0)</f>
        <v>User Logout Start</v>
      </c>
      <c r="H1213" s="5" t="s">
        <v>172</v>
      </c>
      <c r="I1213" s="30">
        <f t="shared" si="18"/>
        <v>44340</v>
      </c>
      <c r="J1213" s="29">
        <f>+VLOOKUP(Table13144[[#This Row],[DeviceMAC]],C1214:F3116,3,0)</f>
        <v>44340.332094907411</v>
      </c>
      <c r="K1213">
        <f>+VLOOKUP(Table13144[[#This Row],[DeviceMAC]],C1214:F3116,4,0)</f>
        <v>123</v>
      </c>
      <c r="L1213" t="str">
        <f>VLOOKUP(Table13144[[#This Row],[PrevRecordType]],RecordTypes!$B$13:$C$27,2,0)</f>
        <v>User Login Start is Good</v>
      </c>
      <c r="M1213" t="str">
        <f>+VLOOKUP(Table13144[[#This Row],[DeviceMAC]],C1214:H3116,5,0)</f>
        <v>User Login Start is Good</v>
      </c>
    </row>
    <row r="1214" spans="2:13" ht="43.2" x14ac:dyDescent="0.3">
      <c r="B1214" s="5" t="s">
        <v>29</v>
      </c>
      <c r="C1214" s="5" t="s">
        <v>135</v>
      </c>
      <c r="D1214" s="6">
        <v>44340</v>
      </c>
      <c r="E1214" s="28">
        <v>44340.697812500002</v>
      </c>
      <c r="F1214" s="7">
        <v>156</v>
      </c>
      <c r="G1214" s="7" t="str">
        <f>VLOOKUP(Table13144[[#This Row],[LogRecordType]],RecordTypes!$B$13:$C$27,2,0)</f>
        <v>PowerDown Or Network Disconnect Discovered</v>
      </c>
      <c r="H1214" s="5" t="s">
        <v>67</v>
      </c>
      <c r="I1214" s="30">
        <f t="shared" si="18"/>
        <v>44340</v>
      </c>
      <c r="J1214" s="29">
        <f>+VLOOKUP(Table13144[[#This Row],[DeviceMAC]],C1215:F3117,3,0)</f>
        <v>44340.697662037041</v>
      </c>
      <c r="K1214">
        <f>+VLOOKUP(Table13144[[#This Row],[DeviceMAC]],C1215:F3117,4,0)</f>
        <v>151</v>
      </c>
      <c r="L1214" t="str">
        <f>VLOOKUP(Table13144[[#This Row],[PrevRecordType]],RecordTypes!$B$13:$C$27,2,0)</f>
        <v>Device Shutdown Finish</v>
      </c>
      <c r="M1214" t="str">
        <f>+VLOOKUP(Table13144[[#This Row],[DeviceMAC]],C1215:H3117,5,0)</f>
        <v>Device Shutdown Finish</v>
      </c>
    </row>
    <row r="1215" spans="2:13" ht="28.8" x14ac:dyDescent="0.3">
      <c r="B1215" s="5" t="s">
        <v>29</v>
      </c>
      <c r="C1215" s="5" t="s">
        <v>135</v>
      </c>
      <c r="D1215" s="6">
        <v>44340</v>
      </c>
      <c r="E1215" s="28">
        <v>44340.697662037041</v>
      </c>
      <c r="F1215" s="7">
        <v>151</v>
      </c>
      <c r="G1215" s="7" t="str">
        <f>VLOOKUP(Table13144[[#This Row],[LogRecordType]],RecordTypes!$B$13:$C$27,2,0)</f>
        <v>Device Shutdown Finish</v>
      </c>
      <c r="H1215" s="5" t="s">
        <v>136</v>
      </c>
      <c r="I1215" s="30">
        <f t="shared" si="18"/>
        <v>44340</v>
      </c>
      <c r="J1215" s="29">
        <f>+VLOOKUP(Table13144[[#This Row],[DeviceMAC]],C1216:F3118,3,0)</f>
        <v>44340.697372685187</v>
      </c>
      <c r="K1215">
        <f>+VLOOKUP(Table13144[[#This Row],[DeviceMAC]],C1216:F3118,4,0)</f>
        <v>149</v>
      </c>
      <c r="L1215" t="str">
        <f>VLOOKUP(Table13144[[#This Row],[PrevRecordType]],RecordTypes!$B$13:$C$27,2,0)</f>
        <v>Device Shutdown Start</v>
      </c>
      <c r="M1215" t="str">
        <f>+VLOOKUP(Table13144[[#This Row],[DeviceMAC]],C1216:H3118,5,0)</f>
        <v>Device Shutdown Start</v>
      </c>
    </row>
    <row r="1216" spans="2:13" x14ac:dyDescent="0.3">
      <c r="B1216" s="5" t="s">
        <v>29</v>
      </c>
      <c r="C1216" s="5" t="s">
        <v>135</v>
      </c>
      <c r="D1216" s="6">
        <v>44340</v>
      </c>
      <c r="E1216" s="28">
        <v>44340.697372685187</v>
      </c>
      <c r="F1216" s="7">
        <v>149</v>
      </c>
      <c r="G1216" s="7" t="str">
        <f>VLOOKUP(Table13144[[#This Row],[LogRecordType]],RecordTypes!$B$13:$C$27,2,0)</f>
        <v>Device Shutdown Start</v>
      </c>
      <c r="H1216" s="5" t="s">
        <v>136</v>
      </c>
      <c r="I1216" s="30">
        <f t="shared" si="18"/>
        <v>44340</v>
      </c>
      <c r="J1216" s="29">
        <f>+VLOOKUP(Table13144[[#This Row],[DeviceMAC]],C1217:F3119,3,0)</f>
        <v>44340.696863425925</v>
      </c>
      <c r="K1216">
        <f>+VLOOKUP(Table13144[[#This Row],[DeviceMAC]],C1217:F3119,4,0)</f>
        <v>144</v>
      </c>
      <c r="L1216" t="str">
        <f>VLOOKUP(Table13144[[#This Row],[PrevRecordType]],RecordTypes!$B$13:$C$27,2,0)</f>
        <v>User Logout is Good</v>
      </c>
      <c r="M1216" t="str">
        <f>+VLOOKUP(Table13144[[#This Row],[DeviceMAC]],C1217:H3119,5,0)</f>
        <v>User Logout is Good</v>
      </c>
    </row>
    <row r="1217" spans="2:13" ht="43.2" x14ac:dyDescent="0.3">
      <c r="B1217" s="5" t="s">
        <v>29</v>
      </c>
      <c r="C1217" s="5" t="s">
        <v>116</v>
      </c>
      <c r="D1217" s="6">
        <v>44340</v>
      </c>
      <c r="E1217" s="28">
        <v>44340.697152777771</v>
      </c>
      <c r="F1217" s="7">
        <v>156</v>
      </c>
      <c r="G1217" s="7" t="str">
        <f>VLOOKUP(Table13144[[#This Row],[LogRecordType]],RecordTypes!$B$13:$C$27,2,0)</f>
        <v>PowerDown Or Network Disconnect Discovered</v>
      </c>
      <c r="H1217" s="5" t="s">
        <v>67</v>
      </c>
      <c r="I1217" s="30">
        <f t="shared" si="18"/>
        <v>44340</v>
      </c>
      <c r="J1217" s="29">
        <f>+VLOOKUP(Table13144[[#This Row],[DeviceMAC]],C1218:F3120,3,0)</f>
        <v>44340.696990740733</v>
      </c>
      <c r="K1217">
        <f>+VLOOKUP(Table13144[[#This Row],[DeviceMAC]],C1218:F3120,4,0)</f>
        <v>144</v>
      </c>
      <c r="L1217" t="str">
        <f>VLOOKUP(Table13144[[#This Row],[PrevRecordType]],RecordTypes!$B$13:$C$27,2,0)</f>
        <v>User Logout is Good</v>
      </c>
      <c r="M1217" t="str">
        <f>+VLOOKUP(Table13144[[#This Row],[DeviceMAC]],C1218:H3120,5,0)</f>
        <v>User Logout is Good</v>
      </c>
    </row>
    <row r="1218" spans="2:13" x14ac:dyDescent="0.3">
      <c r="B1218" s="5" t="s">
        <v>29</v>
      </c>
      <c r="C1218" s="5" t="s">
        <v>116</v>
      </c>
      <c r="D1218" s="6">
        <v>44340</v>
      </c>
      <c r="E1218" s="28">
        <v>44340.696990740733</v>
      </c>
      <c r="F1218" s="7">
        <v>144</v>
      </c>
      <c r="G1218" s="7" t="str">
        <f>VLOOKUP(Table13144[[#This Row],[LogRecordType]],RecordTypes!$B$13:$C$27,2,0)</f>
        <v>User Logout is Good</v>
      </c>
      <c r="H1218" s="5" t="s">
        <v>128</v>
      </c>
      <c r="I1218" s="30">
        <f t="shared" si="18"/>
        <v>44340</v>
      </c>
      <c r="J1218" s="29">
        <f>+VLOOKUP(Table13144[[#This Row],[DeviceMAC]],C1219:F3121,3,0)</f>
        <v>44340.69663194444</v>
      </c>
      <c r="K1218">
        <f>+VLOOKUP(Table13144[[#This Row],[DeviceMAC]],C1219:F3121,4,0)</f>
        <v>139</v>
      </c>
      <c r="L1218" t="str">
        <f>VLOOKUP(Table13144[[#This Row],[PrevRecordType]],RecordTypes!$B$13:$C$27,2,0)</f>
        <v>User Logout Start</v>
      </c>
      <c r="M1218" t="str">
        <f>+VLOOKUP(Table13144[[#This Row],[DeviceMAC]],C1219:H3121,5,0)</f>
        <v>User Logout Start</v>
      </c>
    </row>
    <row r="1219" spans="2:13" x14ac:dyDescent="0.3">
      <c r="B1219" s="5" t="s">
        <v>29</v>
      </c>
      <c r="C1219" s="5" t="s">
        <v>135</v>
      </c>
      <c r="D1219" s="6">
        <v>44340</v>
      </c>
      <c r="E1219" s="28">
        <v>44340.696863425925</v>
      </c>
      <c r="F1219" s="7">
        <v>144</v>
      </c>
      <c r="G1219" s="7" t="str">
        <f>VLOOKUP(Table13144[[#This Row],[LogRecordType]],RecordTypes!$B$13:$C$27,2,0)</f>
        <v>User Logout is Good</v>
      </c>
      <c r="H1219" s="5" t="s">
        <v>130</v>
      </c>
      <c r="I1219" s="30">
        <f t="shared" si="18"/>
        <v>44340</v>
      </c>
      <c r="J1219" s="29">
        <f>+VLOOKUP(Table13144[[#This Row],[DeviceMAC]],C1220:F3122,3,0)</f>
        <v>44340.695555555561</v>
      </c>
      <c r="K1219">
        <f>+VLOOKUP(Table13144[[#This Row],[DeviceMAC]],C1220:F3122,4,0)</f>
        <v>139</v>
      </c>
      <c r="L1219" t="str">
        <f>VLOOKUP(Table13144[[#This Row],[PrevRecordType]],RecordTypes!$B$13:$C$27,2,0)</f>
        <v>User Logout Start</v>
      </c>
      <c r="M1219" t="str">
        <f>+VLOOKUP(Table13144[[#This Row],[DeviceMAC]],C1220:H3122,5,0)</f>
        <v>User Logout Start</v>
      </c>
    </row>
    <row r="1220" spans="2:13" x14ac:dyDescent="0.3">
      <c r="B1220" s="5" t="s">
        <v>29</v>
      </c>
      <c r="C1220" s="5" t="s">
        <v>116</v>
      </c>
      <c r="D1220" s="6">
        <v>44340</v>
      </c>
      <c r="E1220" s="28">
        <v>44340.69663194444</v>
      </c>
      <c r="F1220" s="7">
        <v>139</v>
      </c>
      <c r="G1220" s="7" t="str">
        <f>VLOOKUP(Table13144[[#This Row],[LogRecordType]],RecordTypes!$B$13:$C$27,2,0)</f>
        <v>User Logout Start</v>
      </c>
      <c r="H1220" s="5" t="s">
        <v>128</v>
      </c>
      <c r="I1220" s="30">
        <f t="shared" si="18"/>
        <v>44340</v>
      </c>
      <c r="J1220" s="29">
        <f>+VLOOKUP(Table13144[[#This Row],[DeviceMAC]],C1221:F3123,3,0)</f>
        <v>44340.315706018519</v>
      </c>
      <c r="K1220">
        <f>+VLOOKUP(Table13144[[#This Row],[DeviceMAC]],C1221:F3123,4,0)</f>
        <v>123</v>
      </c>
      <c r="L1220" t="str">
        <f>VLOOKUP(Table13144[[#This Row],[PrevRecordType]],RecordTypes!$B$13:$C$27,2,0)</f>
        <v>User Login Start is Good</v>
      </c>
      <c r="M1220" t="str">
        <f>+VLOOKUP(Table13144[[#This Row],[DeviceMAC]],C1221:H3123,5,0)</f>
        <v>User Login Start is Good</v>
      </c>
    </row>
    <row r="1221" spans="2:13" ht="43.2" x14ac:dyDescent="0.3">
      <c r="B1221" s="5" t="s">
        <v>26</v>
      </c>
      <c r="C1221" s="5" t="s">
        <v>124</v>
      </c>
      <c r="D1221" s="6">
        <v>44340</v>
      </c>
      <c r="E1221" s="28">
        <v>44340.696030092586</v>
      </c>
      <c r="F1221" s="7">
        <v>156</v>
      </c>
      <c r="G1221" s="7" t="str">
        <f>VLOOKUP(Table13144[[#This Row],[LogRecordType]],RecordTypes!$B$13:$C$27,2,0)</f>
        <v>PowerDown Or Network Disconnect Discovered</v>
      </c>
      <c r="H1221" s="5" t="s">
        <v>67</v>
      </c>
      <c r="I1221" s="30">
        <f t="shared" si="18"/>
        <v>44340</v>
      </c>
      <c r="J1221" s="29">
        <f>+VLOOKUP(Table13144[[#This Row],[DeviceMAC]],C1222:F3124,3,0)</f>
        <v>44340.695914351847</v>
      </c>
      <c r="K1221">
        <f>+VLOOKUP(Table13144[[#This Row],[DeviceMAC]],C1222:F3124,4,0)</f>
        <v>151</v>
      </c>
      <c r="L1221" t="str">
        <f>VLOOKUP(Table13144[[#This Row],[PrevRecordType]],RecordTypes!$B$13:$C$27,2,0)</f>
        <v>Device Shutdown Finish</v>
      </c>
      <c r="M1221" t="str">
        <f>+VLOOKUP(Table13144[[#This Row],[DeviceMAC]],C1222:H3124,5,0)</f>
        <v>Device Shutdown Finish</v>
      </c>
    </row>
    <row r="1222" spans="2:13" ht="28.8" x14ac:dyDescent="0.3">
      <c r="B1222" s="5" t="s">
        <v>26</v>
      </c>
      <c r="C1222" s="5" t="s">
        <v>124</v>
      </c>
      <c r="D1222" s="6">
        <v>44340</v>
      </c>
      <c r="E1222" s="28">
        <v>44340.695914351847</v>
      </c>
      <c r="F1222" s="7">
        <v>151</v>
      </c>
      <c r="G1222" s="7" t="str">
        <f>VLOOKUP(Table13144[[#This Row],[LogRecordType]],RecordTypes!$B$13:$C$27,2,0)</f>
        <v>Device Shutdown Finish</v>
      </c>
      <c r="H1222" s="5" t="s">
        <v>125</v>
      </c>
      <c r="I1222" s="30">
        <f t="shared" si="18"/>
        <v>44340</v>
      </c>
      <c r="J1222" s="29">
        <f>+VLOOKUP(Table13144[[#This Row],[DeviceMAC]],C1223:F3125,3,0)</f>
        <v>44340.695335648146</v>
      </c>
      <c r="K1222">
        <f>+VLOOKUP(Table13144[[#This Row],[DeviceMAC]],C1223:F3125,4,0)</f>
        <v>149</v>
      </c>
      <c r="L1222" t="str">
        <f>VLOOKUP(Table13144[[#This Row],[PrevRecordType]],RecordTypes!$B$13:$C$27,2,0)</f>
        <v>Device Shutdown Start</v>
      </c>
      <c r="M1222" t="str">
        <f>+VLOOKUP(Table13144[[#This Row],[DeviceMAC]],C1223:H3125,5,0)</f>
        <v>Device Shutdown Start</v>
      </c>
    </row>
    <row r="1223" spans="2:13" x14ac:dyDescent="0.3">
      <c r="B1223" s="5" t="s">
        <v>29</v>
      </c>
      <c r="C1223" s="5" t="s">
        <v>135</v>
      </c>
      <c r="D1223" s="6">
        <v>44340</v>
      </c>
      <c r="E1223" s="28">
        <v>44340.695555555561</v>
      </c>
      <c r="F1223" s="7">
        <v>139</v>
      </c>
      <c r="G1223" s="7" t="str">
        <f>VLOOKUP(Table13144[[#This Row],[LogRecordType]],RecordTypes!$B$13:$C$27,2,0)</f>
        <v>User Logout Start</v>
      </c>
      <c r="H1223" s="5" t="s">
        <v>140</v>
      </c>
      <c r="I1223" s="30">
        <f t="shared" si="18"/>
        <v>44340</v>
      </c>
      <c r="J1223" s="29">
        <f>+VLOOKUP(Table13144[[#This Row],[DeviceMAC]],C1224:F3126,3,0)</f>
        <v>44340.319513888891</v>
      </c>
      <c r="K1223">
        <f>+VLOOKUP(Table13144[[#This Row],[DeviceMAC]],C1224:F3126,4,0)</f>
        <v>112</v>
      </c>
      <c r="L1223" t="str">
        <f>VLOOKUP(Table13144[[#This Row],[PrevRecordType]],RecordTypes!$B$13:$C$27,2,0)</f>
        <v>Device Connect Network</v>
      </c>
      <c r="M1223" t="str">
        <f>+VLOOKUP(Table13144[[#This Row],[DeviceMAC]],C1224:H3126,5,0)</f>
        <v>Device Connect Network</v>
      </c>
    </row>
    <row r="1224" spans="2:13" x14ac:dyDescent="0.3">
      <c r="B1224" s="5" t="s">
        <v>26</v>
      </c>
      <c r="C1224" s="5" t="s">
        <v>124</v>
      </c>
      <c r="D1224" s="6">
        <v>44340</v>
      </c>
      <c r="E1224" s="28">
        <v>44340.695335648146</v>
      </c>
      <c r="F1224" s="7">
        <v>149</v>
      </c>
      <c r="G1224" s="7" t="str">
        <f>VLOOKUP(Table13144[[#This Row],[LogRecordType]],RecordTypes!$B$13:$C$27,2,0)</f>
        <v>Device Shutdown Start</v>
      </c>
      <c r="H1224" s="5" t="s">
        <v>125</v>
      </c>
      <c r="I1224" s="30">
        <f t="shared" si="18"/>
        <v>44340</v>
      </c>
      <c r="J1224" s="29">
        <f>+VLOOKUP(Table13144[[#This Row],[DeviceMAC]],C1225:F3127,3,0)</f>
        <v>44340.694965277777</v>
      </c>
      <c r="K1224">
        <f>+VLOOKUP(Table13144[[#This Row],[DeviceMAC]],C1225:F3127,4,0)</f>
        <v>144</v>
      </c>
      <c r="L1224" t="str">
        <f>VLOOKUP(Table13144[[#This Row],[PrevRecordType]],RecordTypes!$B$13:$C$27,2,0)</f>
        <v>User Logout is Good</v>
      </c>
      <c r="M1224" t="str">
        <f>+VLOOKUP(Table13144[[#This Row],[DeviceMAC]],C1225:H3127,5,0)</f>
        <v>User Logout is Good</v>
      </c>
    </row>
    <row r="1225" spans="2:13" x14ac:dyDescent="0.3">
      <c r="B1225" s="5" t="s">
        <v>26</v>
      </c>
      <c r="C1225" s="5" t="s">
        <v>124</v>
      </c>
      <c r="D1225" s="6">
        <v>44340</v>
      </c>
      <c r="E1225" s="28">
        <v>44340.694965277777</v>
      </c>
      <c r="F1225" s="7">
        <v>144</v>
      </c>
      <c r="G1225" s="7" t="str">
        <f>VLOOKUP(Table13144[[#This Row],[LogRecordType]],RecordTypes!$B$13:$C$27,2,0)</f>
        <v>User Logout is Good</v>
      </c>
      <c r="H1225" s="5" t="s">
        <v>134</v>
      </c>
      <c r="I1225" s="30">
        <f t="shared" si="18"/>
        <v>44340</v>
      </c>
      <c r="J1225" s="29">
        <f>+VLOOKUP(Table13144[[#This Row],[DeviceMAC]],C1226:F3128,3,0)</f>
        <v>44340.694467592592</v>
      </c>
      <c r="K1225">
        <f>+VLOOKUP(Table13144[[#This Row],[DeviceMAC]],C1226:F3128,4,0)</f>
        <v>139</v>
      </c>
      <c r="L1225" t="str">
        <f>VLOOKUP(Table13144[[#This Row],[PrevRecordType]],RecordTypes!$B$13:$C$27,2,0)</f>
        <v>User Logout Start</v>
      </c>
      <c r="M1225" t="str">
        <f>+VLOOKUP(Table13144[[#This Row],[DeviceMAC]],C1226:H3128,5,0)</f>
        <v>User Logout Start</v>
      </c>
    </row>
    <row r="1226" spans="2:13" ht="43.2" x14ac:dyDescent="0.3">
      <c r="B1226" s="5" t="s">
        <v>26</v>
      </c>
      <c r="C1226" s="5" t="s">
        <v>131</v>
      </c>
      <c r="D1226" s="6">
        <v>44340</v>
      </c>
      <c r="E1226" s="28">
        <v>44340.694513888891</v>
      </c>
      <c r="F1226" s="7">
        <v>156</v>
      </c>
      <c r="G1226" s="7" t="str">
        <f>VLOOKUP(Table13144[[#This Row],[LogRecordType]],RecordTypes!$B$13:$C$27,2,0)</f>
        <v>PowerDown Or Network Disconnect Discovered</v>
      </c>
      <c r="H1226" s="5" t="s">
        <v>67</v>
      </c>
      <c r="I1226" s="30">
        <f t="shared" si="18"/>
        <v>44340</v>
      </c>
      <c r="J1226" s="29">
        <f>+VLOOKUP(Table13144[[#This Row],[DeviceMAC]],C1227:F3129,3,0)</f>
        <v>44340.694374999999</v>
      </c>
      <c r="K1226">
        <f>+VLOOKUP(Table13144[[#This Row],[DeviceMAC]],C1227:F3129,4,0)</f>
        <v>151</v>
      </c>
      <c r="L1226" t="str">
        <f>VLOOKUP(Table13144[[#This Row],[PrevRecordType]],RecordTypes!$B$13:$C$27,2,0)</f>
        <v>Device Shutdown Finish</v>
      </c>
      <c r="M1226" t="str">
        <f>+VLOOKUP(Table13144[[#This Row],[DeviceMAC]],C1227:H3129,5,0)</f>
        <v>Device Shutdown Finish</v>
      </c>
    </row>
    <row r="1227" spans="2:13" x14ac:dyDescent="0.3">
      <c r="B1227" s="5" t="s">
        <v>26</v>
      </c>
      <c r="C1227" s="5" t="s">
        <v>124</v>
      </c>
      <c r="D1227" s="6">
        <v>44340</v>
      </c>
      <c r="E1227" s="28">
        <v>44340.694467592592</v>
      </c>
      <c r="F1227" s="7">
        <v>139</v>
      </c>
      <c r="G1227" s="7" t="str">
        <f>VLOOKUP(Table13144[[#This Row],[LogRecordType]],RecordTypes!$B$13:$C$27,2,0)</f>
        <v>User Logout Start</v>
      </c>
      <c r="H1227" s="5" t="s">
        <v>133</v>
      </c>
      <c r="I1227" s="30">
        <f t="shared" ref="I1227:I1290" si="19">+VLOOKUP(C1227,C1228:H3130,2,0)</f>
        <v>44340</v>
      </c>
      <c r="J1227" s="29">
        <f>+VLOOKUP(Table13144[[#This Row],[DeviceMAC]],C1228:F3130,3,0)</f>
        <v>44340.318078703705</v>
      </c>
      <c r="K1227">
        <f>+VLOOKUP(Table13144[[#This Row],[DeviceMAC]],C1228:F3130,4,0)</f>
        <v>123</v>
      </c>
      <c r="L1227" t="str">
        <f>VLOOKUP(Table13144[[#This Row],[PrevRecordType]],RecordTypes!$B$13:$C$27,2,0)</f>
        <v>User Login Start is Good</v>
      </c>
      <c r="M1227" t="str">
        <f>+VLOOKUP(Table13144[[#This Row],[DeviceMAC]],C1228:H3130,5,0)</f>
        <v>User Login Start is Good</v>
      </c>
    </row>
    <row r="1228" spans="2:13" ht="28.8" x14ac:dyDescent="0.3">
      <c r="B1228" s="5" t="s">
        <v>26</v>
      </c>
      <c r="C1228" s="5" t="s">
        <v>131</v>
      </c>
      <c r="D1228" s="6">
        <v>44340</v>
      </c>
      <c r="E1228" s="28">
        <v>44340.694374999999</v>
      </c>
      <c r="F1228" s="7">
        <v>151</v>
      </c>
      <c r="G1228" s="7" t="str">
        <f>VLOOKUP(Table13144[[#This Row],[LogRecordType]],RecordTypes!$B$13:$C$27,2,0)</f>
        <v>Device Shutdown Finish</v>
      </c>
      <c r="H1228" s="5" t="s">
        <v>132</v>
      </c>
      <c r="I1228" s="30">
        <f t="shared" si="19"/>
        <v>44340</v>
      </c>
      <c r="J1228" s="29">
        <f>+VLOOKUP(Table13144[[#This Row],[DeviceMAC]],C1229:F3131,3,0)</f>
        <v>44340.69363425926</v>
      </c>
      <c r="K1228">
        <f>+VLOOKUP(Table13144[[#This Row],[DeviceMAC]],C1229:F3131,4,0)</f>
        <v>149</v>
      </c>
      <c r="L1228" t="str">
        <f>VLOOKUP(Table13144[[#This Row],[PrevRecordType]],RecordTypes!$B$13:$C$27,2,0)</f>
        <v>Device Shutdown Start</v>
      </c>
      <c r="M1228" t="str">
        <f>+VLOOKUP(Table13144[[#This Row],[DeviceMAC]],C1229:H3131,5,0)</f>
        <v>Device Shutdown Start</v>
      </c>
    </row>
    <row r="1229" spans="2:13" ht="43.2" x14ac:dyDescent="0.3">
      <c r="B1229" s="5" t="s">
        <v>29</v>
      </c>
      <c r="C1229" s="5" t="s">
        <v>113</v>
      </c>
      <c r="D1229" s="6">
        <v>44340</v>
      </c>
      <c r="E1229" s="28">
        <v>44340.69402777779</v>
      </c>
      <c r="F1229" s="7">
        <v>156</v>
      </c>
      <c r="G1229" s="7" t="str">
        <f>VLOOKUP(Table13144[[#This Row],[LogRecordType]],RecordTypes!$B$13:$C$27,2,0)</f>
        <v>PowerDown Or Network Disconnect Discovered</v>
      </c>
      <c r="H1229" s="5" t="s">
        <v>67</v>
      </c>
      <c r="I1229" s="30">
        <f t="shared" si="19"/>
        <v>44340</v>
      </c>
      <c r="J1229" s="29">
        <f>+VLOOKUP(Table13144[[#This Row],[DeviceMAC]],C1230:F3132,3,0)</f>
        <v>44340.693888888898</v>
      </c>
      <c r="K1229">
        <f>+VLOOKUP(Table13144[[#This Row],[DeviceMAC]],C1230:F3132,4,0)</f>
        <v>144</v>
      </c>
      <c r="L1229" t="str">
        <f>VLOOKUP(Table13144[[#This Row],[PrevRecordType]],RecordTypes!$B$13:$C$27,2,0)</f>
        <v>User Logout is Good</v>
      </c>
      <c r="M1229" t="str">
        <f>+VLOOKUP(Table13144[[#This Row],[DeviceMAC]],C1230:H3132,5,0)</f>
        <v>User Logout is Good</v>
      </c>
    </row>
    <row r="1230" spans="2:13" x14ac:dyDescent="0.3">
      <c r="B1230" s="5" t="s">
        <v>29</v>
      </c>
      <c r="C1230" s="5" t="s">
        <v>113</v>
      </c>
      <c r="D1230" s="6">
        <v>44340</v>
      </c>
      <c r="E1230" s="28">
        <v>44340.693888888898</v>
      </c>
      <c r="F1230" s="7">
        <v>144</v>
      </c>
      <c r="G1230" s="7" t="str">
        <f>VLOOKUP(Table13144[[#This Row],[LogRecordType]],RecordTypes!$B$13:$C$27,2,0)</f>
        <v>User Logout is Good</v>
      </c>
      <c r="H1230" s="5" t="s">
        <v>129</v>
      </c>
      <c r="I1230" s="30">
        <f t="shared" si="19"/>
        <v>44340</v>
      </c>
      <c r="J1230" s="29">
        <f>+VLOOKUP(Table13144[[#This Row],[DeviceMAC]],C1231:F3133,3,0)</f>
        <v>44340.693425925936</v>
      </c>
      <c r="K1230">
        <f>+VLOOKUP(Table13144[[#This Row],[DeviceMAC]],C1231:F3133,4,0)</f>
        <v>139</v>
      </c>
      <c r="L1230" t="str">
        <f>VLOOKUP(Table13144[[#This Row],[PrevRecordType]],RecordTypes!$B$13:$C$27,2,0)</f>
        <v>User Logout Start</v>
      </c>
      <c r="M1230" t="str">
        <f>+VLOOKUP(Table13144[[#This Row],[DeviceMAC]],C1231:H3133,5,0)</f>
        <v>User Logout Start</v>
      </c>
    </row>
    <row r="1231" spans="2:13" x14ac:dyDescent="0.3">
      <c r="B1231" s="5" t="s">
        <v>26</v>
      </c>
      <c r="C1231" s="5" t="s">
        <v>131</v>
      </c>
      <c r="D1231" s="6">
        <v>44340</v>
      </c>
      <c r="E1231" s="28">
        <v>44340.69363425926</v>
      </c>
      <c r="F1231" s="7">
        <v>149</v>
      </c>
      <c r="G1231" s="7" t="str">
        <f>VLOOKUP(Table13144[[#This Row],[LogRecordType]],RecordTypes!$B$13:$C$27,2,0)</f>
        <v>Device Shutdown Start</v>
      </c>
      <c r="H1231" s="5" t="s">
        <v>132</v>
      </c>
      <c r="I1231" s="30">
        <f t="shared" si="19"/>
        <v>44340</v>
      </c>
      <c r="J1231" s="29">
        <f>+VLOOKUP(Table13144[[#This Row],[DeviceMAC]],C1232:F3134,3,0)</f>
        <v>44340.692812499998</v>
      </c>
      <c r="K1231">
        <f>+VLOOKUP(Table13144[[#This Row],[DeviceMAC]],C1232:F3134,4,0)</f>
        <v>144</v>
      </c>
      <c r="L1231" t="str">
        <f>VLOOKUP(Table13144[[#This Row],[PrevRecordType]],RecordTypes!$B$13:$C$27,2,0)</f>
        <v>User Logout is Good</v>
      </c>
      <c r="M1231" t="str">
        <f>+VLOOKUP(Table13144[[#This Row],[DeviceMAC]],C1232:H3134,5,0)</f>
        <v>User Logout is Good</v>
      </c>
    </row>
    <row r="1232" spans="2:13" x14ac:dyDescent="0.3">
      <c r="B1232" s="5" t="s">
        <v>29</v>
      </c>
      <c r="C1232" s="5" t="s">
        <v>113</v>
      </c>
      <c r="D1232" s="6">
        <v>44340</v>
      </c>
      <c r="E1232" s="28">
        <v>44340.693425925936</v>
      </c>
      <c r="F1232" s="7">
        <v>139</v>
      </c>
      <c r="G1232" s="7" t="str">
        <f>VLOOKUP(Table13144[[#This Row],[LogRecordType]],RecordTypes!$B$13:$C$27,2,0)</f>
        <v>User Logout Start</v>
      </c>
      <c r="H1232" s="5" t="s">
        <v>129</v>
      </c>
      <c r="I1232" s="30">
        <f t="shared" si="19"/>
        <v>44340</v>
      </c>
      <c r="J1232" s="29">
        <f>+VLOOKUP(Table13144[[#This Row],[DeviceMAC]],C1233:F3135,3,0)</f>
        <v>44340.315451388895</v>
      </c>
      <c r="K1232">
        <f>+VLOOKUP(Table13144[[#This Row],[DeviceMAC]],C1233:F3135,4,0)</f>
        <v>123</v>
      </c>
      <c r="L1232" t="str">
        <f>VLOOKUP(Table13144[[#This Row],[PrevRecordType]],RecordTypes!$B$13:$C$27,2,0)</f>
        <v>User Login Start is Good</v>
      </c>
      <c r="M1232" t="str">
        <f>+VLOOKUP(Table13144[[#This Row],[DeviceMAC]],C1233:H3135,5,0)</f>
        <v>User Login Start is Good</v>
      </c>
    </row>
    <row r="1233" spans="2:13" x14ac:dyDescent="0.3">
      <c r="B1233" s="5" t="s">
        <v>26</v>
      </c>
      <c r="C1233" s="5" t="s">
        <v>131</v>
      </c>
      <c r="D1233" s="6">
        <v>44340</v>
      </c>
      <c r="E1233" s="28">
        <v>44340.692812499998</v>
      </c>
      <c r="F1233" s="7">
        <v>144</v>
      </c>
      <c r="G1233" s="7" t="str">
        <f>VLOOKUP(Table13144[[#This Row],[LogRecordType]],RecordTypes!$B$13:$C$27,2,0)</f>
        <v>User Logout is Good</v>
      </c>
      <c r="H1233" s="5" t="s">
        <v>139</v>
      </c>
      <c r="I1233" s="30">
        <f t="shared" si="19"/>
        <v>44340</v>
      </c>
      <c r="J1233" s="29">
        <f>+VLOOKUP(Table13144[[#This Row],[DeviceMAC]],C1234:F3136,3,0)</f>
        <v>44340.692372685182</v>
      </c>
      <c r="K1233">
        <f>+VLOOKUP(Table13144[[#This Row],[DeviceMAC]],C1234:F3136,4,0)</f>
        <v>139</v>
      </c>
      <c r="L1233" t="str">
        <f>VLOOKUP(Table13144[[#This Row],[PrevRecordType]],RecordTypes!$B$13:$C$27,2,0)</f>
        <v>User Logout Start</v>
      </c>
      <c r="M1233" t="str">
        <f>+VLOOKUP(Table13144[[#This Row],[DeviceMAC]],C1234:H3136,5,0)</f>
        <v>User Logout Start</v>
      </c>
    </row>
    <row r="1234" spans="2:13" x14ac:dyDescent="0.3">
      <c r="B1234" s="5" t="s">
        <v>26</v>
      </c>
      <c r="C1234" s="5" t="s">
        <v>131</v>
      </c>
      <c r="D1234" s="6">
        <v>44340</v>
      </c>
      <c r="E1234" s="28">
        <v>44340.692372685182</v>
      </c>
      <c r="F1234" s="7">
        <v>139</v>
      </c>
      <c r="G1234" s="7" t="str">
        <f>VLOOKUP(Table13144[[#This Row],[LogRecordType]],RecordTypes!$B$13:$C$27,2,0)</f>
        <v>User Logout Start</v>
      </c>
      <c r="H1234" s="5" t="s">
        <v>138</v>
      </c>
      <c r="I1234" s="30">
        <f t="shared" si="19"/>
        <v>44340</v>
      </c>
      <c r="J1234" s="29">
        <f>+VLOOKUP(Table13144[[#This Row],[DeviceMAC]],C1235:F3137,3,0)</f>
        <v>44340.319027777776</v>
      </c>
      <c r="K1234">
        <f>+VLOOKUP(Table13144[[#This Row],[DeviceMAC]],C1235:F3137,4,0)</f>
        <v>123</v>
      </c>
      <c r="L1234" t="str">
        <f>VLOOKUP(Table13144[[#This Row],[PrevRecordType]],RecordTypes!$B$13:$C$27,2,0)</f>
        <v>User Login Start is Good</v>
      </c>
      <c r="M1234" t="str">
        <f>+VLOOKUP(Table13144[[#This Row],[DeviceMAC]],C1235:H3137,5,0)</f>
        <v>User Login Start is Good</v>
      </c>
    </row>
    <row r="1235" spans="2:13" ht="43.2" x14ac:dyDescent="0.3">
      <c r="B1235" s="5" t="s">
        <v>29</v>
      </c>
      <c r="C1235" s="5" t="s">
        <v>122</v>
      </c>
      <c r="D1235" s="6">
        <v>44340</v>
      </c>
      <c r="E1235" s="28">
        <v>44340.692222222227</v>
      </c>
      <c r="F1235" s="7">
        <v>156</v>
      </c>
      <c r="G1235" s="7" t="str">
        <f>VLOOKUP(Table13144[[#This Row],[LogRecordType]],RecordTypes!$B$13:$C$27,2,0)</f>
        <v>PowerDown Or Network Disconnect Discovered</v>
      </c>
      <c r="H1235" s="5" t="s">
        <v>67</v>
      </c>
      <c r="I1235" s="30">
        <f t="shared" si="19"/>
        <v>44340</v>
      </c>
      <c r="J1235" s="29">
        <f>+VLOOKUP(Table13144[[#This Row],[DeviceMAC]],C1236:F3138,3,0)</f>
        <v>44340.692083333335</v>
      </c>
      <c r="K1235">
        <f>+VLOOKUP(Table13144[[#This Row],[DeviceMAC]],C1236:F3138,4,0)</f>
        <v>151</v>
      </c>
      <c r="L1235" t="str">
        <f>VLOOKUP(Table13144[[#This Row],[PrevRecordType]],RecordTypes!$B$13:$C$27,2,0)</f>
        <v>Device Shutdown Finish</v>
      </c>
      <c r="M1235" t="str">
        <f>+VLOOKUP(Table13144[[#This Row],[DeviceMAC]],C1236:H3138,5,0)</f>
        <v>Device Shutdown Finish</v>
      </c>
    </row>
    <row r="1236" spans="2:13" ht="28.8" x14ac:dyDescent="0.3">
      <c r="B1236" s="5" t="s">
        <v>29</v>
      </c>
      <c r="C1236" s="5" t="s">
        <v>122</v>
      </c>
      <c r="D1236" s="6">
        <v>44340</v>
      </c>
      <c r="E1236" s="28">
        <v>44340.692083333335</v>
      </c>
      <c r="F1236" s="7">
        <v>151</v>
      </c>
      <c r="G1236" s="7" t="str">
        <f>VLOOKUP(Table13144[[#This Row],[LogRecordType]],RecordTypes!$B$13:$C$27,2,0)</f>
        <v>Device Shutdown Finish</v>
      </c>
      <c r="H1236" s="5" t="s">
        <v>123</v>
      </c>
      <c r="I1236" s="30">
        <f t="shared" si="19"/>
        <v>44340</v>
      </c>
      <c r="J1236" s="29">
        <f>+VLOOKUP(Table13144[[#This Row],[DeviceMAC]],C1237:F3139,3,0)</f>
        <v>44340.691770833335</v>
      </c>
      <c r="K1236">
        <f>+VLOOKUP(Table13144[[#This Row],[DeviceMAC]],C1237:F3139,4,0)</f>
        <v>149</v>
      </c>
      <c r="L1236" t="str">
        <f>VLOOKUP(Table13144[[#This Row],[PrevRecordType]],RecordTypes!$B$13:$C$27,2,0)</f>
        <v>Device Shutdown Start</v>
      </c>
      <c r="M1236" t="str">
        <f>+VLOOKUP(Table13144[[#This Row],[DeviceMAC]],C1237:H3139,5,0)</f>
        <v>Device Shutdown Start</v>
      </c>
    </row>
    <row r="1237" spans="2:13" x14ac:dyDescent="0.3">
      <c r="B1237" s="5" t="s">
        <v>29</v>
      </c>
      <c r="C1237" s="5" t="s">
        <v>122</v>
      </c>
      <c r="D1237" s="6">
        <v>44340</v>
      </c>
      <c r="E1237" s="28">
        <v>44340.691770833335</v>
      </c>
      <c r="F1237" s="7">
        <v>149</v>
      </c>
      <c r="G1237" s="7" t="str">
        <f>VLOOKUP(Table13144[[#This Row],[LogRecordType]],RecordTypes!$B$13:$C$27,2,0)</f>
        <v>Device Shutdown Start</v>
      </c>
      <c r="H1237" s="5" t="s">
        <v>123</v>
      </c>
      <c r="I1237" s="30">
        <f t="shared" si="19"/>
        <v>44340</v>
      </c>
      <c r="J1237" s="29">
        <f>+VLOOKUP(Table13144[[#This Row],[DeviceMAC]],C1238:F3140,3,0)</f>
        <v>44340.69090277778</v>
      </c>
      <c r="K1237">
        <f>+VLOOKUP(Table13144[[#This Row],[DeviceMAC]],C1238:F3140,4,0)</f>
        <v>144</v>
      </c>
      <c r="L1237" t="str">
        <f>VLOOKUP(Table13144[[#This Row],[PrevRecordType]],RecordTypes!$B$13:$C$27,2,0)</f>
        <v>User Logout is Good</v>
      </c>
      <c r="M1237" t="str">
        <f>+VLOOKUP(Table13144[[#This Row],[DeviceMAC]],C1238:H3140,5,0)</f>
        <v>User Logout is Good</v>
      </c>
    </row>
    <row r="1238" spans="2:13" ht="43.2" x14ac:dyDescent="0.3">
      <c r="B1238" s="5" t="s">
        <v>26</v>
      </c>
      <c r="C1238" s="5" t="s">
        <v>111</v>
      </c>
      <c r="D1238" s="6">
        <v>44340</v>
      </c>
      <c r="E1238" s="28">
        <v>44340.691157407411</v>
      </c>
      <c r="F1238" s="7">
        <v>156</v>
      </c>
      <c r="G1238" s="7" t="str">
        <f>VLOOKUP(Table13144[[#This Row],[LogRecordType]],RecordTypes!$B$13:$C$27,2,0)</f>
        <v>PowerDown Or Network Disconnect Discovered</v>
      </c>
      <c r="H1238" s="5" t="s">
        <v>67</v>
      </c>
      <c r="I1238" s="30">
        <f t="shared" si="19"/>
        <v>44340</v>
      </c>
      <c r="J1238" s="29">
        <f>+VLOOKUP(Table13144[[#This Row],[DeviceMAC]],C1239:F3141,3,0)</f>
        <v>44340.691006944449</v>
      </c>
      <c r="K1238">
        <f>+VLOOKUP(Table13144[[#This Row],[DeviceMAC]],C1239:F3141,4,0)</f>
        <v>151</v>
      </c>
      <c r="L1238" t="str">
        <f>VLOOKUP(Table13144[[#This Row],[PrevRecordType]],RecordTypes!$B$13:$C$27,2,0)</f>
        <v>Device Shutdown Finish</v>
      </c>
      <c r="M1238" t="str">
        <f>+VLOOKUP(Table13144[[#This Row],[DeviceMAC]],C1239:H3141,5,0)</f>
        <v>Device Shutdown Finish</v>
      </c>
    </row>
    <row r="1239" spans="2:13" ht="28.8" x14ac:dyDescent="0.3">
      <c r="B1239" s="5" t="s">
        <v>26</v>
      </c>
      <c r="C1239" s="5" t="s">
        <v>111</v>
      </c>
      <c r="D1239" s="6">
        <v>44340</v>
      </c>
      <c r="E1239" s="28">
        <v>44340.691006944449</v>
      </c>
      <c r="F1239" s="7">
        <v>151</v>
      </c>
      <c r="G1239" s="7" t="str">
        <f>VLOOKUP(Table13144[[#This Row],[LogRecordType]],RecordTypes!$B$13:$C$27,2,0)</f>
        <v>Device Shutdown Finish</v>
      </c>
      <c r="H1239" s="5" t="s">
        <v>112</v>
      </c>
      <c r="I1239" s="30">
        <f t="shared" si="19"/>
        <v>44340</v>
      </c>
      <c r="J1239" s="29">
        <f>+VLOOKUP(Table13144[[#This Row],[DeviceMAC]],C1240:F3142,3,0)</f>
        <v>44340.690659722226</v>
      </c>
      <c r="K1239">
        <f>+VLOOKUP(Table13144[[#This Row],[DeviceMAC]],C1240:F3142,4,0)</f>
        <v>149</v>
      </c>
      <c r="L1239" t="str">
        <f>VLOOKUP(Table13144[[#This Row],[PrevRecordType]],RecordTypes!$B$13:$C$27,2,0)</f>
        <v>Device Shutdown Start</v>
      </c>
      <c r="M1239" t="str">
        <f>+VLOOKUP(Table13144[[#This Row],[DeviceMAC]],C1240:H3142,5,0)</f>
        <v>Device Shutdown Start</v>
      </c>
    </row>
    <row r="1240" spans="2:13" x14ac:dyDescent="0.3">
      <c r="B1240" s="5" t="s">
        <v>29</v>
      </c>
      <c r="C1240" s="5" t="s">
        <v>122</v>
      </c>
      <c r="D1240" s="6">
        <v>44340</v>
      </c>
      <c r="E1240" s="28">
        <v>44340.69090277778</v>
      </c>
      <c r="F1240" s="7">
        <v>144</v>
      </c>
      <c r="G1240" s="7" t="str">
        <f>VLOOKUP(Table13144[[#This Row],[LogRecordType]],RecordTypes!$B$13:$C$27,2,0)</f>
        <v>User Logout is Good</v>
      </c>
      <c r="H1240" s="5" t="s">
        <v>127</v>
      </c>
      <c r="I1240" s="30">
        <f t="shared" si="19"/>
        <v>44340</v>
      </c>
      <c r="J1240" s="29">
        <f>+VLOOKUP(Table13144[[#This Row],[DeviceMAC]],C1241:F3143,3,0)</f>
        <v>44340.690462962964</v>
      </c>
      <c r="K1240">
        <f>+VLOOKUP(Table13144[[#This Row],[DeviceMAC]],C1241:F3143,4,0)</f>
        <v>139</v>
      </c>
      <c r="L1240" t="str">
        <f>VLOOKUP(Table13144[[#This Row],[PrevRecordType]],RecordTypes!$B$13:$C$27,2,0)</f>
        <v>User Logout Start</v>
      </c>
      <c r="M1240" t="str">
        <f>+VLOOKUP(Table13144[[#This Row],[DeviceMAC]],C1241:H3143,5,0)</f>
        <v>User Logout Start</v>
      </c>
    </row>
    <row r="1241" spans="2:13" x14ac:dyDescent="0.3">
      <c r="B1241" s="5" t="s">
        <v>26</v>
      </c>
      <c r="C1241" s="5" t="s">
        <v>111</v>
      </c>
      <c r="D1241" s="6">
        <v>44340</v>
      </c>
      <c r="E1241" s="28">
        <v>44340.690659722226</v>
      </c>
      <c r="F1241" s="7">
        <v>149</v>
      </c>
      <c r="G1241" s="7" t="str">
        <f>VLOOKUP(Table13144[[#This Row],[LogRecordType]],RecordTypes!$B$13:$C$27,2,0)</f>
        <v>Device Shutdown Start</v>
      </c>
      <c r="H1241" s="5" t="s">
        <v>112</v>
      </c>
      <c r="I1241" s="30">
        <f t="shared" si="19"/>
        <v>44340</v>
      </c>
      <c r="J1241" s="29">
        <f>+VLOOKUP(Table13144[[#This Row],[DeviceMAC]],C1242:F3144,3,0)</f>
        <v>44340.690196759264</v>
      </c>
      <c r="K1241">
        <f>+VLOOKUP(Table13144[[#This Row],[DeviceMAC]],C1242:F3144,4,0)</f>
        <v>144</v>
      </c>
      <c r="L1241" t="str">
        <f>VLOOKUP(Table13144[[#This Row],[PrevRecordType]],RecordTypes!$B$13:$C$27,2,0)</f>
        <v>User Logout is Good</v>
      </c>
      <c r="M1241" t="str">
        <f>+VLOOKUP(Table13144[[#This Row],[DeviceMAC]],C1242:H3144,5,0)</f>
        <v>User Logout is Good</v>
      </c>
    </row>
    <row r="1242" spans="2:13" x14ac:dyDescent="0.3">
      <c r="B1242" s="5" t="s">
        <v>29</v>
      </c>
      <c r="C1242" s="5" t="s">
        <v>122</v>
      </c>
      <c r="D1242" s="6">
        <v>44340</v>
      </c>
      <c r="E1242" s="28">
        <v>44340.690462962964</v>
      </c>
      <c r="F1242" s="7">
        <v>139</v>
      </c>
      <c r="G1242" s="7" t="str">
        <f>VLOOKUP(Table13144[[#This Row],[LogRecordType]],RecordTypes!$B$13:$C$27,2,0)</f>
        <v>User Logout Start</v>
      </c>
      <c r="H1242" s="5" t="s">
        <v>126</v>
      </c>
      <c r="I1242" s="30">
        <f t="shared" si="19"/>
        <v>44340</v>
      </c>
      <c r="J1242" s="29">
        <f>+VLOOKUP(Table13144[[#This Row],[DeviceMAC]],C1243:F3145,3,0)</f>
        <v>44340.314259259263</v>
      </c>
      <c r="K1242">
        <f>+VLOOKUP(Table13144[[#This Row],[DeviceMAC]],C1243:F3145,4,0)</f>
        <v>123</v>
      </c>
      <c r="L1242" t="str">
        <f>VLOOKUP(Table13144[[#This Row],[PrevRecordType]],RecordTypes!$B$13:$C$27,2,0)</f>
        <v>User Login Start is Good</v>
      </c>
      <c r="M1242" t="str">
        <f>+VLOOKUP(Table13144[[#This Row],[DeviceMAC]],C1243:H3145,5,0)</f>
        <v>User Login Start is Good</v>
      </c>
    </row>
    <row r="1243" spans="2:13" x14ac:dyDescent="0.3">
      <c r="B1243" s="5" t="s">
        <v>26</v>
      </c>
      <c r="C1243" s="5" t="s">
        <v>111</v>
      </c>
      <c r="D1243" s="6">
        <v>44340</v>
      </c>
      <c r="E1243" s="28">
        <v>44340.690196759264</v>
      </c>
      <c r="F1243" s="7">
        <v>144</v>
      </c>
      <c r="G1243" s="7" t="str">
        <f>VLOOKUP(Table13144[[#This Row],[LogRecordType]],RecordTypes!$B$13:$C$27,2,0)</f>
        <v>User Logout is Good</v>
      </c>
      <c r="H1243" s="5" t="s">
        <v>119</v>
      </c>
      <c r="I1243" s="30">
        <f t="shared" si="19"/>
        <v>44340</v>
      </c>
      <c r="J1243" s="29">
        <f>+VLOOKUP(Table13144[[#This Row],[DeviceMAC]],C1244:F3146,3,0)</f>
        <v>44340.688969907409</v>
      </c>
      <c r="K1243">
        <f>+VLOOKUP(Table13144[[#This Row],[DeviceMAC]],C1244:F3146,4,0)</f>
        <v>139</v>
      </c>
      <c r="L1243" t="str">
        <f>VLOOKUP(Table13144[[#This Row],[PrevRecordType]],RecordTypes!$B$13:$C$27,2,0)</f>
        <v>User Logout Start</v>
      </c>
      <c r="M1243" t="str">
        <f>+VLOOKUP(Table13144[[#This Row],[DeviceMAC]],C1244:H3146,5,0)</f>
        <v>User Logout Start</v>
      </c>
    </row>
    <row r="1244" spans="2:13" x14ac:dyDescent="0.3">
      <c r="B1244" s="5" t="s">
        <v>26</v>
      </c>
      <c r="C1244" s="5" t="s">
        <v>111</v>
      </c>
      <c r="D1244" s="6">
        <v>44340</v>
      </c>
      <c r="E1244" s="28">
        <v>44340.688969907409</v>
      </c>
      <c r="F1244" s="7">
        <v>139</v>
      </c>
      <c r="G1244" s="7" t="str">
        <f>VLOOKUP(Table13144[[#This Row],[LogRecordType]],RecordTypes!$B$13:$C$27,2,0)</f>
        <v>User Logout Start</v>
      </c>
      <c r="H1244" s="5" t="s">
        <v>118</v>
      </c>
      <c r="I1244" s="30">
        <f t="shared" si="19"/>
        <v>44340</v>
      </c>
      <c r="J1244" s="29">
        <f>+VLOOKUP(Table13144[[#This Row],[DeviceMAC]],C1245:F3147,3,0)</f>
        <v>44340.311018518521</v>
      </c>
      <c r="K1244">
        <f>+VLOOKUP(Table13144[[#This Row],[DeviceMAC]],C1245:F3147,4,0)</f>
        <v>123</v>
      </c>
      <c r="L1244" t="str">
        <f>VLOOKUP(Table13144[[#This Row],[PrevRecordType]],RecordTypes!$B$13:$C$27,2,0)</f>
        <v>User Login Start is Good</v>
      </c>
      <c r="M1244" t="str">
        <f>+VLOOKUP(Table13144[[#This Row],[DeviceMAC]],C1245:H3147,5,0)</f>
        <v>User Login Start is Good</v>
      </c>
    </row>
    <row r="1245" spans="2:13" ht="43.2" x14ac:dyDescent="0.3">
      <c r="B1245" s="5" t="s">
        <v>29</v>
      </c>
      <c r="C1245" s="5" t="s">
        <v>100</v>
      </c>
      <c r="D1245" s="6">
        <v>44340</v>
      </c>
      <c r="E1245" s="28">
        <v>44340.688159722224</v>
      </c>
      <c r="F1245" s="7">
        <v>156</v>
      </c>
      <c r="G1245" s="7" t="str">
        <f>VLOOKUP(Table13144[[#This Row],[LogRecordType]],RecordTypes!$B$13:$C$27,2,0)</f>
        <v>PowerDown Or Network Disconnect Discovered</v>
      </c>
      <c r="H1245" s="5" t="s">
        <v>67</v>
      </c>
      <c r="I1245" s="30">
        <f t="shared" si="19"/>
        <v>44340</v>
      </c>
      <c r="J1245" s="29">
        <f>+VLOOKUP(Table13144[[#This Row],[DeviceMAC]],C1246:F3148,3,0)</f>
        <v>44340.688020833331</v>
      </c>
      <c r="K1245">
        <f>+VLOOKUP(Table13144[[#This Row],[DeviceMAC]],C1246:F3148,4,0)</f>
        <v>151</v>
      </c>
      <c r="L1245" t="str">
        <f>VLOOKUP(Table13144[[#This Row],[PrevRecordType]],RecordTypes!$B$13:$C$27,2,0)</f>
        <v>Device Shutdown Finish</v>
      </c>
      <c r="M1245" t="str">
        <f>+VLOOKUP(Table13144[[#This Row],[DeviceMAC]],C1246:H3148,5,0)</f>
        <v>Device Shutdown Finish</v>
      </c>
    </row>
    <row r="1246" spans="2:13" ht="28.8" x14ac:dyDescent="0.3">
      <c r="B1246" s="5" t="s">
        <v>29</v>
      </c>
      <c r="C1246" s="5" t="s">
        <v>100</v>
      </c>
      <c r="D1246" s="6">
        <v>44340</v>
      </c>
      <c r="E1246" s="28">
        <v>44340.688020833331</v>
      </c>
      <c r="F1246" s="7">
        <v>151</v>
      </c>
      <c r="G1246" s="7" t="str">
        <f>VLOOKUP(Table13144[[#This Row],[LogRecordType]],RecordTypes!$B$13:$C$27,2,0)</f>
        <v>Device Shutdown Finish</v>
      </c>
      <c r="H1246" s="5" t="s">
        <v>101</v>
      </c>
      <c r="I1246" s="30">
        <f t="shared" si="19"/>
        <v>44340</v>
      </c>
      <c r="J1246" s="29">
        <f>+VLOOKUP(Table13144[[#This Row],[DeviceMAC]],C1247:F3149,3,0)</f>
        <v>44340.687523148146</v>
      </c>
      <c r="K1246">
        <f>+VLOOKUP(Table13144[[#This Row],[DeviceMAC]],C1247:F3149,4,0)</f>
        <v>149</v>
      </c>
      <c r="L1246" t="str">
        <f>VLOOKUP(Table13144[[#This Row],[PrevRecordType]],RecordTypes!$B$13:$C$27,2,0)</f>
        <v>Device Shutdown Start</v>
      </c>
      <c r="M1246" t="str">
        <f>+VLOOKUP(Table13144[[#This Row],[DeviceMAC]],C1247:H3149,5,0)</f>
        <v>Device Shutdown Start</v>
      </c>
    </row>
    <row r="1247" spans="2:13" ht="43.2" x14ac:dyDescent="0.3">
      <c r="B1247" s="5" t="s">
        <v>26</v>
      </c>
      <c r="C1247" s="5" t="s">
        <v>27</v>
      </c>
      <c r="D1247" s="6">
        <v>44340</v>
      </c>
      <c r="E1247" s="28">
        <v>44340.687754629638</v>
      </c>
      <c r="F1247" s="7">
        <v>156</v>
      </c>
      <c r="G1247" s="7" t="str">
        <f>VLOOKUP(Table13144[[#This Row],[LogRecordType]],RecordTypes!$B$13:$C$27,2,0)</f>
        <v>PowerDown Or Network Disconnect Discovered</v>
      </c>
      <c r="H1247" s="5" t="s">
        <v>67</v>
      </c>
      <c r="I1247" s="30">
        <f t="shared" si="19"/>
        <v>44340</v>
      </c>
      <c r="J1247" s="29">
        <f>+VLOOKUP(Table13144[[#This Row],[DeviceMAC]],C1248:F3150,3,0)</f>
        <v>44340.6876388889</v>
      </c>
      <c r="K1247">
        <f>+VLOOKUP(Table13144[[#This Row],[DeviceMAC]],C1248:F3150,4,0)</f>
        <v>144</v>
      </c>
      <c r="L1247" t="str">
        <f>VLOOKUP(Table13144[[#This Row],[PrevRecordType]],RecordTypes!$B$13:$C$27,2,0)</f>
        <v>User Logout is Good</v>
      </c>
      <c r="M1247" t="str">
        <f>+VLOOKUP(Table13144[[#This Row],[DeviceMAC]],C1248:H3150,5,0)</f>
        <v>User Logout is Good</v>
      </c>
    </row>
    <row r="1248" spans="2:13" x14ac:dyDescent="0.3">
      <c r="B1248" s="5" t="s">
        <v>26</v>
      </c>
      <c r="C1248" s="5" t="s">
        <v>27</v>
      </c>
      <c r="D1248" s="6">
        <v>44340</v>
      </c>
      <c r="E1248" s="28">
        <v>44340.6876388889</v>
      </c>
      <c r="F1248" s="7">
        <v>144</v>
      </c>
      <c r="G1248" s="7" t="str">
        <f>VLOOKUP(Table13144[[#This Row],[LogRecordType]],RecordTypes!$B$13:$C$27,2,0)</f>
        <v>User Logout is Good</v>
      </c>
      <c r="H1248" s="5" t="s">
        <v>34</v>
      </c>
      <c r="I1248" s="30">
        <f t="shared" si="19"/>
        <v>44340</v>
      </c>
      <c r="J1248" s="29">
        <f>+VLOOKUP(Table13144[[#This Row],[DeviceMAC]],C1249:F3151,3,0)</f>
        <v>44340.686481481491</v>
      </c>
      <c r="K1248">
        <f>+VLOOKUP(Table13144[[#This Row],[DeviceMAC]],C1249:F3151,4,0)</f>
        <v>139</v>
      </c>
      <c r="L1248" t="str">
        <f>VLOOKUP(Table13144[[#This Row],[PrevRecordType]],RecordTypes!$B$13:$C$27,2,0)</f>
        <v>User Logout Start</v>
      </c>
      <c r="M1248" t="str">
        <f>+VLOOKUP(Table13144[[#This Row],[DeviceMAC]],C1249:H3151,5,0)</f>
        <v>User Logout Start</v>
      </c>
    </row>
    <row r="1249" spans="2:13" x14ac:dyDescent="0.3">
      <c r="B1249" s="5" t="s">
        <v>29</v>
      </c>
      <c r="C1249" s="5" t="s">
        <v>100</v>
      </c>
      <c r="D1249" s="6">
        <v>44340</v>
      </c>
      <c r="E1249" s="28">
        <v>44340.687523148146</v>
      </c>
      <c r="F1249" s="7">
        <v>149</v>
      </c>
      <c r="G1249" s="7" t="str">
        <f>VLOOKUP(Table13144[[#This Row],[LogRecordType]],RecordTypes!$B$13:$C$27,2,0)</f>
        <v>Device Shutdown Start</v>
      </c>
      <c r="H1249" s="5" t="s">
        <v>101</v>
      </c>
      <c r="I1249" s="30">
        <f t="shared" si="19"/>
        <v>44340</v>
      </c>
      <c r="J1249" s="29">
        <f>+VLOOKUP(Table13144[[#This Row],[DeviceMAC]],C1250:F3152,3,0)</f>
        <v>44340.687233796292</v>
      </c>
      <c r="K1249">
        <f>+VLOOKUP(Table13144[[#This Row],[DeviceMAC]],C1250:F3152,4,0)</f>
        <v>144</v>
      </c>
      <c r="L1249" t="str">
        <f>VLOOKUP(Table13144[[#This Row],[PrevRecordType]],RecordTypes!$B$13:$C$27,2,0)</f>
        <v>User Logout is Good</v>
      </c>
      <c r="M1249" t="str">
        <f>+VLOOKUP(Table13144[[#This Row],[DeviceMAC]],C1250:H3152,5,0)</f>
        <v>User Logout is Good</v>
      </c>
    </row>
    <row r="1250" spans="2:13" x14ac:dyDescent="0.3">
      <c r="B1250" s="5" t="s">
        <v>29</v>
      </c>
      <c r="C1250" s="5" t="s">
        <v>100</v>
      </c>
      <c r="D1250" s="6">
        <v>44340</v>
      </c>
      <c r="E1250" s="28">
        <v>44340.687233796292</v>
      </c>
      <c r="F1250" s="7">
        <v>144</v>
      </c>
      <c r="G1250" s="7" t="str">
        <f>VLOOKUP(Table13144[[#This Row],[LogRecordType]],RecordTypes!$B$13:$C$27,2,0)</f>
        <v>User Logout is Good</v>
      </c>
      <c r="H1250" s="5" t="s">
        <v>104</v>
      </c>
      <c r="I1250" s="30">
        <f t="shared" si="19"/>
        <v>44340</v>
      </c>
      <c r="J1250" s="29">
        <f>+VLOOKUP(Table13144[[#This Row],[DeviceMAC]],C1251:F3153,3,0)</f>
        <v>44340.686759259253</v>
      </c>
      <c r="K1250">
        <f>+VLOOKUP(Table13144[[#This Row],[DeviceMAC]],C1251:F3153,4,0)</f>
        <v>139</v>
      </c>
      <c r="L1250" t="str">
        <f>VLOOKUP(Table13144[[#This Row],[PrevRecordType]],RecordTypes!$B$13:$C$27,2,0)</f>
        <v>User Logout Start</v>
      </c>
      <c r="M1250" t="str">
        <f>+VLOOKUP(Table13144[[#This Row],[DeviceMAC]],C1251:H3153,5,0)</f>
        <v>User Logout Start</v>
      </c>
    </row>
    <row r="1251" spans="2:13" x14ac:dyDescent="0.3">
      <c r="B1251" s="5" t="s">
        <v>29</v>
      </c>
      <c r="C1251" s="5" t="s">
        <v>100</v>
      </c>
      <c r="D1251" s="6">
        <v>44340</v>
      </c>
      <c r="E1251" s="28">
        <v>44340.686759259253</v>
      </c>
      <c r="F1251" s="7">
        <v>139</v>
      </c>
      <c r="G1251" s="7" t="str">
        <f>VLOOKUP(Table13144[[#This Row],[LogRecordType]],RecordTypes!$B$13:$C$27,2,0)</f>
        <v>User Logout Start</v>
      </c>
      <c r="H1251" s="5" t="s">
        <v>103</v>
      </c>
      <c r="I1251" s="30">
        <f t="shared" si="19"/>
        <v>44340</v>
      </c>
      <c r="J1251" s="29">
        <f>+VLOOKUP(Table13144[[#This Row],[DeviceMAC]],C1252:F3154,3,0)</f>
        <v>44340.30569444444</v>
      </c>
      <c r="K1251">
        <f>+VLOOKUP(Table13144[[#This Row],[DeviceMAC]],C1252:F3154,4,0)</f>
        <v>123</v>
      </c>
      <c r="L1251" t="str">
        <f>VLOOKUP(Table13144[[#This Row],[PrevRecordType]],RecordTypes!$B$13:$C$27,2,0)</f>
        <v>User Login Start is Good</v>
      </c>
      <c r="M1251" t="str">
        <f>+VLOOKUP(Table13144[[#This Row],[DeviceMAC]],C1252:H3154,5,0)</f>
        <v>User Login Start is Good</v>
      </c>
    </row>
    <row r="1252" spans="2:13" x14ac:dyDescent="0.3">
      <c r="B1252" s="5" t="s">
        <v>26</v>
      </c>
      <c r="C1252" s="5" t="s">
        <v>27</v>
      </c>
      <c r="D1252" s="6">
        <v>44340</v>
      </c>
      <c r="E1252" s="28">
        <v>44340.686481481491</v>
      </c>
      <c r="F1252" s="7">
        <v>139</v>
      </c>
      <c r="G1252" s="7" t="str">
        <f>VLOOKUP(Table13144[[#This Row],[LogRecordType]],RecordTypes!$B$13:$C$27,2,0)</f>
        <v>User Logout Start</v>
      </c>
      <c r="H1252" s="5" t="s">
        <v>34</v>
      </c>
      <c r="I1252" s="30">
        <f t="shared" si="19"/>
        <v>44340</v>
      </c>
      <c r="J1252" s="29">
        <f>+VLOOKUP(Table13144[[#This Row],[DeviceMAC]],C1253:F3155,3,0)</f>
        <v>44340.264652777783</v>
      </c>
      <c r="K1252">
        <f>+VLOOKUP(Table13144[[#This Row],[DeviceMAC]],C1253:F3155,4,0)</f>
        <v>113</v>
      </c>
      <c r="L1252" t="str">
        <f>VLOOKUP(Table13144[[#This Row],[PrevRecordType]],RecordTypes!$B$13:$C$27,2,0)</f>
        <v>User Login Start</v>
      </c>
      <c r="M1252" t="str">
        <f>+VLOOKUP(Table13144[[#This Row],[DeviceMAC]],C1253:H3155,5,0)</f>
        <v>User Login Start</v>
      </c>
    </row>
    <row r="1253" spans="2:13" ht="43.2" x14ac:dyDescent="0.3">
      <c r="B1253" s="5" t="s">
        <v>26</v>
      </c>
      <c r="C1253" s="5" t="s">
        <v>72</v>
      </c>
      <c r="D1253" s="6">
        <v>44340</v>
      </c>
      <c r="E1253" s="28">
        <v>44340.683715277781</v>
      </c>
      <c r="F1253" s="7">
        <v>156</v>
      </c>
      <c r="G1253" s="7" t="str">
        <f>VLOOKUP(Table13144[[#This Row],[LogRecordType]],RecordTypes!$B$13:$C$27,2,0)</f>
        <v>PowerDown Or Network Disconnect Discovered</v>
      </c>
      <c r="H1253" s="5" t="s">
        <v>67</v>
      </c>
      <c r="I1253" s="30">
        <f t="shared" si="19"/>
        <v>44340</v>
      </c>
      <c r="J1253" s="29">
        <f>+VLOOKUP(Table13144[[#This Row],[DeviceMAC]],C1254:F3156,3,0)</f>
        <v>44340.683576388888</v>
      </c>
      <c r="K1253">
        <f>+VLOOKUP(Table13144[[#This Row],[DeviceMAC]],C1254:F3156,4,0)</f>
        <v>151</v>
      </c>
      <c r="L1253" t="str">
        <f>VLOOKUP(Table13144[[#This Row],[PrevRecordType]],RecordTypes!$B$13:$C$27,2,0)</f>
        <v>Device Shutdown Finish</v>
      </c>
      <c r="M1253" t="str">
        <f>+VLOOKUP(Table13144[[#This Row],[DeviceMAC]],C1254:H3156,5,0)</f>
        <v>Device Shutdown Finish</v>
      </c>
    </row>
    <row r="1254" spans="2:13" ht="28.8" x14ac:dyDescent="0.3">
      <c r="B1254" s="5" t="s">
        <v>26</v>
      </c>
      <c r="C1254" s="5" t="s">
        <v>72</v>
      </c>
      <c r="D1254" s="6">
        <v>44340</v>
      </c>
      <c r="E1254" s="28">
        <v>44340.683576388888</v>
      </c>
      <c r="F1254" s="7">
        <v>151</v>
      </c>
      <c r="G1254" s="7" t="str">
        <f>VLOOKUP(Table13144[[#This Row],[LogRecordType]],RecordTypes!$B$13:$C$27,2,0)</f>
        <v>Device Shutdown Finish</v>
      </c>
      <c r="H1254" s="5" t="s">
        <v>73</v>
      </c>
      <c r="I1254" s="30">
        <f t="shared" si="19"/>
        <v>44340</v>
      </c>
      <c r="J1254" s="29">
        <f>+VLOOKUP(Table13144[[#This Row],[DeviceMAC]],C1255:F3157,3,0)</f>
        <v>44340.682800925926</v>
      </c>
      <c r="K1254">
        <f>+VLOOKUP(Table13144[[#This Row],[DeviceMAC]],C1255:F3157,4,0)</f>
        <v>149</v>
      </c>
      <c r="L1254" t="str">
        <f>VLOOKUP(Table13144[[#This Row],[PrevRecordType]],RecordTypes!$B$13:$C$27,2,0)</f>
        <v>Device Shutdown Start</v>
      </c>
      <c r="M1254" t="str">
        <f>+VLOOKUP(Table13144[[#This Row],[DeviceMAC]],C1255:H3157,5,0)</f>
        <v>Device Shutdown Start</v>
      </c>
    </row>
    <row r="1255" spans="2:13" ht="43.2" x14ac:dyDescent="0.3">
      <c r="B1255" s="5" t="s">
        <v>29</v>
      </c>
      <c r="C1255" s="5" t="s">
        <v>120</v>
      </c>
      <c r="D1255" s="6">
        <v>44340</v>
      </c>
      <c r="E1255" s="28">
        <v>44340.683460648157</v>
      </c>
      <c r="F1255" s="7">
        <v>156</v>
      </c>
      <c r="G1255" s="7" t="str">
        <f>VLOOKUP(Table13144[[#This Row],[LogRecordType]],RecordTypes!$B$13:$C$27,2,0)</f>
        <v>PowerDown Or Network Disconnect Discovered</v>
      </c>
      <c r="H1255" s="5" t="s">
        <v>67</v>
      </c>
      <c r="I1255" s="30">
        <f t="shared" si="19"/>
        <v>44340</v>
      </c>
      <c r="J1255" s="29">
        <f>+VLOOKUP(Table13144[[#This Row],[DeviceMAC]],C1256:F3158,3,0)</f>
        <v>44340.683321759265</v>
      </c>
      <c r="K1255">
        <f>+VLOOKUP(Table13144[[#This Row],[DeviceMAC]],C1256:F3158,4,0)</f>
        <v>144</v>
      </c>
      <c r="L1255" t="str">
        <f>VLOOKUP(Table13144[[#This Row],[PrevRecordType]],RecordTypes!$B$13:$C$27,2,0)</f>
        <v>User Logout is Good</v>
      </c>
      <c r="M1255" t="str">
        <f>+VLOOKUP(Table13144[[#This Row],[DeviceMAC]],C1256:H3158,5,0)</f>
        <v>User Logout is Good</v>
      </c>
    </row>
    <row r="1256" spans="2:13" x14ac:dyDescent="0.3">
      <c r="B1256" s="5" t="s">
        <v>29</v>
      </c>
      <c r="C1256" s="5" t="s">
        <v>120</v>
      </c>
      <c r="D1256" s="6">
        <v>44340</v>
      </c>
      <c r="E1256" s="28">
        <v>44340.683321759265</v>
      </c>
      <c r="F1256" s="7">
        <v>144</v>
      </c>
      <c r="G1256" s="7" t="str">
        <f>VLOOKUP(Table13144[[#This Row],[LogRecordType]],RecordTypes!$B$13:$C$27,2,0)</f>
        <v>User Logout is Good</v>
      </c>
      <c r="H1256" s="5" t="s">
        <v>130</v>
      </c>
      <c r="I1256" s="30">
        <f t="shared" si="19"/>
        <v>44340</v>
      </c>
      <c r="J1256" s="29">
        <f>+VLOOKUP(Table13144[[#This Row],[DeviceMAC]],C1257:F3159,3,0)</f>
        <v>44340.682916666672</v>
      </c>
      <c r="K1256">
        <f>+VLOOKUP(Table13144[[#This Row],[DeviceMAC]],C1257:F3159,4,0)</f>
        <v>139</v>
      </c>
      <c r="L1256" t="str">
        <f>VLOOKUP(Table13144[[#This Row],[PrevRecordType]],RecordTypes!$B$13:$C$27,2,0)</f>
        <v>User Logout Start</v>
      </c>
      <c r="M1256" t="str">
        <f>+VLOOKUP(Table13144[[#This Row],[DeviceMAC]],C1257:H3159,5,0)</f>
        <v>User Logout Start</v>
      </c>
    </row>
    <row r="1257" spans="2:13" x14ac:dyDescent="0.3">
      <c r="B1257" s="5" t="s">
        <v>29</v>
      </c>
      <c r="C1257" s="5" t="s">
        <v>120</v>
      </c>
      <c r="D1257" s="6">
        <v>44340</v>
      </c>
      <c r="E1257" s="28">
        <v>44340.682916666672</v>
      </c>
      <c r="F1257" s="7">
        <v>139</v>
      </c>
      <c r="G1257" s="7" t="str">
        <f>VLOOKUP(Table13144[[#This Row],[LogRecordType]],RecordTypes!$B$13:$C$27,2,0)</f>
        <v>User Logout Start</v>
      </c>
      <c r="H1257" s="5" t="s">
        <v>130</v>
      </c>
      <c r="I1257" s="30">
        <f t="shared" si="19"/>
        <v>44340</v>
      </c>
      <c r="J1257" s="29">
        <f>+VLOOKUP(Table13144[[#This Row],[DeviceMAC]],C1258:F3160,3,0)</f>
        <v>44340.318009259259</v>
      </c>
      <c r="K1257">
        <f>+VLOOKUP(Table13144[[#This Row],[DeviceMAC]],C1258:F3160,4,0)</f>
        <v>123</v>
      </c>
      <c r="L1257" t="str">
        <f>VLOOKUP(Table13144[[#This Row],[PrevRecordType]],RecordTypes!$B$13:$C$27,2,0)</f>
        <v>User Login Start is Good</v>
      </c>
      <c r="M1257" t="str">
        <f>+VLOOKUP(Table13144[[#This Row],[DeviceMAC]],C1258:H3160,5,0)</f>
        <v>User Login Start is Good</v>
      </c>
    </row>
    <row r="1258" spans="2:13" x14ac:dyDescent="0.3">
      <c r="B1258" s="5" t="s">
        <v>26</v>
      </c>
      <c r="C1258" s="5" t="s">
        <v>72</v>
      </c>
      <c r="D1258" s="6">
        <v>44340</v>
      </c>
      <c r="E1258" s="28">
        <v>44340.682800925926</v>
      </c>
      <c r="F1258" s="7">
        <v>149</v>
      </c>
      <c r="G1258" s="7" t="str">
        <f>VLOOKUP(Table13144[[#This Row],[LogRecordType]],RecordTypes!$B$13:$C$27,2,0)</f>
        <v>Device Shutdown Start</v>
      </c>
      <c r="H1258" s="5" t="s">
        <v>73</v>
      </c>
      <c r="I1258" s="30">
        <f t="shared" si="19"/>
        <v>44340</v>
      </c>
      <c r="J1258" s="29">
        <f>+VLOOKUP(Table13144[[#This Row],[DeviceMAC]],C1259:F3161,3,0)</f>
        <v>44340.682060185187</v>
      </c>
      <c r="K1258">
        <f>+VLOOKUP(Table13144[[#This Row],[DeviceMAC]],C1259:F3161,4,0)</f>
        <v>144</v>
      </c>
      <c r="L1258" t="str">
        <f>VLOOKUP(Table13144[[#This Row],[PrevRecordType]],RecordTypes!$B$13:$C$27,2,0)</f>
        <v>User Logout is Good</v>
      </c>
      <c r="M1258" t="str">
        <f>+VLOOKUP(Table13144[[#This Row],[DeviceMAC]],C1259:H3161,5,0)</f>
        <v>User Logout is Good</v>
      </c>
    </row>
    <row r="1259" spans="2:13" x14ac:dyDescent="0.3">
      <c r="B1259" s="5" t="s">
        <v>26</v>
      </c>
      <c r="C1259" s="5" t="s">
        <v>72</v>
      </c>
      <c r="D1259" s="6">
        <v>44340</v>
      </c>
      <c r="E1259" s="28">
        <v>44340.682060185187</v>
      </c>
      <c r="F1259" s="7">
        <v>144</v>
      </c>
      <c r="G1259" s="7" t="str">
        <f>VLOOKUP(Table13144[[#This Row],[LogRecordType]],RecordTypes!$B$13:$C$27,2,0)</f>
        <v>User Logout is Good</v>
      </c>
      <c r="H1259" s="5" t="s">
        <v>68</v>
      </c>
      <c r="I1259" s="30">
        <f t="shared" si="19"/>
        <v>44340</v>
      </c>
      <c r="J1259" s="29">
        <f>+VLOOKUP(Table13144[[#This Row],[DeviceMAC]],C1260:F3162,3,0)</f>
        <v>44340.681631944448</v>
      </c>
      <c r="K1259">
        <f>+VLOOKUP(Table13144[[#This Row],[DeviceMAC]],C1260:F3162,4,0)</f>
        <v>139</v>
      </c>
      <c r="L1259" t="str">
        <f>VLOOKUP(Table13144[[#This Row],[PrevRecordType]],RecordTypes!$B$13:$C$27,2,0)</f>
        <v>User Logout Start</v>
      </c>
      <c r="M1259" t="str">
        <f>+VLOOKUP(Table13144[[#This Row],[DeviceMAC]],C1260:H3162,5,0)</f>
        <v>User Logout Start</v>
      </c>
    </row>
    <row r="1260" spans="2:13" x14ac:dyDescent="0.3">
      <c r="B1260" s="5" t="s">
        <v>26</v>
      </c>
      <c r="C1260" s="5" t="s">
        <v>72</v>
      </c>
      <c r="D1260" s="6">
        <v>44340</v>
      </c>
      <c r="E1260" s="28">
        <v>44340.681631944448</v>
      </c>
      <c r="F1260" s="7">
        <v>139</v>
      </c>
      <c r="G1260" s="7" t="str">
        <f>VLOOKUP(Table13144[[#This Row],[LogRecordType]],RecordTypes!$B$13:$C$27,2,0)</f>
        <v>User Logout Start</v>
      </c>
      <c r="H1260" s="5" t="s">
        <v>87</v>
      </c>
      <c r="I1260" s="30">
        <f t="shared" si="19"/>
        <v>44340</v>
      </c>
      <c r="J1260" s="29">
        <f>+VLOOKUP(Table13144[[#This Row],[DeviceMAC]],C1261:F3163,3,0)</f>
        <v>44340.294548611113</v>
      </c>
      <c r="K1260">
        <f>+VLOOKUP(Table13144[[#This Row],[DeviceMAC]],C1261:F3163,4,0)</f>
        <v>123</v>
      </c>
      <c r="L1260" t="str">
        <f>VLOOKUP(Table13144[[#This Row],[PrevRecordType]],RecordTypes!$B$13:$C$27,2,0)</f>
        <v>User Login Start is Good</v>
      </c>
      <c r="M1260" t="str">
        <f>+VLOOKUP(Table13144[[#This Row],[DeviceMAC]],C1261:H3163,5,0)</f>
        <v>User Login Start is Good</v>
      </c>
    </row>
    <row r="1261" spans="2:13" ht="43.2" x14ac:dyDescent="0.3">
      <c r="B1261" s="5" t="s">
        <v>26</v>
      </c>
      <c r="C1261" s="5" t="s">
        <v>95</v>
      </c>
      <c r="D1261" s="6">
        <v>44340</v>
      </c>
      <c r="E1261" s="28">
        <v>44340.680798611109</v>
      </c>
      <c r="F1261" s="7">
        <v>156</v>
      </c>
      <c r="G1261" s="7" t="str">
        <f>VLOOKUP(Table13144[[#This Row],[LogRecordType]],RecordTypes!$B$13:$C$27,2,0)</f>
        <v>PowerDown Or Network Disconnect Discovered</v>
      </c>
      <c r="H1261" s="5" t="s">
        <v>67</v>
      </c>
      <c r="I1261" s="30">
        <f t="shared" si="19"/>
        <v>44340</v>
      </c>
      <c r="J1261" s="29">
        <f>+VLOOKUP(Table13144[[#This Row],[DeviceMAC]],C1262:F3164,3,0)</f>
        <v>44340.68063657407</v>
      </c>
      <c r="K1261">
        <f>+VLOOKUP(Table13144[[#This Row],[DeviceMAC]],C1262:F3164,4,0)</f>
        <v>144</v>
      </c>
      <c r="L1261" t="str">
        <f>VLOOKUP(Table13144[[#This Row],[PrevRecordType]],RecordTypes!$B$13:$C$27,2,0)</f>
        <v>User Logout is Good</v>
      </c>
      <c r="M1261" t="str">
        <f>+VLOOKUP(Table13144[[#This Row],[DeviceMAC]],C1262:H3164,5,0)</f>
        <v>User Logout is Good</v>
      </c>
    </row>
    <row r="1262" spans="2:13" x14ac:dyDescent="0.3">
      <c r="B1262" s="5" t="s">
        <v>26</v>
      </c>
      <c r="C1262" s="5" t="s">
        <v>95</v>
      </c>
      <c r="D1262" s="6">
        <v>44340</v>
      </c>
      <c r="E1262" s="28">
        <v>44340.68063657407</v>
      </c>
      <c r="F1262" s="7">
        <v>144</v>
      </c>
      <c r="G1262" s="7" t="str">
        <f>VLOOKUP(Table13144[[#This Row],[LogRecordType]],RecordTypes!$B$13:$C$27,2,0)</f>
        <v>User Logout is Good</v>
      </c>
      <c r="H1262" s="5" t="s">
        <v>102</v>
      </c>
      <c r="I1262" s="30">
        <f t="shared" si="19"/>
        <v>44340</v>
      </c>
      <c r="J1262" s="29">
        <f>+VLOOKUP(Table13144[[#This Row],[DeviceMAC]],C1263:F3165,3,0)</f>
        <v>44340.679363425923</v>
      </c>
      <c r="K1262">
        <f>+VLOOKUP(Table13144[[#This Row],[DeviceMAC]],C1263:F3165,4,0)</f>
        <v>139</v>
      </c>
      <c r="L1262" t="str">
        <f>VLOOKUP(Table13144[[#This Row],[PrevRecordType]],RecordTypes!$B$13:$C$27,2,0)</f>
        <v>User Logout Start</v>
      </c>
      <c r="M1262" t="str">
        <f>+VLOOKUP(Table13144[[#This Row],[DeviceMAC]],C1263:H3165,5,0)</f>
        <v>User Logout Start</v>
      </c>
    </row>
    <row r="1263" spans="2:13" ht="43.2" x14ac:dyDescent="0.3">
      <c r="B1263" s="5" t="s">
        <v>29</v>
      </c>
      <c r="C1263" s="5" t="s">
        <v>105</v>
      </c>
      <c r="D1263" s="6">
        <v>44340</v>
      </c>
      <c r="E1263" s="28">
        <v>44340.679803240746</v>
      </c>
      <c r="F1263" s="7">
        <v>156</v>
      </c>
      <c r="G1263" s="7" t="str">
        <f>VLOOKUP(Table13144[[#This Row],[LogRecordType]],RecordTypes!$B$13:$C$27,2,0)</f>
        <v>PowerDown Or Network Disconnect Discovered</v>
      </c>
      <c r="H1263" s="5" t="s">
        <v>67</v>
      </c>
      <c r="I1263" s="30">
        <f t="shared" si="19"/>
        <v>44340</v>
      </c>
      <c r="J1263" s="29">
        <f>+VLOOKUP(Table13144[[#This Row],[DeviceMAC]],C1264:F3166,3,0)</f>
        <v>44340.679652777784</v>
      </c>
      <c r="K1263">
        <f>+VLOOKUP(Table13144[[#This Row],[DeviceMAC]],C1264:F3166,4,0)</f>
        <v>144</v>
      </c>
      <c r="L1263" t="str">
        <f>VLOOKUP(Table13144[[#This Row],[PrevRecordType]],RecordTypes!$B$13:$C$27,2,0)</f>
        <v>User Logout is Good</v>
      </c>
      <c r="M1263" t="str">
        <f>+VLOOKUP(Table13144[[#This Row],[DeviceMAC]],C1264:H3166,5,0)</f>
        <v>User Logout is Good</v>
      </c>
    </row>
    <row r="1264" spans="2:13" x14ac:dyDescent="0.3">
      <c r="B1264" s="5" t="s">
        <v>29</v>
      </c>
      <c r="C1264" s="5" t="s">
        <v>105</v>
      </c>
      <c r="D1264" s="6">
        <v>44340</v>
      </c>
      <c r="E1264" s="28">
        <v>44340.679652777784</v>
      </c>
      <c r="F1264" s="7">
        <v>144</v>
      </c>
      <c r="G1264" s="7" t="str">
        <f>VLOOKUP(Table13144[[#This Row],[LogRecordType]],RecordTypes!$B$13:$C$27,2,0)</f>
        <v>User Logout is Good</v>
      </c>
      <c r="H1264" s="5" t="s">
        <v>127</v>
      </c>
      <c r="I1264" s="30">
        <f t="shared" si="19"/>
        <v>44340</v>
      </c>
      <c r="J1264" s="29">
        <f>+VLOOKUP(Table13144[[#This Row],[DeviceMAC]],C1265:F3167,3,0)</f>
        <v>44340.679236111115</v>
      </c>
      <c r="K1264">
        <f>+VLOOKUP(Table13144[[#This Row],[DeviceMAC]],C1265:F3167,4,0)</f>
        <v>139</v>
      </c>
      <c r="L1264" t="str">
        <f>VLOOKUP(Table13144[[#This Row],[PrevRecordType]],RecordTypes!$B$13:$C$27,2,0)</f>
        <v>User Logout Start</v>
      </c>
      <c r="M1264" t="str">
        <f>+VLOOKUP(Table13144[[#This Row],[DeviceMAC]],C1265:H3167,5,0)</f>
        <v>User Logout Start</v>
      </c>
    </row>
    <row r="1265" spans="2:13" ht="43.2" x14ac:dyDescent="0.3">
      <c r="B1265" s="5" t="s">
        <v>26</v>
      </c>
      <c r="C1265" s="5" t="s">
        <v>79</v>
      </c>
      <c r="D1265" s="6">
        <v>44340</v>
      </c>
      <c r="E1265" s="28">
        <v>44340.67950231483</v>
      </c>
      <c r="F1265" s="7">
        <v>156</v>
      </c>
      <c r="G1265" s="7" t="str">
        <f>VLOOKUP(Table13144[[#This Row],[LogRecordType]],RecordTypes!$B$13:$C$27,2,0)</f>
        <v>PowerDown Or Network Disconnect Discovered</v>
      </c>
      <c r="H1265" s="5" t="s">
        <v>67</v>
      </c>
      <c r="I1265" s="30">
        <f t="shared" si="19"/>
        <v>44340</v>
      </c>
      <c r="J1265" s="29">
        <f>+VLOOKUP(Table13144[[#This Row],[DeviceMAC]],C1266:F3168,3,0)</f>
        <v>44340.679363425937</v>
      </c>
      <c r="K1265">
        <f>+VLOOKUP(Table13144[[#This Row],[DeviceMAC]],C1266:F3168,4,0)</f>
        <v>151</v>
      </c>
      <c r="L1265" t="str">
        <f>VLOOKUP(Table13144[[#This Row],[PrevRecordType]],RecordTypes!$B$13:$C$27,2,0)</f>
        <v>Device Shutdown Finish</v>
      </c>
      <c r="M1265" t="str">
        <f>+VLOOKUP(Table13144[[#This Row],[DeviceMAC]],C1266:H3168,5,0)</f>
        <v>Device Shutdown Finish</v>
      </c>
    </row>
    <row r="1266" spans="2:13" ht="43.2" x14ac:dyDescent="0.3">
      <c r="B1266" s="5" t="s">
        <v>26</v>
      </c>
      <c r="C1266" s="5" t="s">
        <v>56</v>
      </c>
      <c r="D1266" s="6">
        <v>44340</v>
      </c>
      <c r="E1266" s="28">
        <v>44340.679490740731</v>
      </c>
      <c r="F1266" s="7">
        <v>156</v>
      </c>
      <c r="G1266" s="7" t="str">
        <f>VLOOKUP(Table13144[[#This Row],[LogRecordType]],RecordTypes!$B$13:$C$27,2,0)</f>
        <v>PowerDown Or Network Disconnect Discovered</v>
      </c>
      <c r="H1266" s="5" t="s">
        <v>67</v>
      </c>
      <c r="I1266" s="30">
        <f t="shared" si="19"/>
        <v>44340</v>
      </c>
      <c r="J1266" s="29">
        <f>+VLOOKUP(Table13144[[#This Row],[DeviceMAC]],C1267:F3169,3,0)</f>
        <v>44340.679363425916</v>
      </c>
      <c r="K1266">
        <f>+VLOOKUP(Table13144[[#This Row],[DeviceMAC]],C1267:F3169,4,0)</f>
        <v>144</v>
      </c>
      <c r="L1266" t="str">
        <f>VLOOKUP(Table13144[[#This Row],[PrevRecordType]],RecordTypes!$B$13:$C$27,2,0)</f>
        <v>User Logout is Good</v>
      </c>
      <c r="M1266" t="str">
        <f>+VLOOKUP(Table13144[[#This Row],[DeviceMAC]],C1267:H3169,5,0)</f>
        <v>User Logout is Good</v>
      </c>
    </row>
    <row r="1267" spans="2:13" ht="28.8" x14ac:dyDescent="0.3">
      <c r="B1267" s="5" t="s">
        <v>26</v>
      </c>
      <c r="C1267" s="5" t="s">
        <v>79</v>
      </c>
      <c r="D1267" s="6">
        <v>44340</v>
      </c>
      <c r="E1267" s="28">
        <v>44340.679363425937</v>
      </c>
      <c r="F1267" s="7">
        <v>151</v>
      </c>
      <c r="G1267" s="7" t="str">
        <f>VLOOKUP(Table13144[[#This Row],[LogRecordType]],RecordTypes!$B$13:$C$27,2,0)</f>
        <v>Device Shutdown Finish</v>
      </c>
      <c r="H1267" s="5" t="s">
        <v>80</v>
      </c>
      <c r="I1267" s="30">
        <f t="shared" si="19"/>
        <v>44340</v>
      </c>
      <c r="J1267" s="29">
        <f>+VLOOKUP(Table13144[[#This Row],[DeviceMAC]],C1268:F3170,3,0)</f>
        <v>44340.678888888899</v>
      </c>
      <c r="K1267">
        <f>+VLOOKUP(Table13144[[#This Row],[DeviceMAC]],C1268:F3170,4,0)</f>
        <v>149</v>
      </c>
      <c r="L1267" t="str">
        <f>VLOOKUP(Table13144[[#This Row],[PrevRecordType]],RecordTypes!$B$13:$C$27,2,0)</f>
        <v>Device Shutdown Start</v>
      </c>
      <c r="M1267" t="str">
        <f>+VLOOKUP(Table13144[[#This Row],[DeviceMAC]],C1268:H3170,5,0)</f>
        <v>Device Shutdown Start</v>
      </c>
    </row>
    <row r="1268" spans="2:13" x14ac:dyDescent="0.3">
      <c r="B1268" s="5" t="s">
        <v>26</v>
      </c>
      <c r="C1268" s="5" t="s">
        <v>95</v>
      </c>
      <c r="D1268" s="6">
        <v>44340</v>
      </c>
      <c r="E1268" s="28">
        <v>44340.679363425923</v>
      </c>
      <c r="F1268" s="7">
        <v>139</v>
      </c>
      <c r="G1268" s="7" t="str">
        <f>VLOOKUP(Table13144[[#This Row],[LogRecordType]],RecordTypes!$B$13:$C$27,2,0)</f>
        <v>User Logout Start</v>
      </c>
      <c r="H1268" s="5" t="s">
        <v>102</v>
      </c>
      <c r="I1268" s="30">
        <f t="shared" si="19"/>
        <v>44340</v>
      </c>
      <c r="J1268" s="29">
        <f>+VLOOKUP(Table13144[[#This Row],[DeviceMAC]],C1269:F3171,3,0)</f>
        <v>44340.309074074074</v>
      </c>
      <c r="K1268">
        <f>+VLOOKUP(Table13144[[#This Row],[DeviceMAC]],C1269:F3171,4,0)</f>
        <v>123</v>
      </c>
      <c r="L1268" t="str">
        <f>VLOOKUP(Table13144[[#This Row],[PrevRecordType]],RecordTypes!$B$13:$C$27,2,0)</f>
        <v>User Login Start is Good</v>
      </c>
      <c r="M1268" t="str">
        <f>+VLOOKUP(Table13144[[#This Row],[DeviceMAC]],C1269:H3171,5,0)</f>
        <v>User Login Start is Good</v>
      </c>
    </row>
    <row r="1269" spans="2:13" x14ac:dyDescent="0.3">
      <c r="B1269" s="5" t="s">
        <v>26</v>
      </c>
      <c r="C1269" s="5" t="s">
        <v>56</v>
      </c>
      <c r="D1269" s="6">
        <v>44340</v>
      </c>
      <c r="E1269" s="28">
        <v>44340.679363425916</v>
      </c>
      <c r="F1269" s="7">
        <v>144</v>
      </c>
      <c r="G1269" s="7" t="str">
        <f>VLOOKUP(Table13144[[#This Row],[LogRecordType]],RecordTypes!$B$13:$C$27,2,0)</f>
        <v>User Logout is Good</v>
      </c>
      <c r="H1269" s="5" t="s">
        <v>68</v>
      </c>
      <c r="I1269" s="30">
        <f t="shared" si="19"/>
        <v>44340</v>
      </c>
      <c r="J1269" s="29">
        <f>+VLOOKUP(Table13144[[#This Row],[DeviceMAC]],C1270:F3172,3,0)</f>
        <v>44340.679004629623</v>
      </c>
      <c r="K1269">
        <f>+VLOOKUP(Table13144[[#This Row],[DeviceMAC]],C1270:F3172,4,0)</f>
        <v>139</v>
      </c>
      <c r="L1269" t="str">
        <f>VLOOKUP(Table13144[[#This Row],[PrevRecordType]],RecordTypes!$B$13:$C$27,2,0)</f>
        <v>User Logout Start</v>
      </c>
      <c r="M1269" t="str">
        <f>+VLOOKUP(Table13144[[#This Row],[DeviceMAC]],C1270:H3172,5,0)</f>
        <v>User Logout Start</v>
      </c>
    </row>
    <row r="1270" spans="2:13" x14ac:dyDescent="0.3">
      <c r="B1270" s="5" t="s">
        <v>29</v>
      </c>
      <c r="C1270" s="5" t="s">
        <v>105</v>
      </c>
      <c r="D1270" s="6">
        <v>44340</v>
      </c>
      <c r="E1270" s="28">
        <v>44340.679236111115</v>
      </c>
      <c r="F1270" s="7">
        <v>139</v>
      </c>
      <c r="G1270" s="7" t="str">
        <f>VLOOKUP(Table13144[[#This Row],[LogRecordType]],RecordTypes!$B$13:$C$27,2,0)</f>
        <v>User Logout Start</v>
      </c>
      <c r="H1270" s="5" t="s">
        <v>127</v>
      </c>
      <c r="I1270" s="30">
        <f t="shared" si="19"/>
        <v>44340</v>
      </c>
      <c r="J1270" s="29">
        <f>+VLOOKUP(Table13144[[#This Row],[DeviceMAC]],C1271:F3173,3,0)</f>
        <v>44340.311458333337</v>
      </c>
      <c r="K1270">
        <f>+VLOOKUP(Table13144[[#This Row],[DeviceMAC]],C1271:F3173,4,0)</f>
        <v>123</v>
      </c>
      <c r="L1270" t="str">
        <f>VLOOKUP(Table13144[[#This Row],[PrevRecordType]],RecordTypes!$B$13:$C$27,2,0)</f>
        <v>User Login Start is Good</v>
      </c>
      <c r="M1270" t="str">
        <f>+VLOOKUP(Table13144[[#This Row],[DeviceMAC]],C1271:H3173,5,0)</f>
        <v>User Login Start is Good</v>
      </c>
    </row>
    <row r="1271" spans="2:13" x14ac:dyDescent="0.3">
      <c r="B1271" s="5" t="s">
        <v>26</v>
      </c>
      <c r="C1271" s="5" t="s">
        <v>56</v>
      </c>
      <c r="D1271" s="6">
        <v>44340</v>
      </c>
      <c r="E1271" s="28">
        <v>44340.679004629623</v>
      </c>
      <c r="F1271" s="7">
        <v>139</v>
      </c>
      <c r="G1271" s="7" t="str">
        <f>VLOOKUP(Table13144[[#This Row],[LogRecordType]],RecordTypes!$B$13:$C$27,2,0)</f>
        <v>User Logout Start</v>
      </c>
      <c r="H1271" s="5" t="s">
        <v>68</v>
      </c>
      <c r="I1271" s="30">
        <f t="shared" si="19"/>
        <v>44340</v>
      </c>
      <c r="J1271" s="29">
        <f>+VLOOKUP(Table13144[[#This Row],[DeviceMAC]],C1272:F3174,3,0)</f>
        <v>44340.291319444441</v>
      </c>
      <c r="K1271">
        <f>+VLOOKUP(Table13144[[#This Row],[DeviceMAC]],C1272:F3174,4,0)</f>
        <v>123</v>
      </c>
      <c r="L1271" t="str">
        <f>VLOOKUP(Table13144[[#This Row],[PrevRecordType]],RecordTypes!$B$13:$C$27,2,0)</f>
        <v>User Login Start is Good</v>
      </c>
      <c r="M1271" t="str">
        <f>+VLOOKUP(Table13144[[#This Row],[DeviceMAC]],C1272:H3174,5,0)</f>
        <v>User Login Start is Good</v>
      </c>
    </row>
    <row r="1272" spans="2:13" x14ac:dyDescent="0.3">
      <c r="B1272" s="5" t="s">
        <v>26</v>
      </c>
      <c r="C1272" s="5" t="s">
        <v>79</v>
      </c>
      <c r="D1272" s="6">
        <v>44340</v>
      </c>
      <c r="E1272" s="28">
        <v>44340.678888888899</v>
      </c>
      <c r="F1272" s="7">
        <v>149</v>
      </c>
      <c r="G1272" s="7" t="str">
        <f>VLOOKUP(Table13144[[#This Row],[LogRecordType]],RecordTypes!$B$13:$C$27,2,0)</f>
        <v>Device Shutdown Start</v>
      </c>
      <c r="H1272" s="5" t="s">
        <v>80</v>
      </c>
      <c r="I1272" s="30">
        <f t="shared" si="19"/>
        <v>44340</v>
      </c>
      <c r="J1272" s="29">
        <f>+VLOOKUP(Table13144[[#This Row],[DeviceMAC]],C1273:F3175,3,0)</f>
        <v>44340.678483796306</v>
      </c>
      <c r="K1272">
        <f>+VLOOKUP(Table13144[[#This Row],[DeviceMAC]],C1273:F3175,4,0)</f>
        <v>144</v>
      </c>
      <c r="L1272" t="str">
        <f>VLOOKUP(Table13144[[#This Row],[PrevRecordType]],RecordTypes!$B$13:$C$27,2,0)</f>
        <v>User Logout is Good</v>
      </c>
      <c r="M1272" t="str">
        <f>+VLOOKUP(Table13144[[#This Row],[DeviceMAC]],C1273:H3175,5,0)</f>
        <v>User Logout is Good</v>
      </c>
    </row>
    <row r="1273" spans="2:13" x14ac:dyDescent="0.3">
      <c r="B1273" s="5" t="s">
        <v>26</v>
      </c>
      <c r="C1273" s="5" t="s">
        <v>79</v>
      </c>
      <c r="D1273" s="6">
        <v>44340</v>
      </c>
      <c r="E1273" s="28">
        <v>44340.678483796306</v>
      </c>
      <c r="F1273" s="7">
        <v>144</v>
      </c>
      <c r="G1273" s="7" t="str">
        <f>VLOOKUP(Table13144[[#This Row],[LogRecordType]],RecordTypes!$B$13:$C$27,2,0)</f>
        <v>User Logout is Good</v>
      </c>
      <c r="H1273" s="5" t="s">
        <v>82</v>
      </c>
      <c r="I1273" s="30">
        <f t="shared" si="19"/>
        <v>44340</v>
      </c>
      <c r="J1273" s="29">
        <f>+VLOOKUP(Table13144[[#This Row],[DeviceMAC]],C1274:F3176,3,0)</f>
        <v>44340.677175925935</v>
      </c>
      <c r="K1273">
        <f>+VLOOKUP(Table13144[[#This Row],[DeviceMAC]],C1274:F3176,4,0)</f>
        <v>139</v>
      </c>
      <c r="L1273" t="str">
        <f>VLOOKUP(Table13144[[#This Row],[PrevRecordType]],RecordTypes!$B$13:$C$27,2,0)</f>
        <v>User Logout Start</v>
      </c>
      <c r="M1273" t="str">
        <f>+VLOOKUP(Table13144[[#This Row],[DeviceMAC]],C1274:H3176,5,0)</f>
        <v>User Logout Start</v>
      </c>
    </row>
    <row r="1274" spans="2:13" ht="43.2" x14ac:dyDescent="0.3">
      <c r="B1274" s="5" t="s">
        <v>26</v>
      </c>
      <c r="C1274" s="5" t="s">
        <v>64</v>
      </c>
      <c r="D1274" s="6">
        <v>44340</v>
      </c>
      <c r="E1274" s="28">
        <v>44340.678252314829</v>
      </c>
      <c r="F1274" s="7">
        <v>156</v>
      </c>
      <c r="G1274" s="7" t="str">
        <f>VLOOKUP(Table13144[[#This Row],[LogRecordType]],RecordTypes!$B$13:$C$27,2,0)</f>
        <v>PowerDown Or Network Disconnect Discovered</v>
      </c>
      <c r="H1274" s="5" t="s">
        <v>67</v>
      </c>
      <c r="I1274" s="30">
        <f t="shared" si="19"/>
        <v>44340</v>
      </c>
      <c r="J1274" s="29">
        <f>+VLOOKUP(Table13144[[#This Row],[DeviceMAC]],C1275:F3177,3,0)</f>
        <v>44340.678113425936</v>
      </c>
      <c r="K1274">
        <f>+VLOOKUP(Table13144[[#This Row],[DeviceMAC]],C1275:F3177,4,0)</f>
        <v>144</v>
      </c>
      <c r="L1274" t="str">
        <f>VLOOKUP(Table13144[[#This Row],[PrevRecordType]],RecordTypes!$B$13:$C$27,2,0)</f>
        <v>User Logout is Good</v>
      </c>
      <c r="M1274" t="str">
        <f>+VLOOKUP(Table13144[[#This Row],[DeviceMAC]],C1275:H3177,5,0)</f>
        <v>User Logout is Good</v>
      </c>
    </row>
    <row r="1275" spans="2:13" x14ac:dyDescent="0.3">
      <c r="B1275" s="5" t="s">
        <v>26</v>
      </c>
      <c r="C1275" s="5" t="s">
        <v>64</v>
      </c>
      <c r="D1275" s="6">
        <v>44340</v>
      </c>
      <c r="E1275" s="28">
        <v>44340.678113425936</v>
      </c>
      <c r="F1275" s="7">
        <v>144</v>
      </c>
      <c r="G1275" s="7" t="str">
        <f>VLOOKUP(Table13144[[#This Row],[LogRecordType]],RecordTypes!$B$13:$C$27,2,0)</f>
        <v>User Logout is Good</v>
      </c>
      <c r="H1275" s="5" t="s">
        <v>90</v>
      </c>
      <c r="I1275" s="30">
        <f t="shared" si="19"/>
        <v>44340</v>
      </c>
      <c r="J1275" s="29">
        <f>+VLOOKUP(Table13144[[#This Row],[DeviceMAC]],C1276:F3178,3,0)</f>
        <v>44340.677650462974</v>
      </c>
      <c r="K1275">
        <f>+VLOOKUP(Table13144[[#This Row],[DeviceMAC]],C1276:F3178,4,0)</f>
        <v>139</v>
      </c>
      <c r="L1275" t="str">
        <f>VLOOKUP(Table13144[[#This Row],[PrevRecordType]],RecordTypes!$B$13:$C$27,2,0)</f>
        <v>User Logout Start</v>
      </c>
      <c r="M1275" t="str">
        <f>+VLOOKUP(Table13144[[#This Row],[DeviceMAC]],C1276:H3178,5,0)</f>
        <v>User Logout Start</v>
      </c>
    </row>
    <row r="1276" spans="2:13" x14ac:dyDescent="0.3">
      <c r="B1276" s="5" t="s">
        <v>26</v>
      </c>
      <c r="C1276" s="5" t="s">
        <v>64</v>
      </c>
      <c r="D1276" s="6">
        <v>44340</v>
      </c>
      <c r="E1276" s="28">
        <v>44340.677650462974</v>
      </c>
      <c r="F1276" s="7">
        <v>139</v>
      </c>
      <c r="G1276" s="7" t="str">
        <f>VLOOKUP(Table13144[[#This Row],[LogRecordType]],RecordTypes!$B$13:$C$27,2,0)</f>
        <v>User Logout Start</v>
      </c>
      <c r="H1276" s="5" t="s">
        <v>90</v>
      </c>
      <c r="I1276" s="30">
        <f t="shared" si="19"/>
        <v>44340</v>
      </c>
      <c r="J1276" s="29">
        <f>+VLOOKUP(Table13144[[#This Row],[DeviceMAC]],C1277:F3179,3,0)</f>
        <v>44340.293414351858</v>
      </c>
      <c r="K1276">
        <f>+VLOOKUP(Table13144[[#This Row],[DeviceMAC]],C1277:F3179,4,0)</f>
        <v>123</v>
      </c>
      <c r="L1276" t="str">
        <f>VLOOKUP(Table13144[[#This Row],[PrevRecordType]],RecordTypes!$B$13:$C$27,2,0)</f>
        <v>User Login Start is Good</v>
      </c>
      <c r="M1276" t="str">
        <f>+VLOOKUP(Table13144[[#This Row],[DeviceMAC]],C1277:H3179,5,0)</f>
        <v>User Login Start is Good</v>
      </c>
    </row>
    <row r="1277" spans="2:13" x14ac:dyDescent="0.3">
      <c r="B1277" s="5" t="s">
        <v>26</v>
      </c>
      <c r="C1277" s="5" t="s">
        <v>79</v>
      </c>
      <c r="D1277" s="6">
        <v>44340</v>
      </c>
      <c r="E1277" s="28">
        <v>44340.677175925935</v>
      </c>
      <c r="F1277" s="7">
        <v>139</v>
      </c>
      <c r="G1277" s="7" t="str">
        <f>VLOOKUP(Table13144[[#This Row],[LogRecordType]],RecordTypes!$B$13:$C$27,2,0)</f>
        <v>User Logout Start</v>
      </c>
      <c r="H1277" s="5" t="s">
        <v>81</v>
      </c>
      <c r="I1277" s="30">
        <f t="shared" si="19"/>
        <v>44340</v>
      </c>
      <c r="J1277" s="29">
        <f>+VLOOKUP(Table13144[[#This Row],[DeviceMAC]],C1278:F3180,3,0)</f>
        <v>44340.294039351858</v>
      </c>
      <c r="K1277">
        <f>+VLOOKUP(Table13144[[#This Row],[DeviceMAC]],C1278:F3180,4,0)</f>
        <v>123</v>
      </c>
      <c r="L1277" t="str">
        <f>VLOOKUP(Table13144[[#This Row],[PrevRecordType]],RecordTypes!$B$13:$C$27,2,0)</f>
        <v>User Login Start is Good</v>
      </c>
      <c r="M1277" t="str">
        <f>+VLOOKUP(Table13144[[#This Row],[DeviceMAC]],C1278:H3180,5,0)</f>
        <v>User Login Start is Good</v>
      </c>
    </row>
    <row r="1278" spans="2:13" ht="43.2" x14ac:dyDescent="0.3">
      <c r="B1278" s="5" t="s">
        <v>29</v>
      </c>
      <c r="C1278" s="5" t="s">
        <v>60</v>
      </c>
      <c r="D1278" s="6">
        <v>44340</v>
      </c>
      <c r="E1278" s="28">
        <v>44340.67690972222</v>
      </c>
      <c r="F1278" s="7">
        <v>156</v>
      </c>
      <c r="G1278" s="7" t="str">
        <f>VLOOKUP(Table13144[[#This Row],[LogRecordType]],RecordTypes!$B$13:$C$27,2,0)</f>
        <v>PowerDown Or Network Disconnect Discovered</v>
      </c>
      <c r="H1278" s="5" t="s">
        <v>67</v>
      </c>
      <c r="I1278" s="30">
        <f t="shared" si="19"/>
        <v>44340</v>
      </c>
      <c r="J1278" s="29">
        <f>+VLOOKUP(Table13144[[#This Row],[DeviceMAC]],C1279:F3181,3,0)</f>
        <v>44340.676782407405</v>
      </c>
      <c r="K1278">
        <f>+VLOOKUP(Table13144[[#This Row],[DeviceMAC]],C1279:F3181,4,0)</f>
        <v>144</v>
      </c>
      <c r="L1278" t="str">
        <f>VLOOKUP(Table13144[[#This Row],[PrevRecordType]],RecordTypes!$B$13:$C$27,2,0)</f>
        <v>User Logout is Good</v>
      </c>
      <c r="M1278" t="str">
        <f>+VLOOKUP(Table13144[[#This Row],[DeviceMAC]],C1279:H3181,5,0)</f>
        <v>User Logout is Good</v>
      </c>
    </row>
    <row r="1279" spans="2:13" x14ac:dyDescent="0.3">
      <c r="B1279" s="5" t="s">
        <v>29</v>
      </c>
      <c r="C1279" s="5" t="s">
        <v>60</v>
      </c>
      <c r="D1279" s="6">
        <v>44340</v>
      </c>
      <c r="E1279" s="28">
        <v>44340.676782407405</v>
      </c>
      <c r="F1279" s="7">
        <v>144</v>
      </c>
      <c r="G1279" s="7" t="str">
        <f>VLOOKUP(Table13144[[#This Row],[LogRecordType]],RecordTypes!$B$13:$C$27,2,0)</f>
        <v>User Logout is Good</v>
      </c>
      <c r="H1279" s="5" t="s">
        <v>76</v>
      </c>
      <c r="I1279" s="30">
        <f t="shared" si="19"/>
        <v>44340</v>
      </c>
      <c r="J1279" s="29">
        <f>+VLOOKUP(Table13144[[#This Row],[DeviceMAC]],C1280:F3182,3,0)</f>
        <v>44340.676435185182</v>
      </c>
      <c r="K1279">
        <f>+VLOOKUP(Table13144[[#This Row],[DeviceMAC]],C1280:F3182,4,0)</f>
        <v>139</v>
      </c>
      <c r="L1279" t="str">
        <f>VLOOKUP(Table13144[[#This Row],[PrevRecordType]],RecordTypes!$B$13:$C$27,2,0)</f>
        <v>User Logout Start</v>
      </c>
      <c r="M1279" t="str">
        <f>+VLOOKUP(Table13144[[#This Row],[DeviceMAC]],C1280:H3182,5,0)</f>
        <v>User Logout Start</v>
      </c>
    </row>
    <row r="1280" spans="2:13" x14ac:dyDescent="0.3">
      <c r="B1280" s="5" t="s">
        <v>29</v>
      </c>
      <c r="C1280" s="5" t="s">
        <v>60</v>
      </c>
      <c r="D1280" s="6">
        <v>44340</v>
      </c>
      <c r="E1280" s="28">
        <v>44340.676435185182</v>
      </c>
      <c r="F1280" s="7">
        <v>139</v>
      </c>
      <c r="G1280" s="7" t="str">
        <f>VLOOKUP(Table13144[[#This Row],[LogRecordType]],RecordTypes!$B$13:$C$27,2,0)</f>
        <v>User Logout Start</v>
      </c>
      <c r="H1280" s="5" t="s">
        <v>76</v>
      </c>
      <c r="I1280" s="30">
        <f t="shared" si="19"/>
        <v>44340</v>
      </c>
      <c r="J1280" s="29">
        <f>+VLOOKUP(Table13144[[#This Row],[DeviceMAC]],C1281:F3183,3,0)</f>
        <v>44340.296782407408</v>
      </c>
      <c r="K1280">
        <f>+VLOOKUP(Table13144[[#This Row],[DeviceMAC]],C1281:F3183,4,0)</f>
        <v>123</v>
      </c>
      <c r="L1280" t="str">
        <f>VLOOKUP(Table13144[[#This Row],[PrevRecordType]],RecordTypes!$B$13:$C$27,2,0)</f>
        <v>User Login Start is Good</v>
      </c>
      <c r="M1280" t="str">
        <f>+VLOOKUP(Table13144[[#This Row],[DeviceMAC]],C1281:H3183,5,0)</f>
        <v>User Login Start is Good</v>
      </c>
    </row>
    <row r="1281" spans="2:13" ht="43.2" x14ac:dyDescent="0.3">
      <c r="B1281" s="5" t="s">
        <v>26</v>
      </c>
      <c r="C1281" s="5" t="s">
        <v>54</v>
      </c>
      <c r="D1281" s="6">
        <v>44340</v>
      </c>
      <c r="E1281" s="28">
        <v>44340.675324074073</v>
      </c>
      <c r="F1281" s="7">
        <v>156</v>
      </c>
      <c r="G1281" s="7" t="str">
        <f>VLOOKUP(Table13144[[#This Row],[LogRecordType]],RecordTypes!$B$13:$C$27,2,0)</f>
        <v>PowerDown Or Network Disconnect Discovered</v>
      </c>
      <c r="H1281" s="5" t="s">
        <v>67</v>
      </c>
      <c r="I1281" s="30">
        <f t="shared" si="19"/>
        <v>44340</v>
      </c>
      <c r="J1281" s="29">
        <f>+VLOOKUP(Table13144[[#This Row],[DeviceMAC]],C1282:F3184,3,0)</f>
        <v>44340.67518518518</v>
      </c>
      <c r="K1281">
        <f>+VLOOKUP(Table13144[[#This Row],[DeviceMAC]],C1282:F3184,4,0)</f>
        <v>144</v>
      </c>
      <c r="L1281" t="str">
        <f>VLOOKUP(Table13144[[#This Row],[PrevRecordType]],RecordTypes!$B$13:$C$27,2,0)</f>
        <v>User Logout is Good</v>
      </c>
      <c r="M1281" t="str">
        <f>+VLOOKUP(Table13144[[#This Row],[DeviceMAC]],C1282:H3184,5,0)</f>
        <v>User Logout is Good</v>
      </c>
    </row>
    <row r="1282" spans="2:13" x14ac:dyDescent="0.3">
      <c r="B1282" s="5" t="s">
        <v>26</v>
      </c>
      <c r="C1282" s="5" t="s">
        <v>54</v>
      </c>
      <c r="D1282" s="6">
        <v>44340</v>
      </c>
      <c r="E1282" s="28">
        <v>44340.67518518518</v>
      </c>
      <c r="F1282" s="7">
        <v>144</v>
      </c>
      <c r="G1282" s="7" t="str">
        <f>VLOOKUP(Table13144[[#This Row],[LogRecordType]],RecordTypes!$B$13:$C$27,2,0)</f>
        <v>User Logout is Good</v>
      </c>
      <c r="H1282" s="5" t="s">
        <v>88</v>
      </c>
      <c r="I1282" s="30">
        <f t="shared" si="19"/>
        <v>44340</v>
      </c>
      <c r="J1282" s="29">
        <f>+VLOOKUP(Table13144[[#This Row],[DeviceMAC]],C1283:F3185,3,0)</f>
        <v>44340.674710648142</v>
      </c>
      <c r="K1282">
        <f>+VLOOKUP(Table13144[[#This Row],[DeviceMAC]],C1283:F3185,4,0)</f>
        <v>139</v>
      </c>
      <c r="L1282" t="str">
        <f>VLOOKUP(Table13144[[#This Row],[PrevRecordType]],RecordTypes!$B$13:$C$27,2,0)</f>
        <v>User Logout Start</v>
      </c>
      <c r="M1282" t="str">
        <f>+VLOOKUP(Table13144[[#This Row],[DeviceMAC]],C1283:H3185,5,0)</f>
        <v>User Logout Start</v>
      </c>
    </row>
    <row r="1283" spans="2:13" x14ac:dyDescent="0.3">
      <c r="B1283" s="5" t="s">
        <v>26</v>
      </c>
      <c r="C1283" s="5" t="s">
        <v>54</v>
      </c>
      <c r="D1283" s="6">
        <v>44340</v>
      </c>
      <c r="E1283" s="28">
        <v>44340.674710648142</v>
      </c>
      <c r="F1283" s="7">
        <v>139</v>
      </c>
      <c r="G1283" s="7" t="str">
        <f>VLOOKUP(Table13144[[#This Row],[LogRecordType]],RecordTypes!$B$13:$C$27,2,0)</f>
        <v>User Logout Start</v>
      </c>
      <c r="H1283" s="5" t="s">
        <v>88</v>
      </c>
      <c r="I1283" s="30">
        <f t="shared" si="19"/>
        <v>44340</v>
      </c>
      <c r="J1283" s="29">
        <f>+VLOOKUP(Table13144[[#This Row],[DeviceMAC]],C1284:F3186,3,0)</f>
        <v>44340.293576388882</v>
      </c>
      <c r="K1283">
        <f>+VLOOKUP(Table13144[[#This Row],[DeviceMAC]],C1284:F3186,4,0)</f>
        <v>123</v>
      </c>
      <c r="L1283" t="str">
        <f>VLOOKUP(Table13144[[#This Row],[PrevRecordType]],RecordTypes!$B$13:$C$27,2,0)</f>
        <v>User Login Start is Good</v>
      </c>
      <c r="M1283" t="str">
        <f>+VLOOKUP(Table13144[[#This Row],[DeviceMAC]],C1284:H3186,5,0)</f>
        <v>User Login Start is Good</v>
      </c>
    </row>
    <row r="1284" spans="2:13" ht="43.2" x14ac:dyDescent="0.3">
      <c r="B1284" s="5" t="s">
        <v>29</v>
      </c>
      <c r="C1284" s="5" t="s">
        <v>83</v>
      </c>
      <c r="D1284" s="6">
        <v>44340</v>
      </c>
      <c r="E1284" s="28">
        <v>44340.674375000002</v>
      </c>
      <c r="F1284" s="7">
        <v>156</v>
      </c>
      <c r="G1284" s="7" t="str">
        <f>VLOOKUP(Table13144[[#This Row],[LogRecordType]],RecordTypes!$B$13:$C$27,2,0)</f>
        <v>PowerDown Or Network Disconnect Discovered</v>
      </c>
      <c r="H1284" s="5" t="s">
        <v>67</v>
      </c>
      <c r="I1284" s="30">
        <f t="shared" si="19"/>
        <v>44340</v>
      </c>
      <c r="J1284" s="29">
        <f>+VLOOKUP(Table13144[[#This Row],[DeviceMAC]],C1285:F3187,3,0)</f>
        <v>44340.674247685187</v>
      </c>
      <c r="K1284">
        <f>+VLOOKUP(Table13144[[#This Row],[DeviceMAC]],C1285:F3187,4,0)</f>
        <v>151</v>
      </c>
      <c r="L1284" t="str">
        <f>VLOOKUP(Table13144[[#This Row],[PrevRecordType]],RecordTypes!$B$13:$C$27,2,0)</f>
        <v>Device Shutdown Finish</v>
      </c>
      <c r="M1284" t="str">
        <f>+VLOOKUP(Table13144[[#This Row],[DeviceMAC]],C1285:H3187,5,0)</f>
        <v>Device Shutdown Finish</v>
      </c>
    </row>
    <row r="1285" spans="2:13" ht="28.8" x14ac:dyDescent="0.3">
      <c r="B1285" s="5" t="s">
        <v>29</v>
      </c>
      <c r="C1285" s="5" t="s">
        <v>83</v>
      </c>
      <c r="D1285" s="6">
        <v>44340</v>
      </c>
      <c r="E1285" s="28">
        <v>44340.674247685187</v>
      </c>
      <c r="F1285" s="7">
        <v>151</v>
      </c>
      <c r="G1285" s="7" t="str">
        <f>VLOOKUP(Table13144[[#This Row],[LogRecordType]],RecordTypes!$B$13:$C$27,2,0)</f>
        <v>Device Shutdown Finish</v>
      </c>
      <c r="H1285" s="5" t="s">
        <v>84</v>
      </c>
      <c r="I1285" s="30">
        <f t="shared" si="19"/>
        <v>44340</v>
      </c>
      <c r="J1285" s="29">
        <f>+VLOOKUP(Table13144[[#This Row],[DeviceMAC]],C1286:F3188,3,0)</f>
        <v>44340.673379629632</v>
      </c>
      <c r="K1285">
        <f>+VLOOKUP(Table13144[[#This Row],[DeviceMAC]],C1286:F3188,4,0)</f>
        <v>149</v>
      </c>
      <c r="L1285" t="str">
        <f>VLOOKUP(Table13144[[#This Row],[PrevRecordType]],RecordTypes!$B$13:$C$27,2,0)</f>
        <v>Device Shutdown Start</v>
      </c>
      <c r="M1285" t="str">
        <f>+VLOOKUP(Table13144[[#This Row],[DeviceMAC]],C1286:H3188,5,0)</f>
        <v>Device Shutdown Start</v>
      </c>
    </row>
    <row r="1286" spans="2:13" ht="43.2" x14ac:dyDescent="0.3">
      <c r="B1286" s="5" t="s">
        <v>26</v>
      </c>
      <c r="C1286" s="5" t="s">
        <v>85</v>
      </c>
      <c r="D1286" s="6">
        <v>44340</v>
      </c>
      <c r="E1286" s="28">
        <v>44340.674027777779</v>
      </c>
      <c r="F1286" s="7">
        <v>156</v>
      </c>
      <c r="G1286" s="7" t="str">
        <f>VLOOKUP(Table13144[[#This Row],[LogRecordType]],RecordTypes!$B$13:$C$27,2,0)</f>
        <v>PowerDown Or Network Disconnect Discovered</v>
      </c>
      <c r="H1286" s="5" t="s">
        <v>67</v>
      </c>
      <c r="I1286" s="30">
        <f t="shared" si="19"/>
        <v>44340</v>
      </c>
      <c r="J1286" s="29">
        <f>+VLOOKUP(Table13144[[#This Row],[DeviceMAC]],C1287:F3189,3,0)</f>
        <v>44340.673877314817</v>
      </c>
      <c r="K1286">
        <f>+VLOOKUP(Table13144[[#This Row],[DeviceMAC]],C1287:F3189,4,0)</f>
        <v>151</v>
      </c>
      <c r="L1286" t="str">
        <f>VLOOKUP(Table13144[[#This Row],[PrevRecordType]],RecordTypes!$B$13:$C$27,2,0)</f>
        <v>Device Shutdown Finish</v>
      </c>
      <c r="M1286" t="str">
        <f>+VLOOKUP(Table13144[[#This Row],[DeviceMAC]],C1287:H3189,5,0)</f>
        <v>Device Shutdown Finish</v>
      </c>
    </row>
    <row r="1287" spans="2:13" ht="28.8" x14ac:dyDescent="0.3">
      <c r="B1287" s="5" t="s">
        <v>26</v>
      </c>
      <c r="C1287" s="5" t="s">
        <v>85</v>
      </c>
      <c r="D1287" s="6">
        <v>44340</v>
      </c>
      <c r="E1287" s="28">
        <v>44340.673877314817</v>
      </c>
      <c r="F1287" s="7">
        <v>151</v>
      </c>
      <c r="G1287" s="7" t="str">
        <f>VLOOKUP(Table13144[[#This Row],[LogRecordType]],RecordTypes!$B$13:$C$27,2,0)</f>
        <v>Device Shutdown Finish</v>
      </c>
      <c r="H1287" s="5" t="s">
        <v>86</v>
      </c>
      <c r="I1287" s="30">
        <f t="shared" si="19"/>
        <v>44340</v>
      </c>
      <c r="J1287" s="29">
        <f>+VLOOKUP(Table13144[[#This Row],[DeviceMAC]],C1288:F3190,3,0)</f>
        <v>44340.673252314817</v>
      </c>
      <c r="K1287">
        <f>+VLOOKUP(Table13144[[#This Row],[DeviceMAC]],C1288:F3190,4,0)</f>
        <v>149</v>
      </c>
      <c r="L1287" t="str">
        <f>VLOOKUP(Table13144[[#This Row],[PrevRecordType]],RecordTypes!$B$13:$C$27,2,0)</f>
        <v>Device Shutdown Start</v>
      </c>
      <c r="M1287" t="str">
        <f>+VLOOKUP(Table13144[[#This Row],[DeviceMAC]],C1288:H3190,5,0)</f>
        <v>Device Shutdown Start</v>
      </c>
    </row>
    <row r="1288" spans="2:13" ht="43.2" x14ac:dyDescent="0.3">
      <c r="B1288" s="5" t="s">
        <v>26</v>
      </c>
      <c r="C1288" s="5" t="s">
        <v>48</v>
      </c>
      <c r="D1288" s="6">
        <v>44340</v>
      </c>
      <c r="E1288" s="28">
        <v>44340.673749999994</v>
      </c>
      <c r="F1288" s="7">
        <v>156</v>
      </c>
      <c r="G1288" s="7" t="str">
        <f>VLOOKUP(Table13144[[#This Row],[LogRecordType]],RecordTypes!$B$13:$C$27,2,0)</f>
        <v>PowerDown Or Network Disconnect Discovered</v>
      </c>
      <c r="H1288" s="5" t="s">
        <v>67</v>
      </c>
      <c r="I1288" s="30">
        <f t="shared" si="19"/>
        <v>44340</v>
      </c>
      <c r="J1288" s="29">
        <f>+VLOOKUP(Table13144[[#This Row],[DeviceMAC]],C1289:F3191,3,0)</f>
        <v>44340.673634259256</v>
      </c>
      <c r="K1288">
        <f>+VLOOKUP(Table13144[[#This Row],[DeviceMAC]],C1289:F3191,4,0)</f>
        <v>144</v>
      </c>
      <c r="L1288" t="str">
        <f>VLOOKUP(Table13144[[#This Row],[PrevRecordType]],RecordTypes!$B$13:$C$27,2,0)</f>
        <v>User Logout is Good</v>
      </c>
      <c r="M1288" t="str">
        <f>+VLOOKUP(Table13144[[#This Row],[DeviceMAC]],C1289:H3191,5,0)</f>
        <v>User Logout is Good</v>
      </c>
    </row>
    <row r="1289" spans="2:13" x14ac:dyDescent="0.3">
      <c r="B1289" s="5" t="s">
        <v>26</v>
      </c>
      <c r="C1289" s="5" t="s">
        <v>48</v>
      </c>
      <c r="D1289" s="6">
        <v>44340</v>
      </c>
      <c r="E1289" s="28">
        <v>44340.673634259256</v>
      </c>
      <c r="F1289" s="7">
        <v>144</v>
      </c>
      <c r="G1289" s="7" t="str">
        <f>VLOOKUP(Table13144[[#This Row],[LogRecordType]],RecordTypes!$B$13:$C$27,2,0)</f>
        <v>User Logout is Good</v>
      </c>
      <c r="H1289" s="5" t="s">
        <v>63</v>
      </c>
      <c r="I1289" s="30">
        <f t="shared" si="19"/>
        <v>44340</v>
      </c>
      <c r="J1289" s="29">
        <f>+VLOOKUP(Table13144[[#This Row],[DeviceMAC]],C1290:F3192,3,0)</f>
        <v>44340.67319444444</v>
      </c>
      <c r="K1289">
        <f>+VLOOKUP(Table13144[[#This Row],[DeviceMAC]],C1290:F3192,4,0)</f>
        <v>139</v>
      </c>
      <c r="L1289" t="str">
        <f>VLOOKUP(Table13144[[#This Row],[PrevRecordType]],RecordTypes!$B$13:$C$27,2,0)</f>
        <v>User Logout Start</v>
      </c>
      <c r="M1289" t="str">
        <f>+VLOOKUP(Table13144[[#This Row],[DeviceMAC]],C1290:H3192,5,0)</f>
        <v>User Logout Start</v>
      </c>
    </row>
    <row r="1290" spans="2:13" x14ac:dyDescent="0.3">
      <c r="B1290" s="5" t="s">
        <v>29</v>
      </c>
      <c r="C1290" s="5" t="s">
        <v>83</v>
      </c>
      <c r="D1290" s="6">
        <v>44340</v>
      </c>
      <c r="E1290" s="28">
        <v>44340.673379629632</v>
      </c>
      <c r="F1290" s="7">
        <v>149</v>
      </c>
      <c r="G1290" s="7" t="str">
        <f>VLOOKUP(Table13144[[#This Row],[LogRecordType]],RecordTypes!$B$13:$C$27,2,0)</f>
        <v>Device Shutdown Start</v>
      </c>
      <c r="H1290" s="5" t="s">
        <v>84</v>
      </c>
      <c r="I1290" s="30">
        <f t="shared" si="19"/>
        <v>44340</v>
      </c>
      <c r="J1290" s="29">
        <f>+VLOOKUP(Table13144[[#This Row],[DeviceMAC]],C1291:F3193,3,0)</f>
        <v>44340.672766203708</v>
      </c>
      <c r="K1290">
        <f>+VLOOKUP(Table13144[[#This Row],[DeviceMAC]],C1291:F3193,4,0)</f>
        <v>144</v>
      </c>
      <c r="L1290" t="str">
        <f>VLOOKUP(Table13144[[#This Row],[PrevRecordType]],RecordTypes!$B$13:$C$27,2,0)</f>
        <v>User Logout is Good</v>
      </c>
      <c r="M1290" t="str">
        <f>+VLOOKUP(Table13144[[#This Row],[DeviceMAC]],C1291:H3193,5,0)</f>
        <v>User Logout is Good</v>
      </c>
    </row>
    <row r="1291" spans="2:13" x14ac:dyDescent="0.3">
      <c r="B1291" s="5" t="s">
        <v>26</v>
      </c>
      <c r="C1291" s="5" t="s">
        <v>85</v>
      </c>
      <c r="D1291" s="6">
        <v>44340</v>
      </c>
      <c r="E1291" s="28">
        <v>44340.673252314817</v>
      </c>
      <c r="F1291" s="7">
        <v>149</v>
      </c>
      <c r="G1291" s="7" t="str">
        <f>VLOOKUP(Table13144[[#This Row],[LogRecordType]],RecordTypes!$B$13:$C$27,2,0)</f>
        <v>Device Shutdown Start</v>
      </c>
      <c r="H1291" s="5" t="s">
        <v>86</v>
      </c>
      <c r="I1291" s="30">
        <f t="shared" ref="I1291:I1354" si="20">+VLOOKUP(C1291,C1292:H3194,2,0)</f>
        <v>44340</v>
      </c>
      <c r="J1291" s="29">
        <f>+VLOOKUP(Table13144[[#This Row],[DeviceMAC]],C1292:F3194,3,0)</f>
        <v>44340.672754629632</v>
      </c>
      <c r="K1291">
        <f>+VLOOKUP(Table13144[[#This Row],[DeviceMAC]],C1292:F3194,4,0)</f>
        <v>144</v>
      </c>
      <c r="L1291" t="str">
        <f>VLOOKUP(Table13144[[#This Row],[PrevRecordType]],RecordTypes!$B$13:$C$27,2,0)</f>
        <v>User Logout is Good</v>
      </c>
      <c r="M1291" t="str">
        <f>+VLOOKUP(Table13144[[#This Row],[DeviceMAC]],C1292:H3194,5,0)</f>
        <v>User Logout is Good</v>
      </c>
    </row>
    <row r="1292" spans="2:13" x14ac:dyDescent="0.3">
      <c r="B1292" s="5" t="s">
        <v>26</v>
      </c>
      <c r="C1292" s="5" t="s">
        <v>48</v>
      </c>
      <c r="D1292" s="6">
        <v>44340</v>
      </c>
      <c r="E1292" s="28">
        <v>44340.67319444444</v>
      </c>
      <c r="F1292" s="7">
        <v>139</v>
      </c>
      <c r="G1292" s="7" t="str">
        <f>VLOOKUP(Table13144[[#This Row],[LogRecordType]],RecordTypes!$B$13:$C$27,2,0)</f>
        <v>User Logout Start</v>
      </c>
      <c r="H1292" s="5" t="s">
        <v>63</v>
      </c>
      <c r="I1292" s="30">
        <f t="shared" si="20"/>
        <v>44340</v>
      </c>
      <c r="J1292" s="29">
        <f>+VLOOKUP(Table13144[[#This Row],[DeviceMAC]],C1293:F3195,3,0)</f>
        <v>44340.287395833329</v>
      </c>
      <c r="K1292">
        <f>+VLOOKUP(Table13144[[#This Row],[DeviceMAC]],C1293:F3195,4,0)</f>
        <v>123</v>
      </c>
      <c r="L1292" t="str">
        <f>VLOOKUP(Table13144[[#This Row],[PrevRecordType]],RecordTypes!$B$13:$C$27,2,0)</f>
        <v>User Login Start is Good</v>
      </c>
      <c r="M1292" t="str">
        <f>+VLOOKUP(Table13144[[#This Row],[DeviceMAC]],C1293:H3195,5,0)</f>
        <v>User Login Start is Good</v>
      </c>
    </row>
    <row r="1293" spans="2:13" x14ac:dyDescent="0.3">
      <c r="B1293" s="5" t="s">
        <v>29</v>
      </c>
      <c r="C1293" s="5" t="s">
        <v>83</v>
      </c>
      <c r="D1293" s="6">
        <v>44340</v>
      </c>
      <c r="E1293" s="28">
        <v>44340.672766203708</v>
      </c>
      <c r="F1293" s="7">
        <v>144</v>
      </c>
      <c r="G1293" s="7" t="str">
        <f>VLOOKUP(Table13144[[#This Row],[LogRecordType]],RecordTypes!$B$13:$C$27,2,0)</f>
        <v>User Logout is Good</v>
      </c>
      <c r="H1293" s="5" t="s">
        <v>93</v>
      </c>
      <c r="I1293" s="30">
        <f t="shared" si="20"/>
        <v>44340</v>
      </c>
      <c r="J1293" s="29">
        <f>+VLOOKUP(Table13144[[#This Row],[DeviceMAC]],C1294:F3196,3,0)</f>
        <v>44340.671585648153</v>
      </c>
      <c r="K1293">
        <f>+VLOOKUP(Table13144[[#This Row],[DeviceMAC]],C1294:F3196,4,0)</f>
        <v>139</v>
      </c>
      <c r="L1293" t="str">
        <f>VLOOKUP(Table13144[[#This Row],[PrevRecordType]],RecordTypes!$B$13:$C$27,2,0)</f>
        <v>User Logout Start</v>
      </c>
      <c r="M1293" t="str">
        <f>+VLOOKUP(Table13144[[#This Row],[DeviceMAC]],C1294:H3196,5,0)</f>
        <v>User Logout Start</v>
      </c>
    </row>
    <row r="1294" spans="2:13" x14ac:dyDescent="0.3">
      <c r="B1294" s="5" t="s">
        <v>26</v>
      </c>
      <c r="C1294" s="5" t="s">
        <v>85</v>
      </c>
      <c r="D1294" s="6">
        <v>44340</v>
      </c>
      <c r="E1294" s="28">
        <v>44340.672754629632</v>
      </c>
      <c r="F1294" s="7">
        <v>144</v>
      </c>
      <c r="G1294" s="7" t="str">
        <f>VLOOKUP(Table13144[[#This Row],[LogRecordType]],RecordTypes!$B$13:$C$27,2,0)</f>
        <v>User Logout is Good</v>
      </c>
      <c r="H1294" s="5" t="s">
        <v>90</v>
      </c>
      <c r="I1294" s="30">
        <f t="shared" si="20"/>
        <v>44340</v>
      </c>
      <c r="J1294" s="29">
        <f>+VLOOKUP(Table13144[[#This Row],[DeviceMAC]],C1295:F3197,3,0)</f>
        <v>44340.672372685185</v>
      </c>
      <c r="K1294">
        <f>+VLOOKUP(Table13144[[#This Row],[DeviceMAC]],C1295:F3197,4,0)</f>
        <v>139</v>
      </c>
      <c r="L1294" t="str">
        <f>VLOOKUP(Table13144[[#This Row],[PrevRecordType]],RecordTypes!$B$13:$C$27,2,0)</f>
        <v>User Logout Start</v>
      </c>
      <c r="M1294" t="str">
        <f>+VLOOKUP(Table13144[[#This Row],[DeviceMAC]],C1295:H3197,5,0)</f>
        <v>User Logout Start</v>
      </c>
    </row>
    <row r="1295" spans="2:13" x14ac:dyDescent="0.3">
      <c r="B1295" s="5" t="s">
        <v>26</v>
      </c>
      <c r="C1295" s="5" t="s">
        <v>85</v>
      </c>
      <c r="D1295" s="6">
        <v>44340</v>
      </c>
      <c r="E1295" s="28">
        <v>44340.672372685185</v>
      </c>
      <c r="F1295" s="7">
        <v>139</v>
      </c>
      <c r="G1295" s="7" t="str">
        <f>VLOOKUP(Table13144[[#This Row],[LogRecordType]],RecordTypes!$B$13:$C$27,2,0)</f>
        <v>User Logout Start</v>
      </c>
      <c r="H1295" s="5" t="s">
        <v>89</v>
      </c>
      <c r="I1295" s="30">
        <f t="shared" si="20"/>
        <v>44340</v>
      </c>
      <c r="J1295" s="29">
        <f>+VLOOKUP(Table13144[[#This Row],[DeviceMAC]],C1296:F3198,3,0)</f>
        <v>44340.295729166668</v>
      </c>
      <c r="K1295">
        <f>+VLOOKUP(Table13144[[#This Row],[DeviceMAC]],C1296:F3198,4,0)</f>
        <v>123</v>
      </c>
      <c r="L1295" t="str">
        <f>VLOOKUP(Table13144[[#This Row],[PrevRecordType]],RecordTypes!$B$13:$C$27,2,0)</f>
        <v>User Login Start is Good</v>
      </c>
      <c r="M1295" t="str">
        <f>+VLOOKUP(Table13144[[#This Row],[DeviceMAC]],C1296:H3198,5,0)</f>
        <v>User Login Start is Good</v>
      </c>
    </row>
    <row r="1296" spans="2:13" x14ac:dyDescent="0.3">
      <c r="B1296" s="5" t="s">
        <v>29</v>
      </c>
      <c r="C1296" s="5" t="s">
        <v>83</v>
      </c>
      <c r="D1296" s="6">
        <v>44340</v>
      </c>
      <c r="E1296" s="28">
        <v>44340.671585648153</v>
      </c>
      <c r="F1296" s="7">
        <v>139</v>
      </c>
      <c r="G1296" s="7" t="str">
        <f>VLOOKUP(Table13144[[#This Row],[LogRecordType]],RecordTypes!$B$13:$C$27,2,0)</f>
        <v>User Logout Start</v>
      </c>
      <c r="H1296" s="5" t="s">
        <v>92</v>
      </c>
      <c r="I1296" s="30">
        <f t="shared" si="20"/>
        <v>44340</v>
      </c>
      <c r="J1296" s="29">
        <f>+VLOOKUP(Table13144[[#This Row],[DeviceMAC]],C1297:F3199,3,0)</f>
        <v>44340.295277777783</v>
      </c>
      <c r="K1296">
        <f>+VLOOKUP(Table13144[[#This Row],[DeviceMAC]],C1297:F3199,4,0)</f>
        <v>123</v>
      </c>
      <c r="L1296" t="str">
        <f>VLOOKUP(Table13144[[#This Row],[PrevRecordType]],RecordTypes!$B$13:$C$27,2,0)</f>
        <v>User Login Start is Good</v>
      </c>
      <c r="M1296" t="str">
        <f>+VLOOKUP(Table13144[[#This Row],[DeviceMAC]],C1297:H3199,5,0)</f>
        <v>User Login Start is Good</v>
      </c>
    </row>
    <row r="1297" spans="2:13" ht="43.2" x14ac:dyDescent="0.3">
      <c r="B1297" s="5" t="s">
        <v>29</v>
      </c>
      <c r="C1297" s="5" t="s">
        <v>97</v>
      </c>
      <c r="D1297" s="6">
        <v>44340</v>
      </c>
      <c r="E1297" s="28">
        <v>44340.669652777775</v>
      </c>
      <c r="F1297" s="7">
        <v>156</v>
      </c>
      <c r="G1297" s="7" t="str">
        <f>VLOOKUP(Table13144[[#This Row],[LogRecordType]],RecordTypes!$B$13:$C$27,2,0)</f>
        <v>PowerDown Or Network Disconnect Discovered</v>
      </c>
      <c r="H1297" s="5" t="s">
        <v>67</v>
      </c>
      <c r="I1297" s="30">
        <f t="shared" si="20"/>
        <v>44340</v>
      </c>
      <c r="J1297" s="29">
        <f>+VLOOKUP(Table13144[[#This Row],[DeviceMAC]],C1298:F3200,3,0)</f>
        <v>44340.669490740736</v>
      </c>
      <c r="K1297">
        <f>+VLOOKUP(Table13144[[#This Row],[DeviceMAC]],C1298:F3200,4,0)</f>
        <v>151</v>
      </c>
      <c r="L1297" t="str">
        <f>VLOOKUP(Table13144[[#This Row],[PrevRecordType]],RecordTypes!$B$13:$C$27,2,0)</f>
        <v>Device Shutdown Finish</v>
      </c>
      <c r="M1297" t="str">
        <f>+VLOOKUP(Table13144[[#This Row],[DeviceMAC]],C1298:H3200,5,0)</f>
        <v>Device Shutdown Finish</v>
      </c>
    </row>
    <row r="1298" spans="2:13" ht="28.8" x14ac:dyDescent="0.3">
      <c r="B1298" s="5" t="s">
        <v>29</v>
      </c>
      <c r="C1298" s="5" t="s">
        <v>97</v>
      </c>
      <c r="D1298" s="6">
        <v>44340</v>
      </c>
      <c r="E1298" s="28">
        <v>44340.669490740736</v>
      </c>
      <c r="F1298" s="7">
        <v>151</v>
      </c>
      <c r="G1298" s="7" t="str">
        <f>VLOOKUP(Table13144[[#This Row],[LogRecordType]],RecordTypes!$B$13:$C$27,2,0)</f>
        <v>Device Shutdown Finish</v>
      </c>
      <c r="H1298" s="5" t="s">
        <v>98</v>
      </c>
      <c r="I1298" s="30">
        <f t="shared" si="20"/>
        <v>44340</v>
      </c>
      <c r="J1298" s="29">
        <f>+VLOOKUP(Table13144[[#This Row],[DeviceMAC]],C1299:F3201,3,0)</f>
        <v>44340.668622685182</v>
      </c>
      <c r="K1298">
        <f>+VLOOKUP(Table13144[[#This Row],[DeviceMAC]],C1299:F3201,4,0)</f>
        <v>149</v>
      </c>
      <c r="L1298" t="str">
        <f>VLOOKUP(Table13144[[#This Row],[PrevRecordType]],RecordTypes!$B$13:$C$27,2,0)</f>
        <v>Device Shutdown Start</v>
      </c>
      <c r="M1298" t="str">
        <f>+VLOOKUP(Table13144[[#This Row],[DeviceMAC]],C1299:H3201,5,0)</f>
        <v>Device Shutdown Start</v>
      </c>
    </row>
    <row r="1299" spans="2:13" x14ac:dyDescent="0.3">
      <c r="B1299" s="5" t="s">
        <v>29</v>
      </c>
      <c r="C1299" s="5" t="s">
        <v>97</v>
      </c>
      <c r="D1299" s="6">
        <v>44340</v>
      </c>
      <c r="E1299" s="28">
        <v>44340.668622685182</v>
      </c>
      <c r="F1299" s="7">
        <v>149</v>
      </c>
      <c r="G1299" s="7" t="str">
        <f>VLOOKUP(Table13144[[#This Row],[LogRecordType]],RecordTypes!$B$13:$C$27,2,0)</f>
        <v>Device Shutdown Start</v>
      </c>
      <c r="H1299" s="5" t="s">
        <v>98</v>
      </c>
      <c r="I1299" s="30">
        <f t="shared" si="20"/>
        <v>44340</v>
      </c>
      <c r="J1299" s="29">
        <f>+VLOOKUP(Table13144[[#This Row],[DeviceMAC]],C1300:F3202,3,0)</f>
        <v>44340.667928240735</v>
      </c>
      <c r="K1299">
        <f>+VLOOKUP(Table13144[[#This Row],[DeviceMAC]],C1300:F3202,4,0)</f>
        <v>144</v>
      </c>
      <c r="L1299" t="str">
        <f>VLOOKUP(Table13144[[#This Row],[PrevRecordType]],RecordTypes!$B$13:$C$27,2,0)</f>
        <v>User Logout is Good</v>
      </c>
      <c r="M1299" t="str">
        <f>+VLOOKUP(Table13144[[#This Row],[DeviceMAC]],C1300:H3202,5,0)</f>
        <v>User Logout is Good</v>
      </c>
    </row>
    <row r="1300" spans="2:13" ht="43.2" x14ac:dyDescent="0.3">
      <c r="B1300" s="5" t="s">
        <v>26</v>
      </c>
      <c r="C1300" s="5" t="s">
        <v>43</v>
      </c>
      <c r="D1300" s="6">
        <v>44340</v>
      </c>
      <c r="E1300" s="28">
        <v>44340.668090277781</v>
      </c>
      <c r="F1300" s="7">
        <v>156</v>
      </c>
      <c r="G1300" s="7" t="str">
        <f>VLOOKUP(Table13144[[#This Row],[LogRecordType]],RecordTypes!$B$13:$C$27,2,0)</f>
        <v>PowerDown Or Network Disconnect Discovered</v>
      </c>
      <c r="H1300" s="5" t="s">
        <v>67</v>
      </c>
      <c r="I1300" s="30">
        <f t="shared" si="20"/>
        <v>44340</v>
      </c>
      <c r="J1300" s="29">
        <f>+VLOOKUP(Table13144[[#This Row],[DeviceMAC]],C1301:F3203,3,0)</f>
        <v>44340.667974537042</v>
      </c>
      <c r="K1300">
        <f>+VLOOKUP(Table13144[[#This Row],[DeviceMAC]],C1301:F3203,4,0)</f>
        <v>151</v>
      </c>
      <c r="L1300" t="str">
        <f>VLOOKUP(Table13144[[#This Row],[PrevRecordType]],RecordTypes!$B$13:$C$27,2,0)</f>
        <v>Device Shutdown Finish</v>
      </c>
      <c r="M1300" t="str">
        <f>+VLOOKUP(Table13144[[#This Row],[DeviceMAC]],C1301:H3203,5,0)</f>
        <v>Device Shutdown Finish</v>
      </c>
    </row>
    <row r="1301" spans="2:13" ht="28.8" x14ac:dyDescent="0.3">
      <c r="B1301" s="5" t="s">
        <v>26</v>
      </c>
      <c r="C1301" s="5" t="s">
        <v>43</v>
      </c>
      <c r="D1301" s="6">
        <v>44340</v>
      </c>
      <c r="E1301" s="28">
        <v>44340.667974537042</v>
      </c>
      <c r="F1301" s="7">
        <v>151</v>
      </c>
      <c r="G1301" s="7" t="str">
        <f>VLOOKUP(Table13144[[#This Row],[LogRecordType]],RecordTypes!$B$13:$C$27,2,0)</f>
        <v>Device Shutdown Finish</v>
      </c>
      <c r="H1301" s="5" t="s">
        <v>44</v>
      </c>
      <c r="I1301" s="30">
        <f t="shared" si="20"/>
        <v>44340</v>
      </c>
      <c r="J1301" s="29">
        <f>+VLOOKUP(Table13144[[#This Row],[DeviceMAC]],C1302:F3204,3,0)</f>
        <v>44340.667650462965</v>
      </c>
      <c r="K1301">
        <f>+VLOOKUP(Table13144[[#This Row],[DeviceMAC]],C1302:F3204,4,0)</f>
        <v>149</v>
      </c>
      <c r="L1301" t="str">
        <f>VLOOKUP(Table13144[[#This Row],[PrevRecordType]],RecordTypes!$B$13:$C$27,2,0)</f>
        <v>Device Shutdown Start</v>
      </c>
      <c r="M1301" t="str">
        <f>+VLOOKUP(Table13144[[#This Row],[DeviceMAC]],C1302:H3204,5,0)</f>
        <v>Device Shutdown Start</v>
      </c>
    </row>
    <row r="1302" spans="2:13" x14ac:dyDescent="0.3">
      <c r="B1302" s="5" t="s">
        <v>29</v>
      </c>
      <c r="C1302" s="5" t="s">
        <v>97</v>
      </c>
      <c r="D1302" s="6">
        <v>44340</v>
      </c>
      <c r="E1302" s="28">
        <v>44340.667928240735</v>
      </c>
      <c r="F1302" s="7">
        <v>144</v>
      </c>
      <c r="G1302" s="7" t="str">
        <f>VLOOKUP(Table13144[[#This Row],[LogRecordType]],RecordTypes!$B$13:$C$27,2,0)</f>
        <v>User Logout is Good</v>
      </c>
      <c r="H1302" s="5" t="s">
        <v>94</v>
      </c>
      <c r="I1302" s="30">
        <f t="shared" si="20"/>
        <v>44340</v>
      </c>
      <c r="J1302" s="29">
        <f>+VLOOKUP(Table13144[[#This Row],[DeviceMAC]],C1303:F3205,3,0)</f>
        <v>44340.667534722219</v>
      </c>
      <c r="K1302">
        <f>+VLOOKUP(Table13144[[#This Row],[DeviceMAC]],C1303:F3205,4,0)</f>
        <v>139</v>
      </c>
      <c r="L1302" t="str">
        <f>VLOOKUP(Table13144[[#This Row],[PrevRecordType]],RecordTypes!$B$13:$C$27,2,0)</f>
        <v>User Logout Start</v>
      </c>
      <c r="M1302" t="str">
        <f>+VLOOKUP(Table13144[[#This Row],[DeviceMAC]],C1303:H3205,5,0)</f>
        <v>User Logout Start</v>
      </c>
    </row>
    <row r="1303" spans="2:13" x14ac:dyDescent="0.3">
      <c r="B1303" s="5" t="s">
        <v>26</v>
      </c>
      <c r="C1303" s="5" t="s">
        <v>43</v>
      </c>
      <c r="D1303" s="6">
        <v>44340</v>
      </c>
      <c r="E1303" s="28">
        <v>44340.667650462965</v>
      </c>
      <c r="F1303" s="7">
        <v>149</v>
      </c>
      <c r="G1303" s="7" t="str">
        <f>VLOOKUP(Table13144[[#This Row],[LogRecordType]],RecordTypes!$B$13:$C$27,2,0)</f>
        <v>Device Shutdown Start</v>
      </c>
      <c r="H1303" s="5" t="s">
        <v>44</v>
      </c>
      <c r="I1303" s="30">
        <f t="shared" si="20"/>
        <v>44340</v>
      </c>
      <c r="J1303" s="29">
        <f>+VLOOKUP(Table13144[[#This Row],[DeviceMAC]],C1304:F3206,3,0)</f>
        <v>44340.667245370372</v>
      </c>
      <c r="K1303">
        <f>+VLOOKUP(Table13144[[#This Row],[DeviceMAC]],C1304:F3206,4,0)</f>
        <v>144</v>
      </c>
      <c r="L1303" t="str">
        <f>VLOOKUP(Table13144[[#This Row],[PrevRecordType]],RecordTypes!$B$13:$C$27,2,0)</f>
        <v>User Logout is Good</v>
      </c>
      <c r="M1303" t="str">
        <f>+VLOOKUP(Table13144[[#This Row],[DeviceMAC]],C1304:H3206,5,0)</f>
        <v>User Logout is Good</v>
      </c>
    </row>
    <row r="1304" spans="2:13" x14ac:dyDescent="0.3">
      <c r="B1304" s="5" t="s">
        <v>29</v>
      </c>
      <c r="C1304" s="5" t="s">
        <v>97</v>
      </c>
      <c r="D1304" s="6">
        <v>44340</v>
      </c>
      <c r="E1304" s="28">
        <v>44340.667534722219</v>
      </c>
      <c r="F1304" s="7">
        <v>139</v>
      </c>
      <c r="G1304" s="7" t="str">
        <f>VLOOKUP(Table13144[[#This Row],[LogRecordType]],RecordTypes!$B$13:$C$27,2,0)</f>
        <v>User Logout Start</v>
      </c>
      <c r="H1304" s="5" t="s">
        <v>99</v>
      </c>
      <c r="I1304" s="30">
        <f t="shared" si="20"/>
        <v>44340</v>
      </c>
      <c r="J1304" s="29">
        <f>+VLOOKUP(Table13144[[#This Row],[DeviceMAC]],C1305:F3207,3,0)</f>
        <v>44340.30190972222</v>
      </c>
      <c r="K1304">
        <f>+VLOOKUP(Table13144[[#This Row],[DeviceMAC]],C1305:F3207,4,0)</f>
        <v>123</v>
      </c>
      <c r="L1304" t="str">
        <f>VLOOKUP(Table13144[[#This Row],[PrevRecordType]],RecordTypes!$B$13:$C$27,2,0)</f>
        <v>User Login Start is Good</v>
      </c>
      <c r="M1304" t="str">
        <f>+VLOOKUP(Table13144[[#This Row],[DeviceMAC]],C1305:H3207,5,0)</f>
        <v>User Login Start is Good</v>
      </c>
    </row>
    <row r="1305" spans="2:13" x14ac:dyDescent="0.3">
      <c r="B1305" s="5" t="s">
        <v>26</v>
      </c>
      <c r="C1305" s="5" t="s">
        <v>43</v>
      </c>
      <c r="D1305" s="6">
        <v>44340</v>
      </c>
      <c r="E1305" s="28">
        <v>44340.667245370372</v>
      </c>
      <c r="F1305" s="7">
        <v>144</v>
      </c>
      <c r="G1305" s="7" t="str">
        <f>VLOOKUP(Table13144[[#This Row],[LogRecordType]],RecordTypes!$B$13:$C$27,2,0)</f>
        <v>User Logout is Good</v>
      </c>
      <c r="H1305" s="5" t="s">
        <v>47</v>
      </c>
      <c r="I1305" s="30">
        <f t="shared" si="20"/>
        <v>44340</v>
      </c>
      <c r="J1305" s="29">
        <f>+VLOOKUP(Table13144[[#This Row],[DeviceMAC]],C1306:F3208,3,0)</f>
        <v>44340.666875000003</v>
      </c>
      <c r="K1305">
        <f>+VLOOKUP(Table13144[[#This Row],[DeviceMAC]],C1306:F3208,4,0)</f>
        <v>139</v>
      </c>
      <c r="L1305" t="str">
        <f>VLOOKUP(Table13144[[#This Row],[PrevRecordType]],RecordTypes!$B$13:$C$27,2,0)</f>
        <v>User Logout Start</v>
      </c>
      <c r="M1305" t="str">
        <f>+VLOOKUP(Table13144[[#This Row],[DeviceMAC]],C1306:H3208,5,0)</f>
        <v>User Logout Start</v>
      </c>
    </row>
    <row r="1306" spans="2:13" x14ac:dyDescent="0.3">
      <c r="B1306" s="5" t="s">
        <v>26</v>
      </c>
      <c r="C1306" s="5" t="s">
        <v>43</v>
      </c>
      <c r="D1306" s="6">
        <v>44340</v>
      </c>
      <c r="E1306" s="28">
        <v>44340.666875000003</v>
      </c>
      <c r="F1306" s="7">
        <v>139</v>
      </c>
      <c r="G1306" s="7" t="str">
        <f>VLOOKUP(Table13144[[#This Row],[LogRecordType]],RecordTypes!$B$13:$C$27,2,0)</f>
        <v>User Logout Start</v>
      </c>
      <c r="H1306" s="5" t="s">
        <v>46</v>
      </c>
      <c r="I1306" s="30">
        <f t="shared" si="20"/>
        <v>44340</v>
      </c>
      <c r="J1306" s="29">
        <f>+VLOOKUP(Table13144[[#This Row],[DeviceMAC]],C1307:F3209,3,0)</f>
        <v>44340.280127314814</v>
      </c>
      <c r="K1306">
        <f>+VLOOKUP(Table13144[[#This Row],[DeviceMAC]],C1307:F3209,4,0)</f>
        <v>123</v>
      </c>
      <c r="L1306" t="str">
        <f>VLOOKUP(Table13144[[#This Row],[PrevRecordType]],RecordTypes!$B$13:$C$27,2,0)</f>
        <v>User Login Start is Good</v>
      </c>
      <c r="M1306" t="str">
        <f>+VLOOKUP(Table13144[[#This Row],[DeviceMAC]],C1307:H3209,5,0)</f>
        <v>User Login Start is Good</v>
      </c>
    </row>
    <row r="1307" spans="2:13" ht="43.2" x14ac:dyDescent="0.3">
      <c r="B1307" s="5" t="s">
        <v>29</v>
      </c>
      <c r="C1307" s="5" t="s">
        <v>74</v>
      </c>
      <c r="D1307" s="6">
        <v>44340</v>
      </c>
      <c r="E1307" s="28">
        <v>44340.666793981472</v>
      </c>
      <c r="F1307" s="7">
        <v>156</v>
      </c>
      <c r="G1307" s="7" t="str">
        <f>VLOOKUP(Table13144[[#This Row],[LogRecordType]],RecordTypes!$B$13:$C$27,2,0)</f>
        <v>PowerDown Or Network Disconnect Discovered</v>
      </c>
      <c r="H1307" s="5" t="s">
        <v>67</v>
      </c>
      <c r="I1307" s="30">
        <f t="shared" si="20"/>
        <v>44340</v>
      </c>
      <c r="J1307" s="29">
        <f>+VLOOKUP(Table13144[[#This Row],[DeviceMAC]],C1308:F3210,3,0)</f>
        <v>44340.666631944434</v>
      </c>
      <c r="K1307">
        <f>+VLOOKUP(Table13144[[#This Row],[DeviceMAC]],C1308:F3210,4,0)</f>
        <v>144</v>
      </c>
      <c r="L1307" t="str">
        <f>VLOOKUP(Table13144[[#This Row],[PrevRecordType]],RecordTypes!$B$13:$C$27,2,0)</f>
        <v>User Logout is Good</v>
      </c>
      <c r="M1307" t="str">
        <f>+VLOOKUP(Table13144[[#This Row],[DeviceMAC]],C1308:H3210,5,0)</f>
        <v>User Logout is Good</v>
      </c>
    </row>
    <row r="1308" spans="2:13" x14ac:dyDescent="0.3">
      <c r="B1308" s="5" t="s">
        <v>29</v>
      </c>
      <c r="C1308" s="5" t="s">
        <v>74</v>
      </c>
      <c r="D1308" s="6">
        <v>44340</v>
      </c>
      <c r="E1308" s="28">
        <v>44340.666631944434</v>
      </c>
      <c r="F1308" s="7">
        <v>144</v>
      </c>
      <c r="G1308" s="7" t="str">
        <f>VLOOKUP(Table13144[[#This Row],[LogRecordType]],RecordTypes!$B$13:$C$27,2,0)</f>
        <v>User Logout is Good</v>
      </c>
      <c r="H1308" s="5" t="s">
        <v>94</v>
      </c>
      <c r="I1308" s="30">
        <f t="shared" si="20"/>
        <v>44340</v>
      </c>
      <c r="J1308" s="29">
        <f>+VLOOKUP(Table13144[[#This Row],[DeviceMAC]],C1309:F3211,3,0)</f>
        <v>44340.665416666656</v>
      </c>
      <c r="K1308">
        <f>+VLOOKUP(Table13144[[#This Row],[DeviceMAC]],C1309:F3211,4,0)</f>
        <v>139</v>
      </c>
      <c r="L1308" t="str">
        <f>VLOOKUP(Table13144[[#This Row],[PrevRecordType]],RecordTypes!$B$13:$C$27,2,0)</f>
        <v>User Logout Start</v>
      </c>
      <c r="M1308" t="str">
        <f>+VLOOKUP(Table13144[[#This Row],[DeviceMAC]],C1309:H3211,5,0)</f>
        <v>User Logout Start</v>
      </c>
    </row>
    <row r="1309" spans="2:13" x14ac:dyDescent="0.3">
      <c r="B1309" s="5" t="s">
        <v>29</v>
      </c>
      <c r="C1309" s="5" t="s">
        <v>74</v>
      </c>
      <c r="D1309" s="6">
        <v>44340</v>
      </c>
      <c r="E1309" s="28">
        <v>44340.665416666656</v>
      </c>
      <c r="F1309" s="7">
        <v>139</v>
      </c>
      <c r="G1309" s="7" t="str">
        <f>VLOOKUP(Table13144[[#This Row],[LogRecordType]],RecordTypes!$B$13:$C$27,2,0)</f>
        <v>User Logout Start</v>
      </c>
      <c r="H1309" s="5" t="s">
        <v>94</v>
      </c>
      <c r="I1309" s="30">
        <f t="shared" si="20"/>
        <v>44340</v>
      </c>
      <c r="J1309" s="29">
        <f>+VLOOKUP(Table13144[[#This Row],[DeviceMAC]],C1310:F3212,3,0)</f>
        <v>44340.296932870362</v>
      </c>
      <c r="K1309">
        <f>+VLOOKUP(Table13144[[#This Row],[DeviceMAC]],C1310:F3212,4,0)</f>
        <v>123</v>
      </c>
      <c r="L1309" t="str">
        <f>VLOOKUP(Table13144[[#This Row],[PrevRecordType]],RecordTypes!$B$13:$C$27,2,0)</f>
        <v>User Login Start is Good</v>
      </c>
      <c r="M1309" t="str">
        <f>+VLOOKUP(Table13144[[#This Row],[DeviceMAC]],C1310:H3212,5,0)</f>
        <v>User Login Start is Good</v>
      </c>
    </row>
    <row r="1310" spans="2:13" ht="43.2" x14ac:dyDescent="0.3">
      <c r="B1310" s="5" t="s">
        <v>29</v>
      </c>
      <c r="C1310" s="5" t="s">
        <v>70</v>
      </c>
      <c r="D1310" s="6">
        <v>44340</v>
      </c>
      <c r="E1310" s="28">
        <v>44340.665370370378</v>
      </c>
      <c r="F1310" s="7">
        <v>156</v>
      </c>
      <c r="G1310" s="7" t="str">
        <f>VLOOKUP(Table13144[[#This Row],[LogRecordType]],RecordTypes!$B$13:$C$27,2,0)</f>
        <v>PowerDown Or Network Disconnect Discovered</v>
      </c>
      <c r="H1310" s="5" t="s">
        <v>67</v>
      </c>
      <c r="I1310" s="30">
        <f t="shared" si="20"/>
        <v>44340</v>
      </c>
      <c r="J1310" s="29">
        <f>+VLOOKUP(Table13144[[#This Row],[DeviceMAC]],C1311:F3213,3,0)</f>
        <v>44340.665219907416</v>
      </c>
      <c r="K1310">
        <f>+VLOOKUP(Table13144[[#This Row],[DeviceMAC]],C1311:F3213,4,0)</f>
        <v>151</v>
      </c>
      <c r="L1310" t="str">
        <f>VLOOKUP(Table13144[[#This Row],[PrevRecordType]],RecordTypes!$B$13:$C$27,2,0)</f>
        <v>Device Shutdown Finish</v>
      </c>
      <c r="M1310" t="str">
        <f>+VLOOKUP(Table13144[[#This Row],[DeviceMAC]],C1311:H3213,5,0)</f>
        <v>Device Shutdown Finish</v>
      </c>
    </row>
    <row r="1311" spans="2:13" ht="28.8" x14ac:dyDescent="0.3">
      <c r="B1311" s="5" t="s">
        <v>29</v>
      </c>
      <c r="C1311" s="5" t="s">
        <v>70</v>
      </c>
      <c r="D1311" s="6">
        <v>44340</v>
      </c>
      <c r="E1311" s="28">
        <v>44340.665219907416</v>
      </c>
      <c r="F1311" s="7">
        <v>151</v>
      </c>
      <c r="G1311" s="7" t="str">
        <f>VLOOKUP(Table13144[[#This Row],[LogRecordType]],RecordTypes!$B$13:$C$27,2,0)</f>
        <v>Device Shutdown Finish</v>
      </c>
      <c r="H1311" s="5" t="s">
        <v>71</v>
      </c>
      <c r="I1311" s="30">
        <f t="shared" si="20"/>
        <v>44340</v>
      </c>
      <c r="J1311" s="29">
        <f>+VLOOKUP(Table13144[[#This Row],[DeviceMAC]],C1312:F3214,3,0)</f>
        <v>44340.664479166677</v>
      </c>
      <c r="K1311">
        <f>+VLOOKUP(Table13144[[#This Row],[DeviceMAC]],C1312:F3214,4,0)</f>
        <v>149</v>
      </c>
      <c r="L1311" t="str">
        <f>VLOOKUP(Table13144[[#This Row],[PrevRecordType]],RecordTypes!$B$13:$C$27,2,0)</f>
        <v>Device Shutdown Start</v>
      </c>
      <c r="M1311" t="str">
        <f>+VLOOKUP(Table13144[[#This Row],[DeviceMAC]],C1312:H3214,5,0)</f>
        <v>Device Shutdown Start</v>
      </c>
    </row>
    <row r="1312" spans="2:13" x14ac:dyDescent="0.3">
      <c r="B1312" s="5" t="s">
        <v>29</v>
      </c>
      <c r="C1312" s="5" t="s">
        <v>70</v>
      </c>
      <c r="D1312" s="6">
        <v>44340</v>
      </c>
      <c r="E1312" s="28">
        <v>44340.664479166677</v>
      </c>
      <c r="F1312" s="7">
        <v>149</v>
      </c>
      <c r="G1312" s="7" t="str">
        <f>VLOOKUP(Table13144[[#This Row],[LogRecordType]],RecordTypes!$B$13:$C$27,2,0)</f>
        <v>Device Shutdown Start</v>
      </c>
      <c r="H1312" s="5" t="s">
        <v>71</v>
      </c>
      <c r="I1312" s="30">
        <f t="shared" si="20"/>
        <v>44340</v>
      </c>
      <c r="J1312" s="29">
        <f>+VLOOKUP(Table13144[[#This Row],[DeviceMAC]],C1313:F3215,3,0)</f>
        <v>44340.663888888899</v>
      </c>
      <c r="K1312">
        <f>+VLOOKUP(Table13144[[#This Row],[DeviceMAC]],C1313:F3215,4,0)</f>
        <v>144</v>
      </c>
      <c r="L1312" t="str">
        <f>VLOOKUP(Table13144[[#This Row],[PrevRecordType]],RecordTypes!$B$13:$C$27,2,0)</f>
        <v>User Logout is Good</v>
      </c>
      <c r="M1312" t="str">
        <f>+VLOOKUP(Table13144[[#This Row],[DeviceMAC]],C1313:H3215,5,0)</f>
        <v>User Logout is Good</v>
      </c>
    </row>
    <row r="1313" spans="2:13" x14ac:dyDescent="0.3">
      <c r="B1313" s="5" t="s">
        <v>29</v>
      </c>
      <c r="C1313" s="5" t="s">
        <v>70</v>
      </c>
      <c r="D1313" s="6">
        <v>44340</v>
      </c>
      <c r="E1313" s="28">
        <v>44340.663888888899</v>
      </c>
      <c r="F1313" s="7">
        <v>144</v>
      </c>
      <c r="G1313" s="7" t="str">
        <f>VLOOKUP(Table13144[[#This Row],[LogRecordType]],RecordTypes!$B$13:$C$27,2,0)</f>
        <v>User Logout is Good</v>
      </c>
      <c r="H1313" s="5" t="s">
        <v>78</v>
      </c>
      <c r="I1313" s="30">
        <f t="shared" si="20"/>
        <v>44340</v>
      </c>
      <c r="J1313" s="29">
        <f>+VLOOKUP(Table13144[[#This Row],[DeviceMAC]],C1314:F3216,3,0)</f>
        <v>44340.663495370383</v>
      </c>
      <c r="K1313">
        <f>+VLOOKUP(Table13144[[#This Row],[DeviceMAC]],C1314:F3216,4,0)</f>
        <v>139</v>
      </c>
      <c r="L1313" t="str">
        <f>VLOOKUP(Table13144[[#This Row],[PrevRecordType]],RecordTypes!$B$13:$C$27,2,0)</f>
        <v>User Logout Start</v>
      </c>
      <c r="M1313" t="str">
        <f>+VLOOKUP(Table13144[[#This Row],[DeviceMAC]],C1314:H3216,5,0)</f>
        <v>User Logout Start</v>
      </c>
    </row>
    <row r="1314" spans="2:13" x14ac:dyDescent="0.3">
      <c r="B1314" s="5" t="s">
        <v>29</v>
      </c>
      <c r="C1314" s="5" t="s">
        <v>70</v>
      </c>
      <c r="D1314" s="6">
        <v>44340</v>
      </c>
      <c r="E1314" s="28">
        <v>44340.663495370383</v>
      </c>
      <c r="F1314" s="7">
        <v>139</v>
      </c>
      <c r="G1314" s="7" t="str">
        <f>VLOOKUP(Table13144[[#This Row],[LogRecordType]],RecordTypes!$B$13:$C$27,2,0)</f>
        <v>User Logout Start</v>
      </c>
      <c r="H1314" s="5" t="s">
        <v>77</v>
      </c>
      <c r="I1314" s="30">
        <f t="shared" si="20"/>
        <v>44340</v>
      </c>
      <c r="J1314" s="29">
        <f>+VLOOKUP(Table13144[[#This Row],[DeviceMAC]],C1315:F3217,3,0)</f>
        <v>44340.293437500011</v>
      </c>
      <c r="K1314">
        <f>+VLOOKUP(Table13144[[#This Row],[DeviceMAC]],C1315:F3217,4,0)</f>
        <v>123</v>
      </c>
      <c r="L1314" t="str">
        <f>VLOOKUP(Table13144[[#This Row],[PrevRecordType]],RecordTypes!$B$13:$C$27,2,0)</f>
        <v>User Login Start is Good</v>
      </c>
      <c r="M1314" t="str">
        <f>+VLOOKUP(Table13144[[#This Row],[DeviceMAC]],C1315:H3217,5,0)</f>
        <v>User Login Start is Good</v>
      </c>
    </row>
    <row r="1315" spans="2:13" ht="43.2" x14ac:dyDescent="0.3">
      <c r="B1315" s="5" t="s">
        <v>26</v>
      </c>
      <c r="C1315" s="5" t="s">
        <v>62</v>
      </c>
      <c r="D1315" s="6">
        <v>44340</v>
      </c>
      <c r="E1315" s="28">
        <v>44340.657870370371</v>
      </c>
      <c r="F1315" s="7">
        <v>156</v>
      </c>
      <c r="G1315" s="7" t="str">
        <f>VLOOKUP(Table13144[[#This Row],[LogRecordType]],RecordTypes!$B$13:$C$27,2,0)</f>
        <v>PowerDown Or Network Disconnect Discovered</v>
      </c>
      <c r="H1315" s="5" t="s">
        <v>67</v>
      </c>
      <c r="I1315" s="30">
        <f t="shared" si="20"/>
        <v>44340</v>
      </c>
      <c r="J1315" s="29">
        <f>+VLOOKUP(Table13144[[#This Row],[DeviceMAC]],C1316:F3218,3,0)</f>
        <v>44340.657719907409</v>
      </c>
      <c r="K1315">
        <f>+VLOOKUP(Table13144[[#This Row],[DeviceMAC]],C1316:F3218,4,0)</f>
        <v>144</v>
      </c>
      <c r="L1315" t="str">
        <f>VLOOKUP(Table13144[[#This Row],[PrevRecordType]],RecordTypes!$B$13:$C$27,2,0)</f>
        <v>User Logout is Good</v>
      </c>
      <c r="M1315" t="str">
        <f>+VLOOKUP(Table13144[[#This Row],[DeviceMAC]],C1316:H3218,5,0)</f>
        <v>User Logout is Good</v>
      </c>
    </row>
    <row r="1316" spans="2:13" x14ac:dyDescent="0.3">
      <c r="B1316" s="5" t="s">
        <v>26</v>
      </c>
      <c r="C1316" s="5" t="s">
        <v>62</v>
      </c>
      <c r="D1316" s="6">
        <v>44340</v>
      </c>
      <c r="E1316" s="28">
        <v>44340.657719907409</v>
      </c>
      <c r="F1316" s="7">
        <v>144</v>
      </c>
      <c r="G1316" s="7" t="str">
        <f>VLOOKUP(Table13144[[#This Row],[LogRecordType]],RecordTypes!$B$13:$C$27,2,0)</f>
        <v>User Logout is Good</v>
      </c>
      <c r="H1316" s="5" t="s">
        <v>63</v>
      </c>
      <c r="I1316" s="30">
        <f t="shared" si="20"/>
        <v>44340</v>
      </c>
      <c r="J1316" s="29">
        <f>+VLOOKUP(Table13144[[#This Row],[DeviceMAC]],C1317:F3219,3,0)</f>
        <v>44340.657314814816</v>
      </c>
      <c r="K1316">
        <f>+VLOOKUP(Table13144[[#This Row],[DeviceMAC]],C1317:F3219,4,0)</f>
        <v>139</v>
      </c>
      <c r="L1316" t="str">
        <f>VLOOKUP(Table13144[[#This Row],[PrevRecordType]],RecordTypes!$B$13:$C$27,2,0)</f>
        <v>User Logout Start</v>
      </c>
      <c r="M1316" t="str">
        <f>+VLOOKUP(Table13144[[#This Row],[DeviceMAC]],C1317:H3219,5,0)</f>
        <v>User Logout Start</v>
      </c>
    </row>
    <row r="1317" spans="2:13" x14ac:dyDescent="0.3">
      <c r="B1317" s="5" t="s">
        <v>26</v>
      </c>
      <c r="C1317" s="5" t="s">
        <v>62</v>
      </c>
      <c r="D1317" s="6">
        <v>44340</v>
      </c>
      <c r="E1317" s="28">
        <v>44340.657314814816</v>
      </c>
      <c r="F1317" s="7">
        <v>139</v>
      </c>
      <c r="G1317" s="7" t="str">
        <f>VLOOKUP(Table13144[[#This Row],[LogRecordType]],RecordTypes!$B$13:$C$27,2,0)</f>
        <v>User Logout Start</v>
      </c>
      <c r="H1317" s="5" t="s">
        <v>63</v>
      </c>
      <c r="I1317" s="30">
        <f t="shared" si="20"/>
        <v>44340</v>
      </c>
      <c r="J1317" s="29">
        <f>+VLOOKUP(Table13144[[#This Row],[DeviceMAC]],C1318:F3220,3,0)</f>
        <v>44340.292337962965</v>
      </c>
      <c r="K1317">
        <f>+VLOOKUP(Table13144[[#This Row],[DeviceMAC]],C1318:F3220,4,0)</f>
        <v>123</v>
      </c>
      <c r="L1317" t="str">
        <f>VLOOKUP(Table13144[[#This Row],[PrevRecordType]],RecordTypes!$B$13:$C$27,2,0)</f>
        <v>User Login Start is Good</v>
      </c>
      <c r="M1317" t="str">
        <f>+VLOOKUP(Table13144[[#This Row],[DeviceMAC]],C1318:H3220,5,0)</f>
        <v>User Login Start is Good</v>
      </c>
    </row>
    <row r="1318" spans="2:13" ht="43.2" x14ac:dyDescent="0.3">
      <c r="B1318" s="5" t="s">
        <v>26</v>
      </c>
      <c r="C1318" s="5" t="s">
        <v>37</v>
      </c>
      <c r="D1318" s="6">
        <v>44340</v>
      </c>
      <c r="E1318" s="28">
        <v>44340.651504629634</v>
      </c>
      <c r="F1318" s="7">
        <v>156</v>
      </c>
      <c r="G1318" s="7" t="str">
        <f>VLOOKUP(Table13144[[#This Row],[LogRecordType]],RecordTypes!$B$13:$C$27,2,0)</f>
        <v>PowerDown Or Network Disconnect Discovered</v>
      </c>
      <c r="H1318" s="5" t="s">
        <v>67</v>
      </c>
      <c r="I1318" s="30">
        <f t="shared" si="20"/>
        <v>44340</v>
      </c>
      <c r="J1318" s="29">
        <f>+VLOOKUP(Table13144[[#This Row],[DeviceMAC]],C1319:F3221,3,0)</f>
        <v>44340.651342592595</v>
      </c>
      <c r="K1318">
        <f>+VLOOKUP(Table13144[[#This Row],[DeviceMAC]],C1319:F3221,4,0)</f>
        <v>151</v>
      </c>
      <c r="L1318" t="str">
        <f>VLOOKUP(Table13144[[#This Row],[PrevRecordType]],RecordTypes!$B$13:$C$27,2,0)</f>
        <v>Device Shutdown Finish</v>
      </c>
      <c r="M1318" t="str">
        <f>+VLOOKUP(Table13144[[#This Row],[DeviceMAC]],C1319:H3221,5,0)</f>
        <v>Device Shutdown Finish</v>
      </c>
    </row>
    <row r="1319" spans="2:13" ht="43.2" x14ac:dyDescent="0.3">
      <c r="B1319" s="5" t="s">
        <v>29</v>
      </c>
      <c r="C1319" s="5" t="s">
        <v>41</v>
      </c>
      <c r="D1319" s="6">
        <v>44340</v>
      </c>
      <c r="E1319" s="28">
        <v>44340.651423611103</v>
      </c>
      <c r="F1319" s="7">
        <v>156</v>
      </c>
      <c r="G1319" s="7" t="str">
        <f>VLOOKUP(Table13144[[#This Row],[LogRecordType]],RecordTypes!$B$13:$C$27,2,0)</f>
        <v>PowerDown Or Network Disconnect Discovered</v>
      </c>
      <c r="H1319" s="5" t="s">
        <v>67</v>
      </c>
      <c r="I1319" s="30">
        <f t="shared" si="20"/>
        <v>44340</v>
      </c>
      <c r="J1319" s="29">
        <f>+VLOOKUP(Table13144[[#This Row],[DeviceMAC]],C1320:F3222,3,0)</f>
        <v>44340.651273148142</v>
      </c>
      <c r="K1319">
        <f>+VLOOKUP(Table13144[[#This Row],[DeviceMAC]],C1320:F3222,4,0)</f>
        <v>144</v>
      </c>
      <c r="L1319" t="str">
        <f>VLOOKUP(Table13144[[#This Row],[PrevRecordType]],RecordTypes!$B$13:$C$27,2,0)</f>
        <v>User Logout is Good</v>
      </c>
      <c r="M1319" t="str">
        <f>+VLOOKUP(Table13144[[#This Row],[DeviceMAC]],C1320:H3222,5,0)</f>
        <v>User Logout is Good</v>
      </c>
    </row>
    <row r="1320" spans="2:13" ht="28.8" x14ac:dyDescent="0.3">
      <c r="B1320" s="5" t="s">
        <v>26</v>
      </c>
      <c r="C1320" s="5" t="s">
        <v>37</v>
      </c>
      <c r="D1320" s="6">
        <v>44340</v>
      </c>
      <c r="E1320" s="28">
        <v>44340.651342592595</v>
      </c>
      <c r="F1320" s="7">
        <v>151</v>
      </c>
      <c r="G1320" s="7" t="str">
        <f>VLOOKUP(Table13144[[#This Row],[LogRecordType]],RecordTypes!$B$13:$C$27,2,0)</f>
        <v>Device Shutdown Finish</v>
      </c>
      <c r="H1320" s="5" t="s">
        <v>38</v>
      </c>
      <c r="I1320" s="30">
        <f t="shared" si="20"/>
        <v>44340</v>
      </c>
      <c r="J1320" s="29">
        <f>+VLOOKUP(Table13144[[#This Row],[DeviceMAC]],C1321:F3223,3,0)</f>
        <v>44340.650983796302</v>
      </c>
      <c r="K1320">
        <f>+VLOOKUP(Table13144[[#This Row],[DeviceMAC]],C1321:F3223,4,0)</f>
        <v>149</v>
      </c>
      <c r="L1320" t="str">
        <f>VLOOKUP(Table13144[[#This Row],[PrevRecordType]],RecordTypes!$B$13:$C$27,2,0)</f>
        <v>Device Shutdown Start</v>
      </c>
      <c r="M1320" t="str">
        <f>+VLOOKUP(Table13144[[#This Row],[DeviceMAC]],C1321:H3223,5,0)</f>
        <v>Device Shutdown Start</v>
      </c>
    </row>
    <row r="1321" spans="2:13" x14ac:dyDescent="0.3">
      <c r="B1321" s="5" t="s">
        <v>29</v>
      </c>
      <c r="C1321" s="5" t="s">
        <v>41</v>
      </c>
      <c r="D1321" s="6">
        <v>44340</v>
      </c>
      <c r="E1321" s="28">
        <v>44340.651273148142</v>
      </c>
      <c r="F1321" s="7">
        <v>144</v>
      </c>
      <c r="G1321" s="7" t="str">
        <f>VLOOKUP(Table13144[[#This Row],[LogRecordType]],RecordTypes!$B$13:$C$27,2,0)</f>
        <v>User Logout is Good</v>
      </c>
      <c r="H1321" s="5" t="s">
        <v>45</v>
      </c>
      <c r="I1321" s="30">
        <f t="shared" si="20"/>
        <v>44340</v>
      </c>
      <c r="J1321" s="29">
        <f>+VLOOKUP(Table13144[[#This Row],[DeviceMAC]],C1322:F3224,3,0)</f>
        <v>44340.650856481472</v>
      </c>
      <c r="K1321">
        <f>+VLOOKUP(Table13144[[#This Row],[DeviceMAC]],C1322:F3224,4,0)</f>
        <v>139</v>
      </c>
      <c r="L1321" t="str">
        <f>VLOOKUP(Table13144[[#This Row],[PrevRecordType]],RecordTypes!$B$13:$C$27,2,0)</f>
        <v>User Logout Start</v>
      </c>
      <c r="M1321" t="str">
        <f>+VLOOKUP(Table13144[[#This Row],[DeviceMAC]],C1322:H3224,5,0)</f>
        <v>User Logout Start</v>
      </c>
    </row>
    <row r="1322" spans="2:13" x14ac:dyDescent="0.3">
      <c r="B1322" s="5" t="s">
        <v>26</v>
      </c>
      <c r="C1322" s="5" t="s">
        <v>37</v>
      </c>
      <c r="D1322" s="6">
        <v>44340</v>
      </c>
      <c r="E1322" s="28">
        <v>44340.650983796302</v>
      </c>
      <c r="F1322" s="7">
        <v>149</v>
      </c>
      <c r="G1322" s="7" t="str">
        <f>VLOOKUP(Table13144[[#This Row],[LogRecordType]],RecordTypes!$B$13:$C$27,2,0)</f>
        <v>Device Shutdown Start</v>
      </c>
      <c r="H1322" s="5" t="s">
        <v>38</v>
      </c>
      <c r="I1322" s="30">
        <f t="shared" si="20"/>
        <v>44340</v>
      </c>
      <c r="J1322" s="29">
        <f>+VLOOKUP(Table13144[[#This Row],[DeviceMAC]],C1323:F3225,3,0)</f>
        <v>44340.650659722225</v>
      </c>
      <c r="K1322">
        <f>+VLOOKUP(Table13144[[#This Row],[DeviceMAC]],C1323:F3225,4,0)</f>
        <v>144</v>
      </c>
      <c r="L1322" t="str">
        <f>VLOOKUP(Table13144[[#This Row],[PrevRecordType]],RecordTypes!$B$13:$C$27,2,0)</f>
        <v>User Logout is Good</v>
      </c>
      <c r="M1322" t="str">
        <f>+VLOOKUP(Table13144[[#This Row],[DeviceMAC]],C1323:H3225,5,0)</f>
        <v>User Logout is Good</v>
      </c>
    </row>
    <row r="1323" spans="2:13" x14ac:dyDescent="0.3">
      <c r="B1323" s="5" t="s">
        <v>29</v>
      </c>
      <c r="C1323" s="5" t="s">
        <v>41</v>
      </c>
      <c r="D1323" s="6">
        <v>44340</v>
      </c>
      <c r="E1323" s="28">
        <v>44340.650856481472</v>
      </c>
      <c r="F1323" s="7">
        <v>139</v>
      </c>
      <c r="G1323" s="7" t="str">
        <f>VLOOKUP(Table13144[[#This Row],[LogRecordType]],RecordTypes!$B$13:$C$27,2,0)</f>
        <v>User Logout Start</v>
      </c>
      <c r="H1323" s="5" t="s">
        <v>45</v>
      </c>
      <c r="I1323" s="30">
        <f t="shared" si="20"/>
        <v>44340</v>
      </c>
      <c r="J1323" s="29">
        <f>+VLOOKUP(Table13144[[#This Row],[DeviceMAC]],C1324:F3226,3,0)</f>
        <v>44340.279039351844</v>
      </c>
      <c r="K1323">
        <f>+VLOOKUP(Table13144[[#This Row],[DeviceMAC]],C1324:F3226,4,0)</f>
        <v>123</v>
      </c>
      <c r="L1323" t="str">
        <f>VLOOKUP(Table13144[[#This Row],[PrevRecordType]],RecordTypes!$B$13:$C$27,2,0)</f>
        <v>User Login Start is Good</v>
      </c>
      <c r="M1323" t="str">
        <f>+VLOOKUP(Table13144[[#This Row],[DeviceMAC]],C1324:H3226,5,0)</f>
        <v>User Login Start is Good</v>
      </c>
    </row>
    <row r="1324" spans="2:13" x14ac:dyDescent="0.3">
      <c r="B1324" s="5" t="s">
        <v>26</v>
      </c>
      <c r="C1324" s="5" t="s">
        <v>37</v>
      </c>
      <c r="D1324" s="6">
        <v>44340</v>
      </c>
      <c r="E1324" s="28">
        <v>44340.650659722225</v>
      </c>
      <c r="F1324" s="7">
        <v>144</v>
      </c>
      <c r="G1324" s="7" t="str">
        <f>VLOOKUP(Table13144[[#This Row],[LogRecordType]],RecordTypes!$B$13:$C$27,2,0)</f>
        <v>User Logout is Good</v>
      </c>
      <c r="H1324" s="5" t="s">
        <v>40</v>
      </c>
      <c r="I1324" s="30">
        <f t="shared" si="20"/>
        <v>44340</v>
      </c>
      <c r="J1324" s="29">
        <f>+VLOOKUP(Table13144[[#This Row],[DeviceMAC]],C1325:F3227,3,0)</f>
        <v>44340.650289351855</v>
      </c>
      <c r="K1324">
        <f>+VLOOKUP(Table13144[[#This Row],[DeviceMAC]],C1325:F3227,4,0)</f>
        <v>139</v>
      </c>
      <c r="L1324" t="str">
        <f>VLOOKUP(Table13144[[#This Row],[PrevRecordType]],RecordTypes!$B$13:$C$27,2,0)</f>
        <v>User Logout Start</v>
      </c>
      <c r="M1324" t="str">
        <f>+VLOOKUP(Table13144[[#This Row],[DeviceMAC]],C1325:H3227,5,0)</f>
        <v>User Logout Start</v>
      </c>
    </row>
    <row r="1325" spans="2:13" x14ac:dyDescent="0.3">
      <c r="B1325" s="5" t="s">
        <v>26</v>
      </c>
      <c r="C1325" s="5" t="s">
        <v>37</v>
      </c>
      <c r="D1325" s="6">
        <v>44340</v>
      </c>
      <c r="E1325" s="28">
        <v>44340.650289351855</v>
      </c>
      <c r="F1325" s="7">
        <v>139</v>
      </c>
      <c r="G1325" s="7" t="str">
        <f>VLOOKUP(Table13144[[#This Row],[LogRecordType]],RecordTypes!$B$13:$C$27,2,0)</f>
        <v>User Logout Start</v>
      </c>
      <c r="H1325" s="5" t="s">
        <v>39</v>
      </c>
      <c r="I1325" s="30">
        <f t="shared" si="20"/>
        <v>44340</v>
      </c>
      <c r="J1325" s="29">
        <f>+VLOOKUP(Table13144[[#This Row],[DeviceMAC]],C1326:F3228,3,0)</f>
        <v>44340.264652777783</v>
      </c>
      <c r="K1325">
        <f>+VLOOKUP(Table13144[[#This Row],[DeviceMAC]],C1326:F3228,4,0)</f>
        <v>123</v>
      </c>
      <c r="L1325" t="str">
        <f>VLOOKUP(Table13144[[#This Row],[PrevRecordType]],RecordTypes!$B$13:$C$27,2,0)</f>
        <v>User Login Start is Good</v>
      </c>
      <c r="M1325" t="str">
        <f>+VLOOKUP(Table13144[[#This Row],[DeviceMAC]],C1326:H3228,5,0)</f>
        <v>User Login Start is Good</v>
      </c>
    </row>
    <row r="1326" spans="2:13" ht="43.2" x14ac:dyDescent="0.3">
      <c r="B1326" s="5" t="s">
        <v>26</v>
      </c>
      <c r="C1326" s="5" t="s">
        <v>32</v>
      </c>
      <c r="D1326" s="6">
        <v>44340</v>
      </c>
      <c r="E1326" s="28">
        <v>44340.646076388904</v>
      </c>
      <c r="F1326" s="7">
        <v>156</v>
      </c>
      <c r="G1326" s="7" t="str">
        <f>VLOOKUP(Table13144[[#This Row],[LogRecordType]],RecordTypes!$B$13:$C$27,2,0)</f>
        <v>PowerDown Or Network Disconnect Discovered</v>
      </c>
      <c r="H1326" s="5" t="s">
        <v>67</v>
      </c>
      <c r="I1326" s="30">
        <f t="shared" si="20"/>
        <v>44340</v>
      </c>
      <c r="J1326" s="29">
        <f>+VLOOKUP(Table13144[[#This Row],[DeviceMAC]],C1327:F3229,3,0)</f>
        <v>44340.645925925943</v>
      </c>
      <c r="K1326">
        <f>+VLOOKUP(Table13144[[#This Row],[DeviceMAC]],C1327:F3229,4,0)</f>
        <v>151</v>
      </c>
      <c r="L1326" t="str">
        <f>VLOOKUP(Table13144[[#This Row],[PrevRecordType]],RecordTypes!$B$13:$C$27,2,0)</f>
        <v>Device Shutdown Finish</v>
      </c>
      <c r="M1326" t="str">
        <f>+VLOOKUP(Table13144[[#This Row],[DeviceMAC]],C1327:H3229,5,0)</f>
        <v>Device Shutdown Finish</v>
      </c>
    </row>
    <row r="1327" spans="2:13" ht="28.8" x14ac:dyDescent="0.3">
      <c r="B1327" s="5" t="s">
        <v>26</v>
      </c>
      <c r="C1327" s="5" t="s">
        <v>32</v>
      </c>
      <c r="D1327" s="6">
        <v>44340</v>
      </c>
      <c r="E1327" s="28">
        <v>44340.645925925943</v>
      </c>
      <c r="F1327" s="7">
        <v>151</v>
      </c>
      <c r="G1327" s="7" t="str">
        <f>VLOOKUP(Table13144[[#This Row],[LogRecordType]],RecordTypes!$B$13:$C$27,2,0)</f>
        <v>Device Shutdown Finish</v>
      </c>
      <c r="H1327" s="5" t="s">
        <v>33</v>
      </c>
      <c r="I1327" s="30">
        <f t="shared" si="20"/>
        <v>44340</v>
      </c>
      <c r="J1327" s="29">
        <f>+VLOOKUP(Table13144[[#This Row],[DeviceMAC]],C1328:F3230,3,0)</f>
        <v>44340.645196759273</v>
      </c>
      <c r="K1327">
        <f>+VLOOKUP(Table13144[[#This Row],[DeviceMAC]],C1328:F3230,4,0)</f>
        <v>149</v>
      </c>
      <c r="L1327" t="str">
        <f>VLOOKUP(Table13144[[#This Row],[PrevRecordType]],RecordTypes!$B$13:$C$27,2,0)</f>
        <v>Device Shutdown Start</v>
      </c>
      <c r="M1327" t="str">
        <f>+VLOOKUP(Table13144[[#This Row],[DeviceMAC]],C1328:H3230,5,0)</f>
        <v>Device Shutdown Start</v>
      </c>
    </row>
    <row r="1328" spans="2:13" x14ac:dyDescent="0.3">
      <c r="B1328" s="5" t="s">
        <v>26</v>
      </c>
      <c r="C1328" s="5" t="s">
        <v>32</v>
      </c>
      <c r="D1328" s="6">
        <v>44340</v>
      </c>
      <c r="E1328" s="28">
        <v>44340.645196759273</v>
      </c>
      <c r="F1328" s="7">
        <v>149</v>
      </c>
      <c r="G1328" s="7" t="str">
        <f>VLOOKUP(Table13144[[#This Row],[LogRecordType]],RecordTypes!$B$13:$C$27,2,0)</f>
        <v>Device Shutdown Start</v>
      </c>
      <c r="H1328" s="5" t="s">
        <v>33</v>
      </c>
      <c r="I1328" s="30">
        <f t="shared" si="20"/>
        <v>44340</v>
      </c>
      <c r="J1328" s="29">
        <f>+VLOOKUP(Table13144[[#This Row],[DeviceMAC]],C1329:F3231,3,0)</f>
        <v>44340.644780092603</v>
      </c>
      <c r="K1328">
        <f>+VLOOKUP(Table13144[[#This Row],[DeviceMAC]],C1329:F3231,4,0)</f>
        <v>144</v>
      </c>
      <c r="L1328" t="str">
        <f>VLOOKUP(Table13144[[#This Row],[PrevRecordType]],RecordTypes!$B$13:$C$27,2,0)</f>
        <v>User Logout is Good</v>
      </c>
      <c r="M1328" t="str">
        <f>+VLOOKUP(Table13144[[#This Row],[DeviceMAC]],C1329:H3231,5,0)</f>
        <v>User Logout is Good</v>
      </c>
    </row>
    <row r="1329" spans="2:13" x14ac:dyDescent="0.3">
      <c r="B1329" s="5" t="s">
        <v>26</v>
      </c>
      <c r="C1329" s="5" t="s">
        <v>32</v>
      </c>
      <c r="D1329" s="6">
        <v>44340</v>
      </c>
      <c r="E1329" s="28">
        <v>44340.644780092603</v>
      </c>
      <c r="F1329" s="7">
        <v>144</v>
      </c>
      <c r="G1329" s="7" t="str">
        <f>VLOOKUP(Table13144[[#This Row],[LogRecordType]],RecordTypes!$B$13:$C$27,2,0)</f>
        <v>User Logout is Good</v>
      </c>
      <c r="H1329" s="5" t="s">
        <v>34</v>
      </c>
      <c r="I1329" s="30">
        <f t="shared" si="20"/>
        <v>44340</v>
      </c>
      <c r="J1329" s="29">
        <f>+VLOOKUP(Table13144[[#This Row],[DeviceMAC]],C1330:F3232,3,0)</f>
        <v>44340.644293981495</v>
      </c>
      <c r="K1329">
        <f>+VLOOKUP(Table13144[[#This Row],[DeviceMAC]],C1330:F3232,4,0)</f>
        <v>139</v>
      </c>
      <c r="L1329" t="str">
        <f>VLOOKUP(Table13144[[#This Row],[PrevRecordType]],RecordTypes!$B$13:$C$27,2,0)</f>
        <v>User Logout Start</v>
      </c>
      <c r="M1329" t="str">
        <f>+VLOOKUP(Table13144[[#This Row],[DeviceMAC]],C1330:H3232,5,0)</f>
        <v>User Logout Start</v>
      </c>
    </row>
    <row r="1330" spans="2:13" x14ac:dyDescent="0.3">
      <c r="B1330" s="5" t="s">
        <v>26</v>
      </c>
      <c r="C1330" s="5" t="s">
        <v>32</v>
      </c>
      <c r="D1330" s="6">
        <v>44340</v>
      </c>
      <c r="E1330" s="28">
        <v>44340.644293981495</v>
      </c>
      <c r="F1330" s="7">
        <v>139</v>
      </c>
      <c r="G1330" s="7" t="str">
        <f>VLOOKUP(Table13144[[#This Row],[LogRecordType]],RecordTypes!$B$13:$C$27,2,0)</f>
        <v>User Logout Start</v>
      </c>
      <c r="H1330" s="5" t="s">
        <v>35</v>
      </c>
      <c r="I1330" s="30">
        <f t="shared" si="20"/>
        <v>44340</v>
      </c>
      <c r="J1330" s="29">
        <f>+VLOOKUP(Table13144[[#This Row],[DeviceMAC]],C1331:F3233,3,0)</f>
        <v>44340.260844907425</v>
      </c>
      <c r="K1330">
        <f>+VLOOKUP(Table13144[[#This Row],[DeviceMAC]],C1331:F3233,4,0)</f>
        <v>123</v>
      </c>
      <c r="L1330" t="str">
        <f>VLOOKUP(Table13144[[#This Row],[PrevRecordType]],RecordTypes!$B$13:$C$27,2,0)</f>
        <v>User Login Start is Good</v>
      </c>
      <c r="M1330" t="str">
        <f>+VLOOKUP(Table13144[[#This Row],[DeviceMAC]],C1331:H3233,5,0)</f>
        <v>User Login Start is Good</v>
      </c>
    </row>
    <row r="1331" spans="2:13" ht="43.2" x14ac:dyDescent="0.3">
      <c r="B1331" s="5" t="s">
        <v>29</v>
      </c>
      <c r="C1331" s="5" t="s">
        <v>30</v>
      </c>
      <c r="D1331" s="6">
        <v>44340</v>
      </c>
      <c r="E1331" s="28">
        <v>44340.640057870376</v>
      </c>
      <c r="F1331" s="7">
        <v>156</v>
      </c>
      <c r="G1331" s="7" t="str">
        <f>VLOOKUP(Table13144[[#This Row],[LogRecordType]],RecordTypes!$B$13:$C$27,2,0)</f>
        <v>PowerDown Or Network Disconnect Discovered</v>
      </c>
      <c r="H1331" s="5" t="s">
        <v>67</v>
      </c>
      <c r="I1331" s="30">
        <f t="shared" si="20"/>
        <v>44340</v>
      </c>
      <c r="J1331" s="29">
        <f>+VLOOKUP(Table13144[[#This Row],[DeviceMAC]],C1332:F3234,3,0)</f>
        <v>44340.639895833338</v>
      </c>
      <c r="K1331">
        <f>+VLOOKUP(Table13144[[#This Row],[DeviceMAC]],C1332:F3234,4,0)</f>
        <v>144</v>
      </c>
      <c r="L1331" t="str">
        <f>VLOOKUP(Table13144[[#This Row],[PrevRecordType]],RecordTypes!$B$13:$C$27,2,0)</f>
        <v>User Logout is Good</v>
      </c>
      <c r="M1331" t="str">
        <f>+VLOOKUP(Table13144[[#This Row],[DeviceMAC]],C1332:H3234,5,0)</f>
        <v>User Logout is Good</v>
      </c>
    </row>
    <row r="1332" spans="2:13" x14ac:dyDescent="0.3">
      <c r="B1332" s="5" t="s">
        <v>29</v>
      </c>
      <c r="C1332" s="5" t="s">
        <v>30</v>
      </c>
      <c r="D1332" s="6">
        <v>44340</v>
      </c>
      <c r="E1332" s="28">
        <v>44340.639895833338</v>
      </c>
      <c r="F1332" s="7">
        <v>144</v>
      </c>
      <c r="G1332" s="7" t="str">
        <f>VLOOKUP(Table13144[[#This Row],[LogRecordType]],RecordTypes!$B$13:$C$27,2,0)</f>
        <v>User Logout is Good</v>
      </c>
      <c r="H1332" s="5" t="s">
        <v>36</v>
      </c>
      <c r="I1332" s="30">
        <f t="shared" si="20"/>
        <v>44340</v>
      </c>
      <c r="J1332" s="29">
        <f>+VLOOKUP(Table13144[[#This Row],[DeviceMAC]],C1333:F3235,3,0)</f>
        <v>44340.639456018522</v>
      </c>
      <c r="K1332">
        <f>+VLOOKUP(Table13144[[#This Row],[DeviceMAC]],C1333:F3235,4,0)</f>
        <v>139</v>
      </c>
      <c r="L1332" t="str">
        <f>VLOOKUP(Table13144[[#This Row],[PrevRecordType]],RecordTypes!$B$13:$C$27,2,0)</f>
        <v>User Logout Start</v>
      </c>
      <c r="M1332" t="str">
        <f>+VLOOKUP(Table13144[[#This Row],[DeviceMAC]],C1333:H3235,5,0)</f>
        <v>User Logout Start</v>
      </c>
    </row>
    <row r="1333" spans="2:13" x14ac:dyDescent="0.3">
      <c r="B1333" s="5" t="s">
        <v>29</v>
      </c>
      <c r="C1333" s="5" t="s">
        <v>30</v>
      </c>
      <c r="D1333" s="6">
        <v>44340</v>
      </c>
      <c r="E1333" s="28">
        <v>44340.639456018522</v>
      </c>
      <c r="F1333" s="7">
        <v>139</v>
      </c>
      <c r="G1333" s="7" t="str">
        <f>VLOOKUP(Table13144[[#This Row],[LogRecordType]],RecordTypes!$B$13:$C$27,2,0)</f>
        <v>User Logout Start</v>
      </c>
      <c r="H1333" s="5" t="s">
        <v>36</v>
      </c>
      <c r="I1333" s="30">
        <f t="shared" si="20"/>
        <v>44340</v>
      </c>
      <c r="J1333" s="29">
        <f>+VLOOKUP(Table13144[[#This Row],[DeviceMAC]],C1334:F3236,3,0)</f>
        <v>44340.262708333335</v>
      </c>
      <c r="K1333">
        <f>+VLOOKUP(Table13144[[#This Row],[DeviceMAC]],C1334:F3236,4,0)</f>
        <v>123</v>
      </c>
      <c r="L1333" t="str">
        <f>VLOOKUP(Table13144[[#This Row],[PrevRecordType]],RecordTypes!$B$13:$C$27,2,0)</f>
        <v>User Login Start is Good</v>
      </c>
      <c r="M1333" t="str">
        <f>+VLOOKUP(Table13144[[#This Row],[DeviceMAC]],C1334:H3236,5,0)</f>
        <v>User Login Start is Good</v>
      </c>
    </row>
    <row r="1334" spans="2:13" ht="28.8" x14ac:dyDescent="0.3">
      <c r="B1334" s="5" t="s">
        <v>26</v>
      </c>
      <c r="C1334" s="5" t="s">
        <v>184</v>
      </c>
      <c r="D1334" s="6">
        <v>44340</v>
      </c>
      <c r="E1334" s="28">
        <v>44340.339409722226</v>
      </c>
      <c r="F1334" s="7">
        <v>123</v>
      </c>
      <c r="G1334" s="7" t="str">
        <f>VLOOKUP(Table13144[[#This Row],[LogRecordType]],RecordTypes!$B$13:$C$27,2,0)</f>
        <v>User Login Start is Good</v>
      </c>
      <c r="H1334" s="5" t="s">
        <v>182</v>
      </c>
      <c r="I1334" s="30">
        <f t="shared" si="20"/>
        <v>44340</v>
      </c>
      <c r="J1334" s="29">
        <f>+VLOOKUP(Table13144[[#This Row],[DeviceMAC]],C1335:F3237,3,0)</f>
        <v>44340.33934027778</v>
      </c>
      <c r="K1334">
        <f>+VLOOKUP(Table13144[[#This Row],[DeviceMAC]],C1335:F3237,4,0)</f>
        <v>113</v>
      </c>
      <c r="L1334" t="str">
        <f>VLOOKUP(Table13144[[#This Row],[PrevRecordType]],RecordTypes!$B$13:$C$27,2,0)</f>
        <v>User Login Start</v>
      </c>
      <c r="M1334" t="str">
        <f>+VLOOKUP(Table13144[[#This Row],[DeviceMAC]],C1335:H3237,5,0)</f>
        <v>User Login Start</v>
      </c>
    </row>
    <row r="1335" spans="2:13" x14ac:dyDescent="0.3">
      <c r="B1335" s="5" t="s">
        <v>26</v>
      </c>
      <c r="C1335" s="5" t="s">
        <v>184</v>
      </c>
      <c r="D1335" s="6">
        <v>44340</v>
      </c>
      <c r="E1335" s="28">
        <v>44340.33934027778</v>
      </c>
      <c r="F1335" s="7">
        <v>113</v>
      </c>
      <c r="G1335" s="7" t="str">
        <f>VLOOKUP(Table13144[[#This Row],[LogRecordType]],RecordTypes!$B$13:$C$27,2,0)</f>
        <v>User Login Start</v>
      </c>
      <c r="H1335" s="5" t="s">
        <v>186</v>
      </c>
      <c r="I1335" s="30">
        <f t="shared" si="20"/>
        <v>44340</v>
      </c>
      <c r="J1335" s="29">
        <f>+VLOOKUP(Table13144[[#This Row],[DeviceMAC]],C1336:F3238,3,0)</f>
        <v>44340.338090277786</v>
      </c>
      <c r="K1335">
        <f>+VLOOKUP(Table13144[[#This Row],[DeviceMAC]],C1336:F3238,4,0)</f>
        <v>112</v>
      </c>
      <c r="L1335" t="str">
        <f>VLOOKUP(Table13144[[#This Row],[PrevRecordType]],RecordTypes!$B$13:$C$27,2,0)</f>
        <v>Device Connect Network</v>
      </c>
      <c r="M1335" t="str">
        <f>+VLOOKUP(Table13144[[#This Row],[DeviceMAC]],C1336:H3238,5,0)</f>
        <v>Device Connect Network</v>
      </c>
    </row>
    <row r="1336" spans="2:13" ht="28.8" x14ac:dyDescent="0.3">
      <c r="B1336" s="5" t="s">
        <v>26</v>
      </c>
      <c r="C1336" s="5" t="s">
        <v>151</v>
      </c>
      <c r="D1336" s="6">
        <v>44340</v>
      </c>
      <c r="E1336" s="28">
        <v>44340.339305555543</v>
      </c>
      <c r="F1336" s="7">
        <v>123</v>
      </c>
      <c r="G1336" s="7" t="str">
        <f>VLOOKUP(Table13144[[#This Row],[LogRecordType]],RecordTypes!$B$13:$C$27,2,0)</f>
        <v>User Login Start is Good</v>
      </c>
      <c r="H1336" s="5" t="s">
        <v>181</v>
      </c>
      <c r="I1336" s="30">
        <f t="shared" si="20"/>
        <v>44340</v>
      </c>
      <c r="J1336" s="29">
        <f>+VLOOKUP(Table13144[[#This Row],[DeviceMAC]],C1337:F3239,3,0)</f>
        <v>44340.33921296295</v>
      </c>
      <c r="K1336">
        <f>+VLOOKUP(Table13144[[#This Row],[DeviceMAC]],C1337:F3239,4,0)</f>
        <v>113</v>
      </c>
      <c r="L1336" t="str">
        <f>VLOOKUP(Table13144[[#This Row],[PrevRecordType]],RecordTypes!$B$13:$C$27,2,0)</f>
        <v>User Login Start</v>
      </c>
      <c r="M1336" t="str">
        <f>+VLOOKUP(Table13144[[#This Row],[DeviceMAC]],C1337:H3239,5,0)</f>
        <v>User Login Start</v>
      </c>
    </row>
    <row r="1337" spans="2:13" x14ac:dyDescent="0.3">
      <c r="B1337" s="5" t="s">
        <v>26</v>
      </c>
      <c r="C1337" s="5" t="s">
        <v>151</v>
      </c>
      <c r="D1337" s="6">
        <v>44340</v>
      </c>
      <c r="E1337" s="28">
        <v>44340.33921296295</v>
      </c>
      <c r="F1337" s="7">
        <v>113</v>
      </c>
      <c r="G1337" s="7" t="str">
        <f>VLOOKUP(Table13144[[#This Row],[LogRecordType]],RecordTypes!$B$13:$C$27,2,0)</f>
        <v>User Login Start</v>
      </c>
      <c r="H1337" s="5" t="s">
        <v>181</v>
      </c>
      <c r="I1337" s="30">
        <f t="shared" si="20"/>
        <v>44340</v>
      </c>
      <c r="J1337" s="29">
        <f>+VLOOKUP(Table13144[[#This Row],[DeviceMAC]],C1338:F3240,3,0)</f>
        <v>44340.328368055547</v>
      </c>
      <c r="K1337">
        <f>+VLOOKUP(Table13144[[#This Row],[DeviceMAC]],C1338:F3240,4,0)</f>
        <v>112</v>
      </c>
      <c r="L1337" t="str">
        <f>VLOOKUP(Table13144[[#This Row],[PrevRecordType]],RecordTypes!$B$13:$C$27,2,0)</f>
        <v>Device Connect Network</v>
      </c>
      <c r="M1337" t="str">
        <f>+VLOOKUP(Table13144[[#This Row],[DeviceMAC]],C1338:H3240,5,0)</f>
        <v>Device Connect Network</v>
      </c>
    </row>
    <row r="1338" spans="2:13" ht="28.8" x14ac:dyDescent="0.3">
      <c r="B1338" s="5" t="s">
        <v>26</v>
      </c>
      <c r="C1338" s="5" t="s">
        <v>184</v>
      </c>
      <c r="D1338" s="6">
        <v>44340</v>
      </c>
      <c r="E1338" s="28">
        <v>44340.338090277786</v>
      </c>
      <c r="F1338" s="7">
        <v>112</v>
      </c>
      <c r="G1338" s="7" t="str">
        <f>VLOOKUP(Table13144[[#This Row],[LogRecordType]],RecordTypes!$B$13:$C$27,2,0)</f>
        <v>Device Connect Network</v>
      </c>
      <c r="H1338" s="5" t="s">
        <v>185</v>
      </c>
      <c r="I1338" s="30">
        <f t="shared" si="20"/>
        <v>44340</v>
      </c>
      <c r="J1338" s="29">
        <f>+VLOOKUP(Table13144[[#This Row],[DeviceMAC]],C1339:F3241,3,0)</f>
        <v>44340.337986111117</v>
      </c>
      <c r="K1338">
        <f>+VLOOKUP(Table13144[[#This Row],[DeviceMAC]],C1339:F3241,4,0)</f>
        <v>106</v>
      </c>
      <c r="L1338" t="str">
        <f>VLOOKUP(Table13144[[#This Row],[PrevRecordType]],RecordTypes!$B$13:$C$27,2,0)</f>
        <v>Device Start is Good</v>
      </c>
      <c r="M1338" t="str">
        <f>+VLOOKUP(Table13144[[#This Row],[DeviceMAC]],C1339:H3241,5,0)</f>
        <v>Device Start is Good</v>
      </c>
    </row>
    <row r="1339" spans="2:13" x14ac:dyDescent="0.3">
      <c r="B1339" s="5" t="s">
        <v>26</v>
      </c>
      <c r="C1339" s="5" t="s">
        <v>184</v>
      </c>
      <c r="D1339" s="6">
        <v>44340</v>
      </c>
      <c r="E1339" s="28">
        <v>44340.337986111117</v>
      </c>
      <c r="F1339" s="7">
        <v>106</v>
      </c>
      <c r="G1339" s="7" t="str">
        <f>VLOOKUP(Table13144[[#This Row],[LogRecordType]],RecordTypes!$B$13:$C$27,2,0)</f>
        <v>Device Start is Good</v>
      </c>
      <c r="H1339" s="5" t="s">
        <v>185</v>
      </c>
      <c r="I1339" s="30">
        <f t="shared" si="20"/>
        <v>44340</v>
      </c>
      <c r="J1339" s="29">
        <f>+VLOOKUP(Table13144[[#This Row],[DeviceMAC]],C1340:F3242,3,0)</f>
        <v>44340.337314814817</v>
      </c>
      <c r="K1339">
        <f>+VLOOKUP(Table13144[[#This Row],[DeviceMAC]],C1340:F3242,4,0)</f>
        <v>102</v>
      </c>
      <c r="L1339" t="str">
        <f>VLOOKUP(Table13144[[#This Row],[PrevRecordType]],RecordTypes!$B$13:$C$27,2,0)</f>
        <v>Device Start</v>
      </c>
      <c r="M1339" t="str">
        <f>+VLOOKUP(Table13144[[#This Row],[DeviceMAC]],C1340:H3242,5,0)</f>
        <v>Device Start</v>
      </c>
    </row>
    <row r="1340" spans="2:13" x14ac:dyDescent="0.3">
      <c r="B1340" s="5" t="s">
        <v>26</v>
      </c>
      <c r="C1340" s="5" t="s">
        <v>184</v>
      </c>
      <c r="D1340" s="6">
        <v>44340</v>
      </c>
      <c r="E1340" s="28">
        <v>44340.337314814817</v>
      </c>
      <c r="F1340" s="7">
        <v>102</v>
      </c>
      <c r="G1340" s="7" t="str">
        <f>VLOOKUP(Table13144[[#This Row],[LogRecordType]],RecordTypes!$B$13:$C$27,2,0)</f>
        <v>Device Start</v>
      </c>
      <c r="H1340" s="5" t="s">
        <v>185</v>
      </c>
      <c r="I1340" s="30">
        <f t="shared" si="20"/>
        <v>44339</v>
      </c>
      <c r="J1340" s="29">
        <f>+VLOOKUP(Table13144[[#This Row],[DeviceMAC]],C1341:F3243,3,0)</f>
        <v>44339.715046296304</v>
      </c>
      <c r="K1340">
        <f>+VLOOKUP(Table13144[[#This Row],[DeviceMAC]],C1341:F3243,4,0)</f>
        <v>156</v>
      </c>
      <c r="L1340" t="str">
        <f>VLOOKUP(Table13144[[#This Row],[PrevRecordType]],RecordTypes!$B$13:$C$27,2,0)</f>
        <v>PowerDown Or Network Disconnect Discovered</v>
      </c>
      <c r="M1340" s="31" t="str">
        <f>+VLOOKUP(Table13144[[#This Row],[DeviceMAC]],C1341:H3243,5,0)</f>
        <v>PowerDown Or Network Disconnect Discovered</v>
      </c>
    </row>
    <row r="1341" spans="2:13" ht="28.8" x14ac:dyDescent="0.3">
      <c r="B1341" s="5" t="s">
        <v>26</v>
      </c>
      <c r="C1341" s="5" t="s">
        <v>166</v>
      </c>
      <c r="D1341" s="6">
        <v>44340</v>
      </c>
      <c r="E1341" s="28">
        <v>44340.336458333339</v>
      </c>
      <c r="F1341" s="7">
        <v>123</v>
      </c>
      <c r="G1341" s="7" t="str">
        <f>VLOOKUP(Table13144[[#This Row],[LogRecordType]],RecordTypes!$B$13:$C$27,2,0)</f>
        <v>User Login Start is Good</v>
      </c>
      <c r="H1341" s="5" t="s">
        <v>182</v>
      </c>
      <c r="I1341" s="30">
        <f t="shared" si="20"/>
        <v>44340</v>
      </c>
      <c r="J1341" s="29">
        <f>+VLOOKUP(Table13144[[#This Row],[DeviceMAC]],C1342:F3244,3,0)</f>
        <v>44340.3362962963</v>
      </c>
      <c r="K1341">
        <f>+VLOOKUP(Table13144[[#This Row],[DeviceMAC]],C1342:F3244,4,0)</f>
        <v>113</v>
      </c>
      <c r="L1341" t="str">
        <f>VLOOKUP(Table13144[[#This Row],[PrevRecordType]],RecordTypes!$B$13:$C$27,2,0)</f>
        <v>User Login Start</v>
      </c>
      <c r="M1341" t="str">
        <f>+VLOOKUP(Table13144[[#This Row],[DeviceMAC]],C1342:H3244,5,0)</f>
        <v>User Login Start</v>
      </c>
    </row>
    <row r="1342" spans="2:13" x14ac:dyDescent="0.3">
      <c r="B1342" s="5" t="s">
        <v>26</v>
      </c>
      <c r="C1342" s="5" t="s">
        <v>166</v>
      </c>
      <c r="D1342" s="6">
        <v>44340</v>
      </c>
      <c r="E1342" s="28">
        <v>44340.3362962963</v>
      </c>
      <c r="F1342" s="7">
        <v>113</v>
      </c>
      <c r="G1342" s="7" t="str">
        <f>VLOOKUP(Table13144[[#This Row],[LogRecordType]],RecordTypes!$B$13:$C$27,2,0)</f>
        <v>User Login Start</v>
      </c>
      <c r="H1342" s="5" t="s">
        <v>182</v>
      </c>
      <c r="I1342" s="30">
        <f t="shared" si="20"/>
        <v>44340</v>
      </c>
      <c r="J1342" s="29">
        <f>+VLOOKUP(Table13144[[#This Row],[DeviceMAC]],C1343:F3245,3,0)</f>
        <v>44340.331516203703</v>
      </c>
      <c r="K1342">
        <f>+VLOOKUP(Table13144[[#This Row],[DeviceMAC]],C1343:F3245,4,0)</f>
        <v>112</v>
      </c>
      <c r="L1342" t="str">
        <f>VLOOKUP(Table13144[[#This Row],[PrevRecordType]],RecordTypes!$B$13:$C$27,2,0)</f>
        <v>Device Connect Network</v>
      </c>
      <c r="M1342" t="str">
        <f>+VLOOKUP(Table13144[[#This Row],[DeviceMAC]],C1343:H3245,5,0)</f>
        <v>Device Connect Network</v>
      </c>
    </row>
    <row r="1343" spans="2:13" ht="28.8" x14ac:dyDescent="0.3">
      <c r="B1343" s="5" t="s">
        <v>26</v>
      </c>
      <c r="C1343" s="5" t="s">
        <v>143</v>
      </c>
      <c r="D1343" s="6">
        <v>44340</v>
      </c>
      <c r="E1343" s="28">
        <v>44340.335983796285</v>
      </c>
      <c r="F1343" s="7">
        <v>123</v>
      </c>
      <c r="G1343" s="7" t="str">
        <f>VLOOKUP(Table13144[[#This Row],[LogRecordType]],RecordTypes!$B$13:$C$27,2,0)</f>
        <v>User Login Start is Good</v>
      </c>
      <c r="H1343" s="5" t="s">
        <v>155</v>
      </c>
      <c r="I1343" s="30">
        <f t="shared" si="20"/>
        <v>44340</v>
      </c>
      <c r="J1343" s="29">
        <f>+VLOOKUP(Table13144[[#This Row],[DeviceMAC]],C1344:F3246,3,0)</f>
        <v>44340.335960648139</v>
      </c>
      <c r="K1343">
        <f>+VLOOKUP(Table13144[[#This Row],[DeviceMAC]],C1344:F3246,4,0)</f>
        <v>113</v>
      </c>
      <c r="L1343" t="str">
        <f>VLOOKUP(Table13144[[#This Row],[PrevRecordType]],RecordTypes!$B$13:$C$27,2,0)</f>
        <v>User Login Start</v>
      </c>
      <c r="M1343" t="str">
        <f>+VLOOKUP(Table13144[[#This Row],[DeviceMAC]],C1344:H3246,5,0)</f>
        <v>User Login Start</v>
      </c>
    </row>
    <row r="1344" spans="2:13" x14ac:dyDescent="0.3">
      <c r="B1344" s="5" t="s">
        <v>26</v>
      </c>
      <c r="C1344" s="5" t="s">
        <v>143</v>
      </c>
      <c r="D1344" s="6">
        <v>44340</v>
      </c>
      <c r="E1344" s="28">
        <v>44340.335960648139</v>
      </c>
      <c r="F1344" s="7">
        <v>113</v>
      </c>
      <c r="G1344" s="7" t="str">
        <f>VLOOKUP(Table13144[[#This Row],[LogRecordType]],RecordTypes!$B$13:$C$27,2,0)</f>
        <v>User Login Start</v>
      </c>
      <c r="H1344" s="5" t="s">
        <v>155</v>
      </c>
      <c r="I1344" s="30">
        <f t="shared" si="20"/>
        <v>44340</v>
      </c>
      <c r="J1344" s="29">
        <f>+VLOOKUP(Table13144[[#This Row],[DeviceMAC]],C1345:F3247,3,0)</f>
        <v>44340.325243055544</v>
      </c>
      <c r="K1344">
        <f>+VLOOKUP(Table13144[[#This Row],[DeviceMAC]],C1345:F3247,4,0)</f>
        <v>112</v>
      </c>
      <c r="L1344" t="str">
        <f>VLOOKUP(Table13144[[#This Row],[PrevRecordType]],RecordTypes!$B$13:$C$27,2,0)</f>
        <v>Device Connect Network</v>
      </c>
      <c r="M1344" t="str">
        <f>+VLOOKUP(Table13144[[#This Row],[DeviceMAC]],C1345:H3247,5,0)</f>
        <v>Device Connect Network</v>
      </c>
    </row>
    <row r="1345" spans="2:13" ht="28.8" x14ac:dyDescent="0.3">
      <c r="B1345" s="5" t="s">
        <v>26</v>
      </c>
      <c r="C1345" s="5" t="s">
        <v>174</v>
      </c>
      <c r="D1345" s="6">
        <v>44340</v>
      </c>
      <c r="E1345" s="28">
        <v>44340.333344907413</v>
      </c>
      <c r="F1345" s="7">
        <v>123</v>
      </c>
      <c r="G1345" s="7" t="str">
        <f>VLOOKUP(Table13144[[#This Row],[LogRecordType]],RecordTypes!$B$13:$C$27,2,0)</f>
        <v>User Login Start is Good</v>
      </c>
      <c r="H1345" s="5" t="s">
        <v>181</v>
      </c>
      <c r="I1345" s="30">
        <f t="shared" si="20"/>
        <v>44340</v>
      </c>
      <c r="J1345" s="29">
        <f>+VLOOKUP(Table13144[[#This Row],[DeviceMAC]],C1346:F3248,3,0)</f>
        <v>44340.333275462966</v>
      </c>
      <c r="K1345">
        <f>+VLOOKUP(Table13144[[#This Row],[DeviceMAC]],C1346:F3248,4,0)</f>
        <v>113</v>
      </c>
      <c r="L1345" t="str">
        <f>VLOOKUP(Table13144[[#This Row],[PrevRecordType]],RecordTypes!$B$13:$C$27,2,0)</f>
        <v>User Login Start</v>
      </c>
      <c r="M1345" t="str">
        <f>+VLOOKUP(Table13144[[#This Row],[DeviceMAC]],C1346:H3248,5,0)</f>
        <v>User Login Start</v>
      </c>
    </row>
    <row r="1346" spans="2:13" x14ac:dyDescent="0.3">
      <c r="B1346" s="5" t="s">
        <v>26</v>
      </c>
      <c r="C1346" s="5" t="s">
        <v>174</v>
      </c>
      <c r="D1346" s="6">
        <v>44340</v>
      </c>
      <c r="E1346" s="28">
        <v>44340.333275462966</v>
      </c>
      <c r="F1346" s="7">
        <v>113</v>
      </c>
      <c r="G1346" s="7" t="str">
        <f>VLOOKUP(Table13144[[#This Row],[LogRecordType]],RecordTypes!$B$13:$C$27,2,0)</f>
        <v>User Login Start</v>
      </c>
      <c r="H1346" s="5" t="s">
        <v>180</v>
      </c>
      <c r="I1346" s="30">
        <f t="shared" si="20"/>
        <v>44340</v>
      </c>
      <c r="J1346" s="29">
        <f>+VLOOKUP(Table13144[[#This Row],[DeviceMAC]],C1347:F3249,3,0)</f>
        <v>44340.332337962966</v>
      </c>
      <c r="K1346">
        <f>+VLOOKUP(Table13144[[#This Row],[DeviceMAC]],C1347:F3249,4,0)</f>
        <v>112</v>
      </c>
      <c r="L1346" t="str">
        <f>VLOOKUP(Table13144[[#This Row],[PrevRecordType]],RecordTypes!$B$13:$C$27,2,0)</f>
        <v>Device Connect Network</v>
      </c>
      <c r="M1346" t="str">
        <f>+VLOOKUP(Table13144[[#This Row],[DeviceMAC]],C1347:H3249,5,0)</f>
        <v>Device Connect Network</v>
      </c>
    </row>
    <row r="1347" spans="2:13" ht="28.8" x14ac:dyDescent="0.3">
      <c r="B1347" s="5" t="s">
        <v>26</v>
      </c>
      <c r="C1347" s="5" t="s">
        <v>149</v>
      </c>
      <c r="D1347" s="6">
        <v>44340</v>
      </c>
      <c r="E1347" s="28">
        <v>44340.332743055558</v>
      </c>
      <c r="F1347" s="7">
        <v>123</v>
      </c>
      <c r="G1347" s="7" t="str">
        <f>VLOOKUP(Table13144[[#This Row],[LogRecordType]],RecordTypes!$B$13:$C$27,2,0)</f>
        <v>User Login Start is Good</v>
      </c>
      <c r="H1347" s="5" t="s">
        <v>177</v>
      </c>
      <c r="I1347" s="30">
        <f t="shared" si="20"/>
        <v>44340</v>
      </c>
      <c r="J1347" s="29">
        <f>+VLOOKUP(Table13144[[#This Row],[DeviceMAC]],C1348:F3250,3,0)</f>
        <v>44340.332650462966</v>
      </c>
      <c r="K1347">
        <f>+VLOOKUP(Table13144[[#This Row],[DeviceMAC]],C1348:F3250,4,0)</f>
        <v>113</v>
      </c>
      <c r="L1347" t="str">
        <f>VLOOKUP(Table13144[[#This Row],[PrevRecordType]],RecordTypes!$B$13:$C$27,2,0)</f>
        <v>User Login Start</v>
      </c>
      <c r="M1347" t="str">
        <f>+VLOOKUP(Table13144[[#This Row],[DeviceMAC]],C1348:H3250,5,0)</f>
        <v>User Login Start</v>
      </c>
    </row>
    <row r="1348" spans="2:13" ht="28.8" x14ac:dyDescent="0.3">
      <c r="B1348" s="5" t="s">
        <v>26</v>
      </c>
      <c r="C1348" s="5" t="s">
        <v>164</v>
      </c>
      <c r="D1348" s="6">
        <v>44340</v>
      </c>
      <c r="E1348" s="28">
        <v>44340.332743055551</v>
      </c>
      <c r="F1348" s="7">
        <v>123</v>
      </c>
      <c r="G1348" s="7" t="str">
        <f>VLOOKUP(Table13144[[#This Row],[LogRecordType]],RecordTypes!$B$13:$C$27,2,0)</f>
        <v>User Login Start is Good</v>
      </c>
      <c r="H1348" s="5" t="s">
        <v>179</v>
      </c>
      <c r="I1348" s="30">
        <f t="shared" si="20"/>
        <v>44340</v>
      </c>
      <c r="J1348" s="29">
        <f>+VLOOKUP(Table13144[[#This Row],[DeviceMAC]],C1349:F3251,3,0)</f>
        <v>44340.332719907405</v>
      </c>
      <c r="K1348">
        <f>+VLOOKUP(Table13144[[#This Row],[DeviceMAC]],C1349:F3251,4,0)</f>
        <v>113</v>
      </c>
      <c r="L1348" t="str">
        <f>VLOOKUP(Table13144[[#This Row],[PrevRecordType]],RecordTypes!$B$13:$C$27,2,0)</f>
        <v>User Login Start</v>
      </c>
      <c r="M1348" t="str">
        <f>+VLOOKUP(Table13144[[#This Row],[DeviceMAC]],C1349:H3251,5,0)</f>
        <v>User Login Start</v>
      </c>
    </row>
    <row r="1349" spans="2:13" x14ac:dyDescent="0.3">
      <c r="B1349" s="5" t="s">
        <v>26</v>
      </c>
      <c r="C1349" s="5" t="s">
        <v>164</v>
      </c>
      <c r="D1349" s="6">
        <v>44340</v>
      </c>
      <c r="E1349" s="28">
        <v>44340.332719907405</v>
      </c>
      <c r="F1349" s="7">
        <v>113</v>
      </c>
      <c r="G1349" s="7" t="str">
        <f>VLOOKUP(Table13144[[#This Row],[LogRecordType]],RecordTypes!$B$13:$C$27,2,0)</f>
        <v>User Login Start</v>
      </c>
      <c r="H1349" s="5" t="s">
        <v>178</v>
      </c>
      <c r="I1349" s="30">
        <f t="shared" si="20"/>
        <v>44340</v>
      </c>
      <c r="J1349" s="29">
        <f>+VLOOKUP(Table13144[[#This Row],[DeviceMAC]],C1350:F3252,3,0)</f>
        <v>44340.331724537034</v>
      </c>
      <c r="K1349">
        <f>+VLOOKUP(Table13144[[#This Row],[DeviceMAC]],C1350:F3252,4,0)</f>
        <v>112</v>
      </c>
      <c r="L1349" t="str">
        <f>VLOOKUP(Table13144[[#This Row],[PrevRecordType]],RecordTypes!$B$13:$C$27,2,0)</f>
        <v>Device Connect Network</v>
      </c>
      <c r="M1349" t="str">
        <f>+VLOOKUP(Table13144[[#This Row],[DeviceMAC]],C1350:H3252,5,0)</f>
        <v>Device Connect Network</v>
      </c>
    </row>
    <row r="1350" spans="2:13" x14ac:dyDescent="0.3">
      <c r="B1350" s="5" t="s">
        <v>26</v>
      </c>
      <c r="C1350" s="5" t="s">
        <v>149</v>
      </c>
      <c r="D1350" s="6">
        <v>44340</v>
      </c>
      <c r="E1350" s="28">
        <v>44340.332650462966</v>
      </c>
      <c r="F1350" s="7">
        <v>113</v>
      </c>
      <c r="G1350" s="7" t="str">
        <f>VLOOKUP(Table13144[[#This Row],[LogRecordType]],RecordTypes!$B$13:$C$27,2,0)</f>
        <v>User Login Start</v>
      </c>
      <c r="H1350" s="5" t="s">
        <v>177</v>
      </c>
      <c r="I1350" s="30">
        <f t="shared" si="20"/>
        <v>44340</v>
      </c>
      <c r="J1350" s="29">
        <f>+VLOOKUP(Table13144[[#This Row],[DeviceMAC]],C1351:F3253,3,0)</f>
        <v>44340.327824074076</v>
      </c>
      <c r="K1350">
        <f>+VLOOKUP(Table13144[[#This Row],[DeviceMAC]],C1351:F3253,4,0)</f>
        <v>112</v>
      </c>
      <c r="L1350" t="str">
        <f>VLOOKUP(Table13144[[#This Row],[PrevRecordType]],RecordTypes!$B$13:$C$27,2,0)</f>
        <v>Device Connect Network</v>
      </c>
      <c r="M1350" t="str">
        <f>+VLOOKUP(Table13144[[#This Row],[DeviceMAC]],C1351:H3253,5,0)</f>
        <v>Device Connect Network</v>
      </c>
    </row>
    <row r="1351" spans="2:13" ht="28.8" x14ac:dyDescent="0.3">
      <c r="B1351" s="5" t="s">
        <v>29</v>
      </c>
      <c r="C1351" s="5" t="s">
        <v>158</v>
      </c>
      <c r="D1351" s="6">
        <v>44340</v>
      </c>
      <c r="E1351" s="28">
        <v>44340.332418981488</v>
      </c>
      <c r="F1351" s="7">
        <v>123</v>
      </c>
      <c r="G1351" s="7" t="str">
        <f>VLOOKUP(Table13144[[#This Row],[LogRecordType]],RecordTypes!$B$13:$C$27,2,0)</f>
        <v>User Login Start is Good</v>
      </c>
      <c r="H1351" s="5" t="s">
        <v>171</v>
      </c>
      <c r="I1351" s="30">
        <f t="shared" si="20"/>
        <v>44340</v>
      </c>
      <c r="J1351" s="29">
        <f>+VLOOKUP(Table13144[[#This Row],[DeviceMAC]],C1352:F3254,3,0)</f>
        <v>44340.33225694445</v>
      </c>
      <c r="K1351">
        <f>+VLOOKUP(Table13144[[#This Row],[DeviceMAC]],C1352:F3254,4,0)</f>
        <v>113</v>
      </c>
      <c r="L1351" t="str">
        <f>VLOOKUP(Table13144[[#This Row],[PrevRecordType]],RecordTypes!$B$13:$C$27,2,0)</f>
        <v>User Login Start</v>
      </c>
      <c r="M1351" t="str">
        <f>+VLOOKUP(Table13144[[#This Row],[DeviceMAC]],C1352:H3254,5,0)</f>
        <v>User Login Start</v>
      </c>
    </row>
    <row r="1352" spans="2:13" ht="28.8" x14ac:dyDescent="0.3">
      <c r="B1352" s="5" t="s">
        <v>26</v>
      </c>
      <c r="C1352" s="5" t="s">
        <v>174</v>
      </c>
      <c r="D1352" s="6">
        <v>44340</v>
      </c>
      <c r="E1352" s="28">
        <v>44340.332337962966</v>
      </c>
      <c r="F1352" s="7">
        <v>112</v>
      </c>
      <c r="G1352" s="7" t="str">
        <f>VLOOKUP(Table13144[[#This Row],[LogRecordType]],RecordTypes!$B$13:$C$27,2,0)</f>
        <v>Device Connect Network</v>
      </c>
      <c r="H1352" s="5" t="s">
        <v>175</v>
      </c>
      <c r="I1352" s="30">
        <f t="shared" si="20"/>
        <v>44340</v>
      </c>
      <c r="J1352" s="29">
        <f>+VLOOKUP(Table13144[[#This Row],[DeviceMAC]],C1353:F3255,3,0)</f>
        <v>44340.332233796296</v>
      </c>
      <c r="K1352">
        <f>+VLOOKUP(Table13144[[#This Row],[DeviceMAC]],C1353:F3255,4,0)</f>
        <v>106</v>
      </c>
      <c r="L1352" t="str">
        <f>VLOOKUP(Table13144[[#This Row],[PrevRecordType]],RecordTypes!$B$13:$C$27,2,0)</f>
        <v>Device Start is Good</v>
      </c>
      <c r="M1352" t="str">
        <f>+VLOOKUP(Table13144[[#This Row],[DeviceMAC]],C1353:H3255,5,0)</f>
        <v>Device Start is Good</v>
      </c>
    </row>
    <row r="1353" spans="2:13" x14ac:dyDescent="0.3">
      <c r="B1353" s="5" t="s">
        <v>29</v>
      </c>
      <c r="C1353" s="5" t="s">
        <v>158</v>
      </c>
      <c r="D1353" s="6">
        <v>44340</v>
      </c>
      <c r="E1353" s="28">
        <v>44340.33225694445</v>
      </c>
      <c r="F1353" s="7">
        <v>113</v>
      </c>
      <c r="G1353" s="7" t="str">
        <f>VLOOKUP(Table13144[[#This Row],[LogRecordType]],RecordTypes!$B$13:$C$27,2,0)</f>
        <v>User Login Start</v>
      </c>
      <c r="H1353" s="5" t="s">
        <v>170</v>
      </c>
      <c r="I1353" s="30">
        <f t="shared" si="20"/>
        <v>44340</v>
      </c>
      <c r="J1353" s="29">
        <f>+VLOOKUP(Table13144[[#This Row],[DeviceMAC]],C1354:F3256,3,0)</f>
        <v>44340.331678240742</v>
      </c>
      <c r="K1353">
        <f>+VLOOKUP(Table13144[[#This Row],[DeviceMAC]],C1354:F3256,4,0)</f>
        <v>112</v>
      </c>
      <c r="L1353" t="str">
        <f>VLOOKUP(Table13144[[#This Row],[PrevRecordType]],RecordTypes!$B$13:$C$27,2,0)</f>
        <v>Device Connect Network</v>
      </c>
      <c r="M1353" t="str">
        <f>+VLOOKUP(Table13144[[#This Row],[DeviceMAC]],C1354:H3256,5,0)</f>
        <v>Device Connect Network</v>
      </c>
    </row>
    <row r="1354" spans="2:13" x14ac:dyDescent="0.3">
      <c r="B1354" s="5" t="s">
        <v>26</v>
      </c>
      <c r="C1354" s="5" t="s">
        <v>174</v>
      </c>
      <c r="D1354" s="6">
        <v>44340</v>
      </c>
      <c r="E1354" s="28">
        <v>44340.332233796296</v>
      </c>
      <c r="F1354" s="7">
        <v>106</v>
      </c>
      <c r="G1354" s="7" t="str">
        <f>VLOOKUP(Table13144[[#This Row],[LogRecordType]],RecordTypes!$B$13:$C$27,2,0)</f>
        <v>Device Start is Good</v>
      </c>
      <c r="H1354" s="5" t="s">
        <v>175</v>
      </c>
      <c r="I1354" s="30">
        <f t="shared" si="20"/>
        <v>44340</v>
      </c>
      <c r="J1354" s="29">
        <f>+VLOOKUP(Table13144[[#This Row],[DeviceMAC]],C1355:F3257,3,0)</f>
        <v>44340.331631944442</v>
      </c>
      <c r="K1354">
        <f>+VLOOKUP(Table13144[[#This Row],[DeviceMAC]],C1355:F3257,4,0)</f>
        <v>102</v>
      </c>
      <c r="L1354" t="str">
        <f>VLOOKUP(Table13144[[#This Row],[PrevRecordType]],RecordTypes!$B$13:$C$27,2,0)</f>
        <v>Device Start</v>
      </c>
      <c r="M1354" t="str">
        <f>+VLOOKUP(Table13144[[#This Row],[DeviceMAC]],C1355:H3257,5,0)</f>
        <v>Device Start</v>
      </c>
    </row>
    <row r="1355" spans="2:13" ht="28.8" x14ac:dyDescent="0.3">
      <c r="B1355" s="5" t="s">
        <v>26</v>
      </c>
      <c r="C1355" s="5" t="s">
        <v>156</v>
      </c>
      <c r="D1355" s="6">
        <v>44340</v>
      </c>
      <c r="E1355" s="28">
        <v>44340.332094907411</v>
      </c>
      <c r="F1355" s="7">
        <v>123</v>
      </c>
      <c r="G1355" s="7" t="str">
        <f>VLOOKUP(Table13144[[#This Row],[LogRecordType]],RecordTypes!$B$13:$C$27,2,0)</f>
        <v>User Login Start is Good</v>
      </c>
      <c r="H1355" s="5" t="s">
        <v>173</v>
      </c>
      <c r="I1355" s="30">
        <f t="shared" ref="I1355:I1418" si="21">+VLOOKUP(C1355,C1356:H3258,2,0)</f>
        <v>44340</v>
      </c>
      <c r="J1355" s="29">
        <f>+VLOOKUP(Table13144[[#This Row],[DeviceMAC]],C1356:F3258,3,0)</f>
        <v>44340.332002314819</v>
      </c>
      <c r="K1355">
        <f>+VLOOKUP(Table13144[[#This Row],[DeviceMAC]],C1356:F3258,4,0)</f>
        <v>113</v>
      </c>
      <c r="L1355" t="str">
        <f>VLOOKUP(Table13144[[#This Row],[PrevRecordType]],RecordTypes!$B$13:$C$27,2,0)</f>
        <v>User Login Start</v>
      </c>
      <c r="M1355" t="str">
        <f>+VLOOKUP(Table13144[[#This Row],[DeviceMAC]],C1356:H3258,5,0)</f>
        <v>User Login Start</v>
      </c>
    </row>
    <row r="1356" spans="2:13" x14ac:dyDescent="0.3">
      <c r="B1356" s="5" t="s">
        <v>26</v>
      </c>
      <c r="C1356" s="5" t="s">
        <v>156</v>
      </c>
      <c r="D1356" s="6">
        <v>44340</v>
      </c>
      <c r="E1356" s="28">
        <v>44340.332002314819</v>
      </c>
      <c r="F1356" s="7">
        <v>113</v>
      </c>
      <c r="G1356" s="7" t="str">
        <f>VLOOKUP(Table13144[[#This Row],[LogRecordType]],RecordTypes!$B$13:$C$27,2,0)</f>
        <v>User Login Start</v>
      </c>
      <c r="H1356" s="5" t="s">
        <v>172</v>
      </c>
      <c r="I1356" s="30">
        <f t="shared" si="21"/>
        <v>44340</v>
      </c>
      <c r="J1356" s="29">
        <f>+VLOOKUP(Table13144[[#This Row],[DeviceMAC]],C1357:F3259,3,0)</f>
        <v>44340.331030092595</v>
      </c>
      <c r="K1356">
        <f>+VLOOKUP(Table13144[[#This Row],[DeviceMAC]],C1357:F3259,4,0)</f>
        <v>112</v>
      </c>
      <c r="L1356" t="str">
        <f>VLOOKUP(Table13144[[#This Row],[PrevRecordType]],RecordTypes!$B$13:$C$27,2,0)</f>
        <v>Device Connect Network</v>
      </c>
      <c r="M1356" t="str">
        <f>+VLOOKUP(Table13144[[#This Row],[DeviceMAC]],C1357:H3259,5,0)</f>
        <v>Device Connect Network</v>
      </c>
    </row>
    <row r="1357" spans="2:13" ht="28.8" x14ac:dyDescent="0.3">
      <c r="B1357" s="5" t="s">
        <v>26</v>
      </c>
      <c r="C1357" s="5" t="s">
        <v>162</v>
      </c>
      <c r="D1357" s="6">
        <v>44340</v>
      </c>
      <c r="E1357" s="28">
        <v>44340.331956018519</v>
      </c>
      <c r="F1357" s="7">
        <v>123</v>
      </c>
      <c r="G1357" s="7" t="str">
        <f>VLOOKUP(Table13144[[#This Row],[LogRecordType]],RecordTypes!$B$13:$C$27,2,0)</f>
        <v>User Login Start is Good</v>
      </c>
      <c r="H1357" s="5" t="s">
        <v>177</v>
      </c>
      <c r="I1357" s="30">
        <f t="shared" si="21"/>
        <v>44340</v>
      </c>
      <c r="J1357" s="29">
        <f>+VLOOKUP(Table13144[[#This Row],[DeviceMAC]],C1358:F3260,3,0)</f>
        <v>44340.33185185185</v>
      </c>
      <c r="K1357">
        <f>+VLOOKUP(Table13144[[#This Row],[DeviceMAC]],C1358:F3260,4,0)</f>
        <v>113</v>
      </c>
      <c r="L1357" t="str">
        <f>VLOOKUP(Table13144[[#This Row],[PrevRecordType]],RecordTypes!$B$13:$C$27,2,0)</f>
        <v>User Login Start</v>
      </c>
      <c r="M1357" t="str">
        <f>+VLOOKUP(Table13144[[#This Row],[DeviceMAC]],C1358:H3260,5,0)</f>
        <v>User Login Start</v>
      </c>
    </row>
    <row r="1358" spans="2:13" x14ac:dyDescent="0.3">
      <c r="B1358" s="5" t="s">
        <v>26</v>
      </c>
      <c r="C1358" s="5" t="s">
        <v>162</v>
      </c>
      <c r="D1358" s="6">
        <v>44340</v>
      </c>
      <c r="E1358" s="28">
        <v>44340.33185185185</v>
      </c>
      <c r="F1358" s="7">
        <v>113</v>
      </c>
      <c r="G1358" s="7" t="str">
        <f>VLOOKUP(Table13144[[#This Row],[LogRecordType]],RecordTypes!$B$13:$C$27,2,0)</f>
        <v>User Login Start</v>
      </c>
      <c r="H1358" s="5" t="s">
        <v>176</v>
      </c>
      <c r="I1358" s="30">
        <f t="shared" si="21"/>
        <v>44340</v>
      </c>
      <c r="J1358" s="29">
        <f>+VLOOKUP(Table13144[[#This Row],[DeviceMAC]],C1359:F3261,3,0)</f>
        <v>44340.331782407411</v>
      </c>
      <c r="K1358">
        <f>+VLOOKUP(Table13144[[#This Row],[DeviceMAC]],C1359:F3261,4,0)</f>
        <v>112</v>
      </c>
      <c r="L1358" t="str">
        <f>VLOOKUP(Table13144[[#This Row],[PrevRecordType]],RecordTypes!$B$13:$C$27,2,0)</f>
        <v>Device Connect Network</v>
      </c>
      <c r="M1358" t="str">
        <f>+VLOOKUP(Table13144[[#This Row],[DeviceMAC]],C1359:H3261,5,0)</f>
        <v>Device Connect Network</v>
      </c>
    </row>
    <row r="1359" spans="2:13" ht="28.8" x14ac:dyDescent="0.3">
      <c r="B1359" s="5" t="s">
        <v>26</v>
      </c>
      <c r="C1359" s="5" t="s">
        <v>162</v>
      </c>
      <c r="D1359" s="6">
        <v>44340</v>
      </c>
      <c r="E1359" s="28">
        <v>44340.331782407411</v>
      </c>
      <c r="F1359" s="7">
        <v>112</v>
      </c>
      <c r="G1359" s="7" t="str">
        <f>VLOOKUP(Table13144[[#This Row],[LogRecordType]],RecordTypes!$B$13:$C$27,2,0)</f>
        <v>Device Connect Network</v>
      </c>
      <c r="H1359" s="5" t="s">
        <v>163</v>
      </c>
      <c r="I1359" s="30">
        <f t="shared" si="21"/>
        <v>44340</v>
      </c>
      <c r="J1359" s="29">
        <f>+VLOOKUP(Table13144[[#This Row],[DeviceMAC]],C1360:F3262,3,0)</f>
        <v>44340.331678240742</v>
      </c>
      <c r="K1359">
        <f>+VLOOKUP(Table13144[[#This Row],[DeviceMAC]],C1360:F3262,4,0)</f>
        <v>106</v>
      </c>
      <c r="L1359" t="str">
        <f>VLOOKUP(Table13144[[#This Row],[PrevRecordType]],RecordTypes!$B$13:$C$27,2,0)</f>
        <v>Device Start is Good</v>
      </c>
      <c r="M1359" t="str">
        <f>+VLOOKUP(Table13144[[#This Row],[DeviceMAC]],C1360:H3262,5,0)</f>
        <v>Device Start is Good</v>
      </c>
    </row>
    <row r="1360" spans="2:13" ht="28.8" x14ac:dyDescent="0.3">
      <c r="B1360" s="5" t="s">
        <v>26</v>
      </c>
      <c r="C1360" s="5" t="s">
        <v>164</v>
      </c>
      <c r="D1360" s="6">
        <v>44340</v>
      </c>
      <c r="E1360" s="28">
        <v>44340.331724537034</v>
      </c>
      <c r="F1360" s="7">
        <v>112</v>
      </c>
      <c r="G1360" s="7" t="str">
        <f>VLOOKUP(Table13144[[#This Row],[LogRecordType]],RecordTypes!$B$13:$C$27,2,0)</f>
        <v>Device Connect Network</v>
      </c>
      <c r="H1360" s="5" t="s">
        <v>165</v>
      </c>
      <c r="I1360" s="30">
        <f t="shared" si="21"/>
        <v>44340</v>
      </c>
      <c r="J1360" s="29">
        <f>+VLOOKUP(Table13144[[#This Row],[DeviceMAC]],C1361:F3263,3,0)</f>
        <v>44340.331620370365</v>
      </c>
      <c r="K1360">
        <f>+VLOOKUP(Table13144[[#This Row],[DeviceMAC]],C1361:F3263,4,0)</f>
        <v>106</v>
      </c>
      <c r="L1360" t="str">
        <f>VLOOKUP(Table13144[[#This Row],[PrevRecordType]],RecordTypes!$B$13:$C$27,2,0)</f>
        <v>Device Start is Good</v>
      </c>
      <c r="M1360" t="str">
        <f>+VLOOKUP(Table13144[[#This Row],[DeviceMAC]],C1361:H3263,5,0)</f>
        <v>Device Start is Good</v>
      </c>
    </row>
    <row r="1361" spans="2:13" x14ac:dyDescent="0.3">
      <c r="B1361" s="5" t="s">
        <v>26</v>
      </c>
      <c r="C1361" s="5" t="s">
        <v>162</v>
      </c>
      <c r="D1361" s="6">
        <v>44340</v>
      </c>
      <c r="E1361" s="28">
        <v>44340.331678240742</v>
      </c>
      <c r="F1361" s="7">
        <v>106</v>
      </c>
      <c r="G1361" s="7" t="str">
        <f>VLOOKUP(Table13144[[#This Row],[LogRecordType]],RecordTypes!$B$13:$C$27,2,0)</f>
        <v>Device Start is Good</v>
      </c>
      <c r="H1361" s="5" t="s">
        <v>163</v>
      </c>
      <c r="I1361" s="30">
        <f t="shared" si="21"/>
        <v>44340</v>
      </c>
      <c r="J1361" s="29">
        <f>+VLOOKUP(Table13144[[#This Row],[DeviceMAC]],C1362:F3264,3,0)</f>
        <v>44340.330914351849</v>
      </c>
      <c r="K1361">
        <f>+VLOOKUP(Table13144[[#This Row],[DeviceMAC]],C1362:F3264,4,0)</f>
        <v>102</v>
      </c>
      <c r="L1361" t="str">
        <f>VLOOKUP(Table13144[[#This Row],[PrevRecordType]],RecordTypes!$B$13:$C$27,2,0)</f>
        <v>Device Start</v>
      </c>
      <c r="M1361" t="str">
        <f>+VLOOKUP(Table13144[[#This Row],[DeviceMAC]],C1362:H3264,5,0)</f>
        <v>Device Start</v>
      </c>
    </row>
    <row r="1362" spans="2:13" ht="28.8" x14ac:dyDescent="0.3">
      <c r="B1362" s="5" t="s">
        <v>29</v>
      </c>
      <c r="C1362" s="5" t="s">
        <v>158</v>
      </c>
      <c r="D1362" s="6">
        <v>44340</v>
      </c>
      <c r="E1362" s="28">
        <v>44340.331678240742</v>
      </c>
      <c r="F1362" s="7">
        <v>112</v>
      </c>
      <c r="G1362" s="7" t="str">
        <f>VLOOKUP(Table13144[[#This Row],[LogRecordType]],RecordTypes!$B$13:$C$27,2,0)</f>
        <v>Device Connect Network</v>
      </c>
      <c r="H1362" s="5" t="s">
        <v>159</v>
      </c>
      <c r="I1362" s="30">
        <f t="shared" si="21"/>
        <v>44340</v>
      </c>
      <c r="J1362" s="29">
        <f>+VLOOKUP(Table13144[[#This Row],[DeviceMAC]],C1363:F3265,3,0)</f>
        <v>44340.331574074073</v>
      </c>
      <c r="K1362">
        <f>+VLOOKUP(Table13144[[#This Row],[DeviceMAC]],C1363:F3265,4,0)</f>
        <v>106</v>
      </c>
      <c r="L1362" t="str">
        <f>VLOOKUP(Table13144[[#This Row],[PrevRecordType]],RecordTypes!$B$13:$C$27,2,0)</f>
        <v>Device Start is Good</v>
      </c>
      <c r="M1362" t="str">
        <f>+VLOOKUP(Table13144[[#This Row],[DeviceMAC]],C1363:H3265,5,0)</f>
        <v>Device Start is Good</v>
      </c>
    </row>
    <row r="1363" spans="2:13" x14ac:dyDescent="0.3">
      <c r="B1363" s="5" t="s">
        <v>26</v>
      </c>
      <c r="C1363" s="5" t="s">
        <v>174</v>
      </c>
      <c r="D1363" s="6">
        <v>44340</v>
      </c>
      <c r="E1363" s="28">
        <v>44340.331631944442</v>
      </c>
      <c r="F1363" s="7">
        <v>102</v>
      </c>
      <c r="G1363" s="7" t="str">
        <f>VLOOKUP(Table13144[[#This Row],[LogRecordType]],RecordTypes!$B$13:$C$27,2,0)</f>
        <v>Device Start</v>
      </c>
      <c r="H1363" s="5" t="s">
        <v>175</v>
      </c>
      <c r="I1363" s="30">
        <f t="shared" si="21"/>
        <v>44339</v>
      </c>
      <c r="J1363" s="29">
        <f>+VLOOKUP(Table13144[[#This Row],[DeviceMAC]],C1364:F3266,3,0)</f>
        <v>44339.700439814813</v>
      </c>
      <c r="K1363">
        <f>+VLOOKUP(Table13144[[#This Row],[DeviceMAC]],C1364:F3266,4,0)</f>
        <v>156</v>
      </c>
      <c r="L1363" t="str">
        <f>VLOOKUP(Table13144[[#This Row],[PrevRecordType]],RecordTypes!$B$13:$C$27,2,0)</f>
        <v>PowerDown Or Network Disconnect Discovered</v>
      </c>
      <c r="M1363" s="31" t="str">
        <f>+VLOOKUP(Table13144[[#This Row],[DeviceMAC]],C1364:H3266,5,0)</f>
        <v>PowerDown Or Network Disconnect Discovered</v>
      </c>
    </row>
    <row r="1364" spans="2:13" x14ac:dyDescent="0.3">
      <c r="B1364" s="5" t="s">
        <v>26</v>
      </c>
      <c r="C1364" s="5" t="s">
        <v>164</v>
      </c>
      <c r="D1364" s="6">
        <v>44340</v>
      </c>
      <c r="E1364" s="28">
        <v>44340.331620370365</v>
      </c>
      <c r="F1364" s="7">
        <v>106</v>
      </c>
      <c r="G1364" s="7" t="str">
        <f>VLOOKUP(Table13144[[#This Row],[LogRecordType]],RecordTypes!$B$13:$C$27,2,0)</f>
        <v>Device Start is Good</v>
      </c>
      <c r="H1364" s="5" t="s">
        <v>165</v>
      </c>
      <c r="I1364" s="30">
        <f t="shared" si="21"/>
        <v>44340</v>
      </c>
      <c r="J1364" s="29">
        <f>+VLOOKUP(Table13144[[#This Row],[DeviceMAC]],C1365:F3267,3,0)</f>
        <v>44340.33081018518</v>
      </c>
      <c r="K1364">
        <f>+VLOOKUP(Table13144[[#This Row],[DeviceMAC]],C1365:F3267,4,0)</f>
        <v>102</v>
      </c>
      <c r="L1364" t="str">
        <f>VLOOKUP(Table13144[[#This Row],[PrevRecordType]],RecordTypes!$B$13:$C$27,2,0)</f>
        <v>Device Start</v>
      </c>
      <c r="M1364" t="str">
        <f>+VLOOKUP(Table13144[[#This Row],[DeviceMAC]],C1365:H3267,5,0)</f>
        <v>Device Start</v>
      </c>
    </row>
    <row r="1365" spans="2:13" x14ac:dyDescent="0.3">
      <c r="B1365" s="5" t="s">
        <v>29</v>
      </c>
      <c r="C1365" s="5" t="s">
        <v>158</v>
      </c>
      <c r="D1365" s="6">
        <v>44340</v>
      </c>
      <c r="E1365" s="28">
        <v>44340.331574074073</v>
      </c>
      <c r="F1365" s="7">
        <v>106</v>
      </c>
      <c r="G1365" s="7" t="str">
        <f>VLOOKUP(Table13144[[#This Row],[LogRecordType]],RecordTypes!$B$13:$C$27,2,0)</f>
        <v>Device Start is Good</v>
      </c>
      <c r="H1365" s="5" t="s">
        <v>159</v>
      </c>
      <c r="I1365" s="30">
        <f t="shared" si="21"/>
        <v>44340</v>
      </c>
      <c r="J1365" s="29">
        <f>+VLOOKUP(Table13144[[#This Row],[DeviceMAC]],C1366:F3268,3,0)</f>
        <v>44340.331018518518</v>
      </c>
      <c r="K1365">
        <f>+VLOOKUP(Table13144[[#This Row],[DeviceMAC]],C1366:F3268,4,0)</f>
        <v>102</v>
      </c>
      <c r="L1365" t="str">
        <f>VLOOKUP(Table13144[[#This Row],[PrevRecordType]],RecordTypes!$B$13:$C$27,2,0)</f>
        <v>Device Start</v>
      </c>
      <c r="M1365" t="str">
        <f>+VLOOKUP(Table13144[[#This Row],[DeviceMAC]],C1366:H3268,5,0)</f>
        <v>Device Start</v>
      </c>
    </row>
    <row r="1366" spans="2:13" ht="28.8" x14ac:dyDescent="0.3">
      <c r="B1366" s="5" t="s">
        <v>26</v>
      </c>
      <c r="C1366" s="5" t="s">
        <v>166</v>
      </c>
      <c r="D1366" s="6">
        <v>44340</v>
      </c>
      <c r="E1366" s="28">
        <v>44340.331516203703</v>
      </c>
      <c r="F1366" s="7">
        <v>112</v>
      </c>
      <c r="G1366" s="7" t="str">
        <f>VLOOKUP(Table13144[[#This Row],[LogRecordType]],RecordTypes!$B$13:$C$27,2,0)</f>
        <v>Device Connect Network</v>
      </c>
      <c r="H1366" s="5" t="s">
        <v>167</v>
      </c>
      <c r="I1366" s="30">
        <f t="shared" si="21"/>
        <v>44339</v>
      </c>
      <c r="J1366" s="29">
        <f>+VLOOKUP(Table13144[[#This Row],[DeviceMAC]],C1367:F3269,3,0)</f>
        <v>44339.710405092599</v>
      </c>
      <c r="K1366">
        <f>+VLOOKUP(Table13144[[#This Row],[DeviceMAC]],C1367:F3269,4,0)</f>
        <v>156</v>
      </c>
      <c r="L1366" t="str">
        <f>VLOOKUP(Table13144[[#This Row],[PrevRecordType]],RecordTypes!$B$13:$C$27,2,0)</f>
        <v>PowerDown Or Network Disconnect Discovered</v>
      </c>
      <c r="M1366" s="31" t="str">
        <f>+VLOOKUP(Table13144[[#This Row],[DeviceMAC]],C1367:H3269,5,0)</f>
        <v>PowerDown Or Network Disconnect Discovered</v>
      </c>
    </row>
    <row r="1367" spans="2:13" ht="28.8" x14ac:dyDescent="0.3">
      <c r="B1367" s="5" t="s">
        <v>29</v>
      </c>
      <c r="C1367" s="5" t="s">
        <v>153</v>
      </c>
      <c r="D1367" s="6">
        <v>44340</v>
      </c>
      <c r="E1367" s="28">
        <v>44340.331377314818</v>
      </c>
      <c r="F1367" s="7">
        <v>123</v>
      </c>
      <c r="G1367" s="7" t="str">
        <f>VLOOKUP(Table13144[[#This Row],[LogRecordType]],RecordTypes!$B$13:$C$27,2,0)</f>
        <v>User Login Start is Good</v>
      </c>
      <c r="H1367" s="5" t="s">
        <v>169</v>
      </c>
      <c r="I1367" s="30">
        <f t="shared" si="21"/>
        <v>44340</v>
      </c>
      <c r="J1367" s="29">
        <f>+VLOOKUP(Table13144[[#This Row],[DeviceMAC]],C1368:F3270,3,0)</f>
        <v>44340.331284722226</v>
      </c>
      <c r="K1367">
        <f>+VLOOKUP(Table13144[[#This Row],[DeviceMAC]],C1368:F3270,4,0)</f>
        <v>113</v>
      </c>
      <c r="L1367" t="str">
        <f>VLOOKUP(Table13144[[#This Row],[PrevRecordType]],RecordTypes!$B$13:$C$27,2,0)</f>
        <v>User Login Start</v>
      </c>
      <c r="M1367" t="str">
        <f>+VLOOKUP(Table13144[[#This Row],[DeviceMAC]],C1368:H3270,5,0)</f>
        <v>User Login Start</v>
      </c>
    </row>
    <row r="1368" spans="2:13" x14ac:dyDescent="0.3">
      <c r="B1368" s="5" t="s">
        <v>29</v>
      </c>
      <c r="C1368" s="5" t="s">
        <v>153</v>
      </c>
      <c r="D1368" s="6">
        <v>44340</v>
      </c>
      <c r="E1368" s="28">
        <v>44340.331284722226</v>
      </c>
      <c r="F1368" s="7">
        <v>113</v>
      </c>
      <c r="G1368" s="7" t="str">
        <f>VLOOKUP(Table13144[[#This Row],[LogRecordType]],RecordTypes!$B$13:$C$27,2,0)</f>
        <v>User Login Start</v>
      </c>
      <c r="H1368" s="5" t="s">
        <v>168</v>
      </c>
      <c r="I1368" s="30">
        <f t="shared" si="21"/>
        <v>44340</v>
      </c>
      <c r="J1368" s="29">
        <f>+VLOOKUP(Table13144[[#This Row],[DeviceMAC]],C1369:F3271,3,0)</f>
        <v>44340.330462962964</v>
      </c>
      <c r="K1368">
        <f>+VLOOKUP(Table13144[[#This Row],[DeviceMAC]],C1369:F3271,4,0)</f>
        <v>112</v>
      </c>
      <c r="L1368" t="str">
        <f>VLOOKUP(Table13144[[#This Row],[PrevRecordType]],RecordTypes!$B$13:$C$27,2,0)</f>
        <v>Device Connect Network</v>
      </c>
      <c r="M1368" t="str">
        <f>+VLOOKUP(Table13144[[#This Row],[DeviceMAC]],C1369:H3271,5,0)</f>
        <v>Device Connect Network</v>
      </c>
    </row>
    <row r="1369" spans="2:13" ht="28.8" x14ac:dyDescent="0.3">
      <c r="B1369" s="5" t="s">
        <v>26</v>
      </c>
      <c r="C1369" s="5" t="s">
        <v>156</v>
      </c>
      <c r="D1369" s="6">
        <v>44340</v>
      </c>
      <c r="E1369" s="28">
        <v>44340.331030092595</v>
      </c>
      <c r="F1369" s="7">
        <v>112</v>
      </c>
      <c r="G1369" s="7" t="str">
        <f>VLOOKUP(Table13144[[#This Row],[LogRecordType]],RecordTypes!$B$13:$C$27,2,0)</f>
        <v>Device Connect Network</v>
      </c>
      <c r="H1369" s="5" t="s">
        <v>157</v>
      </c>
      <c r="I1369" s="30">
        <f t="shared" si="21"/>
        <v>44340</v>
      </c>
      <c r="J1369" s="29">
        <f>+VLOOKUP(Table13144[[#This Row],[DeviceMAC]],C1370:F3272,3,0)</f>
        <v>44340.330925925926</v>
      </c>
      <c r="K1369">
        <f>+VLOOKUP(Table13144[[#This Row],[DeviceMAC]],C1370:F3272,4,0)</f>
        <v>106</v>
      </c>
      <c r="L1369" t="str">
        <f>VLOOKUP(Table13144[[#This Row],[PrevRecordType]],RecordTypes!$B$13:$C$27,2,0)</f>
        <v>Device Start is Good</v>
      </c>
      <c r="M1369" t="str">
        <f>+VLOOKUP(Table13144[[#This Row],[DeviceMAC]],C1370:H3272,5,0)</f>
        <v>Device Start is Good</v>
      </c>
    </row>
    <row r="1370" spans="2:13" x14ac:dyDescent="0.3">
      <c r="B1370" s="5" t="s">
        <v>29</v>
      </c>
      <c r="C1370" s="5" t="s">
        <v>158</v>
      </c>
      <c r="D1370" s="6">
        <v>44340</v>
      </c>
      <c r="E1370" s="28">
        <v>44340.331018518518</v>
      </c>
      <c r="F1370" s="7">
        <v>102</v>
      </c>
      <c r="G1370" s="7" t="str">
        <f>VLOOKUP(Table13144[[#This Row],[LogRecordType]],RecordTypes!$B$13:$C$27,2,0)</f>
        <v>Device Start</v>
      </c>
      <c r="H1370" s="5" t="s">
        <v>159</v>
      </c>
      <c r="I1370" s="30">
        <f t="shared" si="21"/>
        <v>44339</v>
      </c>
      <c r="J1370" s="29">
        <f>+VLOOKUP(Table13144[[#This Row],[DeviceMAC]],C1371:F3273,3,0)</f>
        <v>44339.716041666667</v>
      </c>
      <c r="K1370">
        <f>+VLOOKUP(Table13144[[#This Row],[DeviceMAC]],C1371:F3273,4,0)</f>
        <v>156</v>
      </c>
      <c r="L1370" t="str">
        <f>VLOOKUP(Table13144[[#This Row],[PrevRecordType]],RecordTypes!$B$13:$C$27,2,0)</f>
        <v>PowerDown Or Network Disconnect Discovered</v>
      </c>
      <c r="M1370" s="31" t="str">
        <f>+VLOOKUP(Table13144[[#This Row],[DeviceMAC]],C1371:H3273,5,0)</f>
        <v>PowerDown Or Network Disconnect Discovered</v>
      </c>
    </row>
    <row r="1371" spans="2:13" x14ac:dyDescent="0.3">
      <c r="B1371" s="5" t="s">
        <v>26</v>
      </c>
      <c r="C1371" s="5" t="s">
        <v>156</v>
      </c>
      <c r="D1371" s="6">
        <v>44340</v>
      </c>
      <c r="E1371" s="28">
        <v>44340.330925925926</v>
      </c>
      <c r="F1371" s="7">
        <v>106</v>
      </c>
      <c r="G1371" s="7" t="str">
        <f>VLOOKUP(Table13144[[#This Row],[LogRecordType]],RecordTypes!$B$13:$C$27,2,0)</f>
        <v>Device Start is Good</v>
      </c>
      <c r="H1371" s="5" t="s">
        <v>157</v>
      </c>
      <c r="I1371" s="30">
        <f t="shared" si="21"/>
        <v>44340</v>
      </c>
      <c r="J1371" s="29">
        <f>+VLOOKUP(Table13144[[#This Row],[DeviceMAC]],C1372:F3274,3,0)</f>
        <v>44340.330219907402</v>
      </c>
      <c r="K1371">
        <f>+VLOOKUP(Table13144[[#This Row],[DeviceMAC]],C1372:F3274,4,0)</f>
        <v>102</v>
      </c>
      <c r="L1371" t="str">
        <f>VLOOKUP(Table13144[[#This Row],[PrevRecordType]],RecordTypes!$B$13:$C$27,2,0)</f>
        <v>Device Start</v>
      </c>
      <c r="M1371" t="str">
        <f>+VLOOKUP(Table13144[[#This Row],[DeviceMAC]],C1372:H3274,5,0)</f>
        <v>Device Start</v>
      </c>
    </row>
    <row r="1372" spans="2:13" x14ac:dyDescent="0.3">
      <c r="B1372" s="5" t="s">
        <v>26</v>
      </c>
      <c r="C1372" s="5" t="s">
        <v>162</v>
      </c>
      <c r="D1372" s="6">
        <v>44340</v>
      </c>
      <c r="E1372" s="28">
        <v>44340.330914351849</v>
      </c>
      <c r="F1372" s="7">
        <v>102</v>
      </c>
      <c r="G1372" s="7" t="str">
        <f>VLOOKUP(Table13144[[#This Row],[LogRecordType]],RecordTypes!$B$13:$C$27,2,0)</f>
        <v>Device Start</v>
      </c>
      <c r="H1372" s="5" t="s">
        <v>163</v>
      </c>
      <c r="I1372" s="30">
        <f t="shared" si="21"/>
        <v>44339</v>
      </c>
      <c r="J1372" s="29">
        <f>+VLOOKUP(Table13144[[#This Row],[DeviceMAC]],C1373:F3275,3,0)</f>
        <v>44339.718553240738</v>
      </c>
      <c r="K1372">
        <f>+VLOOKUP(Table13144[[#This Row],[DeviceMAC]],C1373:F3275,4,0)</f>
        <v>156</v>
      </c>
      <c r="L1372" t="str">
        <f>VLOOKUP(Table13144[[#This Row],[PrevRecordType]],RecordTypes!$B$13:$C$27,2,0)</f>
        <v>PowerDown Or Network Disconnect Discovered</v>
      </c>
      <c r="M1372" s="31" t="str">
        <f>+VLOOKUP(Table13144[[#This Row],[DeviceMAC]],C1373:H3275,5,0)</f>
        <v>PowerDown Or Network Disconnect Discovered</v>
      </c>
    </row>
    <row r="1373" spans="2:13" x14ac:dyDescent="0.3">
      <c r="B1373" s="5" t="s">
        <v>26</v>
      </c>
      <c r="C1373" s="5" t="s">
        <v>164</v>
      </c>
      <c r="D1373" s="6">
        <v>44340</v>
      </c>
      <c r="E1373" s="28">
        <v>44340.33081018518</v>
      </c>
      <c r="F1373" s="7">
        <v>102</v>
      </c>
      <c r="G1373" s="7" t="str">
        <f>VLOOKUP(Table13144[[#This Row],[LogRecordType]],RecordTypes!$B$13:$C$27,2,0)</f>
        <v>Device Start</v>
      </c>
      <c r="H1373" s="5" t="s">
        <v>165</v>
      </c>
      <c r="I1373" s="30">
        <f t="shared" si="21"/>
        <v>44339</v>
      </c>
      <c r="J1373" s="29">
        <f>+VLOOKUP(Table13144[[#This Row],[DeviceMAC]],C1374:F3276,3,0)</f>
        <v>44339.707743055544</v>
      </c>
      <c r="K1373">
        <f>+VLOOKUP(Table13144[[#This Row],[DeviceMAC]],C1374:F3276,4,0)</f>
        <v>156</v>
      </c>
      <c r="L1373" t="str">
        <f>VLOOKUP(Table13144[[#This Row],[PrevRecordType]],RecordTypes!$B$13:$C$27,2,0)</f>
        <v>PowerDown Or Network Disconnect Discovered</v>
      </c>
      <c r="M1373" s="31" t="str">
        <f>+VLOOKUP(Table13144[[#This Row],[DeviceMAC]],C1374:H3276,5,0)</f>
        <v>PowerDown Or Network Disconnect Discovered</v>
      </c>
    </row>
    <row r="1374" spans="2:13" ht="28.8" x14ac:dyDescent="0.3">
      <c r="B1374" s="5" t="s">
        <v>29</v>
      </c>
      <c r="C1374" s="5" t="s">
        <v>147</v>
      </c>
      <c r="D1374" s="6">
        <v>44340</v>
      </c>
      <c r="E1374" s="28">
        <v>44340.330775462964</v>
      </c>
      <c r="F1374" s="7">
        <v>123</v>
      </c>
      <c r="G1374" s="7" t="str">
        <f>VLOOKUP(Table13144[[#This Row],[LogRecordType]],RecordTypes!$B$13:$C$27,2,0)</f>
        <v>User Login Start is Good</v>
      </c>
      <c r="H1374" s="5" t="s">
        <v>160</v>
      </c>
      <c r="I1374" s="30">
        <f t="shared" si="21"/>
        <v>44340</v>
      </c>
      <c r="J1374" s="29">
        <f>+VLOOKUP(Table13144[[#This Row],[DeviceMAC]],C1375:F3277,3,0)</f>
        <v>44340.330682870372</v>
      </c>
      <c r="K1374">
        <f>+VLOOKUP(Table13144[[#This Row],[DeviceMAC]],C1375:F3277,4,0)</f>
        <v>113</v>
      </c>
      <c r="L1374" t="str">
        <f>VLOOKUP(Table13144[[#This Row],[PrevRecordType]],RecordTypes!$B$13:$C$27,2,0)</f>
        <v>User Login Start</v>
      </c>
      <c r="M1374" t="str">
        <f>+VLOOKUP(Table13144[[#This Row],[DeviceMAC]],C1375:H3277,5,0)</f>
        <v>User Login Start</v>
      </c>
    </row>
    <row r="1375" spans="2:13" x14ac:dyDescent="0.3">
      <c r="B1375" s="5" t="s">
        <v>29</v>
      </c>
      <c r="C1375" s="5" t="s">
        <v>147</v>
      </c>
      <c r="D1375" s="6">
        <v>44340</v>
      </c>
      <c r="E1375" s="28">
        <v>44340.330682870372</v>
      </c>
      <c r="F1375" s="7">
        <v>113</v>
      </c>
      <c r="G1375" s="7" t="str">
        <f>VLOOKUP(Table13144[[#This Row],[LogRecordType]],RecordTypes!$B$13:$C$27,2,0)</f>
        <v>User Login Start</v>
      </c>
      <c r="H1375" s="5" t="s">
        <v>160</v>
      </c>
      <c r="I1375" s="30">
        <f t="shared" si="21"/>
        <v>44340</v>
      </c>
      <c r="J1375" s="29">
        <f>+VLOOKUP(Table13144[[#This Row],[DeviceMAC]],C1376:F3278,3,0)</f>
        <v>44340.325659722221</v>
      </c>
      <c r="K1375">
        <f>+VLOOKUP(Table13144[[#This Row],[DeviceMAC]],C1376:F3278,4,0)</f>
        <v>112</v>
      </c>
      <c r="L1375" t="str">
        <f>VLOOKUP(Table13144[[#This Row],[PrevRecordType]],RecordTypes!$B$13:$C$27,2,0)</f>
        <v>Device Connect Network</v>
      </c>
      <c r="M1375" t="str">
        <f>+VLOOKUP(Table13144[[#This Row],[DeviceMAC]],C1376:H3278,5,0)</f>
        <v>Device Connect Network</v>
      </c>
    </row>
    <row r="1376" spans="2:13" ht="28.8" x14ac:dyDescent="0.3">
      <c r="B1376" s="5" t="s">
        <v>29</v>
      </c>
      <c r="C1376" s="5" t="s">
        <v>153</v>
      </c>
      <c r="D1376" s="6">
        <v>44340</v>
      </c>
      <c r="E1376" s="28">
        <v>44340.330462962964</v>
      </c>
      <c r="F1376" s="7">
        <v>112</v>
      </c>
      <c r="G1376" s="7" t="str">
        <f>VLOOKUP(Table13144[[#This Row],[LogRecordType]],RecordTypes!$B$13:$C$27,2,0)</f>
        <v>Device Connect Network</v>
      </c>
      <c r="H1376" s="5" t="s">
        <v>154</v>
      </c>
      <c r="I1376" s="30">
        <f t="shared" si="21"/>
        <v>44340</v>
      </c>
      <c r="J1376" s="29">
        <f>+VLOOKUP(Table13144[[#This Row],[DeviceMAC]],C1377:F3279,3,0)</f>
        <v>44340.330358796295</v>
      </c>
      <c r="K1376">
        <f>+VLOOKUP(Table13144[[#This Row],[DeviceMAC]],C1377:F3279,4,0)</f>
        <v>106</v>
      </c>
      <c r="L1376" t="str">
        <f>VLOOKUP(Table13144[[#This Row],[PrevRecordType]],RecordTypes!$B$13:$C$27,2,0)</f>
        <v>Device Start is Good</v>
      </c>
      <c r="M1376" t="str">
        <f>+VLOOKUP(Table13144[[#This Row],[DeviceMAC]],C1377:H3279,5,0)</f>
        <v>Device Start is Good</v>
      </c>
    </row>
    <row r="1377" spans="2:13" ht="28.8" x14ac:dyDescent="0.3">
      <c r="B1377" s="5" t="s">
        <v>29</v>
      </c>
      <c r="C1377" s="5" t="s">
        <v>145</v>
      </c>
      <c r="D1377" s="6">
        <v>44340</v>
      </c>
      <c r="E1377" s="28">
        <v>44340.330439814803</v>
      </c>
      <c r="F1377" s="7">
        <v>123</v>
      </c>
      <c r="G1377" s="7" t="str">
        <f>VLOOKUP(Table13144[[#This Row],[LogRecordType]],RecordTypes!$B$13:$C$27,2,0)</f>
        <v>User Login Start is Good</v>
      </c>
      <c r="H1377" s="5" t="s">
        <v>183</v>
      </c>
      <c r="I1377" s="30">
        <f t="shared" si="21"/>
        <v>44340</v>
      </c>
      <c r="J1377" s="29">
        <f>+VLOOKUP(Table13144[[#This Row],[DeviceMAC]],C1378:F3280,3,0)</f>
        <v>44340.330324074064</v>
      </c>
      <c r="K1377">
        <f>+VLOOKUP(Table13144[[#This Row],[DeviceMAC]],C1378:F3280,4,0)</f>
        <v>113</v>
      </c>
      <c r="L1377" t="str">
        <f>VLOOKUP(Table13144[[#This Row],[PrevRecordType]],RecordTypes!$B$13:$C$27,2,0)</f>
        <v>User Login Start</v>
      </c>
      <c r="M1377" t="str">
        <f>+VLOOKUP(Table13144[[#This Row],[DeviceMAC]],C1378:H3280,5,0)</f>
        <v>User Login Start</v>
      </c>
    </row>
    <row r="1378" spans="2:13" x14ac:dyDescent="0.3">
      <c r="B1378" s="5" t="s">
        <v>29</v>
      </c>
      <c r="C1378" s="5" t="s">
        <v>153</v>
      </c>
      <c r="D1378" s="6">
        <v>44340</v>
      </c>
      <c r="E1378" s="28">
        <v>44340.330358796295</v>
      </c>
      <c r="F1378" s="7">
        <v>106</v>
      </c>
      <c r="G1378" s="7" t="str">
        <f>VLOOKUP(Table13144[[#This Row],[LogRecordType]],RecordTypes!$B$13:$C$27,2,0)</f>
        <v>Device Start is Good</v>
      </c>
      <c r="H1378" s="5" t="s">
        <v>154</v>
      </c>
      <c r="I1378" s="30">
        <f t="shared" si="21"/>
        <v>44340</v>
      </c>
      <c r="J1378" s="29">
        <f>+VLOOKUP(Table13144[[#This Row],[DeviceMAC]],C1379:F3281,3,0)</f>
        <v>44340.328368055554</v>
      </c>
      <c r="K1378">
        <f>+VLOOKUP(Table13144[[#This Row],[DeviceMAC]],C1379:F3281,4,0)</f>
        <v>102</v>
      </c>
      <c r="L1378" t="str">
        <f>VLOOKUP(Table13144[[#This Row],[PrevRecordType]],RecordTypes!$B$13:$C$27,2,0)</f>
        <v>Device Start</v>
      </c>
      <c r="M1378" t="str">
        <f>+VLOOKUP(Table13144[[#This Row],[DeviceMAC]],C1379:H3281,5,0)</f>
        <v>Device Start</v>
      </c>
    </row>
    <row r="1379" spans="2:13" x14ac:dyDescent="0.3">
      <c r="B1379" s="5" t="s">
        <v>29</v>
      </c>
      <c r="C1379" s="5" t="s">
        <v>145</v>
      </c>
      <c r="D1379" s="6">
        <v>44340</v>
      </c>
      <c r="E1379" s="28">
        <v>44340.330324074064</v>
      </c>
      <c r="F1379" s="7">
        <v>113</v>
      </c>
      <c r="G1379" s="7" t="str">
        <f>VLOOKUP(Table13144[[#This Row],[LogRecordType]],RecordTypes!$B$13:$C$27,2,0)</f>
        <v>User Login Start</v>
      </c>
      <c r="H1379" s="5" t="s">
        <v>183</v>
      </c>
      <c r="I1379" s="30">
        <f t="shared" si="21"/>
        <v>44340</v>
      </c>
      <c r="J1379" s="29">
        <f>+VLOOKUP(Table13144[[#This Row],[DeviceMAC]],C1380:F3282,3,0)</f>
        <v>44340.324999999997</v>
      </c>
      <c r="K1379">
        <f>+VLOOKUP(Table13144[[#This Row],[DeviceMAC]],C1380:F3282,4,0)</f>
        <v>112</v>
      </c>
      <c r="L1379" t="str">
        <f>VLOOKUP(Table13144[[#This Row],[PrevRecordType]],RecordTypes!$B$13:$C$27,2,0)</f>
        <v>Device Connect Network</v>
      </c>
      <c r="M1379" t="str">
        <f>+VLOOKUP(Table13144[[#This Row],[DeviceMAC]],C1380:H3282,5,0)</f>
        <v>Device Connect Network</v>
      </c>
    </row>
    <row r="1380" spans="2:13" x14ac:dyDescent="0.3">
      <c r="B1380" s="5" t="s">
        <v>26</v>
      </c>
      <c r="C1380" s="5" t="s">
        <v>156</v>
      </c>
      <c r="D1380" s="6">
        <v>44340</v>
      </c>
      <c r="E1380" s="28">
        <v>44340.330219907402</v>
      </c>
      <c r="F1380" s="7">
        <v>102</v>
      </c>
      <c r="G1380" s="7" t="str">
        <f>VLOOKUP(Table13144[[#This Row],[LogRecordType]],RecordTypes!$B$13:$C$27,2,0)</f>
        <v>Device Start</v>
      </c>
      <c r="H1380" s="5" t="s">
        <v>157</v>
      </c>
      <c r="I1380" s="30">
        <f t="shared" si="21"/>
        <v>44339</v>
      </c>
      <c r="J1380" s="29">
        <f>+VLOOKUP(Table13144[[#This Row],[DeviceMAC]],C1381:F3283,3,0)</f>
        <v>44339.742442129645</v>
      </c>
      <c r="K1380">
        <f>+VLOOKUP(Table13144[[#This Row],[DeviceMAC]],C1381:F3283,4,0)</f>
        <v>156</v>
      </c>
      <c r="L1380" t="str">
        <f>VLOOKUP(Table13144[[#This Row],[PrevRecordType]],RecordTypes!$B$13:$C$27,2,0)</f>
        <v>PowerDown Or Network Disconnect Discovered</v>
      </c>
      <c r="M1380" s="31" t="str">
        <f>+VLOOKUP(Table13144[[#This Row],[DeviceMAC]],C1381:H3283,5,0)</f>
        <v>PowerDown Or Network Disconnect Discovered</v>
      </c>
    </row>
    <row r="1381" spans="2:13" x14ac:dyDescent="0.3">
      <c r="B1381" s="5" t="s">
        <v>29</v>
      </c>
      <c r="C1381" s="5" t="s">
        <v>153</v>
      </c>
      <c r="D1381" s="6">
        <v>44340</v>
      </c>
      <c r="E1381" s="28">
        <v>44340.328368055554</v>
      </c>
      <c r="F1381" s="7">
        <v>102</v>
      </c>
      <c r="G1381" s="7" t="str">
        <f>VLOOKUP(Table13144[[#This Row],[LogRecordType]],RecordTypes!$B$13:$C$27,2,0)</f>
        <v>Device Start</v>
      </c>
      <c r="H1381" s="5" t="s">
        <v>154</v>
      </c>
      <c r="I1381" s="30">
        <f t="shared" si="21"/>
        <v>44339</v>
      </c>
      <c r="J1381" s="29">
        <f>+VLOOKUP(Table13144[[#This Row],[DeviceMAC]],C1382:F3284,3,0)</f>
        <v>44339.702592592599</v>
      </c>
      <c r="K1381">
        <f>+VLOOKUP(Table13144[[#This Row],[DeviceMAC]],C1382:F3284,4,0)</f>
        <v>156</v>
      </c>
      <c r="L1381" t="str">
        <f>VLOOKUP(Table13144[[#This Row],[PrevRecordType]],RecordTypes!$B$13:$C$27,2,0)</f>
        <v>PowerDown Or Network Disconnect Discovered</v>
      </c>
      <c r="M1381" s="31" t="str">
        <f>+VLOOKUP(Table13144[[#This Row],[DeviceMAC]],C1382:H3284,5,0)</f>
        <v>PowerDown Or Network Disconnect Discovered</v>
      </c>
    </row>
    <row r="1382" spans="2:13" ht="28.8" x14ac:dyDescent="0.3">
      <c r="B1382" s="5" t="s">
        <v>26</v>
      </c>
      <c r="C1382" s="5" t="s">
        <v>151</v>
      </c>
      <c r="D1382" s="6">
        <v>44340</v>
      </c>
      <c r="E1382" s="28">
        <v>44340.328368055547</v>
      </c>
      <c r="F1382" s="7">
        <v>112</v>
      </c>
      <c r="G1382" s="7" t="str">
        <f>VLOOKUP(Table13144[[#This Row],[LogRecordType]],RecordTypes!$B$13:$C$27,2,0)</f>
        <v>Device Connect Network</v>
      </c>
      <c r="H1382" s="5" t="s">
        <v>152</v>
      </c>
      <c r="I1382" s="30">
        <f t="shared" si="21"/>
        <v>44339</v>
      </c>
      <c r="J1382" s="29">
        <f>+VLOOKUP(Table13144[[#This Row],[DeviceMAC]],C1383:F3285,3,0)</f>
        <v>44339.773032407393</v>
      </c>
      <c r="K1382">
        <f>+VLOOKUP(Table13144[[#This Row],[DeviceMAC]],C1383:F3285,4,0)</f>
        <v>156</v>
      </c>
      <c r="L1382" t="str">
        <f>VLOOKUP(Table13144[[#This Row],[PrevRecordType]],RecordTypes!$B$13:$C$27,2,0)</f>
        <v>PowerDown Or Network Disconnect Discovered</v>
      </c>
      <c r="M1382" s="31" t="str">
        <f>+VLOOKUP(Table13144[[#This Row],[DeviceMAC]],C1383:H3285,5,0)</f>
        <v>PowerDown Or Network Disconnect Discovered</v>
      </c>
    </row>
    <row r="1383" spans="2:13" ht="28.8" x14ac:dyDescent="0.3">
      <c r="B1383" s="5" t="s">
        <v>26</v>
      </c>
      <c r="C1383" s="5" t="s">
        <v>149</v>
      </c>
      <c r="D1383" s="6">
        <v>44340</v>
      </c>
      <c r="E1383" s="28">
        <v>44340.327824074076</v>
      </c>
      <c r="F1383" s="7">
        <v>112</v>
      </c>
      <c r="G1383" s="7" t="str">
        <f>VLOOKUP(Table13144[[#This Row],[LogRecordType]],RecordTypes!$B$13:$C$27,2,0)</f>
        <v>Device Connect Network</v>
      </c>
      <c r="H1383" s="5" t="s">
        <v>150</v>
      </c>
      <c r="I1383" s="30">
        <f t="shared" si="21"/>
        <v>44339</v>
      </c>
      <c r="J1383" s="29">
        <f>+VLOOKUP(Table13144[[#This Row],[DeviceMAC]],C1384:F3286,3,0)</f>
        <v>44339.721087962964</v>
      </c>
      <c r="K1383">
        <f>+VLOOKUP(Table13144[[#This Row],[DeviceMAC]],C1384:F3286,4,0)</f>
        <v>156</v>
      </c>
      <c r="L1383" t="str">
        <f>VLOOKUP(Table13144[[#This Row],[PrevRecordType]],RecordTypes!$B$13:$C$27,2,0)</f>
        <v>PowerDown Or Network Disconnect Discovered</v>
      </c>
      <c r="M1383" s="31" t="str">
        <f>+VLOOKUP(Table13144[[#This Row],[DeviceMAC]],C1384:H3286,5,0)</f>
        <v>PowerDown Or Network Disconnect Discovered</v>
      </c>
    </row>
    <row r="1384" spans="2:13" ht="28.8" x14ac:dyDescent="0.3">
      <c r="B1384" s="5" t="s">
        <v>29</v>
      </c>
      <c r="C1384" s="5" t="s">
        <v>147</v>
      </c>
      <c r="D1384" s="6">
        <v>44340</v>
      </c>
      <c r="E1384" s="28">
        <v>44340.325659722221</v>
      </c>
      <c r="F1384" s="7">
        <v>112</v>
      </c>
      <c r="G1384" s="7" t="str">
        <f>VLOOKUP(Table13144[[#This Row],[LogRecordType]],RecordTypes!$B$13:$C$27,2,0)</f>
        <v>Device Connect Network</v>
      </c>
      <c r="H1384" s="5" t="s">
        <v>148</v>
      </c>
      <c r="I1384" s="30">
        <f t="shared" si="21"/>
        <v>44339</v>
      </c>
      <c r="J1384" s="29">
        <f>+VLOOKUP(Table13144[[#This Row],[DeviceMAC]],C1385:F3287,3,0)</f>
        <v>44339.701921296299</v>
      </c>
      <c r="K1384">
        <f>+VLOOKUP(Table13144[[#This Row],[DeviceMAC]],C1385:F3287,4,0)</f>
        <v>156</v>
      </c>
      <c r="L1384" t="str">
        <f>VLOOKUP(Table13144[[#This Row],[PrevRecordType]],RecordTypes!$B$13:$C$27,2,0)</f>
        <v>PowerDown Or Network Disconnect Discovered</v>
      </c>
      <c r="M1384" s="31" t="str">
        <f>+VLOOKUP(Table13144[[#This Row],[DeviceMAC]],C1385:H3287,5,0)</f>
        <v>PowerDown Or Network Disconnect Discovered</v>
      </c>
    </row>
    <row r="1385" spans="2:13" ht="28.8" x14ac:dyDescent="0.3">
      <c r="B1385" s="5" t="s">
        <v>26</v>
      </c>
      <c r="C1385" s="5" t="s">
        <v>141</v>
      </c>
      <c r="D1385" s="6">
        <v>44340</v>
      </c>
      <c r="E1385" s="28">
        <v>44340.325439814813</v>
      </c>
      <c r="F1385" s="7">
        <v>123</v>
      </c>
      <c r="G1385" s="7" t="str">
        <f>VLOOKUP(Table13144[[#This Row],[LogRecordType]],RecordTypes!$B$13:$C$27,2,0)</f>
        <v>User Login Start is Good</v>
      </c>
      <c r="H1385" s="5" t="s">
        <v>161</v>
      </c>
      <c r="I1385" s="30">
        <f t="shared" si="21"/>
        <v>44340</v>
      </c>
      <c r="J1385" s="29">
        <f>+VLOOKUP(Table13144[[#This Row],[DeviceMAC]],C1386:F3288,3,0)</f>
        <v>44340.325439814813</v>
      </c>
      <c r="K1385">
        <f>+VLOOKUP(Table13144[[#This Row],[DeviceMAC]],C1386:F3288,4,0)</f>
        <v>113</v>
      </c>
      <c r="L1385" t="str">
        <f>VLOOKUP(Table13144[[#This Row],[PrevRecordType]],RecordTypes!$B$13:$C$27,2,0)</f>
        <v>User Login Start</v>
      </c>
      <c r="M1385" t="str">
        <f>+VLOOKUP(Table13144[[#This Row],[DeviceMAC]],C1386:H3288,5,0)</f>
        <v>User Login Start</v>
      </c>
    </row>
    <row r="1386" spans="2:13" x14ac:dyDescent="0.3">
      <c r="B1386" s="5" t="s">
        <v>26</v>
      </c>
      <c r="C1386" s="5" t="s">
        <v>141</v>
      </c>
      <c r="D1386" s="6">
        <v>44340</v>
      </c>
      <c r="E1386" s="28">
        <v>44340.325439814813</v>
      </c>
      <c r="F1386" s="7">
        <v>113</v>
      </c>
      <c r="G1386" s="7" t="str">
        <f>VLOOKUP(Table13144[[#This Row],[LogRecordType]],RecordTypes!$B$13:$C$27,2,0)</f>
        <v>User Login Start</v>
      </c>
      <c r="H1386" s="5" t="s">
        <v>161</v>
      </c>
      <c r="I1386" s="30">
        <f t="shared" si="21"/>
        <v>44340</v>
      </c>
      <c r="J1386" s="29">
        <f>+VLOOKUP(Table13144[[#This Row],[DeviceMAC]],C1387:F3289,3,0)</f>
        <v>44340.320729166662</v>
      </c>
      <c r="K1386">
        <f>+VLOOKUP(Table13144[[#This Row],[DeviceMAC]],C1387:F3289,4,0)</f>
        <v>112</v>
      </c>
      <c r="L1386" t="str">
        <f>VLOOKUP(Table13144[[#This Row],[PrevRecordType]],RecordTypes!$B$13:$C$27,2,0)</f>
        <v>Device Connect Network</v>
      </c>
      <c r="M1386" t="str">
        <f>+VLOOKUP(Table13144[[#This Row],[DeviceMAC]],C1387:H3289,5,0)</f>
        <v>Device Connect Network</v>
      </c>
    </row>
    <row r="1387" spans="2:13" ht="28.8" x14ac:dyDescent="0.3">
      <c r="B1387" s="5" t="s">
        <v>26</v>
      </c>
      <c r="C1387" s="5" t="s">
        <v>143</v>
      </c>
      <c r="D1387" s="6">
        <v>44340</v>
      </c>
      <c r="E1387" s="28">
        <v>44340.325243055544</v>
      </c>
      <c r="F1387" s="7">
        <v>112</v>
      </c>
      <c r="G1387" s="7" t="str">
        <f>VLOOKUP(Table13144[[#This Row],[LogRecordType]],RecordTypes!$B$13:$C$27,2,0)</f>
        <v>Device Connect Network</v>
      </c>
      <c r="H1387" s="5" t="s">
        <v>144</v>
      </c>
      <c r="I1387" s="30">
        <f t="shared" si="21"/>
        <v>44339</v>
      </c>
      <c r="J1387" s="29">
        <f>+VLOOKUP(Table13144[[#This Row],[DeviceMAC]],C1388:F3290,3,0)</f>
        <v>44339.712557870371</v>
      </c>
      <c r="K1387">
        <f>+VLOOKUP(Table13144[[#This Row],[DeviceMAC]],C1388:F3290,4,0)</f>
        <v>156</v>
      </c>
      <c r="L1387" t="str">
        <f>VLOOKUP(Table13144[[#This Row],[PrevRecordType]],RecordTypes!$B$13:$C$27,2,0)</f>
        <v>PowerDown Or Network Disconnect Discovered</v>
      </c>
      <c r="M1387" s="31" t="str">
        <f>+VLOOKUP(Table13144[[#This Row],[DeviceMAC]],C1388:H3290,5,0)</f>
        <v>PowerDown Or Network Disconnect Discovered</v>
      </c>
    </row>
    <row r="1388" spans="2:13" ht="28.8" x14ac:dyDescent="0.3">
      <c r="B1388" s="5" t="s">
        <v>29</v>
      </c>
      <c r="C1388" s="5" t="s">
        <v>145</v>
      </c>
      <c r="D1388" s="6">
        <v>44340</v>
      </c>
      <c r="E1388" s="28">
        <v>44340.324999999997</v>
      </c>
      <c r="F1388" s="7">
        <v>112</v>
      </c>
      <c r="G1388" s="7" t="str">
        <f>VLOOKUP(Table13144[[#This Row],[LogRecordType]],RecordTypes!$B$13:$C$27,2,0)</f>
        <v>Device Connect Network</v>
      </c>
      <c r="H1388" s="5" t="s">
        <v>146</v>
      </c>
      <c r="I1388" s="30">
        <f t="shared" si="21"/>
        <v>44339</v>
      </c>
      <c r="J1388" s="29">
        <f>+VLOOKUP(Table13144[[#This Row],[DeviceMAC]],C1389:F3291,3,0)</f>
        <v>44339.706516203696</v>
      </c>
      <c r="K1388">
        <f>+VLOOKUP(Table13144[[#This Row],[DeviceMAC]],C1389:F3291,4,0)</f>
        <v>156</v>
      </c>
      <c r="L1388" t="str">
        <f>VLOOKUP(Table13144[[#This Row],[PrevRecordType]],RecordTypes!$B$13:$C$27,2,0)</f>
        <v>PowerDown Or Network Disconnect Discovered</v>
      </c>
      <c r="M1388" s="31" t="str">
        <f>+VLOOKUP(Table13144[[#This Row],[DeviceMAC]],C1389:H3291,5,0)</f>
        <v>PowerDown Or Network Disconnect Discovered</v>
      </c>
    </row>
    <row r="1389" spans="2:13" ht="43.2" x14ac:dyDescent="0.3">
      <c r="B1389" s="5" t="s">
        <v>26</v>
      </c>
      <c r="C1389" s="5" t="s">
        <v>109</v>
      </c>
      <c r="D1389" s="6">
        <v>44340</v>
      </c>
      <c r="E1389" s="28">
        <v>44340.320856481485</v>
      </c>
      <c r="F1389" s="7">
        <v>156</v>
      </c>
      <c r="G1389" s="7" t="str">
        <f>VLOOKUP(Table13144[[#This Row],[LogRecordType]],RecordTypes!$B$13:$C$27,2,0)</f>
        <v>PowerDown Or Network Disconnect Discovered</v>
      </c>
      <c r="H1389" s="5" t="s">
        <v>67</v>
      </c>
      <c r="I1389" s="30">
        <f t="shared" si="21"/>
        <v>44340</v>
      </c>
      <c r="J1389" s="29">
        <f>+VLOOKUP(Table13144[[#This Row],[DeviceMAC]],C1390:F3292,3,0)</f>
        <v>44340.320740740746</v>
      </c>
      <c r="K1389">
        <f>+VLOOKUP(Table13144[[#This Row],[DeviceMAC]],C1390:F3292,4,0)</f>
        <v>123</v>
      </c>
      <c r="L1389" t="str">
        <f>VLOOKUP(Table13144[[#This Row],[PrevRecordType]],RecordTypes!$B$13:$C$27,2,0)</f>
        <v>User Login Start is Good</v>
      </c>
      <c r="M1389" t="str">
        <f>+VLOOKUP(Table13144[[#This Row],[DeviceMAC]],C1390:H3292,5,0)</f>
        <v>User Login Start is Good</v>
      </c>
    </row>
    <row r="1390" spans="2:13" ht="28.8" x14ac:dyDescent="0.3">
      <c r="B1390" s="5" t="s">
        <v>26</v>
      </c>
      <c r="C1390" s="5" t="s">
        <v>109</v>
      </c>
      <c r="D1390" s="6">
        <v>44340</v>
      </c>
      <c r="E1390" s="28">
        <v>44340.320740740746</v>
      </c>
      <c r="F1390" s="7">
        <v>123</v>
      </c>
      <c r="G1390" s="7" t="str">
        <f>VLOOKUP(Table13144[[#This Row],[LogRecordType]],RecordTypes!$B$13:$C$27,2,0)</f>
        <v>User Login Start is Good</v>
      </c>
      <c r="H1390" s="5" t="s">
        <v>137</v>
      </c>
      <c r="I1390" s="30">
        <f t="shared" si="21"/>
        <v>44340</v>
      </c>
      <c r="J1390" s="29">
        <f>+VLOOKUP(Table13144[[#This Row],[DeviceMAC]],C1391:F3293,3,0)</f>
        <v>44340.320590277785</v>
      </c>
      <c r="K1390">
        <f>+VLOOKUP(Table13144[[#This Row],[DeviceMAC]],C1391:F3293,4,0)</f>
        <v>113</v>
      </c>
      <c r="L1390" t="str">
        <f>VLOOKUP(Table13144[[#This Row],[PrevRecordType]],RecordTypes!$B$13:$C$27,2,0)</f>
        <v>User Login Start</v>
      </c>
      <c r="M1390" t="str">
        <f>+VLOOKUP(Table13144[[#This Row],[DeviceMAC]],C1391:H3293,5,0)</f>
        <v>User Login Start</v>
      </c>
    </row>
    <row r="1391" spans="2:13" ht="28.8" x14ac:dyDescent="0.3">
      <c r="B1391" s="5" t="s">
        <v>26</v>
      </c>
      <c r="C1391" s="5" t="s">
        <v>141</v>
      </c>
      <c r="D1391" s="6">
        <v>44340</v>
      </c>
      <c r="E1391" s="28">
        <v>44340.320729166662</v>
      </c>
      <c r="F1391" s="7">
        <v>112</v>
      </c>
      <c r="G1391" s="7" t="str">
        <f>VLOOKUP(Table13144[[#This Row],[LogRecordType]],RecordTypes!$B$13:$C$27,2,0)</f>
        <v>Device Connect Network</v>
      </c>
      <c r="H1391" s="5" t="s">
        <v>142</v>
      </c>
      <c r="I1391" s="30">
        <f t="shared" si="21"/>
        <v>44339</v>
      </c>
      <c r="J1391" s="29">
        <f>+VLOOKUP(Table13144[[#This Row],[DeviceMAC]],C1392:F3294,3,0)</f>
        <v>44339.698877314811</v>
      </c>
      <c r="K1391">
        <f>+VLOOKUP(Table13144[[#This Row],[DeviceMAC]],C1392:F3294,4,0)</f>
        <v>156</v>
      </c>
      <c r="L1391" t="str">
        <f>VLOOKUP(Table13144[[#This Row],[PrevRecordType]],RecordTypes!$B$13:$C$27,2,0)</f>
        <v>PowerDown Or Network Disconnect Discovered</v>
      </c>
      <c r="M1391" s="31" t="str">
        <f>+VLOOKUP(Table13144[[#This Row],[DeviceMAC]],C1392:H3294,5,0)</f>
        <v>PowerDown Or Network Disconnect Discovered</v>
      </c>
    </row>
    <row r="1392" spans="2:13" x14ac:dyDescent="0.3">
      <c r="B1392" s="5" t="s">
        <v>26</v>
      </c>
      <c r="C1392" s="5" t="s">
        <v>109</v>
      </c>
      <c r="D1392" s="6">
        <v>44340</v>
      </c>
      <c r="E1392" s="28">
        <v>44340.320590277785</v>
      </c>
      <c r="F1392" s="7">
        <v>113</v>
      </c>
      <c r="G1392" s="7" t="str">
        <f>VLOOKUP(Table13144[[#This Row],[LogRecordType]],RecordTypes!$B$13:$C$27,2,0)</f>
        <v>User Login Start</v>
      </c>
      <c r="H1392" s="5" t="s">
        <v>137</v>
      </c>
      <c r="I1392" s="30">
        <f t="shared" si="21"/>
        <v>44340</v>
      </c>
      <c r="J1392" s="29">
        <f>+VLOOKUP(Table13144[[#This Row],[DeviceMAC]],C1393:F3295,3,0)</f>
        <v>44340.318541666675</v>
      </c>
      <c r="K1392">
        <f>+VLOOKUP(Table13144[[#This Row],[DeviceMAC]],C1393:F3295,4,0)</f>
        <v>135</v>
      </c>
      <c r="L1392" t="str">
        <f>VLOOKUP(Table13144[[#This Row],[PrevRecordType]],RecordTypes!$B$13:$C$27,2,0)</f>
        <v>User Login Start Fail</v>
      </c>
      <c r="M1392" t="str">
        <f>+VLOOKUP(Table13144[[#This Row],[DeviceMAC]],C1393:H3295,5,0)</f>
        <v>User Login Start Fail</v>
      </c>
    </row>
    <row r="1393" spans="2:13" ht="28.8" x14ac:dyDescent="0.3">
      <c r="B1393" s="5" t="s">
        <v>29</v>
      </c>
      <c r="C1393" s="5" t="s">
        <v>135</v>
      </c>
      <c r="D1393" s="6">
        <v>44340</v>
      </c>
      <c r="E1393" s="28">
        <v>44340.319513888891</v>
      </c>
      <c r="F1393" s="7">
        <v>112</v>
      </c>
      <c r="G1393" s="7" t="str">
        <f>VLOOKUP(Table13144[[#This Row],[LogRecordType]],RecordTypes!$B$13:$C$27,2,0)</f>
        <v>Device Connect Network</v>
      </c>
      <c r="H1393" s="5" t="s">
        <v>136</v>
      </c>
      <c r="I1393" s="30">
        <f t="shared" si="21"/>
        <v>44340</v>
      </c>
      <c r="J1393" s="29">
        <f>+VLOOKUP(Table13144[[#This Row],[DeviceMAC]],C1394:F3296,3,0)</f>
        <v>44340.319513888891</v>
      </c>
      <c r="K1393">
        <f>+VLOOKUP(Table13144[[#This Row],[DeviceMAC]],C1394:F3296,4,0)</f>
        <v>123</v>
      </c>
      <c r="L1393" t="str">
        <f>VLOOKUP(Table13144[[#This Row],[PrevRecordType]],RecordTypes!$B$13:$C$27,2,0)</f>
        <v>User Login Start is Good</v>
      </c>
      <c r="M1393" t="str">
        <f>+VLOOKUP(Table13144[[#This Row],[DeviceMAC]],C1394:H3296,5,0)</f>
        <v>User Login Start is Good</v>
      </c>
    </row>
    <row r="1394" spans="2:13" ht="28.8" x14ac:dyDescent="0.3">
      <c r="B1394" s="5" t="s">
        <v>29</v>
      </c>
      <c r="C1394" s="5" t="s">
        <v>135</v>
      </c>
      <c r="D1394" s="6">
        <v>44340</v>
      </c>
      <c r="E1394" s="28">
        <v>44340.319513888891</v>
      </c>
      <c r="F1394" s="7">
        <v>123</v>
      </c>
      <c r="G1394" s="7" t="str">
        <f>VLOOKUP(Table13144[[#This Row],[LogRecordType]],RecordTypes!$B$13:$C$27,2,0)</f>
        <v>User Login Start is Good</v>
      </c>
      <c r="H1394" s="5" t="s">
        <v>130</v>
      </c>
      <c r="I1394" s="30">
        <f t="shared" si="21"/>
        <v>44340</v>
      </c>
      <c r="J1394" s="29">
        <f>+VLOOKUP(Table13144[[#This Row],[DeviceMAC]],C1395:F3297,3,0)</f>
        <v>44340.319513888891</v>
      </c>
      <c r="K1394">
        <f>+VLOOKUP(Table13144[[#This Row],[DeviceMAC]],C1395:F3297,4,0)</f>
        <v>113</v>
      </c>
      <c r="L1394" t="str">
        <f>VLOOKUP(Table13144[[#This Row],[PrevRecordType]],RecordTypes!$B$13:$C$27,2,0)</f>
        <v>User Login Start</v>
      </c>
      <c r="M1394" t="str">
        <f>+VLOOKUP(Table13144[[#This Row],[DeviceMAC]],C1395:H3297,5,0)</f>
        <v>User Login Start</v>
      </c>
    </row>
    <row r="1395" spans="2:13" x14ac:dyDescent="0.3">
      <c r="B1395" s="5" t="s">
        <v>29</v>
      </c>
      <c r="C1395" s="5" t="s">
        <v>135</v>
      </c>
      <c r="D1395" s="6">
        <v>44340</v>
      </c>
      <c r="E1395" s="28">
        <v>44340.319513888891</v>
      </c>
      <c r="F1395" s="7">
        <v>113</v>
      </c>
      <c r="G1395" s="7" t="str">
        <f>VLOOKUP(Table13144[[#This Row],[LogRecordType]],RecordTypes!$B$13:$C$27,2,0)</f>
        <v>User Login Start</v>
      </c>
      <c r="H1395" s="5" t="s">
        <v>140</v>
      </c>
      <c r="I1395" s="30">
        <f t="shared" si="21"/>
        <v>44340</v>
      </c>
      <c r="J1395" s="29">
        <f>+VLOOKUP(Table13144[[#This Row],[DeviceMAC]],C1396:F3298,3,0)</f>
        <v>44340.319409722222</v>
      </c>
      <c r="K1395">
        <f>+VLOOKUP(Table13144[[#This Row],[DeviceMAC]],C1396:F3298,4,0)</f>
        <v>106</v>
      </c>
      <c r="L1395" t="str">
        <f>VLOOKUP(Table13144[[#This Row],[PrevRecordType]],RecordTypes!$B$13:$C$27,2,0)</f>
        <v>Device Start is Good</v>
      </c>
      <c r="M1395" t="str">
        <f>+VLOOKUP(Table13144[[#This Row],[DeviceMAC]],C1396:H3298,5,0)</f>
        <v>Device Start is Good</v>
      </c>
    </row>
    <row r="1396" spans="2:13" x14ac:dyDescent="0.3">
      <c r="B1396" s="5" t="s">
        <v>29</v>
      </c>
      <c r="C1396" s="5" t="s">
        <v>135</v>
      </c>
      <c r="D1396" s="6">
        <v>44340</v>
      </c>
      <c r="E1396" s="28">
        <v>44340.319409722222</v>
      </c>
      <c r="F1396" s="7">
        <v>106</v>
      </c>
      <c r="G1396" s="7" t="str">
        <f>VLOOKUP(Table13144[[#This Row],[LogRecordType]],RecordTypes!$B$13:$C$27,2,0)</f>
        <v>Device Start is Good</v>
      </c>
      <c r="H1396" s="5" t="s">
        <v>136</v>
      </c>
      <c r="I1396" s="30">
        <f t="shared" si="21"/>
        <v>44340</v>
      </c>
      <c r="J1396" s="29">
        <f>+VLOOKUP(Table13144[[#This Row],[DeviceMAC]],C1397:F3299,3,0)</f>
        <v>44340.31863425926</v>
      </c>
      <c r="K1396">
        <f>+VLOOKUP(Table13144[[#This Row],[DeviceMAC]],C1397:F3299,4,0)</f>
        <v>102</v>
      </c>
      <c r="L1396" t="str">
        <f>VLOOKUP(Table13144[[#This Row],[PrevRecordType]],RecordTypes!$B$13:$C$27,2,0)</f>
        <v>Device Start</v>
      </c>
      <c r="M1396" t="str">
        <f>+VLOOKUP(Table13144[[#This Row],[DeviceMAC]],C1397:H3299,5,0)</f>
        <v>Device Start</v>
      </c>
    </row>
    <row r="1397" spans="2:13" ht="28.8" x14ac:dyDescent="0.3">
      <c r="B1397" s="5" t="s">
        <v>26</v>
      </c>
      <c r="C1397" s="5" t="s">
        <v>131</v>
      </c>
      <c r="D1397" s="6">
        <v>44340</v>
      </c>
      <c r="E1397" s="28">
        <v>44340.319027777776</v>
      </c>
      <c r="F1397" s="7">
        <v>123</v>
      </c>
      <c r="G1397" s="7" t="str">
        <f>VLOOKUP(Table13144[[#This Row],[LogRecordType]],RecordTypes!$B$13:$C$27,2,0)</f>
        <v>User Login Start is Good</v>
      </c>
      <c r="H1397" s="5" t="s">
        <v>139</v>
      </c>
      <c r="I1397" s="30">
        <f t="shared" si="21"/>
        <v>44340</v>
      </c>
      <c r="J1397" s="29">
        <f>+VLOOKUP(Table13144[[#This Row],[DeviceMAC]],C1398:F3300,3,0)</f>
        <v>44340.318993055553</v>
      </c>
      <c r="K1397">
        <f>+VLOOKUP(Table13144[[#This Row],[DeviceMAC]],C1398:F3300,4,0)</f>
        <v>113</v>
      </c>
      <c r="L1397" t="str">
        <f>VLOOKUP(Table13144[[#This Row],[PrevRecordType]],RecordTypes!$B$13:$C$27,2,0)</f>
        <v>User Login Start</v>
      </c>
      <c r="M1397" t="str">
        <f>+VLOOKUP(Table13144[[#This Row],[DeviceMAC]],C1398:H3300,5,0)</f>
        <v>User Login Start</v>
      </c>
    </row>
    <row r="1398" spans="2:13" x14ac:dyDescent="0.3">
      <c r="B1398" s="5" t="s">
        <v>26</v>
      </c>
      <c r="C1398" s="5" t="s">
        <v>131</v>
      </c>
      <c r="D1398" s="6">
        <v>44340</v>
      </c>
      <c r="E1398" s="28">
        <v>44340.318993055553</v>
      </c>
      <c r="F1398" s="7">
        <v>113</v>
      </c>
      <c r="G1398" s="7" t="str">
        <f>VLOOKUP(Table13144[[#This Row],[LogRecordType]],RecordTypes!$B$13:$C$27,2,0)</f>
        <v>User Login Start</v>
      </c>
      <c r="H1398" s="5" t="s">
        <v>138</v>
      </c>
      <c r="I1398" s="30">
        <f t="shared" si="21"/>
        <v>44340</v>
      </c>
      <c r="J1398" s="29">
        <f>+VLOOKUP(Table13144[[#This Row],[DeviceMAC]],C1399:F3301,3,0)</f>
        <v>44340.318055555552</v>
      </c>
      <c r="K1398">
        <f>+VLOOKUP(Table13144[[#This Row],[DeviceMAC]],C1399:F3301,4,0)</f>
        <v>112</v>
      </c>
      <c r="L1398" t="str">
        <f>VLOOKUP(Table13144[[#This Row],[PrevRecordType]],RecordTypes!$B$13:$C$27,2,0)</f>
        <v>Device Connect Network</v>
      </c>
      <c r="M1398" t="str">
        <f>+VLOOKUP(Table13144[[#This Row],[DeviceMAC]],C1399:H3301,5,0)</f>
        <v>Device Connect Network</v>
      </c>
    </row>
    <row r="1399" spans="2:13" x14ac:dyDescent="0.3">
      <c r="B1399" s="5" t="s">
        <v>29</v>
      </c>
      <c r="C1399" s="5" t="s">
        <v>135</v>
      </c>
      <c r="D1399" s="6">
        <v>44340</v>
      </c>
      <c r="E1399" s="28">
        <v>44340.31863425926</v>
      </c>
      <c r="F1399" s="7">
        <v>102</v>
      </c>
      <c r="G1399" s="7" t="str">
        <f>VLOOKUP(Table13144[[#This Row],[LogRecordType]],RecordTypes!$B$13:$C$27,2,0)</f>
        <v>Device Start</v>
      </c>
      <c r="H1399" s="5" t="s">
        <v>136</v>
      </c>
      <c r="I1399" s="30">
        <f t="shared" si="21"/>
        <v>44339</v>
      </c>
      <c r="J1399" s="29">
        <f>+VLOOKUP(Table13144[[#This Row],[DeviceMAC]],C1400:F3302,3,0)</f>
        <v>44339.696990740747</v>
      </c>
      <c r="K1399">
        <f>+VLOOKUP(Table13144[[#This Row],[DeviceMAC]],C1400:F3302,4,0)</f>
        <v>156</v>
      </c>
      <c r="L1399" t="str">
        <f>VLOOKUP(Table13144[[#This Row],[PrevRecordType]],RecordTypes!$B$13:$C$27,2,0)</f>
        <v>PowerDown Or Network Disconnect Discovered</v>
      </c>
      <c r="M1399" s="31" t="str">
        <f>+VLOOKUP(Table13144[[#This Row],[DeviceMAC]],C1400:H3302,5,0)</f>
        <v>PowerDown Or Network Disconnect Discovered</v>
      </c>
    </row>
    <row r="1400" spans="2:13" x14ac:dyDescent="0.3">
      <c r="B1400" s="5" t="s">
        <v>26</v>
      </c>
      <c r="C1400" s="5" t="s">
        <v>109</v>
      </c>
      <c r="D1400" s="6">
        <v>44340</v>
      </c>
      <c r="E1400" s="28">
        <v>44340.318541666675</v>
      </c>
      <c r="F1400" s="7">
        <v>135</v>
      </c>
      <c r="G1400" s="7" t="str">
        <f>VLOOKUP(Table13144[[#This Row],[LogRecordType]],RecordTypes!$B$13:$C$27,2,0)</f>
        <v>User Login Start Fail</v>
      </c>
      <c r="H1400" s="5" t="s">
        <v>137</v>
      </c>
      <c r="I1400" s="30">
        <f t="shared" si="21"/>
        <v>44340</v>
      </c>
      <c r="J1400" s="29">
        <f>+VLOOKUP(Table13144[[#This Row],[DeviceMAC]],C1401:F3303,3,0)</f>
        <v>44340.318495370375</v>
      </c>
      <c r="K1400">
        <f>+VLOOKUP(Table13144[[#This Row],[DeviceMAC]],C1401:F3303,4,0)</f>
        <v>113</v>
      </c>
      <c r="L1400" t="str">
        <f>VLOOKUP(Table13144[[#This Row],[PrevRecordType]],RecordTypes!$B$13:$C$27,2,0)</f>
        <v>User Login Start</v>
      </c>
      <c r="M1400" t="str">
        <f>+VLOOKUP(Table13144[[#This Row],[DeviceMAC]],C1401:H3303,5,0)</f>
        <v>User Login Start</v>
      </c>
    </row>
    <row r="1401" spans="2:13" x14ac:dyDescent="0.3">
      <c r="B1401" s="5" t="s">
        <v>26</v>
      </c>
      <c r="C1401" s="5" t="s">
        <v>109</v>
      </c>
      <c r="D1401" s="6">
        <v>44340</v>
      </c>
      <c r="E1401" s="28">
        <v>44340.318495370375</v>
      </c>
      <c r="F1401" s="7">
        <v>113</v>
      </c>
      <c r="G1401" s="7" t="str">
        <f>VLOOKUP(Table13144[[#This Row],[LogRecordType]],RecordTypes!$B$13:$C$27,2,0)</f>
        <v>User Login Start</v>
      </c>
      <c r="H1401" s="5" t="s">
        <v>137</v>
      </c>
      <c r="I1401" s="30">
        <f t="shared" si="21"/>
        <v>44340</v>
      </c>
      <c r="J1401" s="29">
        <f>+VLOOKUP(Table13144[[#This Row],[DeviceMAC]],C1402:F3304,3,0)</f>
        <v>44340.308692129634</v>
      </c>
      <c r="K1401">
        <f>+VLOOKUP(Table13144[[#This Row],[DeviceMAC]],C1402:F3304,4,0)</f>
        <v>112</v>
      </c>
      <c r="L1401" t="str">
        <f>VLOOKUP(Table13144[[#This Row],[PrevRecordType]],RecordTypes!$B$13:$C$27,2,0)</f>
        <v>Device Connect Network</v>
      </c>
      <c r="M1401" t="str">
        <f>+VLOOKUP(Table13144[[#This Row],[DeviceMAC]],C1402:H3304,5,0)</f>
        <v>Device Connect Network</v>
      </c>
    </row>
    <row r="1402" spans="2:13" ht="28.8" x14ac:dyDescent="0.3">
      <c r="B1402" s="5" t="s">
        <v>26</v>
      </c>
      <c r="C1402" s="5" t="s">
        <v>124</v>
      </c>
      <c r="D1402" s="6">
        <v>44340</v>
      </c>
      <c r="E1402" s="28">
        <v>44340.318078703705</v>
      </c>
      <c r="F1402" s="7">
        <v>123</v>
      </c>
      <c r="G1402" s="7" t="str">
        <f>VLOOKUP(Table13144[[#This Row],[LogRecordType]],RecordTypes!$B$13:$C$27,2,0)</f>
        <v>User Login Start is Good</v>
      </c>
      <c r="H1402" s="5" t="s">
        <v>134</v>
      </c>
      <c r="I1402" s="30">
        <f t="shared" si="21"/>
        <v>44340</v>
      </c>
      <c r="J1402" s="29">
        <f>+VLOOKUP(Table13144[[#This Row],[DeviceMAC]],C1403:F3305,3,0)</f>
        <v>44340.317974537036</v>
      </c>
      <c r="K1402">
        <f>+VLOOKUP(Table13144[[#This Row],[DeviceMAC]],C1403:F3305,4,0)</f>
        <v>113</v>
      </c>
      <c r="L1402" t="str">
        <f>VLOOKUP(Table13144[[#This Row],[PrevRecordType]],RecordTypes!$B$13:$C$27,2,0)</f>
        <v>User Login Start</v>
      </c>
      <c r="M1402" t="str">
        <f>+VLOOKUP(Table13144[[#This Row],[DeviceMAC]],C1403:H3305,5,0)</f>
        <v>User Login Start</v>
      </c>
    </row>
    <row r="1403" spans="2:13" ht="28.8" x14ac:dyDescent="0.3">
      <c r="B1403" s="5" t="s">
        <v>26</v>
      </c>
      <c r="C1403" s="5" t="s">
        <v>131</v>
      </c>
      <c r="D1403" s="6">
        <v>44340</v>
      </c>
      <c r="E1403" s="28">
        <v>44340.318055555552</v>
      </c>
      <c r="F1403" s="7">
        <v>112</v>
      </c>
      <c r="G1403" s="7" t="str">
        <f>VLOOKUP(Table13144[[#This Row],[LogRecordType]],RecordTypes!$B$13:$C$27,2,0)</f>
        <v>Device Connect Network</v>
      </c>
      <c r="H1403" s="5" t="s">
        <v>132</v>
      </c>
      <c r="I1403" s="30">
        <f t="shared" si="21"/>
        <v>44340</v>
      </c>
      <c r="J1403" s="29">
        <f>+VLOOKUP(Table13144[[#This Row],[DeviceMAC]],C1404:F3306,3,0)</f>
        <v>44340.317951388883</v>
      </c>
      <c r="K1403">
        <f>+VLOOKUP(Table13144[[#This Row],[DeviceMAC]],C1404:F3306,4,0)</f>
        <v>106</v>
      </c>
      <c r="L1403" t="str">
        <f>VLOOKUP(Table13144[[#This Row],[PrevRecordType]],RecordTypes!$B$13:$C$27,2,0)</f>
        <v>Device Start is Good</v>
      </c>
      <c r="M1403" t="str">
        <f>+VLOOKUP(Table13144[[#This Row],[DeviceMAC]],C1404:H3306,5,0)</f>
        <v>Device Start is Good</v>
      </c>
    </row>
    <row r="1404" spans="2:13" ht="28.8" x14ac:dyDescent="0.3">
      <c r="B1404" s="5" t="s">
        <v>29</v>
      </c>
      <c r="C1404" s="5" t="s">
        <v>120</v>
      </c>
      <c r="D1404" s="6">
        <v>44340</v>
      </c>
      <c r="E1404" s="28">
        <v>44340.318009259259</v>
      </c>
      <c r="F1404" s="7">
        <v>123</v>
      </c>
      <c r="G1404" s="7" t="str">
        <f>VLOOKUP(Table13144[[#This Row],[LogRecordType]],RecordTypes!$B$13:$C$27,2,0)</f>
        <v>User Login Start is Good</v>
      </c>
      <c r="H1404" s="5" t="s">
        <v>130</v>
      </c>
      <c r="I1404" s="30">
        <f t="shared" si="21"/>
        <v>44340</v>
      </c>
      <c r="J1404" s="29">
        <f>+VLOOKUP(Table13144[[#This Row],[DeviceMAC]],C1405:F3307,3,0)</f>
        <v>44340.317893518521</v>
      </c>
      <c r="K1404">
        <f>+VLOOKUP(Table13144[[#This Row],[DeviceMAC]],C1405:F3307,4,0)</f>
        <v>113</v>
      </c>
      <c r="L1404" t="str">
        <f>VLOOKUP(Table13144[[#This Row],[PrevRecordType]],RecordTypes!$B$13:$C$27,2,0)</f>
        <v>User Login Start</v>
      </c>
      <c r="M1404" t="str">
        <f>+VLOOKUP(Table13144[[#This Row],[DeviceMAC]],C1405:H3307,5,0)</f>
        <v>User Login Start</v>
      </c>
    </row>
    <row r="1405" spans="2:13" x14ac:dyDescent="0.3">
      <c r="B1405" s="5" t="s">
        <v>26</v>
      </c>
      <c r="C1405" s="5" t="s">
        <v>124</v>
      </c>
      <c r="D1405" s="6">
        <v>44340</v>
      </c>
      <c r="E1405" s="28">
        <v>44340.317974537036</v>
      </c>
      <c r="F1405" s="7">
        <v>113</v>
      </c>
      <c r="G1405" s="7" t="str">
        <f>VLOOKUP(Table13144[[#This Row],[LogRecordType]],RecordTypes!$B$13:$C$27,2,0)</f>
        <v>User Login Start</v>
      </c>
      <c r="H1405" s="5" t="s">
        <v>133</v>
      </c>
      <c r="I1405" s="30">
        <f t="shared" si="21"/>
        <v>44340</v>
      </c>
      <c r="J1405" s="29">
        <f>+VLOOKUP(Table13144[[#This Row],[DeviceMAC]],C1406:F3308,3,0)</f>
        <v>44340.317615740743</v>
      </c>
      <c r="K1405">
        <f>+VLOOKUP(Table13144[[#This Row],[DeviceMAC]],C1406:F3308,4,0)</f>
        <v>112</v>
      </c>
      <c r="L1405" t="str">
        <f>VLOOKUP(Table13144[[#This Row],[PrevRecordType]],RecordTypes!$B$13:$C$27,2,0)</f>
        <v>Device Connect Network</v>
      </c>
      <c r="M1405" t="str">
        <f>+VLOOKUP(Table13144[[#This Row],[DeviceMAC]],C1406:H3308,5,0)</f>
        <v>Device Connect Network</v>
      </c>
    </row>
    <row r="1406" spans="2:13" x14ac:dyDescent="0.3">
      <c r="B1406" s="5" t="s">
        <v>26</v>
      </c>
      <c r="C1406" s="5" t="s">
        <v>131</v>
      </c>
      <c r="D1406" s="6">
        <v>44340</v>
      </c>
      <c r="E1406" s="28">
        <v>44340.317951388883</v>
      </c>
      <c r="F1406" s="7">
        <v>106</v>
      </c>
      <c r="G1406" s="7" t="str">
        <f>VLOOKUP(Table13144[[#This Row],[LogRecordType]],RecordTypes!$B$13:$C$27,2,0)</f>
        <v>Device Start is Good</v>
      </c>
      <c r="H1406" s="5" t="s">
        <v>132</v>
      </c>
      <c r="I1406" s="30">
        <f t="shared" si="21"/>
        <v>44340</v>
      </c>
      <c r="J1406" s="29">
        <f>+VLOOKUP(Table13144[[#This Row],[DeviceMAC]],C1407:F3309,3,0)</f>
        <v>44340.317210648143</v>
      </c>
      <c r="K1406">
        <f>+VLOOKUP(Table13144[[#This Row],[DeviceMAC]],C1407:F3309,4,0)</f>
        <v>102</v>
      </c>
      <c r="L1406" t="str">
        <f>VLOOKUP(Table13144[[#This Row],[PrevRecordType]],RecordTypes!$B$13:$C$27,2,0)</f>
        <v>Device Start</v>
      </c>
      <c r="M1406" t="str">
        <f>+VLOOKUP(Table13144[[#This Row],[DeviceMAC]],C1407:H3309,5,0)</f>
        <v>Device Start</v>
      </c>
    </row>
    <row r="1407" spans="2:13" x14ac:dyDescent="0.3">
      <c r="B1407" s="5" t="s">
        <v>29</v>
      </c>
      <c r="C1407" s="5" t="s">
        <v>120</v>
      </c>
      <c r="D1407" s="6">
        <v>44340</v>
      </c>
      <c r="E1407" s="28">
        <v>44340.317893518521</v>
      </c>
      <c r="F1407" s="7">
        <v>113</v>
      </c>
      <c r="G1407" s="7" t="str">
        <f>VLOOKUP(Table13144[[#This Row],[LogRecordType]],RecordTypes!$B$13:$C$27,2,0)</f>
        <v>User Login Start</v>
      </c>
      <c r="H1407" s="5" t="s">
        <v>130</v>
      </c>
      <c r="I1407" s="30">
        <f t="shared" si="21"/>
        <v>44340</v>
      </c>
      <c r="J1407" s="29">
        <f>+VLOOKUP(Table13144[[#This Row],[DeviceMAC]],C1408:F3310,3,0)</f>
        <v>44340.312650462962</v>
      </c>
      <c r="K1407">
        <f>+VLOOKUP(Table13144[[#This Row],[DeviceMAC]],C1408:F3310,4,0)</f>
        <v>112</v>
      </c>
      <c r="L1407" t="str">
        <f>VLOOKUP(Table13144[[#This Row],[PrevRecordType]],RecordTypes!$B$13:$C$27,2,0)</f>
        <v>Device Connect Network</v>
      </c>
      <c r="M1407" t="str">
        <f>+VLOOKUP(Table13144[[#This Row],[DeviceMAC]],C1408:H3310,5,0)</f>
        <v>Device Connect Network</v>
      </c>
    </row>
    <row r="1408" spans="2:13" ht="28.8" x14ac:dyDescent="0.3">
      <c r="B1408" s="5" t="s">
        <v>26</v>
      </c>
      <c r="C1408" s="5" t="s">
        <v>124</v>
      </c>
      <c r="D1408" s="6">
        <v>44340</v>
      </c>
      <c r="E1408" s="28">
        <v>44340.317615740743</v>
      </c>
      <c r="F1408" s="7">
        <v>112</v>
      </c>
      <c r="G1408" s="7" t="str">
        <f>VLOOKUP(Table13144[[#This Row],[LogRecordType]],RecordTypes!$B$13:$C$27,2,0)</f>
        <v>Device Connect Network</v>
      </c>
      <c r="H1408" s="5" t="s">
        <v>125</v>
      </c>
      <c r="I1408" s="30">
        <f t="shared" si="21"/>
        <v>44340</v>
      </c>
      <c r="J1408" s="29">
        <f>+VLOOKUP(Table13144[[#This Row],[DeviceMAC]],C1409:F3311,3,0)</f>
        <v>44340.317511574074</v>
      </c>
      <c r="K1408">
        <f>+VLOOKUP(Table13144[[#This Row],[DeviceMAC]],C1409:F3311,4,0)</f>
        <v>106</v>
      </c>
      <c r="L1408" t="str">
        <f>VLOOKUP(Table13144[[#This Row],[PrevRecordType]],RecordTypes!$B$13:$C$27,2,0)</f>
        <v>Device Start is Good</v>
      </c>
      <c r="M1408" t="str">
        <f>+VLOOKUP(Table13144[[#This Row],[DeviceMAC]],C1409:H3311,5,0)</f>
        <v>Device Start is Good</v>
      </c>
    </row>
    <row r="1409" spans="2:13" ht="28.8" x14ac:dyDescent="0.3">
      <c r="B1409" s="5" t="s">
        <v>29</v>
      </c>
      <c r="C1409" s="5" t="s">
        <v>107</v>
      </c>
      <c r="D1409" s="6">
        <v>44340</v>
      </c>
      <c r="E1409" s="28">
        <v>44340.31759259259</v>
      </c>
      <c r="F1409" s="7">
        <v>123</v>
      </c>
      <c r="G1409" s="7" t="str">
        <f>VLOOKUP(Table13144[[#This Row],[LogRecordType]],RecordTypes!$B$13:$C$27,2,0)</f>
        <v>User Login Start is Good</v>
      </c>
      <c r="H1409" s="5" t="s">
        <v>115</v>
      </c>
      <c r="I1409" s="30">
        <f t="shared" si="21"/>
        <v>44340</v>
      </c>
      <c r="J1409" s="29">
        <f>+VLOOKUP(Table13144[[#This Row],[DeviceMAC]],C1410:F3312,3,0)</f>
        <v>44340.317430555551</v>
      </c>
      <c r="K1409">
        <f>+VLOOKUP(Table13144[[#This Row],[DeviceMAC]],C1410:F3312,4,0)</f>
        <v>113</v>
      </c>
      <c r="L1409" t="str">
        <f>VLOOKUP(Table13144[[#This Row],[PrevRecordType]],RecordTypes!$B$13:$C$27,2,0)</f>
        <v>User Login Start</v>
      </c>
      <c r="M1409" t="str">
        <f>+VLOOKUP(Table13144[[#This Row],[DeviceMAC]],C1410:H3312,5,0)</f>
        <v>User Login Start</v>
      </c>
    </row>
    <row r="1410" spans="2:13" x14ac:dyDescent="0.3">
      <c r="B1410" s="5" t="s">
        <v>26</v>
      </c>
      <c r="C1410" s="5" t="s">
        <v>124</v>
      </c>
      <c r="D1410" s="6">
        <v>44340</v>
      </c>
      <c r="E1410" s="28">
        <v>44340.317511574074</v>
      </c>
      <c r="F1410" s="7">
        <v>106</v>
      </c>
      <c r="G1410" s="7" t="str">
        <f>VLOOKUP(Table13144[[#This Row],[LogRecordType]],RecordTypes!$B$13:$C$27,2,0)</f>
        <v>Device Start is Good</v>
      </c>
      <c r="H1410" s="5" t="s">
        <v>125</v>
      </c>
      <c r="I1410" s="30">
        <f t="shared" si="21"/>
        <v>44340</v>
      </c>
      <c r="J1410" s="29">
        <f>+VLOOKUP(Table13144[[#This Row],[DeviceMAC]],C1411:F3313,3,0)</f>
        <v>44340.315624999996</v>
      </c>
      <c r="K1410">
        <f>+VLOOKUP(Table13144[[#This Row],[DeviceMAC]],C1411:F3313,4,0)</f>
        <v>102</v>
      </c>
      <c r="L1410" t="str">
        <f>VLOOKUP(Table13144[[#This Row],[PrevRecordType]],RecordTypes!$B$13:$C$27,2,0)</f>
        <v>Device Start</v>
      </c>
      <c r="M1410" t="str">
        <f>+VLOOKUP(Table13144[[#This Row],[DeviceMAC]],C1411:H3313,5,0)</f>
        <v>Device Start</v>
      </c>
    </row>
    <row r="1411" spans="2:13" x14ac:dyDescent="0.3">
      <c r="B1411" s="5" t="s">
        <v>29</v>
      </c>
      <c r="C1411" s="5" t="s">
        <v>107</v>
      </c>
      <c r="D1411" s="6">
        <v>44340</v>
      </c>
      <c r="E1411" s="28">
        <v>44340.317430555551</v>
      </c>
      <c r="F1411" s="7">
        <v>113</v>
      </c>
      <c r="G1411" s="7" t="str">
        <f>VLOOKUP(Table13144[[#This Row],[LogRecordType]],RecordTypes!$B$13:$C$27,2,0)</f>
        <v>User Login Start</v>
      </c>
      <c r="H1411" s="5" t="s">
        <v>115</v>
      </c>
      <c r="I1411" s="30">
        <f t="shared" si="21"/>
        <v>44340</v>
      </c>
      <c r="J1411" s="29">
        <f>+VLOOKUP(Table13144[[#This Row],[DeviceMAC]],C1412:F3314,3,0)</f>
        <v>44340.306932870364</v>
      </c>
      <c r="K1411">
        <f>+VLOOKUP(Table13144[[#This Row],[DeviceMAC]],C1412:F3314,4,0)</f>
        <v>112</v>
      </c>
      <c r="L1411" t="str">
        <f>VLOOKUP(Table13144[[#This Row],[PrevRecordType]],RecordTypes!$B$13:$C$27,2,0)</f>
        <v>Device Connect Network</v>
      </c>
      <c r="M1411" t="str">
        <f>+VLOOKUP(Table13144[[#This Row],[DeviceMAC]],C1412:H3314,5,0)</f>
        <v>Device Connect Network</v>
      </c>
    </row>
    <row r="1412" spans="2:13" x14ac:dyDescent="0.3">
      <c r="B1412" s="5" t="s">
        <v>26</v>
      </c>
      <c r="C1412" s="5" t="s">
        <v>131</v>
      </c>
      <c r="D1412" s="6">
        <v>44340</v>
      </c>
      <c r="E1412" s="28">
        <v>44340.317210648143</v>
      </c>
      <c r="F1412" s="7">
        <v>102</v>
      </c>
      <c r="G1412" s="7" t="str">
        <f>VLOOKUP(Table13144[[#This Row],[LogRecordType]],RecordTypes!$B$13:$C$27,2,0)</f>
        <v>Device Start</v>
      </c>
      <c r="H1412" s="5" t="s">
        <v>132</v>
      </c>
      <c r="I1412" s="30">
        <f t="shared" si="21"/>
        <v>44339</v>
      </c>
      <c r="J1412" s="29">
        <f>+VLOOKUP(Table13144[[#This Row],[DeviceMAC]],C1413:F3315,3,0)</f>
        <v>44339.687476851861</v>
      </c>
      <c r="K1412">
        <f>+VLOOKUP(Table13144[[#This Row],[DeviceMAC]],C1413:F3315,4,0)</f>
        <v>156</v>
      </c>
      <c r="L1412" t="str">
        <f>VLOOKUP(Table13144[[#This Row],[PrevRecordType]],RecordTypes!$B$13:$C$27,2,0)</f>
        <v>PowerDown Or Network Disconnect Discovered</v>
      </c>
      <c r="M1412" s="31" t="str">
        <f>+VLOOKUP(Table13144[[#This Row],[DeviceMAC]],C1413:H3315,5,0)</f>
        <v>PowerDown Or Network Disconnect Discovered</v>
      </c>
    </row>
    <row r="1413" spans="2:13" ht="28.8" x14ac:dyDescent="0.3">
      <c r="B1413" s="5" t="s">
        <v>29</v>
      </c>
      <c r="C1413" s="5" t="s">
        <v>116</v>
      </c>
      <c r="D1413" s="6">
        <v>44340</v>
      </c>
      <c r="E1413" s="28">
        <v>44340.315706018519</v>
      </c>
      <c r="F1413" s="7">
        <v>123</v>
      </c>
      <c r="G1413" s="7" t="str">
        <f>VLOOKUP(Table13144[[#This Row],[LogRecordType]],RecordTypes!$B$13:$C$27,2,0)</f>
        <v>User Login Start is Good</v>
      </c>
      <c r="H1413" s="5" t="s">
        <v>128</v>
      </c>
      <c r="I1413" s="30">
        <f t="shared" si="21"/>
        <v>44340</v>
      </c>
      <c r="J1413" s="29">
        <f>+VLOOKUP(Table13144[[#This Row],[DeviceMAC]],C1414:F3316,3,0)</f>
        <v>44340.315567129626</v>
      </c>
      <c r="K1413">
        <f>+VLOOKUP(Table13144[[#This Row],[DeviceMAC]],C1414:F3316,4,0)</f>
        <v>113</v>
      </c>
      <c r="L1413" t="str">
        <f>VLOOKUP(Table13144[[#This Row],[PrevRecordType]],RecordTypes!$B$13:$C$27,2,0)</f>
        <v>User Login Start</v>
      </c>
      <c r="M1413" t="str">
        <f>+VLOOKUP(Table13144[[#This Row],[DeviceMAC]],C1414:H3316,5,0)</f>
        <v>User Login Start</v>
      </c>
    </row>
    <row r="1414" spans="2:13" x14ac:dyDescent="0.3">
      <c r="B1414" s="5" t="s">
        <v>26</v>
      </c>
      <c r="C1414" s="5" t="s">
        <v>124</v>
      </c>
      <c r="D1414" s="6">
        <v>44340</v>
      </c>
      <c r="E1414" s="28">
        <v>44340.315624999996</v>
      </c>
      <c r="F1414" s="7">
        <v>102</v>
      </c>
      <c r="G1414" s="7" t="str">
        <f>VLOOKUP(Table13144[[#This Row],[LogRecordType]],RecordTypes!$B$13:$C$27,2,0)</f>
        <v>Device Start</v>
      </c>
      <c r="H1414" s="5" t="s">
        <v>125</v>
      </c>
      <c r="I1414" s="30">
        <f t="shared" si="21"/>
        <v>44339</v>
      </c>
      <c r="J1414" s="29">
        <f>+VLOOKUP(Table13144[[#This Row],[DeviceMAC]],C1415:F3317,3,0)</f>
        <v>44339.700740740744</v>
      </c>
      <c r="K1414">
        <f>+VLOOKUP(Table13144[[#This Row],[DeviceMAC]],C1415:F3317,4,0)</f>
        <v>156</v>
      </c>
      <c r="L1414" t="str">
        <f>VLOOKUP(Table13144[[#This Row],[PrevRecordType]],RecordTypes!$B$13:$C$27,2,0)</f>
        <v>PowerDown Or Network Disconnect Discovered</v>
      </c>
      <c r="M1414" s="31" t="str">
        <f>+VLOOKUP(Table13144[[#This Row],[DeviceMAC]],C1415:H3317,5,0)</f>
        <v>PowerDown Or Network Disconnect Discovered</v>
      </c>
    </row>
    <row r="1415" spans="2:13" x14ac:dyDescent="0.3">
      <c r="B1415" s="5" t="s">
        <v>29</v>
      </c>
      <c r="C1415" s="5" t="s">
        <v>116</v>
      </c>
      <c r="D1415" s="6">
        <v>44340</v>
      </c>
      <c r="E1415" s="28">
        <v>44340.315567129626</v>
      </c>
      <c r="F1415" s="7">
        <v>113</v>
      </c>
      <c r="G1415" s="7" t="str">
        <f>VLOOKUP(Table13144[[#This Row],[LogRecordType]],RecordTypes!$B$13:$C$27,2,0)</f>
        <v>User Login Start</v>
      </c>
      <c r="H1415" s="5" t="s">
        <v>128</v>
      </c>
      <c r="I1415" s="30">
        <f t="shared" si="21"/>
        <v>44340</v>
      </c>
      <c r="J1415" s="29">
        <f>+VLOOKUP(Table13144[[#This Row],[DeviceMAC]],C1416:F3318,3,0)</f>
        <v>44340.311296296291</v>
      </c>
      <c r="K1415">
        <f>+VLOOKUP(Table13144[[#This Row],[DeviceMAC]],C1416:F3318,4,0)</f>
        <v>112</v>
      </c>
      <c r="L1415" t="str">
        <f>VLOOKUP(Table13144[[#This Row],[PrevRecordType]],RecordTypes!$B$13:$C$27,2,0)</f>
        <v>Device Connect Network</v>
      </c>
      <c r="M1415" t="str">
        <f>+VLOOKUP(Table13144[[#This Row],[DeviceMAC]],C1416:H3318,5,0)</f>
        <v>Device Connect Network</v>
      </c>
    </row>
    <row r="1416" spans="2:13" ht="28.8" x14ac:dyDescent="0.3">
      <c r="B1416" s="5" t="s">
        <v>29</v>
      </c>
      <c r="C1416" s="5" t="s">
        <v>113</v>
      </c>
      <c r="D1416" s="6">
        <v>44340</v>
      </c>
      <c r="E1416" s="28">
        <v>44340.315451388895</v>
      </c>
      <c r="F1416" s="7">
        <v>123</v>
      </c>
      <c r="G1416" s="7" t="str">
        <f>VLOOKUP(Table13144[[#This Row],[LogRecordType]],RecordTypes!$B$13:$C$27,2,0)</f>
        <v>User Login Start is Good</v>
      </c>
      <c r="H1416" s="5" t="s">
        <v>129</v>
      </c>
      <c r="I1416" s="30">
        <f t="shared" si="21"/>
        <v>44340</v>
      </c>
      <c r="J1416" s="29">
        <f>+VLOOKUP(Table13144[[#This Row],[DeviceMAC]],C1417:F3319,3,0)</f>
        <v>44340.315289351856</v>
      </c>
      <c r="K1416">
        <f>+VLOOKUP(Table13144[[#This Row],[DeviceMAC]],C1417:F3319,4,0)</f>
        <v>113</v>
      </c>
      <c r="L1416" t="str">
        <f>VLOOKUP(Table13144[[#This Row],[PrevRecordType]],RecordTypes!$B$13:$C$27,2,0)</f>
        <v>User Login Start</v>
      </c>
      <c r="M1416" t="str">
        <f>+VLOOKUP(Table13144[[#This Row],[DeviceMAC]],C1417:H3319,5,0)</f>
        <v>User Login Start</v>
      </c>
    </row>
    <row r="1417" spans="2:13" x14ac:dyDescent="0.3">
      <c r="B1417" s="5" t="s">
        <v>29</v>
      </c>
      <c r="C1417" s="5" t="s">
        <v>113</v>
      </c>
      <c r="D1417" s="6">
        <v>44340</v>
      </c>
      <c r="E1417" s="28">
        <v>44340.315289351856</v>
      </c>
      <c r="F1417" s="7">
        <v>113</v>
      </c>
      <c r="G1417" s="7" t="str">
        <f>VLOOKUP(Table13144[[#This Row],[LogRecordType]],RecordTypes!$B$13:$C$27,2,0)</f>
        <v>User Login Start</v>
      </c>
      <c r="H1417" s="5" t="s">
        <v>129</v>
      </c>
      <c r="I1417" s="30">
        <f t="shared" si="21"/>
        <v>44340</v>
      </c>
      <c r="J1417" s="29">
        <f>+VLOOKUP(Table13144[[#This Row],[DeviceMAC]],C1418:F3320,3,0)</f>
        <v>44340.310486111113</v>
      </c>
      <c r="K1417">
        <f>+VLOOKUP(Table13144[[#This Row],[DeviceMAC]],C1418:F3320,4,0)</f>
        <v>112</v>
      </c>
      <c r="L1417" t="str">
        <f>VLOOKUP(Table13144[[#This Row],[PrevRecordType]],RecordTypes!$B$13:$C$27,2,0)</f>
        <v>Device Connect Network</v>
      </c>
      <c r="M1417" t="str">
        <f>+VLOOKUP(Table13144[[#This Row],[DeviceMAC]],C1418:H3320,5,0)</f>
        <v>Device Connect Network</v>
      </c>
    </row>
    <row r="1418" spans="2:13" ht="28.8" x14ac:dyDescent="0.3">
      <c r="B1418" s="5" t="s">
        <v>29</v>
      </c>
      <c r="C1418" s="5" t="s">
        <v>122</v>
      </c>
      <c r="D1418" s="6">
        <v>44340</v>
      </c>
      <c r="E1418" s="28">
        <v>44340.314259259263</v>
      </c>
      <c r="F1418" s="7">
        <v>123</v>
      </c>
      <c r="G1418" s="7" t="str">
        <f>VLOOKUP(Table13144[[#This Row],[LogRecordType]],RecordTypes!$B$13:$C$27,2,0)</f>
        <v>User Login Start is Good</v>
      </c>
      <c r="H1418" s="5" t="s">
        <v>127</v>
      </c>
      <c r="I1418" s="30">
        <f t="shared" si="21"/>
        <v>44340</v>
      </c>
      <c r="J1418" s="29">
        <f>+VLOOKUP(Table13144[[#This Row],[DeviceMAC]],C1419:F3321,3,0)</f>
        <v>44340.31422453704</v>
      </c>
      <c r="K1418">
        <f>+VLOOKUP(Table13144[[#This Row],[DeviceMAC]],C1419:F3321,4,0)</f>
        <v>113</v>
      </c>
      <c r="L1418" t="str">
        <f>VLOOKUP(Table13144[[#This Row],[PrevRecordType]],RecordTypes!$B$13:$C$27,2,0)</f>
        <v>User Login Start</v>
      </c>
      <c r="M1418" t="str">
        <f>+VLOOKUP(Table13144[[#This Row],[DeviceMAC]],C1419:H3321,5,0)</f>
        <v>User Login Start</v>
      </c>
    </row>
    <row r="1419" spans="2:13" x14ac:dyDescent="0.3">
      <c r="B1419" s="5" t="s">
        <v>29</v>
      </c>
      <c r="C1419" s="5" t="s">
        <v>122</v>
      </c>
      <c r="D1419" s="6">
        <v>44340</v>
      </c>
      <c r="E1419" s="28">
        <v>44340.31422453704</v>
      </c>
      <c r="F1419" s="7">
        <v>113</v>
      </c>
      <c r="G1419" s="7" t="str">
        <f>VLOOKUP(Table13144[[#This Row],[LogRecordType]],RecordTypes!$B$13:$C$27,2,0)</f>
        <v>User Login Start</v>
      </c>
      <c r="H1419" s="5" t="s">
        <v>126</v>
      </c>
      <c r="I1419" s="30">
        <f t="shared" ref="I1419:I1482" si="22">+VLOOKUP(C1419,C1420:H3322,2,0)</f>
        <v>44340</v>
      </c>
      <c r="J1419" s="29">
        <f>+VLOOKUP(Table13144[[#This Row],[DeviceMAC]],C1420:F3322,3,0)</f>
        <v>44340.314108796301</v>
      </c>
      <c r="K1419">
        <f>+VLOOKUP(Table13144[[#This Row],[DeviceMAC]],C1420:F3322,4,0)</f>
        <v>112</v>
      </c>
      <c r="L1419" t="str">
        <f>VLOOKUP(Table13144[[#This Row],[PrevRecordType]],RecordTypes!$B$13:$C$27,2,0)</f>
        <v>Device Connect Network</v>
      </c>
      <c r="M1419" t="str">
        <f>+VLOOKUP(Table13144[[#This Row],[DeviceMAC]],C1420:H3322,5,0)</f>
        <v>Device Connect Network</v>
      </c>
    </row>
    <row r="1420" spans="2:13" ht="28.8" x14ac:dyDescent="0.3">
      <c r="B1420" s="5" t="s">
        <v>29</v>
      </c>
      <c r="C1420" s="5" t="s">
        <v>122</v>
      </c>
      <c r="D1420" s="6">
        <v>44340</v>
      </c>
      <c r="E1420" s="28">
        <v>44340.314108796301</v>
      </c>
      <c r="F1420" s="7">
        <v>112</v>
      </c>
      <c r="G1420" s="7" t="str">
        <f>VLOOKUP(Table13144[[#This Row],[LogRecordType]],RecordTypes!$B$13:$C$27,2,0)</f>
        <v>Device Connect Network</v>
      </c>
      <c r="H1420" s="5" t="s">
        <v>123</v>
      </c>
      <c r="I1420" s="30">
        <f t="shared" si="22"/>
        <v>44340</v>
      </c>
      <c r="J1420" s="29">
        <f>+VLOOKUP(Table13144[[#This Row],[DeviceMAC]],C1421:F3323,3,0)</f>
        <v>44340.314004629632</v>
      </c>
      <c r="K1420">
        <f>+VLOOKUP(Table13144[[#This Row],[DeviceMAC]],C1421:F3323,4,0)</f>
        <v>106</v>
      </c>
      <c r="L1420" t="str">
        <f>VLOOKUP(Table13144[[#This Row],[PrevRecordType]],RecordTypes!$B$13:$C$27,2,0)</f>
        <v>Device Start is Good</v>
      </c>
      <c r="M1420" t="str">
        <f>+VLOOKUP(Table13144[[#This Row],[DeviceMAC]],C1421:H3323,5,0)</f>
        <v>Device Start is Good</v>
      </c>
    </row>
    <row r="1421" spans="2:13" x14ac:dyDescent="0.3">
      <c r="B1421" s="5" t="s">
        <v>29</v>
      </c>
      <c r="C1421" s="5" t="s">
        <v>122</v>
      </c>
      <c r="D1421" s="6">
        <v>44340</v>
      </c>
      <c r="E1421" s="28">
        <v>44340.314004629632</v>
      </c>
      <c r="F1421" s="7">
        <v>106</v>
      </c>
      <c r="G1421" s="7" t="str">
        <f>VLOOKUP(Table13144[[#This Row],[LogRecordType]],RecordTypes!$B$13:$C$27,2,0)</f>
        <v>Device Start is Good</v>
      </c>
      <c r="H1421" s="5" t="s">
        <v>123</v>
      </c>
      <c r="I1421" s="30">
        <f t="shared" si="22"/>
        <v>44340</v>
      </c>
      <c r="J1421" s="29">
        <f>+VLOOKUP(Table13144[[#This Row],[DeviceMAC]],C1422:F3324,3,0)</f>
        <v>44340.31349537037</v>
      </c>
      <c r="K1421">
        <f>+VLOOKUP(Table13144[[#This Row],[DeviceMAC]],C1422:F3324,4,0)</f>
        <v>102</v>
      </c>
      <c r="L1421" t="str">
        <f>VLOOKUP(Table13144[[#This Row],[PrevRecordType]],RecordTypes!$B$13:$C$27,2,0)</f>
        <v>Device Start</v>
      </c>
      <c r="M1421" t="str">
        <f>+VLOOKUP(Table13144[[#This Row],[DeviceMAC]],C1422:H3324,5,0)</f>
        <v>Device Start</v>
      </c>
    </row>
    <row r="1422" spans="2:13" x14ac:dyDescent="0.3">
      <c r="B1422" s="5" t="s">
        <v>29</v>
      </c>
      <c r="C1422" s="5" t="s">
        <v>122</v>
      </c>
      <c r="D1422" s="6">
        <v>44340</v>
      </c>
      <c r="E1422" s="28">
        <v>44340.31349537037</v>
      </c>
      <c r="F1422" s="7">
        <v>102</v>
      </c>
      <c r="G1422" s="7" t="str">
        <f>VLOOKUP(Table13144[[#This Row],[LogRecordType]],RecordTypes!$B$13:$C$27,2,0)</f>
        <v>Device Start</v>
      </c>
      <c r="H1422" s="5" t="s">
        <v>123</v>
      </c>
      <c r="I1422" s="30">
        <f t="shared" si="22"/>
        <v>44339</v>
      </c>
      <c r="J1422" s="29">
        <f>+VLOOKUP(Table13144[[#This Row],[DeviceMAC]],C1423:F3325,3,0)</f>
        <v>44339.684930555566</v>
      </c>
      <c r="K1422">
        <f>+VLOOKUP(Table13144[[#This Row],[DeviceMAC]],C1423:F3325,4,0)</f>
        <v>156</v>
      </c>
      <c r="L1422" t="str">
        <f>VLOOKUP(Table13144[[#This Row],[PrevRecordType]],RecordTypes!$B$13:$C$27,2,0)</f>
        <v>PowerDown Or Network Disconnect Discovered</v>
      </c>
      <c r="M1422" s="31" t="str">
        <f>+VLOOKUP(Table13144[[#This Row],[DeviceMAC]],C1423:H3325,5,0)</f>
        <v>PowerDown Or Network Disconnect Discovered</v>
      </c>
    </row>
    <row r="1423" spans="2:13" ht="28.8" x14ac:dyDescent="0.3">
      <c r="B1423" s="5" t="s">
        <v>29</v>
      </c>
      <c r="C1423" s="5" t="s">
        <v>120</v>
      </c>
      <c r="D1423" s="6">
        <v>44340</v>
      </c>
      <c r="E1423" s="28">
        <v>44340.312650462962</v>
      </c>
      <c r="F1423" s="7">
        <v>112</v>
      </c>
      <c r="G1423" s="7" t="str">
        <f>VLOOKUP(Table13144[[#This Row],[LogRecordType]],RecordTypes!$B$13:$C$27,2,0)</f>
        <v>Device Connect Network</v>
      </c>
      <c r="H1423" s="5" t="s">
        <v>121</v>
      </c>
      <c r="I1423" s="30">
        <f t="shared" si="22"/>
        <v>44339</v>
      </c>
      <c r="J1423" s="29">
        <f>+VLOOKUP(Table13144[[#This Row],[DeviceMAC]],C1424:F3326,3,0)</f>
        <v>44339.687789351854</v>
      </c>
      <c r="K1423">
        <f>+VLOOKUP(Table13144[[#This Row],[DeviceMAC]],C1424:F3326,4,0)</f>
        <v>156</v>
      </c>
      <c r="L1423" t="str">
        <f>VLOOKUP(Table13144[[#This Row],[PrevRecordType]],RecordTypes!$B$13:$C$27,2,0)</f>
        <v>PowerDown Or Network Disconnect Discovered</v>
      </c>
      <c r="M1423" s="31" t="str">
        <f>+VLOOKUP(Table13144[[#This Row],[DeviceMAC]],C1424:H3326,5,0)</f>
        <v>PowerDown Or Network Disconnect Discovered</v>
      </c>
    </row>
    <row r="1424" spans="2:13" ht="28.8" x14ac:dyDescent="0.3">
      <c r="B1424" s="5" t="s">
        <v>29</v>
      </c>
      <c r="C1424" s="5" t="s">
        <v>105</v>
      </c>
      <c r="D1424" s="6">
        <v>44340</v>
      </c>
      <c r="E1424" s="28">
        <v>44340.311458333337</v>
      </c>
      <c r="F1424" s="7">
        <v>123</v>
      </c>
      <c r="G1424" s="7" t="str">
        <f>VLOOKUP(Table13144[[#This Row],[LogRecordType]],RecordTypes!$B$13:$C$27,2,0)</f>
        <v>User Login Start is Good</v>
      </c>
      <c r="H1424" s="5" t="s">
        <v>127</v>
      </c>
      <c r="I1424" s="30">
        <f t="shared" si="22"/>
        <v>44340</v>
      </c>
      <c r="J1424" s="29">
        <f>+VLOOKUP(Table13144[[#This Row],[DeviceMAC]],C1425:F3327,3,0)</f>
        <v>44340.311423611114</v>
      </c>
      <c r="K1424">
        <f>+VLOOKUP(Table13144[[#This Row],[DeviceMAC]],C1425:F3327,4,0)</f>
        <v>113</v>
      </c>
      <c r="L1424" t="str">
        <f>VLOOKUP(Table13144[[#This Row],[PrevRecordType]],RecordTypes!$B$13:$C$27,2,0)</f>
        <v>User Login Start</v>
      </c>
      <c r="M1424" t="str">
        <f>+VLOOKUP(Table13144[[#This Row],[DeviceMAC]],C1425:H3327,5,0)</f>
        <v>User Login Start</v>
      </c>
    </row>
    <row r="1425" spans="2:13" x14ac:dyDescent="0.3">
      <c r="B1425" s="5" t="s">
        <v>29</v>
      </c>
      <c r="C1425" s="5" t="s">
        <v>105</v>
      </c>
      <c r="D1425" s="6">
        <v>44340</v>
      </c>
      <c r="E1425" s="28">
        <v>44340.311423611114</v>
      </c>
      <c r="F1425" s="7">
        <v>113</v>
      </c>
      <c r="G1425" s="7" t="str">
        <f>VLOOKUP(Table13144[[#This Row],[LogRecordType]],RecordTypes!$B$13:$C$27,2,0)</f>
        <v>User Login Start</v>
      </c>
      <c r="H1425" s="5" t="s">
        <v>127</v>
      </c>
      <c r="I1425" s="30">
        <f t="shared" si="22"/>
        <v>44340</v>
      </c>
      <c r="J1425" s="29">
        <f>+VLOOKUP(Table13144[[#This Row],[DeviceMAC]],C1426:F3328,3,0)</f>
        <v>44340.307037037041</v>
      </c>
      <c r="K1425">
        <f>+VLOOKUP(Table13144[[#This Row],[DeviceMAC]],C1426:F3328,4,0)</f>
        <v>112</v>
      </c>
      <c r="L1425" t="str">
        <f>VLOOKUP(Table13144[[#This Row],[PrevRecordType]],RecordTypes!$B$13:$C$27,2,0)</f>
        <v>Device Connect Network</v>
      </c>
      <c r="M1425" t="str">
        <f>+VLOOKUP(Table13144[[#This Row],[DeviceMAC]],C1426:H3328,5,0)</f>
        <v>Device Connect Network</v>
      </c>
    </row>
    <row r="1426" spans="2:13" ht="28.8" x14ac:dyDescent="0.3">
      <c r="B1426" s="5" t="s">
        <v>29</v>
      </c>
      <c r="C1426" s="5" t="s">
        <v>116</v>
      </c>
      <c r="D1426" s="6">
        <v>44340</v>
      </c>
      <c r="E1426" s="28">
        <v>44340.311296296291</v>
      </c>
      <c r="F1426" s="7">
        <v>112</v>
      </c>
      <c r="G1426" s="7" t="str">
        <f>VLOOKUP(Table13144[[#This Row],[LogRecordType]],RecordTypes!$B$13:$C$27,2,0)</f>
        <v>Device Connect Network</v>
      </c>
      <c r="H1426" s="5" t="s">
        <v>117</v>
      </c>
      <c r="I1426" s="30">
        <f t="shared" si="22"/>
        <v>44339</v>
      </c>
      <c r="J1426" s="29">
        <f>+VLOOKUP(Table13144[[#This Row],[DeviceMAC]],C1427:F3329,3,0)</f>
        <v>44339.702280092584</v>
      </c>
      <c r="K1426">
        <f>+VLOOKUP(Table13144[[#This Row],[DeviceMAC]],C1427:F3329,4,0)</f>
        <v>156</v>
      </c>
      <c r="L1426" t="str">
        <f>VLOOKUP(Table13144[[#This Row],[PrevRecordType]],RecordTypes!$B$13:$C$27,2,0)</f>
        <v>PowerDown Or Network Disconnect Discovered</v>
      </c>
      <c r="M1426" s="31" t="str">
        <f>+VLOOKUP(Table13144[[#This Row],[DeviceMAC]],C1427:H3329,5,0)</f>
        <v>PowerDown Or Network Disconnect Discovered</v>
      </c>
    </row>
    <row r="1427" spans="2:13" ht="28.8" x14ac:dyDescent="0.3">
      <c r="B1427" s="5" t="s">
        <v>26</v>
      </c>
      <c r="C1427" s="5" t="s">
        <v>111</v>
      </c>
      <c r="D1427" s="6">
        <v>44340</v>
      </c>
      <c r="E1427" s="28">
        <v>44340.311018518521</v>
      </c>
      <c r="F1427" s="7">
        <v>123</v>
      </c>
      <c r="G1427" s="7" t="str">
        <f>VLOOKUP(Table13144[[#This Row],[LogRecordType]],RecordTypes!$B$13:$C$27,2,0)</f>
        <v>User Login Start is Good</v>
      </c>
      <c r="H1427" s="5" t="s">
        <v>119</v>
      </c>
      <c r="I1427" s="30">
        <f t="shared" si="22"/>
        <v>44340</v>
      </c>
      <c r="J1427" s="29">
        <f>+VLOOKUP(Table13144[[#This Row],[DeviceMAC]],C1428:F3330,3,0)</f>
        <v>44340.310995370375</v>
      </c>
      <c r="K1427">
        <f>+VLOOKUP(Table13144[[#This Row],[DeviceMAC]],C1428:F3330,4,0)</f>
        <v>112</v>
      </c>
      <c r="L1427" t="str">
        <f>VLOOKUP(Table13144[[#This Row],[PrevRecordType]],RecordTypes!$B$13:$C$27,2,0)</f>
        <v>Device Connect Network</v>
      </c>
      <c r="M1427" t="str">
        <f>+VLOOKUP(Table13144[[#This Row],[DeviceMAC]],C1428:H3330,5,0)</f>
        <v>Device Connect Network</v>
      </c>
    </row>
    <row r="1428" spans="2:13" ht="28.8" x14ac:dyDescent="0.3">
      <c r="B1428" s="5" t="s">
        <v>26</v>
      </c>
      <c r="C1428" s="5" t="s">
        <v>111</v>
      </c>
      <c r="D1428" s="6">
        <v>44340</v>
      </c>
      <c r="E1428" s="28">
        <v>44340.310995370375</v>
      </c>
      <c r="F1428" s="7">
        <v>112</v>
      </c>
      <c r="G1428" s="7" t="str">
        <f>VLOOKUP(Table13144[[#This Row],[LogRecordType]],RecordTypes!$B$13:$C$27,2,0)</f>
        <v>Device Connect Network</v>
      </c>
      <c r="H1428" s="5" t="s">
        <v>112</v>
      </c>
      <c r="I1428" s="30">
        <f t="shared" si="22"/>
        <v>44340</v>
      </c>
      <c r="J1428" s="29">
        <f>+VLOOKUP(Table13144[[#This Row],[DeviceMAC]],C1429:F3331,3,0)</f>
        <v>44340.310983796298</v>
      </c>
      <c r="K1428">
        <f>+VLOOKUP(Table13144[[#This Row],[DeviceMAC]],C1429:F3331,4,0)</f>
        <v>113</v>
      </c>
      <c r="L1428" t="str">
        <f>VLOOKUP(Table13144[[#This Row],[PrevRecordType]],RecordTypes!$B$13:$C$27,2,0)</f>
        <v>User Login Start</v>
      </c>
      <c r="M1428" t="str">
        <f>+VLOOKUP(Table13144[[#This Row],[DeviceMAC]],C1429:H3331,5,0)</f>
        <v>User Login Start</v>
      </c>
    </row>
    <row r="1429" spans="2:13" x14ac:dyDescent="0.3">
      <c r="B1429" s="5" t="s">
        <v>26</v>
      </c>
      <c r="C1429" s="5" t="s">
        <v>111</v>
      </c>
      <c r="D1429" s="6">
        <v>44340</v>
      </c>
      <c r="E1429" s="28">
        <v>44340.310983796298</v>
      </c>
      <c r="F1429" s="7">
        <v>113</v>
      </c>
      <c r="G1429" s="7" t="str">
        <f>VLOOKUP(Table13144[[#This Row],[LogRecordType]],RecordTypes!$B$13:$C$27,2,0)</f>
        <v>User Login Start</v>
      </c>
      <c r="H1429" s="5" t="s">
        <v>118</v>
      </c>
      <c r="I1429" s="30">
        <f t="shared" si="22"/>
        <v>44340</v>
      </c>
      <c r="J1429" s="29">
        <f>+VLOOKUP(Table13144[[#This Row],[DeviceMAC]],C1430:F3332,3,0)</f>
        <v>44340.310891203706</v>
      </c>
      <c r="K1429">
        <f>+VLOOKUP(Table13144[[#This Row],[DeviceMAC]],C1430:F3332,4,0)</f>
        <v>106</v>
      </c>
      <c r="L1429" t="str">
        <f>VLOOKUP(Table13144[[#This Row],[PrevRecordType]],RecordTypes!$B$13:$C$27,2,0)</f>
        <v>Device Start is Good</v>
      </c>
      <c r="M1429" t="str">
        <f>+VLOOKUP(Table13144[[#This Row],[DeviceMAC]],C1430:H3332,5,0)</f>
        <v>Device Start is Good</v>
      </c>
    </row>
    <row r="1430" spans="2:13" x14ac:dyDescent="0.3">
      <c r="B1430" s="5" t="s">
        <v>26</v>
      </c>
      <c r="C1430" s="5" t="s">
        <v>111</v>
      </c>
      <c r="D1430" s="6">
        <v>44340</v>
      </c>
      <c r="E1430" s="28">
        <v>44340.310891203706</v>
      </c>
      <c r="F1430" s="7">
        <v>106</v>
      </c>
      <c r="G1430" s="7" t="str">
        <f>VLOOKUP(Table13144[[#This Row],[LogRecordType]],RecordTypes!$B$13:$C$27,2,0)</f>
        <v>Device Start is Good</v>
      </c>
      <c r="H1430" s="5" t="s">
        <v>112</v>
      </c>
      <c r="I1430" s="30">
        <f t="shared" si="22"/>
        <v>44340</v>
      </c>
      <c r="J1430" s="29">
        <f>+VLOOKUP(Table13144[[#This Row],[DeviceMAC]],C1431:F3333,3,0)</f>
        <v>44340.31013888889</v>
      </c>
      <c r="K1430">
        <f>+VLOOKUP(Table13144[[#This Row],[DeviceMAC]],C1431:F3333,4,0)</f>
        <v>102</v>
      </c>
      <c r="L1430" t="str">
        <f>VLOOKUP(Table13144[[#This Row],[PrevRecordType]],RecordTypes!$B$13:$C$27,2,0)</f>
        <v>Device Start</v>
      </c>
      <c r="M1430" t="str">
        <f>+VLOOKUP(Table13144[[#This Row],[DeviceMAC]],C1431:H3333,5,0)</f>
        <v>Device Start</v>
      </c>
    </row>
    <row r="1431" spans="2:13" ht="28.8" x14ac:dyDescent="0.3">
      <c r="B1431" s="5" t="s">
        <v>29</v>
      </c>
      <c r="C1431" s="5" t="s">
        <v>113</v>
      </c>
      <c r="D1431" s="6">
        <v>44340</v>
      </c>
      <c r="E1431" s="28">
        <v>44340.310486111113</v>
      </c>
      <c r="F1431" s="7">
        <v>112</v>
      </c>
      <c r="G1431" s="7" t="str">
        <f>VLOOKUP(Table13144[[#This Row],[LogRecordType]],RecordTypes!$B$13:$C$27,2,0)</f>
        <v>Device Connect Network</v>
      </c>
      <c r="H1431" s="5" t="s">
        <v>114</v>
      </c>
      <c r="I1431" s="30">
        <f t="shared" si="22"/>
        <v>44339</v>
      </c>
      <c r="J1431" s="29">
        <f>+VLOOKUP(Table13144[[#This Row],[DeviceMAC]],C1432:F3334,3,0)</f>
        <v>44339.682384259264</v>
      </c>
      <c r="K1431">
        <f>+VLOOKUP(Table13144[[#This Row],[DeviceMAC]],C1432:F3334,4,0)</f>
        <v>156</v>
      </c>
      <c r="L1431" t="str">
        <f>VLOOKUP(Table13144[[#This Row],[PrevRecordType]],RecordTypes!$B$13:$C$27,2,0)</f>
        <v>PowerDown Or Network Disconnect Discovered</v>
      </c>
      <c r="M1431" s="31" t="str">
        <f>+VLOOKUP(Table13144[[#This Row],[DeviceMAC]],C1432:H3334,5,0)</f>
        <v>PowerDown Or Network Disconnect Discovered</v>
      </c>
    </row>
    <row r="1432" spans="2:13" x14ac:dyDescent="0.3">
      <c r="B1432" s="5" t="s">
        <v>26</v>
      </c>
      <c r="C1432" s="5" t="s">
        <v>111</v>
      </c>
      <c r="D1432" s="6">
        <v>44340</v>
      </c>
      <c r="E1432" s="28">
        <v>44340.31013888889</v>
      </c>
      <c r="F1432" s="7">
        <v>102</v>
      </c>
      <c r="G1432" s="7" t="str">
        <f>VLOOKUP(Table13144[[#This Row],[LogRecordType]],RecordTypes!$B$13:$C$27,2,0)</f>
        <v>Device Start</v>
      </c>
      <c r="H1432" s="5" t="s">
        <v>112</v>
      </c>
      <c r="I1432" s="30">
        <f t="shared" si="22"/>
        <v>44339</v>
      </c>
      <c r="J1432" s="29">
        <f>+VLOOKUP(Table13144[[#This Row],[DeviceMAC]],C1433:F3335,3,0)</f>
        <v>44339.688009259262</v>
      </c>
      <c r="K1432">
        <f>+VLOOKUP(Table13144[[#This Row],[DeviceMAC]],C1433:F3335,4,0)</f>
        <v>156</v>
      </c>
      <c r="L1432" t="str">
        <f>VLOOKUP(Table13144[[#This Row],[PrevRecordType]],RecordTypes!$B$13:$C$27,2,0)</f>
        <v>PowerDown Or Network Disconnect Discovered</v>
      </c>
      <c r="M1432" s="31" t="str">
        <f>+VLOOKUP(Table13144[[#This Row],[DeviceMAC]],C1433:H3335,5,0)</f>
        <v>PowerDown Or Network Disconnect Discovered</v>
      </c>
    </row>
    <row r="1433" spans="2:13" ht="28.8" x14ac:dyDescent="0.3">
      <c r="B1433" s="5" t="s">
        <v>26</v>
      </c>
      <c r="C1433" s="5" t="s">
        <v>95</v>
      </c>
      <c r="D1433" s="6">
        <v>44340</v>
      </c>
      <c r="E1433" s="28">
        <v>44340.309074074074</v>
      </c>
      <c r="F1433" s="7">
        <v>123</v>
      </c>
      <c r="G1433" s="7" t="str">
        <f>VLOOKUP(Table13144[[#This Row],[LogRecordType]],RecordTypes!$B$13:$C$27,2,0)</f>
        <v>User Login Start is Good</v>
      </c>
      <c r="H1433" s="5" t="s">
        <v>102</v>
      </c>
      <c r="I1433" s="30">
        <f t="shared" si="22"/>
        <v>44340</v>
      </c>
      <c r="J1433" s="29">
        <f>+VLOOKUP(Table13144[[#This Row],[DeviceMAC]],C1434:F3336,3,0)</f>
        <v>44340.308969907404</v>
      </c>
      <c r="K1433">
        <f>+VLOOKUP(Table13144[[#This Row],[DeviceMAC]],C1434:F3336,4,0)</f>
        <v>113</v>
      </c>
      <c r="L1433" t="str">
        <f>VLOOKUP(Table13144[[#This Row],[PrevRecordType]],RecordTypes!$B$13:$C$27,2,0)</f>
        <v>User Login Start</v>
      </c>
      <c r="M1433" t="str">
        <f>+VLOOKUP(Table13144[[#This Row],[DeviceMAC]],C1434:H3336,5,0)</f>
        <v>User Login Start</v>
      </c>
    </row>
    <row r="1434" spans="2:13" x14ac:dyDescent="0.3">
      <c r="B1434" s="5" t="s">
        <v>26</v>
      </c>
      <c r="C1434" s="5" t="s">
        <v>95</v>
      </c>
      <c r="D1434" s="6">
        <v>44340</v>
      </c>
      <c r="E1434" s="28">
        <v>44340.308969907404</v>
      </c>
      <c r="F1434" s="7">
        <v>113</v>
      </c>
      <c r="G1434" s="7" t="str">
        <f>VLOOKUP(Table13144[[#This Row],[LogRecordType]],RecordTypes!$B$13:$C$27,2,0)</f>
        <v>User Login Start</v>
      </c>
      <c r="H1434" s="5" t="s">
        <v>102</v>
      </c>
      <c r="I1434" s="30">
        <f t="shared" si="22"/>
        <v>44340</v>
      </c>
      <c r="J1434" s="29">
        <f>+VLOOKUP(Table13144[[#This Row],[DeviceMAC]],C1435:F3337,3,0)</f>
        <v>44340.298680555556</v>
      </c>
      <c r="K1434">
        <f>+VLOOKUP(Table13144[[#This Row],[DeviceMAC]],C1435:F3337,4,0)</f>
        <v>112</v>
      </c>
      <c r="L1434" t="str">
        <f>VLOOKUP(Table13144[[#This Row],[PrevRecordType]],RecordTypes!$B$13:$C$27,2,0)</f>
        <v>Device Connect Network</v>
      </c>
      <c r="M1434" t="str">
        <f>+VLOOKUP(Table13144[[#This Row],[DeviceMAC]],C1435:H3337,5,0)</f>
        <v>Device Connect Network</v>
      </c>
    </row>
    <row r="1435" spans="2:13" ht="28.8" x14ac:dyDescent="0.3">
      <c r="B1435" s="5" t="s">
        <v>26</v>
      </c>
      <c r="C1435" s="5" t="s">
        <v>109</v>
      </c>
      <c r="D1435" s="6">
        <v>44340</v>
      </c>
      <c r="E1435" s="28">
        <v>44340.308692129634</v>
      </c>
      <c r="F1435" s="7">
        <v>112</v>
      </c>
      <c r="G1435" s="7" t="str">
        <f>VLOOKUP(Table13144[[#This Row],[LogRecordType]],RecordTypes!$B$13:$C$27,2,0)</f>
        <v>Device Connect Network</v>
      </c>
      <c r="H1435" s="5" t="s">
        <v>110</v>
      </c>
      <c r="I1435" s="30">
        <f t="shared" si="22"/>
        <v>44339</v>
      </c>
      <c r="J1435" s="29">
        <f>+VLOOKUP(Table13144[[#This Row],[DeviceMAC]],C1436:F3338,3,0)</f>
        <v>44339.319386574083</v>
      </c>
      <c r="K1435">
        <f>+VLOOKUP(Table13144[[#This Row],[DeviceMAC]],C1436:F3338,4,0)</f>
        <v>156</v>
      </c>
      <c r="L1435" t="str">
        <f>VLOOKUP(Table13144[[#This Row],[PrevRecordType]],RecordTypes!$B$13:$C$27,2,0)</f>
        <v>PowerDown Or Network Disconnect Discovered</v>
      </c>
      <c r="M1435" s="31" t="str">
        <f>+VLOOKUP(Table13144[[#This Row],[DeviceMAC]],C1436:H3338,5,0)</f>
        <v>PowerDown Or Network Disconnect Discovered</v>
      </c>
    </row>
    <row r="1436" spans="2:13" ht="28.8" x14ac:dyDescent="0.3">
      <c r="B1436" s="5" t="s">
        <v>29</v>
      </c>
      <c r="C1436" s="5" t="s">
        <v>105</v>
      </c>
      <c r="D1436" s="6">
        <v>44340</v>
      </c>
      <c r="E1436" s="28">
        <v>44340.307037037041</v>
      </c>
      <c r="F1436" s="7">
        <v>112</v>
      </c>
      <c r="G1436" s="7" t="str">
        <f>VLOOKUP(Table13144[[#This Row],[LogRecordType]],RecordTypes!$B$13:$C$27,2,0)</f>
        <v>Device Connect Network</v>
      </c>
      <c r="H1436" s="5" t="s">
        <v>106</v>
      </c>
      <c r="I1436" s="30">
        <f t="shared" si="22"/>
        <v>44339</v>
      </c>
      <c r="J1436" s="29">
        <f>+VLOOKUP(Table13144[[#This Row],[DeviceMAC]],C1437:F3339,3,0)</f>
        <v>44339.686250000013</v>
      </c>
      <c r="K1436">
        <f>+VLOOKUP(Table13144[[#This Row],[DeviceMAC]],C1437:F3339,4,0)</f>
        <v>156</v>
      </c>
      <c r="L1436" t="str">
        <f>VLOOKUP(Table13144[[#This Row],[PrevRecordType]],RecordTypes!$B$13:$C$27,2,0)</f>
        <v>PowerDown Or Network Disconnect Discovered</v>
      </c>
      <c r="M1436" s="31" t="str">
        <f>+VLOOKUP(Table13144[[#This Row],[DeviceMAC]],C1437:H3339,5,0)</f>
        <v>PowerDown Or Network Disconnect Discovered</v>
      </c>
    </row>
    <row r="1437" spans="2:13" ht="28.8" x14ac:dyDescent="0.3">
      <c r="B1437" s="5" t="s">
        <v>29</v>
      </c>
      <c r="C1437" s="5" t="s">
        <v>107</v>
      </c>
      <c r="D1437" s="6">
        <v>44340</v>
      </c>
      <c r="E1437" s="28">
        <v>44340.306932870364</v>
      </c>
      <c r="F1437" s="7">
        <v>112</v>
      </c>
      <c r="G1437" s="7" t="str">
        <f>VLOOKUP(Table13144[[#This Row],[LogRecordType]],RecordTypes!$B$13:$C$27,2,0)</f>
        <v>Device Connect Network</v>
      </c>
      <c r="H1437" s="5" t="s">
        <v>108</v>
      </c>
      <c r="I1437" s="30">
        <f t="shared" si="22"/>
        <v>44339</v>
      </c>
      <c r="J1437" s="29">
        <f>+VLOOKUP(Table13144[[#This Row],[DeviceMAC]],C1438:F3340,3,0)</f>
        <v>44339.688692129625</v>
      </c>
      <c r="K1437">
        <f>+VLOOKUP(Table13144[[#This Row],[DeviceMAC]],C1438:F3340,4,0)</f>
        <v>156</v>
      </c>
      <c r="L1437" t="str">
        <f>VLOOKUP(Table13144[[#This Row],[PrevRecordType]],RecordTypes!$B$13:$C$27,2,0)</f>
        <v>PowerDown Or Network Disconnect Discovered</v>
      </c>
      <c r="M1437" s="31" t="str">
        <f>+VLOOKUP(Table13144[[#This Row],[DeviceMAC]],C1438:H3340,5,0)</f>
        <v>PowerDown Or Network Disconnect Discovered</v>
      </c>
    </row>
    <row r="1438" spans="2:13" ht="28.8" x14ac:dyDescent="0.3">
      <c r="B1438" s="5" t="s">
        <v>29</v>
      </c>
      <c r="C1438" s="5" t="s">
        <v>100</v>
      </c>
      <c r="D1438" s="6">
        <v>44340</v>
      </c>
      <c r="E1438" s="28">
        <v>44340.30569444444</v>
      </c>
      <c r="F1438" s="7">
        <v>123</v>
      </c>
      <c r="G1438" s="7" t="str">
        <f>VLOOKUP(Table13144[[#This Row],[LogRecordType]],RecordTypes!$B$13:$C$27,2,0)</f>
        <v>User Login Start is Good</v>
      </c>
      <c r="H1438" s="5" t="s">
        <v>104</v>
      </c>
      <c r="I1438" s="30">
        <f t="shared" si="22"/>
        <v>44340</v>
      </c>
      <c r="J1438" s="29">
        <f>+VLOOKUP(Table13144[[#This Row],[DeviceMAC]],C1439:F3341,3,0)</f>
        <v>44340.305590277771</v>
      </c>
      <c r="K1438">
        <f>+VLOOKUP(Table13144[[#This Row],[DeviceMAC]],C1439:F3341,4,0)</f>
        <v>113</v>
      </c>
      <c r="L1438" t="str">
        <f>VLOOKUP(Table13144[[#This Row],[PrevRecordType]],RecordTypes!$B$13:$C$27,2,0)</f>
        <v>User Login Start</v>
      </c>
      <c r="M1438" t="str">
        <f>+VLOOKUP(Table13144[[#This Row],[DeviceMAC]],C1439:H3341,5,0)</f>
        <v>User Login Start</v>
      </c>
    </row>
    <row r="1439" spans="2:13" x14ac:dyDescent="0.3">
      <c r="B1439" s="5" t="s">
        <v>29</v>
      </c>
      <c r="C1439" s="5" t="s">
        <v>100</v>
      </c>
      <c r="D1439" s="6">
        <v>44340</v>
      </c>
      <c r="E1439" s="28">
        <v>44340.305590277771</v>
      </c>
      <c r="F1439" s="7">
        <v>113</v>
      </c>
      <c r="G1439" s="7" t="str">
        <f>VLOOKUP(Table13144[[#This Row],[LogRecordType]],RecordTypes!$B$13:$C$27,2,0)</f>
        <v>User Login Start</v>
      </c>
      <c r="H1439" s="5" t="s">
        <v>103</v>
      </c>
      <c r="I1439" s="30">
        <f t="shared" si="22"/>
        <v>44340</v>
      </c>
      <c r="J1439" s="29">
        <f>+VLOOKUP(Table13144[[#This Row],[DeviceMAC]],C1440:F3342,3,0)</f>
        <v>44340.305138888885</v>
      </c>
      <c r="K1439">
        <f>+VLOOKUP(Table13144[[#This Row],[DeviceMAC]],C1440:F3342,4,0)</f>
        <v>112</v>
      </c>
      <c r="L1439" t="str">
        <f>VLOOKUP(Table13144[[#This Row],[PrevRecordType]],RecordTypes!$B$13:$C$27,2,0)</f>
        <v>Device Connect Network</v>
      </c>
      <c r="M1439" t="str">
        <f>+VLOOKUP(Table13144[[#This Row],[DeviceMAC]],C1440:H3342,5,0)</f>
        <v>Device Connect Network</v>
      </c>
    </row>
    <row r="1440" spans="2:13" ht="28.8" x14ac:dyDescent="0.3">
      <c r="B1440" s="5" t="s">
        <v>29</v>
      </c>
      <c r="C1440" s="5" t="s">
        <v>100</v>
      </c>
      <c r="D1440" s="6">
        <v>44340</v>
      </c>
      <c r="E1440" s="28">
        <v>44340.305138888885</v>
      </c>
      <c r="F1440" s="7">
        <v>112</v>
      </c>
      <c r="G1440" s="7" t="str">
        <f>VLOOKUP(Table13144[[#This Row],[LogRecordType]],RecordTypes!$B$13:$C$27,2,0)</f>
        <v>Device Connect Network</v>
      </c>
      <c r="H1440" s="5" t="s">
        <v>101</v>
      </c>
      <c r="I1440" s="30">
        <f t="shared" si="22"/>
        <v>44340</v>
      </c>
      <c r="J1440" s="29">
        <f>+VLOOKUP(Table13144[[#This Row],[DeviceMAC]],C1441:F3343,3,0)</f>
        <v>44340.305034722216</v>
      </c>
      <c r="K1440">
        <f>+VLOOKUP(Table13144[[#This Row],[DeviceMAC]],C1441:F3343,4,0)</f>
        <v>106</v>
      </c>
      <c r="L1440" t="str">
        <f>VLOOKUP(Table13144[[#This Row],[PrevRecordType]],RecordTypes!$B$13:$C$27,2,0)</f>
        <v>Device Start is Good</v>
      </c>
      <c r="M1440" t="str">
        <f>+VLOOKUP(Table13144[[#This Row],[DeviceMAC]],C1441:H3343,5,0)</f>
        <v>Device Start is Good</v>
      </c>
    </row>
    <row r="1441" spans="2:13" x14ac:dyDescent="0.3">
      <c r="B1441" s="5" t="s">
        <v>29</v>
      </c>
      <c r="C1441" s="5" t="s">
        <v>100</v>
      </c>
      <c r="D1441" s="6">
        <v>44340</v>
      </c>
      <c r="E1441" s="28">
        <v>44340.305034722216</v>
      </c>
      <c r="F1441" s="7">
        <v>106</v>
      </c>
      <c r="G1441" s="7" t="str">
        <f>VLOOKUP(Table13144[[#This Row],[LogRecordType]],RecordTypes!$B$13:$C$27,2,0)</f>
        <v>Device Start is Good</v>
      </c>
      <c r="H1441" s="5" t="s">
        <v>101</v>
      </c>
      <c r="I1441" s="30">
        <f t="shared" si="22"/>
        <v>44340</v>
      </c>
      <c r="J1441" s="29">
        <f>+VLOOKUP(Table13144[[#This Row],[DeviceMAC]],C1442:F3344,3,0)</f>
        <v>44340.304502314808</v>
      </c>
      <c r="K1441">
        <f>+VLOOKUP(Table13144[[#This Row],[DeviceMAC]],C1442:F3344,4,0)</f>
        <v>102</v>
      </c>
      <c r="L1441" t="str">
        <f>VLOOKUP(Table13144[[#This Row],[PrevRecordType]],RecordTypes!$B$13:$C$27,2,0)</f>
        <v>Device Start</v>
      </c>
      <c r="M1441" t="str">
        <f>+VLOOKUP(Table13144[[#This Row],[DeviceMAC]],C1442:H3344,5,0)</f>
        <v>Device Start</v>
      </c>
    </row>
    <row r="1442" spans="2:13" x14ac:dyDescent="0.3">
      <c r="B1442" s="5" t="s">
        <v>29</v>
      </c>
      <c r="C1442" s="5" t="s">
        <v>100</v>
      </c>
      <c r="D1442" s="6">
        <v>44340</v>
      </c>
      <c r="E1442" s="28">
        <v>44340.304502314808</v>
      </c>
      <c r="F1442" s="7">
        <v>102</v>
      </c>
      <c r="G1442" s="7" t="str">
        <f>VLOOKUP(Table13144[[#This Row],[LogRecordType]],RecordTypes!$B$13:$C$27,2,0)</f>
        <v>Device Start</v>
      </c>
      <c r="H1442" s="5" t="s">
        <v>101</v>
      </c>
      <c r="I1442" s="30">
        <f t="shared" si="22"/>
        <v>44339</v>
      </c>
      <c r="J1442" s="29">
        <f>+VLOOKUP(Table13144[[#This Row],[DeviceMAC]],C1443:F3345,3,0)</f>
        <v>44339.693414351852</v>
      </c>
      <c r="K1442">
        <f>+VLOOKUP(Table13144[[#This Row],[DeviceMAC]],C1443:F3345,4,0)</f>
        <v>156</v>
      </c>
      <c r="L1442" t="str">
        <f>VLOOKUP(Table13144[[#This Row],[PrevRecordType]],RecordTypes!$B$13:$C$27,2,0)</f>
        <v>PowerDown Or Network Disconnect Discovered</v>
      </c>
      <c r="M1442" s="31" t="str">
        <f>+VLOOKUP(Table13144[[#This Row],[DeviceMAC]],C1443:H3345,5,0)</f>
        <v>PowerDown Or Network Disconnect Discovered</v>
      </c>
    </row>
    <row r="1443" spans="2:13" ht="28.8" x14ac:dyDescent="0.3">
      <c r="B1443" s="5" t="s">
        <v>29</v>
      </c>
      <c r="C1443" s="5" t="s">
        <v>97</v>
      </c>
      <c r="D1443" s="6">
        <v>44340</v>
      </c>
      <c r="E1443" s="28">
        <v>44340.30190972222</v>
      </c>
      <c r="F1443" s="7">
        <v>123</v>
      </c>
      <c r="G1443" s="7" t="str">
        <f>VLOOKUP(Table13144[[#This Row],[LogRecordType]],RecordTypes!$B$13:$C$27,2,0)</f>
        <v>User Login Start is Good</v>
      </c>
      <c r="H1443" s="5" t="s">
        <v>94</v>
      </c>
      <c r="I1443" s="30">
        <f t="shared" si="22"/>
        <v>44340</v>
      </c>
      <c r="J1443" s="29">
        <f>+VLOOKUP(Table13144[[#This Row],[DeviceMAC]],C1444:F3346,3,0)</f>
        <v>44340.301759259259</v>
      </c>
      <c r="K1443">
        <f>+VLOOKUP(Table13144[[#This Row],[DeviceMAC]],C1444:F3346,4,0)</f>
        <v>113</v>
      </c>
      <c r="L1443" t="str">
        <f>VLOOKUP(Table13144[[#This Row],[PrevRecordType]],RecordTypes!$B$13:$C$27,2,0)</f>
        <v>User Login Start</v>
      </c>
      <c r="M1443" t="str">
        <f>+VLOOKUP(Table13144[[#This Row],[DeviceMAC]],C1444:H3346,5,0)</f>
        <v>User Login Start</v>
      </c>
    </row>
    <row r="1444" spans="2:13" x14ac:dyDescent="0.3">
      <c r="B1444" s="5" t="s">
        <v>29</v>
      </c>
      <c r="C1444" s="5" t="s">
        <v>97</v>
      </c>
      <c r="D1444" s="6">
        <v>44340</v>
      </c>
      <c r="E1444" s="28">
        <v>44340.301759259259</v>
      </c>
      <c r="F1444" s="7">
        <v>113</v>
      </c>
      <c r="G1444" s="7" t="str">
        <f>VLOOKUP(Table13144[[#This Row],[LogRecordType]],RecordTypes!$B$13:$C$27,2,0)</f>
        <v>User Login Start</v>
      </c>
      <c r="H1444" s="5" t="s">
        <v>99</v>
      </c>
      <c r="I1444" s="30">
        <f t="shared" si="22"/>
        <v>44340</v>
      </c>
      <c r="J1444" s="29">
        <f>+VLOOKUP(Table13144[[#This Row],[DeviceMAC]],C1445:F3347,3,0)</f>
        <v>44340.300555555557</v>
      </c>
      <c r="K1444">
        <f>+VLOOKUP(Table13144[[#This Row],[DeviceMAC]],C1445:F3347,4,0)</f>
        <v>112</v>
      </c>
      <c r="L1444" t="str">
        <f>VLOOKUP(Table13144[[#This Row],[PrevRecordType]],RecordTypes!$B$13:$C$27,2,0)</f>
        <v>Device Connect Network</v>
      </c>
      <c r="M1444" t="str">
        <f>+VLOOKUP(Table13144[[#This Row],[DeviceMAC]],C1445:H3347,5,0)</f>
        <v>Device Connect Network</v>
      </c>
    </row>
    <row r="1445" spans="2:13" ht="28.8" x14ac:dyDescent="0.3">
      <c r="B1445" s="5" t="s">
        <v>29</v>
      </c>
      <c r="C1445" s="5" t="s">
        <v>97</v>
      </c>
      <c r="D1445" s="6">
        <v>44340</v>
      </c>
      <c r="E1445" s="28">
        <v>44340.300555555557</v>
      </c>
      <c r="F1445" s="7">
        <v>112</v>
      </c>
      <c r="G1445" s="7" t="str">
        <f>VLOOKUP(Table13144[[#This Row],[LogRecordType]],RecordTypes!$B$13:$C$27,2,0)</f>
        <v>Device Connect Network</v>
      </c>
      <c r="H1445" s="5" t="s">
        <v>98</v>
      </c>
      <c r="I1445" s="30">
        <f t="shared" si="22"/>
        <v>44340</v>
      </c>
      <c r="J1445" s="29">
        <f>+VLOOKUP(Table13144[[#This Row],[DeviceMAC]],C1446:F3348,3,0)</f>
        <v>44340.300451388888</v>
      </c>
      <c r="K1445">
        <f>+VLOOKUP(Table13144[[#This Row],[DeviceMAC]],C1446:F3348,4,0)</f>
        <v>106</v>
      </c>
      <c r="L1445" t="str">
        <f>VLOOKUP(Table13144[[#This Row],[PrevRecordType]],RecordTypes!$B$13:$C$27,2,0)</f>
        <v>Device Start is Good</v>
      </c>
      <c r="M1445" t="str">
        <f>+VLOOKUP(Table13144[[#This Row],[DeviceMAC]],C1446:H3348,5,0)</f>
        <v>Device Start is Good</v>
      </c>
    </row>
    <row r="1446" spans="2:13" x14ac:dyDescent="0.3">
      <c r="B1446" s="5" t="s">
        <v>29</v>
      </c>
      <c r="C1446" s="5" t="s">
        <v>97</v>
      </c>
      <c r="D1446" s="6">
        <v>44340</v>
      </c>
      <c r="E1446" s="28">
        <v>44340.300451388888</v>
      </c>
      <c r="F1446" s="7">
        <v>106</v>
      </c>
      <c r="G1446" s="7" t="str">
        <f>VLOOKUP(Table13144[[#This Row],[LogRecordType]],RecordTypes!$B$13:$C$27,2,0)</f>
        <v>Device Start is Good</v>
      </c>
      <c r="H1446" s="5" t="s">
        <v>98</v>
      </c>
      <c r="I1446" s="30">
        <f t="shared" si="22"/>
        <v>44340</v>
      </c>
      <c r="J1446" s="29">
        <f>+VLOOKUP(Table13144[[#This Row],[DeviceMAC]],C1447:F3349,3,0)</f>
        <v>44340.299745370365</v>
      </c>
      <c r="K1446">
        <f>+VLOOKUP(Table13144[[#This Row],[DeviceMAC]],C1447:F3349,4,0)</f>
        <v>102</v>
      </c>
      <c r="L1446" t="str">
        <f>VLOOKUP(Table13144[[#This Row],[PrevRecordType]],RecordTypes!$B$13:$C$27,2,0)</f>
        <v>Device Start</v>
      </c>
      <c r="M1446" t="str">
        <f>+VLOOKUP(Table13144[[#This Row],[DeviceMAC]],C1447:H3349,5,0)</f>
        <v>Device Start</v>
      </c>
    </row>
    <row r="1447" spans="2:13" x14ac:dyDescent="0.3">
      <c r="B1447" s="5" t="s">
        <v>29</v>
      </c>
      <c r="C1447" s="5" t="s">
        <v>97</v>
      </c>
      <c r="D1447" s="6">
        <v>44340</v>
      </c>
      <c r="E1447" s="28">
        <v>44340.299745370365</v>
      </c>
      <c r="F1447" s="7">
        <v>102</v>
      </c>
      <c r="G1447" s="7" t="str">
        <f>VLOOKUP(Table13144[[#This Row],[LogRecordType]],RecordTypes!$B$13:$C$27,2,0)</f>
        <v>Device Start</v>
      </c>
      <c r="H1447" s="5" t="s">
        <v>98</v>
      </c>
      <c r="I1447" s="30">
        <f t="shared" si="22"/>
        <v>44339</v>
      </c>
      <c r="J1447" s="29">
        <f>+VLOOKUP(Table13144[[#This Row],[DeviceMAC]],C1448:F3350,3,0)</f>
        <v>44339.679872685185</v>
      </c>
      <c r="K1447">
        <f>+VLOOKUP(Table13144[[#This Row],[DeviceMAC]],C1448:F3350,4,0)</f>
        <v>156</v>
      </c>
      <c r="L1447" t="str">
        <f>VLOOKUP(Table13144[[#This Row],[PrevRecordType]],RecordTypes!$B$13:$C$27,2,0)</f>
        <v>PowerDown Or Network Disconnect Discovered</v>
      </c>
      <c r="M1447" s="31" t="str">
        <f>+VLOOKUP(Table13144[[#This Row],[DeviceMAC]],C1448:H3350,5,0)</f>
        <v>PowerDown Or Network Disconnect Discovered</v>
      </c>
    </row>
    <row r="1448" spans="2:13" ht="28.8" x14ac:dyDescent="0.3">
      <c r="B1448" s="5" t="s">
        <v>26</v>
      </c>
      <c r="C1448" s="5" t="s">
        <v>95</v>
      </c>
      <c r="D1448" s="6">
        <v>44340</v>
      </c>
      <c r="E1448" s="28">
        <v>44340.298680555556</v>
      </c>
      <c r="F1448" s="7">
        <v>112</v>
      </c>
      <c r="G1448" s="7" t="str">
        <f>VLOOKUP(Table13144[[#This Row],[LogRecordType]],RecordTypes!$B$13:$C$27,2,0)</f>
        <v>Device Connect Network</v>
      </c>
      <c r="H1448" s="5" t="s">
        <v>96</v>
      </c>
      <c r="I1448" s="30">
        <f t="shared" si="22"/>
        <v>44339</v>
      </c>
      <c r="J1448" s="29">
        <f>+VLOOKUP(Table13144[[#This Row],[DeviceMAC]],C1449:F3351,3,0)</f>
        <v>44339.679594907408</v>
      </c>
      <c r="K1448">
        <f>+VLOOKUP(Table13144[[#This Row],[DeviceMAC]],C1449:F3351,4,0)</f>
        <v>156</v>
      </c>
      <c r="L1448" t="str">
        <f>VLOOKUP(Table13144[[#This Row],[PrevRecordType]],RecordTypes!$B$13:$C$27,2,0)</f>
        <v>PowerDown Or Network Disconnect Discovered</v>
      </c>
      <c r="M1448" s="31" t="str">
        <f>+VLOOKUP(Table13144[[#This Row],[DeviceMAC]],C1449:H3351,5,0)</f>
        <v>PowerDown Or Network Disconnect Discovered</v>
      </c>
    </row>
    <row r="1449" spans="2:13" ht="28.8" x14ac:dyDescent="0.3">
      <c r="B1449" s="5" t="s">
        <v>29</v>
      </c>
      <c r="C1449" s="5" t="s">
        <v>74</v>
      </c>
      <c r="D1449" s="6">
        <v>44340</v>
      </c>
      <c r="E1449" s="28">
        <v>44340.296932870362</v>
      </c>
      <c r="F1449" s="7">
        <v>123</v>
      </c>
      <c r="G1449" s="7" t="str">
        <f>VLOOKUP(Table13144[[#This Row],[LogRecordType]],RecordTypes!$B$13:$C$27,2,0)</f>
        <v>User Login Start is Good</v>
      </c>
      <c r="H1449" s="5" t="s">
        <v>94</v>
      </c>
      <c r="I1449" s="30">
        <f t="shared" si="22"/>
        <v>44340</v>
      </c>
      <c r="J1449" s="29">
        <f>+VLOOKUP(Table13144[[#This Row],[DeviceMAC]],C1450:F3352,3,0)</f>
        <v>44340.296921296285</v>
      </c>
      <c r="K1449">
        <f>+VLOOKUP(Table13144[[#This Row],[DeviceMAC]],C1450:F3352,4,0)</f>
        <v>113</v>
      </c>
      <c r="L1449" t="str">
        <f>VLOOKUP(Table13144[[#This Row],[PrevRecordType]],RecordTypes!$B$13:$C$27,2,0)</f>
        <v>User Login Start</v>
      </c>
      <c r="M1449" t="str">
        <f>+VLOOKUP(Table13144[[#This Row],[DeviceMAC]],C1450:H3352,5,0)</f>
        <v>User Login Start</v>
      </c>
    </row>
    <row r="1450" spans="2:13" x14ac:dyDescent="0.3">
      <c r="B1450" s="5" t="s">
        <v>29</v>
      </c>
      <c r="C1450" s="5" t="s">
        <v>74</v>
      </c>
      <c r="D1450" s="6">
        <v>44340</v>
      </c>
      <c r="E1450" s="28">
        <v>44340.296921296285</v>
      </c>
      <c r="F1450" s="7">
        <v>113</v>
      </c>
      <c r="G1450" s="7" t="str">
        <f>VLOOKUP(Table13144[[#This Row],[LogRecordType]],RecordTypes!$B$13:$C$27,2,0)</f>
        <v>User Login Start</v>
      </c>
      <c r="H1450" s="5" t="s">
        <v>94</v>
      </c>
      <c r="I1450" s="30">
        <f t="shared" si="22"/>
        <v>44340</v>
      </c>
      <c r="J1450" s="29">
        <f>+VLOOKUP(Table13144[[#This Row],[DeviceMAC]],C1451:F3353,3,0)</f>
        <v>44340.292453703696</v>
      </c>
      <c r="K1450">
        <f>+VLOOKUP(Table13144[[#This Row],[DeviceMAC]],C1451:F3353,4,0)</f>
        <v>112</v>
      </c>
      <c r="L1450" t="str">
        <f>VLOOKUP(Table13144[[#This Row],[PrevRecordType]],RecordTypes!$B$13:$C$27,2,0)</f>
        <v>Device Connect Network</v>
      </c>
      <c r="M1450" t="str">
        <f>+VLOOKUP(Table13144[[#This Row],[DeviceMAC]],C1451:H3353,5,0)</f>
        <v>Device Connect Network</v>
      </c>
    </row>
    <row r="1451" spans="2:13" ht="28.8" x14ac:dyDescent="0.3">
      <c r="B1451" s="5" t="s">
        <v>29</v>
      </c>
      <c r="C1451" s="5" t="s">
        <v>60</v>
      </c>
      <c r="D1451" s="6">
        <v>44340</v>
      </c>
      <c r="E1451" s="28">
        <v>44340.296782407408</v>
      </c>
      <c r="F1451" s="7">
        <v>123</v>
      </c>
      <c r="G1451" s="7" t="str">
        <f>VLOOKUP(Table13144[[#This Row],[LogRecordType]],RecordTypes!$B$13:$C$27,2,0)</f>
        <v>User Login Start is Good</v>
      </c>
      <c r="H1451" s="5" t="s">
        <v>76</v>
      </c>
      <c r="I1451" s="30">
        <f t="shared" si="22"/>
        <v>44340</v>
      </c>
      <c r="J1451" s="29">
        <f>+VLOOKUP(Table13144[[#This Row],[DeviceMAC]],C1452:F3354,3,0)</f>
        <v>44340.296701388892</v>
      </c>
      <c r="K1451">
        <f>+VLOOKUP(Table13144[[#This Row],[DeviceMAC]],C1452:F3354,4,0)</f>
        <v>113</v>
      </c>
      <c r="L1451" t="str">
        <f>VLOOKUP(Table13144[[#This Row],[PrevRecordType]],RecordTypes!$B$13:$C$27,2,0)</f>
        <v>User Login Start</v>
      </c>
      <c r="M1451" t="str">
        <f>+VLOOKUP(Table13144[[#This Row],[DeviceMAC]],C1452:H3354,5,0)</f>
        <v>User Login Start</v>
      </c>
    </row>
    <row r="1452" spans="2:13" x14ac:dyDescent="0.3">
      <c r="B1452" s="5" t="s">
        <v>29</v>
      </c>
      <c r="C1452" s="5" t="s">
        <v>60</v>
      </c>
      <c r="D1452" s="6">
        <v>44340</v>
      </c>
      <c r="E1452" s="28">
        <v>44340.296701388892</v>
      </c>
      <c r="F1452" s="7">
        <v>113</v>
      </c>
      <c r="G1452" s="7" t="str">
        <f>VLOOKUP(Table13144[[#This Row],[LogRecordType]],RecordTypes!$B$13:$C$27,2,0)</f>
        <v>User Login Start</v>
      </c>
      <c r="H1452" s="5" t="s">
        <v>76</v>
      </c>
      <c r="I1452" s="30">
        <f t="shared" si="22"/>
        <v>44340</v>
      </c>
      <c r="J1452" s="29">
        <f>+VLOOKUP(Table13144[[#This Row],[DeviceMAC]],C1453:F3355,3,0)</f>
        <v>44340.286111111112</v>
      </c>
      <c r="K1452">
        <f>+VLOOKUP(Table13144[[#This Row],[DeviceMAC]],C1453:F3355,4,0)</f>
        <v>112</v>
      </c>
      <c r="L1452" t="str">
        <f>VLOOKUP(Table13144[[#This Row],[PrevRecordType]],RecordTypes!$B$13:$C$27,2,0)</f>
        <v>Device Connect Network</v>
      </c>
      <c r="M1452" t="str">
        <f>+VLOOKUP(Table13144[[#This Row],[DeviceMAC]],C1453:H3355,5,0)</f>
        <v>Device Connect Network</v>
      </c>
    </row>
    <row r="1453" spans="2:13" ht="28.8" x14ac:dyDescent="0.3">
      <c r="B1453" s="5" t="s">
        <v>26</v>
      </c>
      <c r="C1453" s="5" t="s">
        <v>85</v>
      </c>
      <c r="D1453" s="6">
        <v>44340</v>
      </c>
      <c r="E1453" s="28">
        <v>44340.295729166668</v>
      </c>
      <c r="F1453" s="7">
        <v>123</v>
      </c>
      <c r="G1453" s="7" t="str">
        <f>VLOOKUP(Table13144[[#This Row],[LogRecordType]],RecordTypes!$B$13:$C$27,2,0)</f>
        <v>User Login Start is Good</v>
      </c>
      <c r="H1453" s="5" t="s">
        <v>90</v>
      </c>
      <c r="I1453" s="30">
        <f t="shared" si="22"/>
        <v>44340</v>
      </c>
      <c r="J1453" s="29">
        <f>+VLOOKUP(Table13144[[#This Row],[DeviceMAC]],C1454:F3356,3,0)</f>
        <v>44340.295578703706</v>
      </c>
      <c r="K1453">
        <f>+VLOOKUP(Table13144[[#This Row],[DeviceMAC]],C1454:F3356,4,0)</f>
        <v>113</v>
      </c>
      <c r="L1453" t="str">
        <f>VLOOKUP(Table13144[[#This Row],[PrevRecordType]],RecordTypes!$B$13:$C$27,2,0)</f>
        <v>User Login Start</v>
      </c>
      <c r="M1453" t="str">
        <f>+VLOOKUP(Table13144[[#This Row],[DeviceMAC]],C1454:H3356,5,0)</f>
        <v>User Login Start</v>
      </c>
    </row>
    <row r="1454" spans="2:13" x14ac:dyDescent="0.3">
      <c r="B1454" s="5" t="s">
        <v>26</v>
      </c>
      <c r="C1454" s="5" t="s">
        <v>85</v>
      </c>
      <c r="D1454" s="6">
        <v>44340</v>
      </c>
      <c r="E1454" s="28">
        <v>44340.295578703706</v>
      </c>
      <c r="F1454" s="7">
        <v>113</v>
      </c>
      <c r="G1454" s="7" t="str">
        <f>VLOOKUP(Table13144[[#This Row],[LogRecordType]],RecordTypes!$B$13:$C$27,2,0)</f>
        <v>User Login Start</v>
      </c>
      <c r="H1454" s="5" t="s">
        <v>89</v>
      </c>
      <c r="I1454" s="30">
        <f t="shared" si="22"/>
        <v>44340</v>
      </c>
      <c r="J1454" s="29">
        <f>+VLOOKUP(Table13144[[#This Row],[DeviceMAC]],C1455:F3357,3,0)</f>
        <v>44340.294768518521</v>
      </c>
      <c r="K1454">
        <f>+VLOOKUP(Table13144[[#This Row],[DeviceMAC]],C1455:F3357,4,0)</f>
        <v>112</v>
      </c>
      <c r="L1454" t="str">
        <f>VLOOKUP(Table13144[[#This Row],[PrevRecordType]],RecordTypes!$B$13:$C$27,2,0)</f>
        <v>Device Connect Network</v>
      </c>
      <c r="M1454" t="str">
        <f>+VLOOKUP(Table13144[[#This Row],[DeviceMAC]],C1455:H3357,5,0)</f>
        <v>Device Connect Network</v>
      </c>
    </row>
    <row r="1455" spans="2:13" ht="28.8" x14ac:dyDescent="0.3">
      <c r="B1455" s="5" t="s">
        <v>29</v>
      </c>
      <c r="C1455" s="5" t="s">
        <v>83</v>
      </c>
      <c r="D1455" s="6">
        <v>44340</v>
      </c>
      <c r="E1455" s="28">
        <v>44340.295277777783</v>
      </c>
      <c r="F1455" s="7">
        <v>123</v>
      </c>
      <c r="G1455" s="7" t="str">
        <f>VLOOKUP(Table13144[[#This Row],[LogRecordType]],RecordTypes!$B$13:$C$27,2,0)</f>
        <v>User Login Start is Good</v>
      </c>
      <c r="H1455" s="5" t="s">
        <v>93</v>
      </c>
      <c r="I1455" s="30">
        <f t="shared" si="22"/>
        <v>44340</v>
      </c>
      <c r="J1455" s="29">
        <f>+VLOOKUP(Table13144[[#This Row],[DeviceMAC]],C1456:F3358,3,0)</f>
        <v>44340.295115740744</v>
      </c>
      <c r="K1455">
        <f>+VLOOKUP(Table13144[[#This Row],[DeviceMAC]],C1456:F3358,4,0)</f>
        <v>113</v>
      </c>
      <c r="L1455" t="str">
        <f>VLOOKUP(Table13144[[#This Row],[PrevRecordType]],RecordTypes!$B$13:$C$27,2,0)</f>
        <v>User Login Start</v>
      </c>
      <c r="M1455" t="str">
        <f>+VLOOKUP(Table13144[[#This Row],[DeviceMAC]],C1456:H3358,5,0)</f>
        <v>User Login Start</v>
      </c>
    </row>
    <row r="1456" spans="2:13" x14ac:dyDescent="0.3">
      <c r="B1456" s="5" t="s">
        <v>29</v>
      </c>
      <c r="C1456" s="5" t="s">
        <v>83</v>
      </c>
      <c r="D1456" s="6">
        <v>44340</v>
      </c>
      <c r="E1456" s="28">
        <v>44340.295115740744</v>
      </c>
      <c r="F1456" s="7">
        <v>113</v>
      </c>
      <c r="G1456" s="7" t="str">
        <f>VLOOKUP(Table13144[[#This Row],[LogRecordType]],RecordTypes!$B$13:$C$27,2,0)</f>
        <v>User Login Start</v>
      </c>
      <c r="H1456" s="5" t="s">
        <v>92</v>
      </c>
      <c r="I1456" s="30">
        <f t="shared" si="22"/>
        <v>44340</v>
      </c>
      <c r="J1456" s="29">
        <f>+VLOOKUP(Table13144[[#This Row],[DeviceMAC]],C1457:F3359,3,0)</f>
        <v>44340.294594907413</v>
      </c>
      <c r="K1456">
        <f>+VLOOKUP(Table13144[[#This Row],[DeviceMAC]],C1457:F3359,4,0)</f>
        <v>112</v>
      </c>
      <c r="L1456" t="str">
        <f>VLOOKUP(Table13144[[#This Row],[PrevRecordType]],RecordTypes!$B$13:$C$27,2,0)</f>
        <v>Device Connect Network</v>
      </c>
      <c r="M1456" t="str">
        <f>+VLOOKUP(Table13144[[#This Row],[DeviceMAC]],C1457:H3359,5,0)</f>
        <v>Device Connect Network</v>
      </c>
    </row>
    <row r="1457" spans="2:13" ht="28.8" x14ac:dyDescent="0.3">
      <c r="B1457" s="5" t="s">
        <v>26</v>
      </c>
      <c r="C1457" s="5" t="s">
        <v>85</v>
      </c>
      <c r="D1457" s="6">
        <v>44340</v>
      </c>
      <c r="E1457" s="28">
        <v>44340.294768518521</v>
      </c>
      <c r="F1457" s="7">
        <v>112</v>
      </c>
      <c r="G1457" s="7" t="str">
        <f>VLOOKUP(Table13144[[#This Row],[LogRecordType]],RecordTypes!$B$13:$C$27,2,0)</f>
        <v>Device Connect Network</v>
      </c>
      <c r="H1457" s="5" t="s">
        <v>86</v>
      </c>
      <c r="I1457" s="30">
        <f t="shared" si="22"/>
        <v>44340</v>
      </c>
      <c r="J1457" s="29">
        <f>+VLOOKUP(Table13144[[#This Row],[DeviceMAC]],C1458:F3360,3,0)</f>
        <v>44340.294664351852</v>
      </c>
      <c r="K1457">
        <f>+VLOOKUP(Table13144[[#This Row],[DeviceMAC]],C1458:F3360,4,0)</f>
        <v>106</v>
      </c>
      <c r="L1457" t="str">
        <f>VLOOKUP(Table13144[[#This Row],[PrevRecordType]],RecordTypes!$B$13:$C$27,2,0)</f>
        <v>Device Start is Good</v>
      </c>
      <c r="M1457" t="str">
        <f>+VLOOKUP(Table13144[[#This Row],[DeviceMAC]],C1458:H3360,5,0)</f>
        <v>Device Start is Good</v>
      </c>
    </row>
    <row r="1458" spans="2:13" x14ac:dyDescent="0.3">
      <c r="B1458" s="5" t="s">
        <v>26</v>
      </c>
      <c r="C1458" s="5" t="s">
        <v>85</v>
      </c>
      <c r="D1458" s="6">
        <v>44340</v>
      </c>
      <c r="E1458" s="28">
        <v>44340.294664351852</v>
      </c>
      <c r="F1458" s="7">
        <v>106</v>
      </c>
      <c r="G1458" s="7" t="str">
        <f>VLOOKUP(Table13144[[#This Row],[LogRecordType]],RecordTypes!$B$13:$C$27,2,0)</f>
        <v>Device Start is Good</v>
      </c>
      <c r="H1458" s="5" t="s">
        <v>86</v>
      </c>
      <c r="I1458" s="30">
        <f t="shared" si="22"/>
        <v>44340</v>
      </c>
      <c r="J1458" s="29">
        <f>+VLOOKUP(Table13144[[#This Row],[DeviceMAC]],C1459:F3361,3,0)</f>
        <v>44340.293946759259</v>
      </c>
      <c r="K1458">
        <f>+VLOOKUP(Table13144[[#This Row],[DeviceMAC]],C1459:F3361,4,0)</f>
        <v>102</v>
      </c>
      <c r="L1458" t="str">
        <f>VLOOKUP(Table13144[[#This Row],[PrevRecordType]],RecordTypes!$B$13:$C$27,2,0)</f>
        <v>Device Start</v>
      </c>
      <c r="M1458" t="str">
        <f>+VLOOKUP(Table13144[[#This Row],[DeviceMAC]],C1459:H3361,5,0)</f>
        <v>Device Start</v>
      </c>
    </row>
    <row r="1459" spans="2:13" ht="28.8" x14ac:dyDescent="0.3">
      <c r="B1459" s="5" t="s">
        <v>29</v>
      </c>
      <c r="C1459" s="5" t="s">
        <v>83</v>
      </c>
      <c r="D1459" s="6">
        <v>44340</v>
      </c>
      <c r="E1459" s="28">
        <v>44340.294594907413</v>
      </c>
      <c r="F1459" s="7">
        <v>112</v>
      </c>
      <c r="G1459" s="7" t="str">
        <f>VLOOKUP(Table13144[[#This Row],[LogRecordType]],RecordTypes!$B$13:$C$27,2,0)</f>
        <v>Device Connect Network</v>
      </c>
      <c r="H1459" s="5" t="s">
        <v>84</v>
      </c>
      <c r="I1459" s="30">
        <f t="shared" si="22"/>
        <v>44340</v>
      </c>
      <c r="J1459" s="29">
        <f>+VLOOKUP(Table13144[[#This Row],[DeviceMAC]],C1460:F3362,3,0)</f>
        <v>44340.294490740744</v>
      </c>
      <c r="K1459">
        <f>+VLOOKUP(Table13144[[#This Row],[DeviceMAC]],C1460:F3362,4,0)</f>
        <v>106</v>
      </c>
      <c r="L1459" t="str">
        <f>VLOOKUP(Table13144[[#This Row],[PrevRecordType]],RecordTypes!$B$13:$C$27,2,0)</f>
        <v>Device Start is Good</v>
      </c>
      <c r="M1459" t="str">
        <f>+VLOOKUP(Table13144[[#This Row],[DeviceMAC]],C1460:H3362,5,0)</f>
        <v>Device Start is Good</v>
      </c>
    </row>
    <row r="1460" spans="2:13" ht="28.8" x14ac:dyDescent="0.3">
      <c r="B1460" s="5" t="s">
        <v>26</v>
      </c>
      <c r="C1460" s="5" t="s">
        <v>72</v>
      </c>
      <c r="D1460" s="6">
        <v>44340</v>
      </c>
      <c r="E1460" s="28">
        <v>44340.294548611113</v>
      </c>
      <c r="F1460" s="7">
        <v>123</v>
      </c>
      <c r="G1460" s="7" t="str">
        <f>VLOOKUP(Table13144[[#This Row],[LogRecordType]],RecordTypes!$B$13:$C$27,2,0)</f>
        <v>User Login Start is Good</v>
      </c>
      <c r="H1460" s="5" t="s">
        <v>68</v>
      </c>
      <c r="I1460" s="30">
        <f t="shared" si="22"/>
        <v>44340</v>
      </c>
      <c r="J1460" s="29">
        <f>+VLOOKUP(Table13144[[#This Row],[DeviceMAC]],C1461:F3363,3,0)</f>
        <v>44340.29451388889</v>
      </c>
      <c r="K1460">
        <f>+VLOOKUP(Table13144[[#This Row],[DeviceMAC]],C1461:F3363,4,0)</f>
        <v>113</v>
      </c>
      <c r="L1460" t="str">
        <f>VLOOKUP(Table13144[[#This Row],[PrevRecordType]],RecordTypes!$B$13:$C$27,2,0)</f>
        <v>User Login Start</v>
      </c>
      <c r="M1460" t="str">
        <f>+VLOOKUP(Table13144[[#This Row],[DeviceMAC]],C1461:H3363,5,0)</f>
        <v>User Login Start</v>
      </c>
    </row>
    <row r="1461" spans="2:13" x14ac:dyDescent="0.3">
      <c r="B1461" s="5" t="s">
        <v>26</v>
      </c>
      <c r="C1461" s="5" t="s">
        <v>72</v>
      </c>
      <c r="D1461" s="6">
        <v>44340</v>
      </c>
      <c r="E1461" s="28">
        <v>44340.29451388889</v>
      </c>
      <c r="F1461" s="7">
        <v>113</v>
      </c>
      <c r="G1461" s="7" t="str">
        <f>VLOOKUP(Table13144[[#This Row],[LogRecordType]],RecordTypes!$B$13:$C$27,2,0)</f>
        <v>User Login Start</v>
      </c>
      <c r="H1461" s="5" t="s">
        <v>87</v>
      </c>
      <c r="I1461" s="30">
        <f t="shared" si="22"/>
        <v>44340</v>
      </c>
      <c r="J1461" s="29">
        <f>+VLOOKUP(Table13144[[#This Row],[DeviceMAC]],C1462:F3364,3,0)</f>
        <v>44340.29383101852</v>
      </c>
      <c r="K1461">
        <f>+VLOOKUP(Table13144[[#This Row],[DeviceMAC]],C1462:F3364,4,0)</f>
        <v>112</v>
      </c>
      <c r="L1461" t="str">
        <f>VLOOKUP(Table13144[[#This Row],[PrevRecordType]],RecordTypes!$B$13:$C$27,2,0)</f>
        <v>Device Connect Network</v>
      </c>
      <c r="M1461" t="str">
        <f>+VLOOKUP(Table13144[[#This Row],[DeviceMAC]],C1462:H3364,5,0)</f>
        <v>Device Connect Network</v>
      </c>
    </row>
    <row r="1462" spans="2:13" x14ac:dyDescent="0.3">
      <c r="B1462" s="5" t="s">
        <v>29</v>
      </c>
      <c r="C1462" s="5" t="s">
        <v>83</v>
      </c>
      <c r="D1462" s="6">
        <v>44340</v>
      </c>
      <c r="E1462" s="28">
        <v>44340.294490740744</v>
      </c>
      <c r="F1462" s="7">
        <v>106</v>
      </c>
      <c r="G1462" s="7" t="str">
        <f>VLOOKUP(Table13144[[#This Row],[LogRecordType]],RecordTypes!$B$13:$C$27,2,0)</f>
        <v>Device Start is Good</v>
      </c>
      <c r="H1462" s="5" t="s">
        <v>84</v>
      </c>
      <c r="I1462" s="30">
        <f t="shared" si="22"/>
        <v>44340</v>
      </c>
      <c r="J1462" s="29">
        <f>+VLOOKUP(Table13144[[#This Row],[DeviceMAC]],C1463:F3365,3,0)</f>
        <v>44340.293668981481</v>
      </c>
      <c r="K1462">
        <f>+VLOOKUP(Table13144[[#This Row],[DeviceMAC]],C1463:F3365,4,0)</f>
        <v>102</v>
      </c>
      <c r="L1462" t="str">
        <f>VLOOKUP(Table13144[[#This Row],[PrevRecordType]],RecordTypes!$B$13:$C$27,2,0)</f>
        <v>Device Start</v>
      </c>
      <c r="M1462" t="str">
        <f>+VLOOKUP(Table13144[[#This Row],[DeviceMAC]],C1463:H3365,5,0)</f>
        <v>Device Start</v>
      </c>
    </row>
    <row r="1463" spans="2:13" ht="28.8" x14ac:dyDescent="0.3">
      <c r="B1463" s="5" t="s">
        <v>26</v>
      </c>
      <c r="C1463" s="5" t="s">
        <v>79</v>
      </c>
      <c r="D1463" s="6">
        <v>44340</v>
      </c>
      <c r="E1463" s="28">
        <v>44340.294039351858</v>
      </c>
      <c r="F1463" s="7">
        <v>123</v>
      </c>
      <c r="G1463" s="7" t="str">
        <f>VLOOKUP(Table13144[[#This Row],[LogRecordType]],RecordTypes!$B$13:$C$27,2,0)</f>
        <v>User Login Start is Good</v>
      </c>
      <c r="H1463" s="5" t="s">
        <v>82</v>
      </c>
      <c r="I1463" s="30">
        <f t="shared" si="22"/>
        <v>44340</v>
      </c>
      <c r="J1463" s="29">
        <f>+VLOOKUP(Table13144[[#This Row],[DeviceMAC]],C1464:F3366,3,0)</f>
        <v>44340.293912037043</v>
      </c>
      <c r="K1463">
        <f>+VLOOKUP(Table13144[[#This Row],[DeviceMAC]],C1464:F3366,4,0)</f>
        <v>113</v>
      </c>
      <c r="L1463" t="str">
        <f>VLOOKUP(Table13144[[#This Row],[PrevRecordType]],RecordTypes!$B$13:$C$27,2,0)</f>
        <v>User Login Start</v>
      </c>
      <c r="M1463" t="str">
        <f>+VLOOKUP(Table13144[[#This Row],[DeviceMAC]],C1464:H3366,5,0)</f>
        <v>User Login Start</v>
      </c>
    </row>
    <row r="1464" spans="2:13" x14ac:dyDescent="0.3">
      <c r="B1464" s="5" t="s">
        <v>26</v>
      </c>
      <c r="C1464" s="5" t="s">
        <v>85</v>
      </c>
      <c r="D1464" s="6">
        <v>44340</v>
      </c>
      <c r="E1464" s="28">
        <v>44340.293946759259</v>
      </c>
      <c r="F1464" s="7">
        <v>102</v>
      </c>
      <c r="G1464" s="7" t="str">
        <f>VLOOKUP(Table13144[[#This Row],[LogRecordType]],RecordTypes!$B$13:$C$27,2,0)</f>
        <v>Device Start</v>
      </c>
      <c r="H1464" s="5" t="s">
        <v>86</v>
      </c>
      <c r="I1464" s="30">
        <f t="shared" si="22"/>
        <v>44339</v>
      </c>
      <c r="J1464" s="29">
        <f>+VLOOKUP(Table13144[[#This Row],[DeviceMAC]],C1465:F3367,3,0)</f>
        <v>44339.675509259272</v>
      </c>
      <c r="K1464">
        <f>+VLOOKUP(Table13144[[#This Row],[DeviceMAC]],C1465:F3367,4,0)</f>
        <v>156</v>
      </c>
      <c r="L1464" t="str">
        <f>VLOOKUP(Table13144[[#This Row],[PrevRecordType]],RecordTypes!$B$13:$C$27,2,0)</f>
        <v>PowerDown Or Network Disconnect Discovered</v>
      </c>
      <c r="M1464" s="31" t="str">
        <f>+VLOOKUP(Table13144[[#This Row],[DeviceMAC]],C1465:H3367,5,0)</f>
        <v>PowerDown Or Network Disconnect Discovered</v>
      </c>
    </row>
    <row r="1465" spans="2:13" x14ac:dyDescent="0.3">
      <c r="B1465" s="5" t="s">
        <v>26</v>
      </c>
      <c r="C1465" s="5" t="s">
        <v>79</v>
      </c>
      <c r="D1465" s="6">
        <v>44340</v>
      </c>
      <c r="E1465" s="28">
        <v>44340.293912037043</v>
      </c>
      <c r="F1465" s="7">
        <v>113</v>
      </c>
      <c r="G1465" s="7" t="str">
        <f>VLOOKUP(Table13144[[#This Row],[LogRecordType]],RecordTypes!$B$13:$C$27,2,0)</f>
        <v>User Login Start</v>
      </c>
      <c r="H1465" s="5" t="s">
        <v>81</v>
      </c>
      <c r="I1465" s="30">
        <f t="shared" si="22"/>
        <v>44340</v>
      </c>
      <c r="J1465" s="29">
        <f>+VLOOKUP(Table13144[[#This Row],[DeviceMAC]],C1466:F3368,3,0)</f>
        <v>44340.293715277789</v>
      </c>
      <c r="K1465">
        <f>+VLOOKUP(Table13144[[#This Row],[DeviceMAC]],C1466:F3368,4,0)</f>
        <v>112</v>
      </c>
      <c r="L1465" t="str">
        <f>VLOOKUP(Table13144[[#This Row],[PrevRecordType]],RecordTypes!$B$13:$C$27,2,0)</f>
        <v>Device Connect Network</v>
      </c>
      <c r="M1465" t="str">
        <f>+VLOOKUP(Table13144[[#This Row],[DeviceMAC]],C1466:H3368,5,0)</f>
        <v>Device Connect Network</v>
      </c>
    </row>
    <row r="1466" spans="2:13" ht="28.8" x14ac:dyDescent="0.3">
      <c r="B1466" s="5" t="s">
        <v>26</v>
      </c>
      <c r="C1466" s="5" t="s">
        <v>72</v>
      </c>
      <c r="D1466" s="6">
        <v>44340</v>
      </c>
      <c r="E1466" s="28">
        <v>44340.29383101852</v>
      </c>
      <c r="F1466" s="7">
        <v>112</v>
      </c>
      <c r="G1466" s="7" t="str">
        <f>VLOOKUP(Table13144[[#This Row],[LogRecordType]],RecordTypes!$B$13:$C$27,2,0)</f>
        <v>Device Connect Network</v>
      </c>
      <c r="H1466" s="5" t="s">
        <v>73</v>
      </c>
      <c r="I1466" s="30">
        <f t="shared" si="22"/>
        <v>44340</v>
      </c>
      <c r="J1466" s="29">
        <f>+VLOOKUP(Table13144[[#This Row],[DeviceMAC]],C1467:F3369,3,0)</f>
        <v>44340.293726851851</v>
      </c>
      <c r="K1466">
        <f>+VLOOKUP(Table13144[[#This Row],[DeviceMAC]],C1467:F3369,4,0)</f>
        <v>106</v>
      </c>
      <c r="L1466" t="str">
        <f>VLOOKUP(Table13144[[#This Row],[PrevRecordType]],RecordTypes!$B$13:$C$27,2,0)</f>
        <v>Device Start is Good</v>
      </c>
      <c r="M1466" t="str">
        <f>+VLOOKUP(Table13144[[#This Row],[DeviceMAC]],C1467:H3369,5,0)</f>
        <v>Device Start is Good</v>
      </c>
    </row>
    <row r="1467" spans="2:13" x14ac:dyDescent="0.3">
      <c r="B1467" s="5" t="s">
        <v>26</v>
      </c>
      <c r="C1467" s="5" t="s">
        <v>72</v>
      </c>
      <c r="D1467" s="6">
        <v>44340</v>
      </c>
      <c r="E1467" s="28">
        <v>44340.293726851851</v>
      </c>
      <c r="F1467" s="7">
        <v>106</v>
      </c>
      <c r="G1467" s="7" t="str">
        <f>VLOOKUP(Table13144[[#This Row],[LogRecordType]],RecordTypes!$B$13:$C$27,2,0)</f>
        <v>Device Start is Good</v>
      </c>
      <c r="H1467" s="5" t="s">
        <v>73</v>
      </c>
      <c r="I1467" s="30">
        <f t="shared" si="22"/>
        <v>44340</v>
      </c>
      <c r="J1467" s="29">
        <f>+VLOOKUP(Table13144[[#This Row],[DeviceMAC]],C1468:F3370,3,0)</f>
        <v>44340.291469907403</v>
      </c>
      <c r="K1467">
        <f>+VLOOKUP(Table13144[[#This Row],[DeviceMAC]],C1468:F3370,4,0)</f>
        <v>102</v>
      </c>
      <c r="L1467" t="str">
        <f>VLOOKUP(Table13144[[#This Row],[PrevRecordType]],RecordTypes!$B$13:$C$27,2,0)</f>
        <v>Device Start</v>
      </c>
      <c r="M1467" t="str">
        <f>+VLOOKUP(Table13144[[#This Row],[DeviceMAC]],C1468:H3370,5,0)</f>
        <v>Device Start</v>
      </c>
    </row>
    <row r="1468" spans="2:13" ht="28.8" x14ac:dyDescent="0.3">
      <c r="B1468" s="5" t="s">
        <v>26</v>
      </c>
      <c r="C1468" s="5" t="s">
        <v>79</v>
      </c>
      <c r="D1468" s="6">
        <v>44340</v>
      </c>
      <c r="E1468" s="28">
        <v>44340.293715277789</v>
      </c>
      <c r="F1468" s="7">
        <v>112</v>
      </c>
      <c r="G1468" s="7" t="str">
        <f>VLOOKUP(Table13144[[#This Row],[LogRecordType]],RecordTypes!$B$13:$C$27,2,0)</f>
        <v>Device Connect Network</v>
      </c>
      <c r="H1468" s="5" t="s">
        <v>80</v>
      </c>
      <c r="I1468" s="30">
        <f t="shared" si="22"/>
        <v>44340</v>
      </c>
      <c r="J1468" s="29">
        <f>+VLOOKUP(Table13144[[#This Row],[DeviceMAC]],C1469:F3371,3,0)</f>
        <v>44340.293611111119</v>
      </c>
      <c r="K1468">
        <f>+VLOOKUP(Table13144[[#This Row],[DeviceMAC]],C1469:F3371,4,0)</f>
        <v>106</v>
      </c>
      <c r="L1468" t="str">
        <f>VLOOKUP(Table13144[[#This Row],[PrevRecordType]],RecordTypes!$B$13:$C$27,2,0)</f>
        <v>Device Start is Good</v>
      </c>
      <c r="M1468" t="str">
        <f>+VLOOKUP(Table13144[[#This Row],[DeviceMAC]],C1469:H3371,5,0)</f>
        <v>Device Start is Good</v>
      </c>
    </row>
    <row r="1469" spans="2:13" x14ac:dyDescent="0.3">
      <c r="B1469" s="5" t="s">
        <v>29</v>
      </c>
      <c r="C1469" s="5" t="s">
        <v>83</v>
      </c>
      <c r="D1469" s="6">
        <v>44340</v>
      </c>
      <c r="E1469" s="28">
        <v>44340.293668981481</v>
      </c>
      <c r="F1469" s="7">
        <v>102</v>
      </c>
      <c r="G1469" s="7" t="str">
        <f>VLOOKUP(Table13144[[#This Row],[LogRecordType]],RecordTypes!$B$13:$C$27,2,0)</f>
        <v>Device Start</v>
      </c>
      <c r="H1469" s="5" t="s">
        <v>84</v>
      </c>
      <c r="I1469" s="30">
        <f t="shared" si="22"/>
        <v>44339</v>
      </c>
      <c r="J1469" s="29">
        <f>+VLOOKUP(Table13144[[#This Row],[DeviceMAC]],C1470:F3372,3,0)</f>
        <v>44339.710856481492</v>
      </c>
      <c r="K1469">
        <f>+VLOOKUP(Table13144[[#This Row],[DeviceMAC]],C1470:F3372,4,0)</f>
        <v>156</v>
      </c>
      <c r="L1469" t="str">
        <f>VLOOKUP(Table13144[[#This Row],[PrevRecordType]],RecordTypes!$B$13:$C$27,2,0)</f>
        <v>PowerDown Or Network Disconnect Discovered</v>
      </c>
      <c r="M1469" s="31" t="str">
        <f>+VLOOKUP(Table13144[[#This Row],[DeviceMAC]],C1470:H3372,5,0)</f>
        <v>PowerDown Or Network Disconnect Discovered</v>
      </c>
    </row>
    <row r="1470" spans="2:13" x14ac:dyDescent="0.3">
      <c r="B1470" s="5" t="s">
        <v>26</v>
      </c>
      <c r="C1470" s="5" t="s">
        <v>79</v>
      </c>
      <c r="D1470" s="6">
        <v>44340</v>
      </c>
      <c r="E1470" s="28">
        <v>44340.293611111119</v>
      </c>
      <c r="F1470" s="7">
        <v>106</v>
      </c>
      <c r="G1470" s="7" t="str">
        <f>VLOOKUP(Table13144[[#This Row],[LogRecordType]],RecordTypes!$B$13:$C$27,2,0)</f>
        <v>Device Start is Good</v>
      </c>
      <c r="H1470" s="5" t="s">
        <v>80</v>
      </c>
      <c r="I1470" s="30">
        <f t="shared" si="22"/>
        <v>44340</v>
      </c>
      <c r="J1470" s="29">
        <f>+VLOOKUP(Table13144[[#This Row],[DeviceMAC]],C1471:F3373,3,0)</f>
        <v>44340.292662037042</v>
      </c>
      <c r="K1470">
        <f>+VLOOKUP(Table13144[[#This Row],[DeviceMAC]],C1471:F3373,4,0)</f>
        <v>102</v>
      </c>
      <c r="L1470" t="str">
        <f>VLOOKUP(Table13144[[#This Row],[PrevRecordType]],RecordTypes!$B$13:$C$27,2,0)</f>
        <v>Device Start</v>
      </c>
      <c r="M1470" t="str">
        <f>+VLOOKUP(Table13144[[#This Row],[DeviceMAC]],C1471:H3373,5,0)</f>
        <v>Device Start</v>
      </c>
    </row>
    <row r="1471" spans="2:13" ht="28.8" x14ac:dyDescent="0.3">
      <c r="B1471" s="5" t="s">
        <v>26</v>
      </c>
      <c r="C1471" s="5" t="s">
        <v>54</v>
      </c>
      <c r="D1471" s="6">
        <v>44340</v>
      </c>
      <c r="E1471" s="28">
        <v>44340.293576388882</v>
      </c>
      <c r="F1471" s="7">
        <v>123</v>
      </c>
      <c r="G1471" s="7" t="str">
        <f>VLOOKUP(Table13144[[#This Row],[LogRecordType]],RecordTypes!$B$13:$C$27,2,0)</f>
        <v>User Login Start is Good</v>
      </c>
      <c r="H1471" s="5" t="s">
        <v>88</v>
      </c>
      <c r="I1471" s="30">
        <f t="shared" si="22"/>
        <v>44340</v>
      </c>
      <c r="J1471" s="29">
        <f>+VLOOKUP(Table13144[[#This Row],[DeviceMAC]],C1472:F3374,3,0)</f>
        <v>44340.29343749999</v>
      </c>
      <c r="K1471">
        <f>+VLOOKUP(Table13144[[#This Row],[DeviceMAC]],C1472:F3374,4,0)</f>
        <v>113</v>
      </c>
      <c r="L1471" t="str">
        <f>VLOOKUP(Table13144[[#This Row],[PrevRecordType]],RecordTypes!$B$13:$C$27,2,0)</f>
        <v>User Login Start</v>
      </c>
      <c r="M1471" t="str">
        <f>+VLOOKUP(Table13144[[#This Row],[DeviceMAC]],C1472:H3374,5,0)</f>
        <v>User Login Start</v>
      </c>
    </row>
    <row r="1472" spans="2:13" ht="28.8" x14ac:dyDescent="0.3">
      <c r="B1472" s="5" t="s">
        <v>29</v>
      </c>
      <c r="C1472" s="5" t="s">
        <v>70</v>
      </c>
      <c r="D1472" s="6">
        <v>44340</v>
      </c>
      <c r="E1472" s="28">
        <v>44340.293437500011</v>
      </c>
      <c r="F1472" s="7">
        <v>123</v>
      </c>
      <c r="G1472" s="7" t="str">
        <f>VLOOKUP(Table13144[[#This Row],[LogRecordType]],RecordTypes!$B$13:$C$27,2,0)</f>
        <v>User Login Start is Good</v>
      </c>
      <c r="H1472" s="5" t="s">
        <v>78</v>
      </c>
      <c r="I1472" s="30">
        <f t="shared" si="22"/>
        <v>44340</v>
      </c>
      <c r="J1472" s="29">
        <f>+VLOOKUP(Table13144[[#This Row],[DeviceMAC]],C1473:F3375,3,0)</f>
        <v>44340.293310185196</v>
      </c>
      <c r="K1472">
        <f>+VLOOKUP(Table13144[[#This Row],[DeviceMAC]],C1473:F3375,4,0)</f>
        <v>113</v>
      </c>
      <c r="L1472" t="str">
        <f>VLOOKUP(Table13144[[#This Row],[PrevRecordType]],RecordTypes!$B$13:$C$27,2,0)</f>
        <v>User Login Start</v>
      </c>
      <c r="M1472" t="str">
        <f>+VLOOKUP(Table13144[[#This Row],[DeviceMAC]],C1473:H3375,5,0)</f>
        <v>User Login Start</v>
      </c>
    </row>
    <row r="1473" spans="2:13" x14ac:dyDescent="0.3">
      <c r="B1473" s="5" t="s">
        <v>26</v>
      </c>
      <c r="C1473" s="5" t="s">
        <v>54</v>
      </c>
      <c r="D1473" s="6">
        <v>44340</v>
      </c>
      <c r="E1473" s="28">
        <v>44340.29343749999</v>
      </c>
      <c r="F1473" s="7">
        <v>113</v>
      </c>
      <c r="G1473" s="7" t="str">
        <f>VLOOKUP(Table13144[[#This Row],[LogRecordType]],RecordTypes!$B$13:$C$27,2,0)</f>
        <v>User Login Start</v>
      </c>
      <c r="H1473" s="5" t="s">
        <v>88</v>
      </c>
      <c r="I1473" s="30">
        <f t="shared" si="22"/>
        <v>44340</v>
      </c>
      <c r="J1473" s="29">
        <f>+VLOOKUP(Table13144[[#This Row],[DeviceMAC]],C1474:F3376,3,0)</f>
        <v>44340.290925925918</v>
      </c>
      <c r="K1473">
        <f>+VLOOKUP(Table13144[[#This Row],[DeviceMAC]],C1474:F3376,4,0)</f>
        <v>135</v>
      </c>
      <c r="L1473" t="str">
        <f>VLOOKUP(Table13144[[#This Row],[PrevRecordType]],RecordTypes!$B$13:$C$27,2,0)</f>
        <v>User Login Start Fail</v>
      </c>
      <c r="M1473" t="str">
        <f>+VLOOKUP(Table13144[[#This Row],[DeviceMAC]],C1474:H3376,5,0)</f>
        <v>User Login Start Fail</v>
      </c>
    </row>
    <row r="1474" spans="2:13" ht="28.8" x14ac:dyDescent="0.3">
      <c r="B1474" s="5" t="s">
        <v>26</v>
      </c>
      <c r="C1474" s="5" t="s">
        <v>64</v>
      </c>
      <c r="D1474" s="6">
        <v>44340</v>
      </c>
      <c r="E1474" s="28">
        <v>44340.293414351858</v>
      </c>
      <c r="F1474" s="7">
        <v>123</v>
      </c>
      <c r="G1474" s="7" t="str">
        <f>VLOOKUP(Table13144[[#This Row],[LogRecordType]],RecordTypes!$B$13:$C$27,2,0)</f>
        <v>User Login Start is Good</v>
      </c>
      <c r="H1474" s="5" t="s">
        <v>90</v>
      </c>
      <c r="I1474" s="30">
        <f t="shared" si="22"/>
        <v>44340</v>
      </c>
      <c r="J1474" s="29">
        <f>+VLOOKUP(Table13144[[#This Row],[DeviceMAC]],C1475:F3377,3,0)</f>
        <v>44340.293368055558</v>
      </c>
      <c r="K1474">
        <f>+VLOOKUP(Table13144[[#This Row],[DeviceMAC]],C1475:F3377,4,0)</f>
        <v>113</v>
      </c>
      <c r="L1474" t="str">
        <f>VLOOKUP(Table13144[[#This Row],[PrevRecordType]],RecordTypes!$B$13:$C$27,2,0)</f>
        <v>User Login Start</v>
      </c>
      <c r="M1474" t="str">
        <f>+VLOOKUP(Table13144[[#This Row],[DeviceMAC]],C1475:H3377,5,0)</f>
        <v>User Login Start</v>
      </c>
    </row>
    <row r="1475" spans="2:13" x14ac:dyDescent="0.3">
      <c r="B1475" s="5" t="s">
        <v>26</v>
      </c>
      <c r="C1475" s="5" t="s">
        <v>64</v>
      </c>
      <c r="D1475" s="6">
        <v>44340</v>
      </c>
      <c r="E1475" s="28">
        <v>44340.293368055558</v>
      </c>
      <c r="F1475" s="7">
        <v>113</v>
      </c>
      <c r="G1475" s="7" t="str">
        <f>VLOOKUP(Table13144[[#This Row],[LogRecordType]],RecordTypes!$B$13:$C$27,2,0)</f>
        <v>User Login Start</v>
      </c>
      <c r="H1475" s="5" t="s">
        <v>90</v>
      </c>
      <c r="I1475" s="30">
        <f t="shared" si="22"/>
        <v>44340</v>
      </c>
      <c r="J1475" s="29">
        <f>+VLOOKUP(Table13144[[#This Row],[DeviceMAC]],C1476:F3378,3,0)</f>
        <v>44340.288530092592</v>
      </c>
      <c r="K1475">
        <f>+VLOOKUP(Table13144[[#This Row],[DeviceMAC]],C1476:F3378,4,0)</f>
        <v>112</v>
      </c>
      <c r="L1475" t="str">
        <f>VLOOKUP(Table13144[[#This Row],[PrevRecordType]],RecordTypes!$B$13:$C$27,2,0)</f>
        <v>Device Connect Network</v>
      </c>
      <c r="M1475" t="str">
        <f>+VLOOKUP(Table13144[[#This Row],[DeviceMAC]],C1476:H3378,5,0)</f>
        <v>Device Connect Network</v>
      </c>
    </row>
    <row r="1476" spans="2:13" x14ac:dyDescent="0.3">
      <c r="B1476" s="5" t="s">
        <v>29</v>
      </c>
      <c r="C1476" s="5" t="s">
        <v>70</v>
      </c>
      <c r="D1476" s="6">
        <v>44340</v>
      </c>
      <c r="E1476" s="28">
        <v>44340.293310185196</v>
      </c>
      <c r="F1476" s="7">
        <v>113</v>
      </c>
      <c r="G1476" s="7" t="str">
        <f>VLOOKUP(Table13144[[#This Row],[LogRecordType]],RecordTypes!$B$13:$C$27,2,0)</f>
        <v>User Login Start</v>
      </c>
      <c r="H1476" s="5" t="s">
        <v>77</v>
      </c>
      <c r="I1476" s="30">
        <f t="shared" si="22"/>
        <v>44340</v>
      </c>
      <c r="J1476" s="29">
        <f>+VLOOKUP(Table13144[[#This Row],[DeviceMAC]],C1477:F3379,3,0)</f>
        <v>44340.292233796303</v>
      </c>
      <c r="K1476">
        <f>+VLOOKUP(Table13144[[#This Row],[DeviceMAC]],C1477:F3379,4,0)</f>
        <v>112</v>
      </c>
      <c r="L1476" t="str">
        <f>VLOOKUP(Table13144[[#This Row],[PrevRecordType]],RecordTypes!$B$13:$C$27,2,0)</f>
        <v>Device Connect Network</v>
      </c>
      <c r="M1476" t="str">
        <f>+VLOOKUP(Table13144[[#This Row],[DeviceMAC]],C1477:H3379,5,0)</f>
        <v>Device Connect Network</v>
      </c>
    </row>
    <row r="1477" spans="2:13" x14ac:dyDescent="0.3">
      <c r="B1477" s="5" t="s">
        <v>26</v>
      </c>
      <c r="C1477" s="5" t="s">
        <v>79</v>
      </c>
      <c r="D1477" s="6">
        <v>44340</v>
      </c>
      <c r="E1477" s="28">
        <v>44340.292662037042</v>
      </c>
      <c r="F1477" s="7">
        <v>102</v>
      </c>
      <c r="G1477" s="7" t="str">
        <f>VLOOKUP(Table13144[[#This Row],[LogRecordType]],RecordTypes!$B$13:$C$27,2,0)</f>
        <v>Device Start</v>
      </c>
      <c r="H1477" s="5" t="s">
        <v>80</v>
      </c>
      <c r="I1477" s="30">
        <f t="shared" si="22"/>
        <v>44339</v>
      </c>
      <c r="J1477" s="29">
        <f>+VLOOKUP(Table13144[[#This Row],[DeviceMAC]],C1478:F3380,3,0)</f>
        <v>44339.680196759262</v>
      </c>
      <c r="K1477">
        <f>+VLOOKUP(Table13144[[#This Row],[DeviceMAC]],C1478:F3380,4,0)</f>
        <v>156</v>
      </c>
      <c r="L1477" t="str">
        <f>VLOOKUP(Table13144[[#This Row],[PrevRecordType]],RecordTypes!$B$13:$C$27,2,0)</f>
        <v>PowerDown Or Network Disconnect Discovered</v>
      </c>
      <c r="M1477" s="31" t="str">
        <f>+VLOOKUP(Table13144[[#This Row],[DeviceMAC]],C1478:H3380,5,0)</f>
        <v>PowerDown Or Network Disconnect Discovered</v>
      </c>
    </row>
    <row r="1478" spans="2:13" ht="28.8" x14ac:dyDescent="0.3">
      <c r="B1478" s="5" t="s">
        <v>29</v>
      </c>
      <c r="C1478" s="5" t="s">
        <v>74</v>
      </c>
      <c r="D1478" s="6">
        <v>44340</v>
      </c>
      <c r="E1478" s="28">
        <v>44340.292453703696</v>
      </c>
      <c r="F1478" s="7">
        <v>112</v>
      </c>
      <c r="G1478" s="7" t="str">
        <f>VLOOKUP(Table13144[[#This Row],[LogRecordType]],RecordTypes!$B$13:$C$27,2,0)</f>
        <v>Device Connect Network</v>
      </c>
      <c r="H1478" s="5" t="s">
        <v>75</v>
      </c>
      <c r="I1478" s="30">
        <f t="shared" si="22"/>
        <v>44339</v>
      </c>
      <c r="J1478" s="29">
        <f>+VLOOKUP(Table13144[[#This Row],[DeviceMAC]],C1479:F3381,3,0)</f>
        <v>44339.666076388887</v>
      </c>
      <c r="K1478">
        <f>+VLOOKUP(Table13144[[#This Row],[DeviceMAC]],C1479:F3381,4,0)</f>
        <v>156</v>
      </c>
      <c r="L1478" t="str">
        <f>VLOOKUP(Table13144[[#This Row],[PrevRecordType]],RecordTypes!$B$13:$C$27,2,0)</f>
        <v>PowerDown Or Network Disconnect Discovered</v>
      </c>
      <c r="M1478" s="31" t="str">
        <f>+VLOOKUP(Table13144[[#This Row],[DeviceMAC]],C1479:H3381,5,0)</f>
        <v>PowerDown Or Network Disconnect Discovered</v>
      </c>
    </row>
    <row r="1479" spans="2:13" ht="28.8" x14ac:dyDescent="0.3">
      <c r="B1479" s="5" t="s">
        <v>26</v>
      </c>
      <c r="C1479" s="5" t="s">
        <v>62</v>
      </c>
      <c r="D1479" s="6">
        <v>44340</v>
      </c>
      <c r="E1479" s="28">
        <v>44340.292337962965</v>
      </c>
      <c r="F1479" s="7">
        <v>123</v>
      </c>
      <c r="G1479" s="7" t="str">
        <f>VLOOKUP(Table13144[[#This Row],[LogRecordType]],RecordTypes!$B$13:$C$27,2,0)</f>
        <v>User Login Start is Good</v>
      </c>
      <c r="H1479" s="5" t="s">
        <v>63</v>
      </c>
      <c r="I1479" s="30">
        <f t="shared" si="22"/>
        <v>44340</v>
      </c>
      <c r="J1479" s="29">
        <f>+VLOOKUP(Table13144[[#This Row],[DeviceMAC]],C1480:F3382,3,0)</f>
        <v>44340.292326388888</v>
      </c>
      <c r="K1479">
        <f>+VLOOKUP(Table13144[[#This Row],[DeviceMAC]],C1480:F3382,4,0)</f>
        <v>113</v>
      </c>
      <c r="L1479" t="str">
        <f>VLOOKUP(Table13144[[#This Row],[PrevRecordType]],RecordTypes!$B$13:$C$27,2,0)</f>
        <v>User Login Start</v>
      </c>
      <c r="M1479" t="str">
        <f>+VLOOKUP(Table13144[[#This Row],[DeviceMAC]],C1480:H3382,5,0)</f>
        <v>User Login Start</v>
      </c>
    </row>
    <row r="1480" spans="2:13" x14ac:dyDescent="0.3">
      <c r="B1480" s="5" t="s">
        <v>26</v>
      </c>
      <c r="C1480" s="5" t="s">
        <v>62</v>
      </c>
      <c r="D1480" s="6">
        <v>44340</v>
      </c>
      <c r="E1480" s="28">
        <v>44340.292326388888</v>
      </c>
      <c r="F1480" s="7">
        <v>113</v>
      </c>
      <c r="G1480" s="7" t="str">
        <f>VLOOKUP(Table13144[[#This Row],[LogRecordType]],RecordTypes!$B$13:$C$27,2,0)</f>
        <v>User Login Start</v>
      </c>
      <c r="H1480" s="5" t="s">
        <v>63</v>
      </c>
      <c r="I1480" s="30">
        <f t="shared" si="22"/>
        <v>44340</v>
      </c>
      <c r="J1480" s="29">
        <f>+VLOOKUP(Table13144[[#This Row],[DeviceMAC]],C1481:F3383,3,0)</f>
        <v>44340.287766203699</v>
      </c>
      <c r="K1480">
        <f>+VLOOKUP(Table13144[[#This Row],[DeviceMAC]],C1481:F3383,4,0)</f>
        <v>112</v>
      </c>
      <c r="L1480" t="str">
        <f>VLOOKUP(Table13144[[#This Row],[PrevRecordType]],RecordTypes!$B$13:$C$27,2,0)</f>
        <v>Device Connect Network</v>
      </c>
      <c r="M1480" t="str">
        <f>+VLOOKUP(Table13144[[#This Row],[DeviceMAC]],C1481:H3383,5,0)</f>
        <v>Device Connect Network</v>
      </c>
    </row>
    <row r="1481" spans="2:13" ht="28.8" x14ac:dyDescent="0.3">
      <c r="B1481" s="5" t="s">
        <v>29</v>
      </c>
      <c r="C1481" s="5" t="s">
        <v>70</v>
      </c>
      <c r="D1481" s="6">
        <v>44340</v>
      </c>
      <c r="E1481" s="28">
        <v>44340.292233796303</v>
      </c>
      <c r="F1481" s="7">
        <v>112</v>
      </c>
      <c r="G1481" s="7" t="str">
        <f>VLOOKUP(Table13144[[#This Row],[LogRecordType]],RecordTypes!$B$13:$C$27,2,0)</f>
        <v>Device Connect Network</v>
      </c>
      <c r="H1481" s="5" t="s">
        <v>71</v>
      </c>
      <c r="I1481" s="30">
        <f t="shared" si="22"/>
        <v>44340</v>
      </c>
      <c r="J1481" s="29">
        <f>+VLOOKUP(Table13144[[#This Row],[DeviceMAC]],C1482:F3384,3,0)</f>
        <v>44340.292129629634</v>
      </c>
      <c r="K1481">
        <f>+VLOOKUP(Table13144[[#This Row],[DeviceMAC]],C1482:F3384,4,0)</f>
        <v>106</v>
      </c>
      <c r="L1481" t="str">
        <f>VLOOKUP(Table13144[[#This Row],[PrevRecordType]],RecordTypes!$B$13:$C$27,2,0)</f>
        <v>Device Start is Good</v>
      </c>
      <c r="M1481" t="str">
        <f>+VLOOKUP(Table13144[[#This Row],[DeviceMAC]],C1482:H3384,5,0)</f>
        <v>Device Start is Good</v>
      </c>
    </row>
    <row r="1482" spans="2:13" x14ac:dyDescent="0.3">
      <c r="B1482" s="5" t="s">
        <v>29</v>
      </c>
      <c r="C1482" s="5" t="s">
        <v>70</v>
      </c>
      <c r="D1482" s="6">
        <v>44340</v>
      </c>
      <c r="E1482" s="28">
        <v>44340.292129629634</v>
      </c>
      <c r="F1482" s="7">
        <v>106</v>
      </c>
      <c r="G1482" s="7" t="str">
        <f>VLOOKUP(Table13144[[#This Row],[LogRecordType]],RecordTypes!$B$13:$C$27,2,0)</f>
        <v>Device Start is Good</v>
      </c>
      <c r="H1482" s="5" t="s">
        <v>71</v>
      </c>
      <c r="I1482" s="30">
        <f t="shared" si="22"/>
        <v>44340</v>
      </c>
      <c r="J1482" s="29">
        <f>+VLOOKUP(Table13144[[#This Row],[DeviceMAC]],C1483:F3385,3,0)</f>
        <v>44340.291620370372</v>
      </c>
      <c r="K1482">
        <f>+VLOOKUP(Table13144[[#This Row],[DeviceMAC]],C1483:F3385,4,0)</f>
        <v>102</v>
      </c>
      <c r="L1482" t="str">
        <f>VLOOKUP(Table13144[[#This Row],[PrevRecordType]],RecordTypes!$B$13:$C$27,2,0)</f>
        <v>Device Start</v>
      </c>
      <c r="M1482" t="str">
        <f>+VLOOKUP(Table13144[[#This Row],[DeviceMAC]],C1483:H3385,5,0)</f>
        <v>Device Start</v>
      </c>
    </row>
    <row r="1483" spans="2:13" x14ac:dyDescent="0.3">
      <c r="B1483" s="5" t="s">
        <v>29</v>
      </c>
      <c r="C1483" s="5" t="s">
        <v>70</v>
      </c>
      <c r="D1483" s="6">
        <v>44340</v>
      </c>
      <c r="E1483" s="28">
        <v>44340.291620370372</v>
      </c>
      <c r="F1483" s="7">
        <v>102</v>
      </c>
      <c r="G1483" s="7" t="str">
        <f>VLOOKUP(Table13144[[#This Row],[LogRecordType]],RecordTypes!$B$13:$C$27,2,0)</f>
        <v>Device Start</v>
      </c>
      <c r="H1483" s="5" t="s">
        <v>71</v>
      </c>
      <c r="I1483" s="30">
        <f t="shared" ref="I1483:I1546" si="23">+VLOOKUP(C1483,C1484:H3386,2,0)</f>
        <v>44339</v>
      </c>
      <c r="J1483" s="29">
        <f>+VLOOKUP(Table13144[[#This Row],[DeviceMAC]],C1484:F3386,3,0)</f>
        <v>44339.671944444446</v>
      </c>
      <c r="K1483">
        <f>+VLOOKUP(Table13144[[#This Row],[DeviceMAC]],C1484:F3386,4,0)</f>
        <v>156</v>
      </c>
      <c r="L1483" t="str">
        <f>VLOOKUP(Table13144[[#This Row],[PrevRecordType]],RecordTypes!$B$13:$C$27,2,0)</f>
        <v>PowerDown Or Network Disconnect Discovered</v>
      </c>
      <c r="M1483" s="31" t="str">
        <f>+VLOOKUP(Table13144[[#This Row],[DeviceMAC]],C1484:H3386,5,0)</f>
        <v>PowerDown Or Network Disconnect Discovered</v>
      </c>
    </row>
    <row r="1484" spans="2:13" x14ac:dyDescent="0.3">
      <c r="B1484" s="5" t="s">
        <v>26</v>
      </c>
      <c r="C1484" s="5" t="s">
        <v>72</v>
      </c>
      <c r="D1484" s="6">
        <v>44340</v>
      </c>
      <c r="E1484" s="28">
        <v>44340.291469907403</v>
      </c>
      <c r="F1484" s="7">
        <v>102</v>
      </c>
      <c r="G1484" s="7" t="str">
        <f>VLOOKUP(Table13144[[#This Row],[LogRecordType]],RecordTypes!$B$13:$C$27,2,0)</f>
        <v>Device Start</v>
      </c>
      <c r="H1484" s="5" t="s">
        <v>73</v>
      </c>
      <c r="I1484" s="30">
        <f t="shared" si="23"/>
        <v>44339</v>
      </c>
      <c r="J1484" s="29">
        <f>+VLOOKUP(Table13144[[#This Row],[DeviceMAC]],C1485:F3387,3,0)</f>
        <v>44339.683622685174</v>
      </c>
      <c r="K1484">
        <f>+VLOOKUP(Table13144[[#This Row],[DeviceMAC]],C1485:F3387,4,0)</f>
        <v>156</v>
      </c>
      <c r="L1484" t="str">
        <f>VLOOKUP(Table13144[[#This Row],[PrevRecordType]],RecordTypes!$B$13:$C$27,2,0)</f>
        <v>PowerDown Or Network Disconnect Discovered</v>
      </c>
      <c r="M1484" s="31" t="str">
        <f>+VLOOKUP(Table13144[[#This Row],[DeviceMAC]],C1485:H3387,5,0)</f>
        <v>PowerDown Or Network Disconnect Discovered</v>
      </c>
    </row>
    <row r="1485" spans="2:13" ht="28.8" x14ac:dyDescent="0.3">
      <c r="B1485" s="5" t="s">
        <v>26</v>
      </c>
      <c r="C1485" s="5" t="s">
        <v>56</v>
      </c>
      <c r="D1485" s="6">
        <v>44340</v>
      </c>
      <c r="E1485" s="28">
        <v>44340.291319444441</v>
      </c>
      <c r="F1485" s="7">
        <v>123</v>
      </c>
      <c r="G1485" s="7" t="str">
        <f>VLOOKUP(Table13144[[#This Row],[LogRecordType]],RecordTypes!$B$13:$C$27,2,0)</f>
        <v>User Login Start is Good</v>
      </c>
      <c r="H1485" s="5" t="s">
        <v>68</v>
      </c>
      <c r="I1485" s="30">
        <f t="shared" si="23"/>
        <v>44340</v>
      </c>
      <c r="J1485" s="29">
        <f>+VLOOKUP(Table13144[[#This Row],[DeviceMAC]],C1486:F3388,3,0)</f>
        <v>44340.291215277772</v>
      </c>
      <c r="K1485">
        <f>+VLOOKUP(Table13144[[#This Row],[DeviceMAC]],C1486:F3388,4,0)</f>
        <v>113</v>
      </c>
      <c r="L1485" t="str">
        <f>VLOOKUP(Table13144[[#This Row],[PrevRecordType]],RecordTypes!$B$13:$C$27,2,0)</f>
        <v>User Login Start</v>
      </c>
      <c r="M1485" t="str">
        <f>+VLOOKUP(Table13144[[#This Row],[DeviceMAC]],C1486:H3388,5,0)</f>
        <v>User Login Start</v>
      </c>
    </row>
    <row r="1486" spans="2:13" x14ac:dyDescent="0.3">
      <c r="B1486" s="5" t="s">
        <v>26</v>
      </c>
      <c r="C1486" s="5" t="s">
        <v>56</v>
      </c>
      <c r="D1486" s="6">
        <v>44340</v>
      </c>
      <c r="E1486" s="28">
        <v>44340.291215277772</v>
      </c>
      <c r="F1486" s="7">
        <v>113</v>
      </c>
      <c r="G1486" s="7" t="str">
        <f>VLOOKUP(Table13144[[#This Row],[LogRecordType]],RecordTypes!$B$13:$C$27,2,0)</f>
        <v>User Login Start</v>
      </c>
      <c r="H1486" s="5" t="s">
        <v>68</v>
      </c>
      <c r="I1486" s="30">
        <f t="shared" si="23"/>
        <v>44340</v>
      </c>
      <c r="J1486" s="29">
        <f>+VLOOKUP(Table13144[[#This Row],[DeviceMAC]],C1487:F3389,3,0)</f>
        <v>44340.286481481482</v>
      </c>
      <c r="K1486">
        <f>+VLOOKUP(Table13144[[#This Row],[DeviceMAC]],C1487:F3389,4,0)</f>
        <v>112</v>
      </c>
      <c r="L1486" t="str">
        <f>VLOOKUP(Table13144[[#This Row],[PrevRecordType]],RecordTypes!$B$13:$C$27,2,0)</f>
        <v>Device Connect Network</v>
      </c>
      <c r="M1486" t="str">
        <f>+VLOOKUP(Table13144[[#This Row],[DeviceMAC]],C1487:H3389,5,0)</f>
        <v>Device Connect Network</v>
      </c>
    </row>
    <row r="1487" spans="2:13" ht="43.2" x14ac:dyDescent="0.3">
      <c r="B1487" s="5" t="s">
        <v>29</v>
      </c>
      <c r="C1487" s="5" t="s">
        <v>58</v>
      </c>
      <c r="D1487" s="6">
        <v>44340</v>
      </c>
      <c r="E1487" s="28">
        <v>44340.29111111111</v>
      </c>
      <c r="F1487" s="7">
        <v>156</v>
      </c>
      <c r="G1487" s="7" t="str">
        <f>VLOOKUP(Table13144[[#This Row],[LogRecordType]],RecordTypes!$B$13:$C$27,2,0)</f>
        <v>PowerDown Or Network Disconnect Discovered</v>
      </c>
      <c r="H1487" s="5" t="s">
        <v>67</v>
      </c>
      <c r="I1487" s="30">
        <f t="shared" si="23"/>
        <v>44340</v>
      </c>
      <c r="J1487" s="29">
        <f>+VLOOKUP(Table13144[[#This Row],[DeviceMAC]],C1488:F3390,3,0)</f>
        <v>44340.290972222218</v>
      </c>
      <c r="K1487">
        <f>+VLOOKUP(Table13144[[#This Row],[DeviceMAC]],C1488:F3390,4,0)</f>
        <v>123</v>
      </c>
      <c r="L1487" t="str">
        <f>VLOOKUP(Table13144[[#This Row],[PrevRecordType]],RecordTypes!$B$13:$C$27,2,0)</f>
        <v>User Login Start is Good</v>
      </c>
      <c r="M1487" t="str">
        <f>+VLOOKUP(Table13144[[#This Row],[DeviceMAC]],C1488:H3390,5,0)</f>
        <v>User Login Start is Good</v>
      </c>
    </row>
    <row r="1488" spans="2:13" ht="28.8" x14ac:dyDescent="0.3">
      <c r="B1488" s="5" t="s">
        <v>29</v>
      </c>
      <c r="C1488" s="5" t="s">
        <v>58</v>
      </c>
      <c r="D1488" s="6">
        <v>44340</v>
      </c>
      <c r="E1488" s="28">
        <v>44340.290972222218</v>
      </c>
      <c r="F1488" s="7">
        <v>123</v>
      </c>
      <c r="G1488" s="7" t="str">
        <f>VLOOKUP(Table13144[[#This Row],[LogRecordType]],RecordTypes!$B$13:$C$27,2,0)</f>
        <v>User Login Start is Good</v>
      </c>
      <c r="H1488" s="5" t="s">
        <v>69</v>
      </c>
      <c r="I1488" s="30">
        <f t="shared" si="23"/>
        <v>44340</v>
      </c>
      <c r="J1488" s="29">
        <f>+VLOOKUP(Table13144[[#This Row],[DeviceMAC]],C1489:F3391,3,0)</f>
        <v>44340.290856481479</v>
      </c>
      <c r="K1488">
        <f>+VLOOKUP(Table13144[[#This Row],[DeviceMAC]],C1489:F3391,4,0)</f>
        <v>113</v>
      </c>
      <c r="L1488" t="str">
        <f>VLOOKUP(Table13144[[#This Row],[PrevRecordType]],RecordTypes!$B$13:$C$27,2,0)</f>
        <v>User Login Start</v>
      </c>
      <c r="M1488" t="str">
        <f>+VLOOKUP(Table13144[[#This Row],[DeviceMAC]],C1489:H3391,5,0)</f>
        <v>User Login Start</v>
      </c>
    </row>
    <row r="1489" spans="2:13" x14ac:dyDescent="0.3">
      <c r="B1489" s="5" t="s">
        <v>26</v>
      </c>
      <c r="C1489" s="5" t="s">
        <v>54</v>
      </c>
      <c r="D1489" s="6">
        <v>44340</v>
      </c>
      <c r="E1489" s="28">
        <v>44340.290925925918</v>
      </c>
      <c r="F1489" s="7">
        <v>135</v>
      </c>
      <c r="G1489" s="7" t="str">
        <f>VLOOKUP(Table13144[[#This Row],[LogRecordType]],RecordTypes!$B$13:$C$27,2,0)</f>
        <v>User Login Start Fail</v>
      </c>
      <c r="H1489" s="5" t="s">
        <v>88</v>
      </c>
      <c r="I1489" s="30">
        <f t="shared" si="23"/>
        <v>44340</v>
      </c>
      <c r="J1489" s="29">
        <f>+VLOOKUP(Table13144[[#This Row],[DeviceMAC]],C1490:F3392,3,0)</f>
        <v>44340.290902777771</v>
      </c>
      <c r="K1489">
        <f>+VLOOKUP(Table13144[[#This Row],[DeviceMAC]],C1490:F3392,4,0)</f>
        <v>113</v>
      </c>
      <c r="L1489" t="str">
        <f>VLOOKUP(Table13144[[#This Row],[PrevRecordType]],RecordTypes!$B$13:$C$27,2,0)</f>
        <v>User Login Start</v>
      </c>
      <c r="M1489" t="str">
        <f>+VLOOKUP(Table13144[[#This Row],[DeviceMAC]],C1490:H3392,5,0)</f>
        <v>User Login Start</v>
      </c>
    </row>
    <row r="1490" spans="2:13" x14ac:dyDescent="0.3">
      <c r="B1490" s="5" t="s">
        <v>26</v>
      </c>
      <c r="C1490" s="5" t="s">
        <v>54</v>
      </c>
      <c r="D1490" s="6">
        <v>44340</v>
      </c>
      <c r="E1490" s="28">
        <v>44340.290902777771</v>
      </c>
      <c r="F1490" s="7">
        <v>113</v>
      </c>
      <c r="G1490" s="7" t="str">
        <f>VLOOKUP(Table13144[[#This Row],[LogRecordType]],RecordTypes!$B$13:$C$27,2,0)</f>
        <v>User Login Start</v>
      </c>
      <c r="H1490" s="5" t="s">
        <v>88</v>
      </c>
      <c r="I1490" s="30">
        <f t="shared" si="23"/>
        <v>44340</v>
      </c>
      <c r="J1490" s="29">
        <f>+VLOOKUP(Table13144[[#This Row],[DeviceMAC]],C1491:F3393,3,0)</f>
        <v>44340.285624999997</v>
      </c>
      <c r="K1490">
        <f>+VLOOKUP(Table13144[[#This Row],[DeviceMAC]],C1491:F3393,4,0)</f>
        <v>112</v>
      </c>
      <c r="L1490" t="str">
        <f>VLOOKUP(Table13144[[#This Row],[PrevRecordType]],RecordTypes!$B$13:$C$27,2,0)</f>
        <v>Device Connect Network</v>
      </c>
      <c r="M1490" t="str">
        <f>+VLOOKUP(Table13144[[#This Row],[DeviceMAC]],C1491:H3393,5,0)</f>
        <v>Device Connect Network</v>
      </c>
    </row>
    <row r="1491" spans="2:13" x14ac:dyDescent="0.3">
      <c r="B1491" s="5" t="s">
        <v>29</v>
      </c>
      <c r="C1491" s="5" t="s">
        <v>58</v>
      </c>
      <c r="D1491" s="6">
        <v>44340</v>
      </c>
      <c r="E1491" s="28">
        <v>44340.290856481479</v>
      </c>
      <c r="F1491" s="7">
        <v>113</v>
      </c>
      <c r="G1491" s="7" t="str">
        <f>VLOOKUP(Table13144[[#This Row],[LogRecordType]],RecordTypes!$B$13:$C$27,2,0)</f>
        <v>User Login Start</v>
      </c>
      <c r="H1491" s="5" t="s">
        <v>69</v>
      </c>
      <c r="I1491" s="30">
        <f t="shared" si="23"/>
        <v>44340</v>
      </c>
      <c r="J1491" s="29">
        <f>+VLOOKUP(Table13144[[#This Row],[DeviceMAC]],C1492:F3394,3,0)</f>
        <v>44340.286215277774</v>
      </c>
      <c r="K1491">
        <f>+VLOOKUP(Table13144[[#This Row],[DeviceMAC]],C1492:F3394,4,0)</f>
        <v>112</v>
      </c>
      <c r="L1491" t="str">
        <f>VLOOKUP(Table13144[[#This Row],[PrevRecordType]],RecordTypes!$B$13:$C$27,2,0)</f>
        <v>Device Connect Network</v>
      </c>
      <c r="M1491" t="str">
        <f>+VLOOKUP(Table13144[[#This Row],[DeviceMAC]],C1492:H3394,5,0)</f>
        <v>Device Connect Network</v>
      </c>
    </row>
    <row r="1492" spans="2:13" ht="43.2" x14ac:dyDescent="0.3">
      <c r="B1492" s="5" t="s">
        <v>26</v>
      </c>
      <c r="C1492" s="5" t="s">
        <v>52</v>
      </c>
      <c r="D1492" s="6">
        <v>44340</v>
      </c>
      <c r="E1492" s="28">
        <v>44340.290162037047</v>
      </c>
      <c r="F1492" s="7">
        <v>156</v>
      </c>
      <c r="G1492" s="7" t="str">
        <f>VLOOKUP(Table13144[[#This Row],[LogRecordType]],RecordTypes!$B$13:$C$27,2,0)</f>
        <v>PowerDown Or Network Disconnect Discovered</v>
      </c>
      <c r="H1492" s="5" t="s">
        <v>67</v>
      </c>
      <c r="I1492" s="30">
        <f t="shared" si="23"/>
        <v>44340</v>
      </c>
      <c r="J1492" s="29">
        <f>+VLOOKUP(Table13144[[#This Row],[DeviceMAC]],C1493:F3395,3,0)</f>
        <v>44340.290023148154</v>
      </c>
      <c r="K1492">
        <f>+VLOOKUP(Table13144[[#This Row],[DeviceMAC]],C1493:F3395,4,0)</f>
        <v>123</v>
      </c>
      <c r="L1492" t="str">
        <f>VLOOKUP(Table13144[[#This Row],[PrevRecordType]],RecordTypes!$B$13:$C$27,2,0)</f>
        <v>User Login Start is Good</v>
      </c>
      <c r="M1492" t="str">
        <f>+VLOOKUP(Table13144[[#This Row],[DeviceMAC]],C1493:H3395,5,0)</f>
        <v>User Login Start is Good</v>
      </c>
    </row>
    <row r="1493" spans="2:13" ht="28.8" x14ac:dyDescent="0.3">
      <c r="B1493" s="5" t="s">
        <v>26</v>
      </c>
      <c r="C1493" s="5" t="s">
        <v>52</v>
      </c>
      <c r="D1493" s="6">
        <v>44340</v>
      </c>
      <c r="E1493" s="28">
        <v>44340.290023148154</v>
      </c>
      <c r="F1493" s="7">
        <v>123</v>
      </c>
      <c r="G1493" s="7" t="str">
        <f>VLOOKUP(Table13144[[#This Row],[LogRecordType]],RecordTypes!$B$13:$C$27,2,0)</f>
        <v>User Login Start is Good</v>
      </c>
      <c r="H1493" s="5" t="s">
        <v>66</v>
      </c>
      <c r="I1493" s="30">
        <f t="shared" si="23"/>
        <v>44340</v>
      </c>
      <c r="J1493" s="29">
        <f>+VLOOKUP(Table13144[[#This Row],[DeviceMAC]],C1494:F3396,3,0)</f>
        <v>44340.289861111116</v>
      </c>
      <c r="K1493">
        <f>+VLOOKUP(Table13144[[#This Row],[DeviceMAC]],C1494:F3396,4,0)</f>
        <v>113</v>
      </c>
      <c r="L1493" t="str">
        <f>VLOOKUP(Table13144[[#This Row],[PrevRecordType]],RecordTypes!$B$13:$C$27,2,0)</f>
        <v>User Login Start</v>
      </c>
      <c r="M1493" t="str">
        <f>+VLOOKUP(Table13144[[#This Row],[DeviceMAC]],C1494:H3396,5,0)</f>
        <v>User Login Start</v>
      </c>
    </row>
    <row r="1494" spans="2:13" ht="43.2" x14ac:dyDescent="0.3">
      <c r="B1494" s="5" t="s">
        <v>29</v>
      </c>
      <c r="C1494" s="5" t="s">
        <v>50</v>
      </c>
      <c r="D1494" s="6">
        <v>44340</v>
      </c>
      <c r="E1494" s="28">
        <v>44340.28997685184</v>
      </c>
      <c r="F1494" s="7">
        <v>156</v>
      </c>
      <c r="G1494" s="7" t="str">
        <f>VLOOKUP(Table13144[[#This Row],[LogRecordType]],RecordTypes!$B$13:$C$27,2,0)</f>
        <v>PowerDown Or Network Disconnect Discovered</v>
      </c>
      <c r="H1494" s="5" t="s">
        <v>67</v>
      </c>
      <c r="I1494" s="30">
        <f t="shared" si="23"/>
        <v>44340</v>
      </c>
      <c r="J1494" s="29">
        <f>+VLOOKUP(Table13144[[#This Row],[DeviceMAC]],C1495:F3397,3,0)</f>
        <v>44340.289861111101</v>
      </c>
      <c r="K1494">
        <f>+VLOOKUP(Table13144[[#This Row],[DeviceMAC]],C1495:F3397,4,0)</f>
        <v>123</v>
      </c>
      <c r="L1494" t="str">
        <f>VLOOKUP(Table13144[[#This Row],[PrevRecordType]],RecordTypes!$B$13:$C$27,2,0)</f>
        <v>User Login Start is Good</v>
      </c>
      <c r="M1494" t="str">
        <f>+VLOOKUP(Table13144[[#This Row],[DeviceMAC]],C1495:H3397,5,0)</f>
        <v>User Login Start is Good</v>
      </c>
    </row>
    <row r="1495" spans="2:13" x14ac:dyDescent="0.3">
      <c r="B1495" s="5" t="s">
        <v>26</v>
      </c>
      <c r="C1495" s="5" t="s">
        <v>52</v>
      </c>
      <c r="D1495" s="6">
        <v>44340</v>
      </c>
      <c r="E1495" s="28">
        <v>44340.289861111116</v>
      </c>
      <c r="F1495" s="7">
        <v>113</v>
      </c>
      <c r="G1495" s="7" t="str">
        <f>VLOOKUP(Table13144[[#This Row],[LogRecordType]],RecordTypes!$B$13:$C$27,2,0)</f>
        <v>User Login Start</v>
      </c>
      <c r="H1495" s="5" t="s">
        <v>66</v>
      </c>
      <c r="I1495" s="30">
        <f t="shared" si="23"/>
        <v>44340</v>
      </c>
      <c r="J1495" s="29">
        <f>+VLOOKUP(Table13144[[#This Row],[DeviceMAC]],C1496:F3398,3,0)</f>
        <v>44340.28533564815</v>
      </c>
      <c r="K1495">
        <f>+VLOOKUP(Table13144[[#This Row],[DeviceMAC]],C1496:F3398,4,0)</f>
        <v>112</v>
      </c>
      <c r="L1495" t="str">
        <f>VLOOKUP(Table13144[[#This Row],[PrevRecordType]],RecordTypes!$B$13:$C$27,2,0)</f>
        <v>Device Connect Network</v>
      </c>
      <c r="M1495" t="str">
        <f>+VLOOKUP(Table13144[[#This Row],[DeviceMAC]],C1496:H3398,5,0)</f>
        <v>Device Connect Network</v>
      </c>
    </row>
    <row r="1496" spans="2:13" ht="28.8" x14ac:dyDescent="0.3">
      <c r="B1496" s="5" t="s">
        <v>29</v>
      </c>
      <c r="C1496" s="5" t="s">
        <v>50</v>
      </c>
      <c r="D1496" s="6">
        <v>44340</v>
      </c>
      <c r="E1496" s="28">
        <v>44340.289861111101</v>
      </c>
      <c r="F1496" s="7">
        <v>123</v>
      </c>
      <c r="G1496" s="7" t="str">
        <f>VLOOKUP(Table13144[[#This Row],[LogRecordType]],RecordTypes!$B$13:$C$27,2,0)</f>
        <v>User Login Start is Good</v>
      </c>
      <c r="H1496" s="5" t="s">
        <v>91</v>
      </c>
      <c r="I1496" s="30">
        <f t="shared" si="23"/>
        <v>44340</v>
      </c>
      <c r="J1496" s="29">
        <f>+VLOOKUP(Table13144[[#This Row],[DeviceMAC]],C1497:F3399,3,0)</f>
        <v>44340.289803240732</v>
      </c>
      <c r="K1496">
        <f>+VLOOKUP(Table13144[[#This Row],[DeviceMAC]],C1497:F3399,4,0)</f>
        <v>113</v>
      </c>
      <c r="L1496" t="str">
        <f>VLOOKUP(Table13144[[#This Row],[PrevRecordType]],RecordTypes!$B$13:$C$27,2,0)</f>
        <v>User Login Start</v>
      </c>
      <c r="M1496" t="str">
        <f>+VLOOKUP(Table13144[[#This Row],[DeviceMAC]],C1497:H3399,5,0)</f>
        <v>User Login Start</v>
      </c>
    </row>
    <row r="1497" spans="2:13" x14ac:dyDescent="0.3">
      <c r="B1497" s="5" t="s">
        <v>29</v>
      </c>
      <c r="C1497" s="5" t="s">
        <v>50</v>
      </c>
      <c r="D1497" s="6">
        <v>44340</v>
      </c>
      <c r="E1497" s="28">
        <v>44340.289803240732</v>
      </c>
      <c r="F1497" s="7">
        <v>113</v>
      </c>
      <c r="G1497" s="7" t="str">
        <f>VLOOKUP(Table13144[[#This Row],[LogRecordType]],RecordTypes!$B$13:$C$27,2,0)</f>
        <v>User Login Start</v>
      </c>
      <c r="H1497" s="5" t="s">
        <v>91</v>
      </c>
      <c r="I1497" s="30">
        <f t="shared" si="23"/>
        <v>44340</v>
      </c>
      <c r="J1497" s="29">
        <f>+VLOOKUP(Table13144[[#This Row],[DeviceMAC]],C1498:F3400,3,0)</f>
        <v>44340.284664351842</v>
      </c>
      <c r="K1497">
        <f>+VLOOKUP(Table13144[[#This Row],[DeviceMAC]],C1498:F3400,4,0)</f>
        <v>112</v>
      </c>
      <c r="L1497" t="str">
        <f>VLOOKUP(Table13144[[#This Row],[PrevRecordType]],RecordTypes!$B$13:$C$27,2,0)</f>
        <v>Device Connect Network</v>
      </c>
      <c r="M1497" t="str">
        <f>+VLOOKUP(Table13144[[#This Row],[DeviceMAC]],C1498:H3400,5,0)</f>
        <v>Device Connect Network</v>
      </c>
    </row>
    <row r="1498" spans="2:13" ht="28.8" x14ac:dyDescent="0.3">
      <c r="B1498" s="5" t="s">
        <v>26</v>
      </c>
      <c r="C1498" s="5" t="s">
        <v>64</v>
      </c>
      <c r="D1498" s="6">
        <v>44340</v>
      </c>
      <c r="E1498" s="28">
        <v>44340.288530092592</v>
      </c>
      <c r="F1498" s="7">
        <v>112</v>
      </c>
      <c r="G1498" s="7" t="str">
        <f>VLOOKUP(Table13144[[#This Row],[LogRecordType]],RecordTypes!$B$13:$C$27,2,0)</f>
        <v>Device Connect Network</v>
      </c>
      <c r="H1498" s="5" t="s">
        <v>65</v>
      </c>
      <c r="I1498" s="30">
        <f t="shared" si="23"/>
        <v>44339</v>
      </c>
      <c r="J1498" s="29">
        <f>+VLOOKUP(Table13144[[#This Row],[DeviceMAC]],C1499:F3401,3,0)</f>
        <v>44339.664328703708</v>
      </c>
      <c r="K1498">
        <f>+VLOOKUP(Table13144[[#This Row],[DeviceMAC]],C1499:F3401,4,0)</f>
        <v>156</v>
      </c>
      <c r="L1498" t="str">
        <f>VLOOKUP(Table13144[[#This Row],[PrevRecordType]],RecordTypes!$B$13:$C$27,2,0)</f>
        <v>PowerDown Or Network Disconnect Discovered</v>
      </c>
      <c r="M1498" s="31" t="str">
        <f>+VLOOKUP(Table13144[[#This Row],[DeviceMAC]],C1499:H3401,5,0)</f>
        <v>PowerDown Or Network Disconnect Discovered</v>
      </c>
    </row>
    <row r="1499" spans="2:13" ht="28.8" x14ac:dyDescent="0.3">
      <c r="B1499" s="5" t="s">
        <v>26</v>
      </c>
      <c r="C1499" s="5" t="s">
        <v>62</v>
      </c>
      <c r="D1499" s="6">
        <v>44340</v>
      </c>
      <c r="E1499" s="28">
        <v>44340.287766203699</v>
      </c>
      <c r="F1499" s="7">
        <v>112</v>
      </c>
      <c r="G1499" s="7" t="str">
        <f>VLOOKUP(Table13144[[#This Row],[LogRecordType]],RecordTypes!$B$13:$C$27,2,0)</f>
        <v>Device Connect Network</v>
      </c>
      <c r="H1499" s="5" t="s">
        <v>49</v>
      </c>
      <c r="I1499" s="30">
        <f t="shared" si="23"/>
        <v>44339</v>
      </c>
      <c r="J1499" s="29">
        <f>+VLOOKUP(Table13144[[#This Row],[DeviceMAC]],C1500:F3402,3,0)</f>
        <v>44339.682037037026</v>
      </c>
      <c r="K1499">
        <f>+VLOOKUP(Table13144[[#This Row],[DeviceMAC]],C1500:F3402,4,0)</f>
        <v>156</v>
      </c>
      <c r="L1499" t="str">
        <f>VLOOKUP(Table13144[[#This Row],[PrevRecordType]],RecordTypes!$B$13:$C$27,2,0)</f>
        <v>PowerDown Or Network Disconnect Discovered</v>
      </c>
      <c r="M1499" s="31" t="str">
        <f>+VLOOKUP(Table13144[[#This Row],[DeviceMAC]],C1500:H3402,5,0)</f>
        <v>PowerDown Or Network Disconnect Discovered</v>
      </c>
    </row>
    <row r="1500" spans="2:13" ht="28.8" x14ac:dyDescent="0.3">
      <c r="B1500" s="5" t="s">
        <v>26</v>
      </c>
      <c r="C1500" s="5" t="s">
        <v>48</v>
      </c>
      <c r="D1500" s="6">
        <v>44340</v>
      </c>
      <c r="E1500" s="28">
        <v>44340.287395833329</v>
      </c>
      <c r="F1500" s="7">
        <v>123</v>
      </c>
      <c r="G1500" s="7" t="str">
        <f>VLOOKUP(Table13144[[#This Row],[LogRecordType]],RecordTypes!$B$13:$C$27,2,0)</f>
        <v>User Login Start is Good</v>
      </c>
      <c r="H1500" s="5" t="s">
        <v>63</v>
      </c>
      <c r="I1500" s="30">
        <f t="shared" si="23"/>
        <v>44340</v>
      </c>
      <c r="J1500" s="29">
        <f>+VLOOKUP(Table13144[[#This Row],[DeviceMAC]],C1501:F3403,3,0)</f>
        <v>44340.287384259253</v>
      </c>
      <c r="K1500">
        <f>+VLOOKUP(Table13144[[#This Row],[DeviceMAC]],C1501:F3403,4,0)</f>
        <v>113</v>
      </c>
      <c r="L1500" t="str">
        <f>VLOOKUP(Table13144[[#This Row],[PrevRecordType]],RecordTypes!$B$13:$C$27,2,0)</f>
        <v>User Login Start</v>
      </c>
      <c r="M1500" t="str">
        <f>+VLOOKUP(Table13144[[#This Row],[DeviceMAC]],C1501:H3403,5,0)</f>
        <v>User Login Start</v>
      </c>
    </row>
    <row r="1501" spans="2:13" x14ac:dyDescent="0.3">
      <c r="B1501" s="5" t="s">
        <v>26</v>
      </c>
      <c r="C1501" s="5" t="s">
        <v>48</v>
      </c>
      <c r="D1501" s="6">
        <v>44340</v>
      </c>
      <c r="E1501" s="28">
        <v>44340.287384259253</v>
      </c>
      <c r="F1501" s="7">
        <v>113</v>
      </c>
      <c r="G1501" s="7" t="str">
        <f>VLOOKUP(Table13144[[#This Row],[LogRecordType]],RecordTypes!$B$13:$C$27,2,0)</f>
        <v>User Login Start</v>
      </c>
      <c r="H1501" s="5" t="s">
        <v>63</v>
      </c>
      <c r="I1501" s="30">
        <f t="shared" si="23"/>
        <v>44340</v>
      </c>
      <c r="J1501" s="29">
        <f>+VLOOKUP(Table13144[[#This Row],[DeviceMAC]],C1502:F3404,3,0)</f>
        <v>44340.282499999994</v>
      </c>
      <c r="K1501">
        <f>+VLOOKUP(Table13144[[#This Row],[DeviceMAC]],C1502:F3404,4,0)</f>
        <v>112</v>
      </c>
      <c r="L1501" t="str">
        <f>VLOOKUP(Table13144[[#This Row],[PrevRecordType]],RecordTypes!$B$13:$C$27,2,0)</f>
        <v>Device Connect Network</v>
      </c>
      <c r="M1501" t="str">
        <f>+VLOOKUP(Table13144[[#This Row],[DeviceMAC]],C1502:H3404,5,0)</f>
        <v>Device Connect Network</v>
      </c>
    </row>
    <row r="1502" spans="2:13" ht="28.8" x14ac:dyDescent="0.3">
      <c r="B1502" s="5" t="s">
        <v>26</v>
      </c>
      <c r="C1502" s="5" t="s">
        <v>56</v>
      </c>
      <c r="D1502" s="6">
        <v>44340</v>
      </c>
      <c r="E1502" s="28">
        <v>44340.286481481482</v>
      </c>
      <c r="F1502" s="7">
        <v>112</v>
      </c>
      <c r="G1502" s="7" t="str">
        <f>VLOOKUP(Table13144[[#This Row],[LogRecordType]],RecordTypes!$B$13:$C$27,2,0)</f>
        <v>Device Connect Network</v>
      </c>
      <c r="H1502" s="5" t="s">
        <v>57</v>
      </c>
      <c r="I1502" s="30">
        <f t="shared" si="23"/>
        <v>44339</v>
      </c>
      <c r="J1502" s="29">
        <f>+VLOOKUP(Table13144[[#This Row],[DeviceMAC]],C1503:F3405,3,0)</f>
        <v>44339.679317129623</v>
      </c>
      <c r="K1502">
        <f>+VLOOKUP(Table13144[[#This Row],[DeviceMAC]],C1503:F3405,4,0)</f>
        <v>156</v>
      </c>
      <c r="L1502" t="str">
        <f>VLOOKUP(Table13144[[#This Row],[PrevRecordType]],RecordTypes!$B$13:$C$27,2,0)</f>
        <v>PowerDown Or Network Disconnect Discovered</v>
      </c>
      <c r="M1502" s="31" t="str">
        <f>+VLOOKUP(Table13144[[#This Row],[DeviceMAC]],C1503:H3405,5,0)</f>
        <v>PowerDown Or Network Disconnect Discovered</v>
      </c>
    </row>
    <row r="1503" spans="2:13" ht="28.8" x14ac:dyDescent="0.3">
      <c r="B1503" s="5" t="s">
        <v>29</v>
      </c>
      <c r="C1503" s="5" t="s">
        <v>58</v>
      </c>
      <c r="D1503" s="6">
        <v>44340</v>
      </c>
      <c r="E1503" s="28">
        <v>44340.286215277774</v>
      </c>
      <c r="F1503" s="7">
        <v>112</v>
      </c>
      <c r="G1503" s="7" t="str">
        <f>VLOOKUP(Table13144[[#This Row],[LogRecordType]],RecordTypes!$B$13:$C$27,2,0)</f>
        <v>Device Connect Network</v>
      </c>
      <c r="H1503" s="5" t="s">
        <v>59</v>
      </c>
      <c r="I1503" s="30">
        <f t="shared" si="23"/>
        <v>44339</v>
      </c>
      <c r="J1503" s="29">
        <f>+VLOOKUP(Table13144[[#This Row],[DeviceMAC]],C1504:F3406,3,0)</f>
        <v>44339.291053240748</v>
      </c>
      <c r="K1503">
        <f>+VLOOKUP(Table13144[[#This Row],[DeviceMAC]],C1504:F3406,4,0)</f>
        <v>156</v>
      </c>
      <c r="L1503" t="str">
        <f>VLOOKUP(Table13144[[#This Row],[PrevRecordType]],RecordTypes!$B$13:$C$27,2,0)</f>
        <v>PowerDown Or Network Disconnect Discovered</v>
      </c>
      <c r="M1503" s="31" t="str">
        <f>+VLOOKUP(Table13144[[#This Row],[DeviceMAC]],C1504:H3406,5,0)</f>
        <v>PowerDown Or Network Disconnect Discovered</v>
      </c>
    </row>
    <row r="1504" spans="2:13" ht="28.8" x14ac:dyDescent="0.3">
      <c r="B1504" s="5" t="s">
        <v>29</v>
      </c>
      <c r="C1504" s="5" t="s">
        <v>60</v>
      </c>
      <c r="D1504" s="6">
        <v>44340</v>
      </c>
      <c r="E1504" s="28">
        <v>44340.286111111112</v>
      </c>
      <c r="F1504" s="7">
        <v>112</v>
      </c>
      <c r="G1504" s="7" t="str">
        <f>VLOOKUP(Table13144[[#This Row],[LogRecordType]],RecordTypes!$B$13:$C$27,2,0)</f>
        <v>Device Connect Network</v>
      </c>
      <c r="H1504" s="5" t="s">
        <v>61</v>
      </c>
      <c r="I1504" s="30">
        <f t="shared" si="23"/>
        <v>44339</v>
      </c>
      <c r="J1504" s="29">
        <f>+VLOOKUP(Table13144[[#This Row],[DeviceMAC]],C1505:F3407,3,0)</f>
        <v>44339.671354166669</v>
      </c>
      <c r="K1504">
        <f>+VLOOKUP(Table13144[[#This Row],[DeviceMAC]],C1505:F3407,4,0)</f>
        <v>156</v>
      </c>
      <c r="L1504" t="str">
        <f>VLOOKUP(Table13144[[#This Row],[PrevRecordType]],RecordTypes!$B$13:$C$27,2,0)</f>
        <v>PowerDown Or Network Disconnect Discovered</v>
      </c>
      <c r="M1504" s="31" t="str">
        <f>+VLOOKUP(Table13144[[#This Row],[DeviceMAC]],C1505:H3407,5,0)</f>
        <v>PowerDown Or Network Disconnect Discovered</v>
      </c>
    </row>
    <row r="1505" spans="2:13" ht="28.8" x14ac:dyDescent="0.3">
      <c r="B1505" s="5" t="s">
        <v>26</v>
      </c>
      <c r="C1505" s="5" t="s">
        <v>54</v>
      </c>
      <c r="D1505" s="6">
        <v>44340</v>
      </c>
      <c r="E1505" s="28">
        <v>44340.285624999997</v>
      </c>
      <c r="F1505" s="7">
        <v>112</v>
      </c>
      <c r="G1505" s="7" t="str">
        <f>VLOOKUP(Table13144[[#This Row],[LogRecordType]],RecordTypes!$B$13:$C$27,2,0)</f>
        <v>Device Connect Network</v>
      </c>
      <c r="H1505" s="5" t="s">
        <v>55</v>
      </c>
      <c r="I1505" s="30">
        <f t="shared" si="23"/>
        <v>44339</v>
      </c>
      <c r="J1505" s="29">
        <f>+VLOOKUP(Table13144[[#This Row],[DeviceMAC]],C1506:F3408,3,0)</f>
        <v>44339.6793287037</v>
      </c>
      <c r="K1505">
        <f>+VLOOKUP(Table13144[[#This Row],[DeviceMAC]],C1506:F3408,4,0)</f>
        <v>156</v>
      </c>
      <c r="L1505" t="str">
        <f>VLOOKUP(Table13144[[#This Row],[PrevRecordType]],RecordTypes!$B$13:$C$27,2,0)</f>
        <v>PowerDown Or Network Disconnect Discovered</v>
      </c>
      <c r="M1505" s="31" t="str">
        <f>+VLOOKUP(Table13144[[#This Row],[DeviceMAC]],C1506:H3408,5,0)</f>
        <v>PowerDown Or Network Disconnect Discovered</v>
      </c>
    </row>
    <row r="1506" spans="2:13" ht="28.8" x14ac:dyDescent="0.3">
      <c r="B1506" s="5" t="s">
        <v>26</v>
      </c>
      <c r="C1506" s="5" t="s">
        <v>52</v>
      </c>
      <c r="D1506" s="6">
        <v>44340</v>
      </c>
      <c r="E1506" s="28">
        <v>44340.28533564815</v>
      </c>
      <c r="F1506" s="7">
        <v>112</v>
      </c>
      <c r="G1506" s="7" t="str">
        <f>VLOOKUP(Table13144[[#This Row],[LogRecordType]],RecordTypes!$B$13:$C$27,2,0)</f>
        <v>Device Connect Network</v>
      </c>
      <c r="H1506" s="5" t="s">
        <v>53</v>
      </c>
      <c r="I1506" s="30">
        <f t="shared" si="23"/>
        <v>44339</v>
      </c>
      <c r="J1506" s="29">
        <f>+VLOOKUP(Table13144[[#This Row],[DeviceMAC]],C1507:F3409,3,0)</f>
        <v>44339.289687500008</v>
      </c>
      <c r="K1506">
        <f>+VLOOKUP(Table13144[[#This Row],[DeviceMAC]],C1507:F3409,4,0)</f>
        <v>156</v>
      </c>
      <c r="L1506" t="str">
        <f>VLOOKUP(Table13144[[#This Row],[PrevRecordType]],RecordTypes!$B$13:$C$27,2,0)</f>
        <v>PowerDown Or Network Disconnect Discovered</v>
      </c>
      <c r="M1506" s="31" t="str">
        <f>+VLOOKUP(Table13144[[#This Row],[DeviceMAC]],C1507:H3409,5,0)</f>
        <v>PowerDown Or Network Disconnect Discovered</v>
      </c>
    </row>
    <row r="1507" spans="2:13" ht="28.8" x14ac:dyDescent="0.3">
      <c r="B1507" s="5" t="s">
        <v>29</v>
      </c>
      <c r="C1507" s="5" t="s">
        <v>50</v>
      </c>
      <c r="D1507" s="6">
        <v>44340</v>
      </c>
      <c r="E1507" s="28">
        <v>44340.284664351842</v>
      </c>
      <c r="F1507" s="7">
        <v>112</v>
      </c>
      <c r="G1507" s="7" t="str">
        <f>VLOOKUP(Table13144[[#This Row],[LogRecordType]],RecordTypes!$B$13:$C$27,2,0)</f>
        <v>Device Connect Network</v>
      </c>
      <c r="H1507" s="5" t="s">
        <v>51</v>
      </c>
      <c r="I1507" s="30">
        <f t="shared" si="23"/>
        <v>44339</v>
      </c>
      <c r="J1507" s="29">
        <f>+VLOOKUP(Table13144[[#This Row],[DeviceMAC]],C1508:F3410,3,0)</f>
        <v>44339.295810185176</v>
      </c>
      <c r="K1507">
        <f>+VLOOKUP(Table13144[[#This Row],[DeviceMAC]],C1508:F3410,4,0)</f>
        <v>156</v>
      </c>
      <c r="L1507" t="str">
        <f>VLOOKUP(Table13144[[#This Row],[PrevRecordType]],RecordTypes!$B$13:$C$27,2,0)</f>
        <v>PowerDown Or Network Disconnect Discovered</v>
      </c>
      <c r="M1507" s="31" t="str">
        <f>+VLOOKUP(Table13144[[#This Row],[DeviceMAC]],C1508:H3410,5,0)</f>
        <v>PowerDown Or Network Disconnect Discovered</v>
      </c>
    </row>
    <row r="1508" spans="2:13" ht="28.8" x14ac:dyDescent="0.3">
      <c r="B1508" s="5" t="s">
        <v>26</v>
      </c>
      <c r="C1508" s="5" t="s">
        <v>48</v>
      </c>
      <c r="D1508" s="6">
        <v>44340</v>
      </c>
      <c r="E1508" s="28">
        <v>44340.282499999994</v>
      </c>
      <c r="F1508" s="7">
        <v>112</v>
      </c>
      <c r="G1508" s="7" t="str">
        <f>VLOOKUP(Table13144[[#This Row],[LogRecordType]],RecordTypes!$B$13:$C$27,2,0)</f>
        <v>Device Connect Network</v>
      </c>
      <c r="H1508" s="5" t="s">
        <v>49</v>
      </c>
      <c r="I1508" s="30">
        <f t="shared" si="23"/>
        <v>44339</v>
      </c>
      <c r="J1508" s="29">
        <f>+VLOOKUP(Table13144[[#This Row],[DeviceMAC]],C1509:F3411,3,0)</f>
        <v>44339.6561574074</v>
      </c>
      <c r="K1508">
        <f>+VLOOKUP(Table13144[[#This Row],[DeviceMAC]],C1509:F3411,4,0)</f>
        <v>156</v>
      </c>
      <c r="L1508" t="str">
        <f>VLOOKUP(Table13144[[#This Row],[PrevRecordType]],RecordTypes!$B$13:$C$27,2,0)</f>
        <v>PowerDown Or Network Disconnect Discovered</v>
      </c>
      <c r="M1508" s="31" t="str">
        <f>+VLOOKUP(Table13144[[#This Row],[DeviceMAC]],C1509:H3411,5,0)</f>
        <v>PowerDown Or Network Disconnect Discovered</v>
      </c>
    </row>
    <row r="1509" spans="2:13" ht="28.8" x14ac:dyDescent="0.3">
      <c r="B1509" s="5" t="s">
        <v>26</v>
      </c>
      <c r="C1509" s="5" t="s">
        <v>43</v>
      </c>
      <c r="D1509" s="6">
        <v>44340</v>
      </c>
      <c r="E1509" s="28">
        <v>44340.280127314814</v>
      </c>
      <c r="F1509" s="7">
        <v>123</v>
      </c>
      <c r="G1509" s="7" t="str">
        <f>VLOOKUP(Table13144[[#This Row],[LogRecordType]],RecordTypes!$B$13:$C$27,2,0)</f>
        <v>User Login Start is Good</v>
      </c>
      <c r="H1509" s="5" t="s">
        <v>47</v>
      </c>
      <c r="I1509" s="30">
        <f t="shared" si="23"/>
        <v>44340</v>
      </c>
      <c r="J1509" s="29">
        <f>+VLOOKUP(Table13144[[#This Row],[DeviceMAC]],C1510:F3412,3,0)</f>
        <v>44340.279988425922</v>
      </c>
      <c r="K1509">
        <f>+VLOOKUP(Table13144[[#This Row],[DeviceMAC]],C1510:F3412,4,0)</f>
        <v>113</v>
      </c>
      <c r="L1509" t="str">
        <f>VLOOKUP(Table13144[[#This Row],[PrevRecordType]],RecordTypes!$B$13:$C$27,2,0)</f>
        <v>User Login Start</v>
      </c>
      <c r="M1509" t="str">
        <f>+VLOOKUP(Table13144[[#This Row],[DeviceMAC]],C1510:H3412,5,0)</f>
        <v>User Login Start</v>
      </c>
    </row>
    <row r="1510" spans="2:13" x14ac:dyDescent="0.3">
      <c r="B1510" s="5" t="s">
        <v>26</v>
      </c>
      <c r="C1510" s="5" t="s">
        <v>43</v>
      </c>
      <c r="D1510" s="6">
        <v>44340</v>
      </c>
      <c r="E1510" s="28">
        <v>44340.279988425922</v>
      </c>
      <c r="F1510" s="7">
        <v>113</v>
      </c>
      <c r="G1510" s="7" t="str">
        <f>VLOOKUP(Table13144[[#This Row],[LogRecordType]],RecordTypes!$B$13:$C$27,2,0)</f>
        <v>User Login Start</v>
      </c>
      <c r="H1510" s="5" t="s">
        <v>46</v>
      </c>
      <c r="I1510" s="30">
        <f t="shared" si="23"/>
        <v>44340</v>
      </c>
      <c r="J1510" s="29">
        <f>+VLOOKUP(Table13144[[#This Row],[DeviceMAC]],C1511:F3413,3,0)</f>
        <v>44340.279178240737</v>
      </c>
      <c r="K1510">
        <f>+VLOOKUP(Table13144[[#This Row],[DeviceMAC]],C1511:F3413,4,0)</f>
        <v>112</v>
      </c>
      <c r="L1510" t="str">
        <f>VLOOKUP(Table13144[[#This Row],[PrevRecordType]],RecordTypes!$B$13:$C$27,2,0)</f>
        <v>Device Connect Network</v>
      </c>
      <c r="M1510" t="str">
        <f>+VLOOKUP(Table13144[[#This Row],[DeviceMAC]],C1511:H3413,5,0)</f>
        <v>Device Connect Network</v>
      </c>
    </row>
    <row r="1511" spans="2:13" ht="28.8" x14ac:dyDescent="0.3">
      <c r="B1511" s="5" t="s">
        <v>26</v>
      </c>
      <c r="C1511" s="5" t="s">
        <v>43</v>
      </c>
      <c r="D1511" s="6">
        <v>44340</v>
      </c>
      <c r="E1511" s="28">
        <v>44340.279178240737</v>
      </c>
      <c r="F1511" s="7">
        <v>112</v>
      </c>
      <c r="G1511" s="7" t="str">
        <f>VLOOKUP(Table13144[[#This Row],[LogRecordType]],RecordTypes!$B$13:$C$27,2,0)</f>
        <v>Device Connect Network</v>
      </c>
      <c r="H1511" s="5" t="s">
        <v>44</v>
      </c>
      <c r="I1511" s="30">
        <f t="shared" si="23"/>
        <v>44340</v>
      </c>
      <c r="J1511" s="29">
        <f>+VLOOKUP(Table13144[[#This Row],[DeviceMAC]],C1512:F3414,3,0)</f>
        <v>44340.279074074067</v>
      </c>
      <c r="K1511">
        <f>+VLOOKUP(Table13144[[#This Row],[DeviceMAC]],C1512:F3414,4,0)</f>
        <v>106</v>
      </c>
      <c r="L1511" t="str">
        <f>VLOOKUP(Table13144[[#This Row],[PrevRecordType]],RecordTypes!$B$13:$C$27,2,0)</f>
        <v>Device Start is Good</v>
      </c>
      <c r="M1511" t="str">
        <f>+VLOOKUP(Table13144[[#This Row],[DeviceMAC]],C1512:H3414,5,0)</f>
        <v>Device Start is Good</v>
      </c>
    </row>
    <row r="1512" spans="2:13" x14ac:dyDescent="0.3">
      <c r="B1512" s="5" t="s">
        <v>26</v>
      </c>
      <c r="C1512" s="5" t="s">
        <v>43</v>
      </c>
      <c r="D1512" s="6">
        <v>44340</v>
      </c>
      <c r="E1512" s="28">
        <v>44340.279074074067</v>
      </c>
      <c r="F1512" s="7">
        <v>106</v>
      </c>
      <c r="G1512" s="7" t="str">
        <f>VLOOKUP(Table13144[[#This Row],[LogRecordType]],RecordTypes!$B$13:$C$27,2,0)</f>
        <v>Device Start is Good</v>
      </c>
      <c r="H1512" s="5" t="s">
        <v>44</v>
      </c>
      <c r="I1512" s="30">
        <f t="shared" si="23"/>
        <v>44340</v>
      </c>
      <c r="J1512" s="29">
        <f>+VLOOKUP(Table13144[[#This Row],[DeviceMAC]],C1513:F3415,3,0)</f>
        <v>44340.278541666659</v>
      </c>
      <c r="K1512">
        <f>+VLOOKUP(Table13144[[#This Row],[DeviceMAC]],C1513:F3415,4,0)</f>
        <v>102</v>
      </c>
      <c r="L1512" t="str">
        <f>VLOOKUP(Table13144[[#This Row],[PrevRecordType]],RecordTypes!$B$13:$C$27,2,0)</f>
        <v>Device Start</v>
      </c>
      <c r="M1512" t="str">
        <f>+VLOOKUP(Table13144[[#This Row],[DeviceMAC]],C1513:H3415,5,0)</f>
        <v>Device Start</v>
      </c>
    </row>
    <row r="1513" spans="2:13" ht="28.8" x14ac:dyDescent="0.3">
      <c r="B1513" s="5" t="s">
        <v>29</v>
      </c>
      <c r="C1513" s="5" t="s">
        <v>41</v>
      </c>
      <c r="D1513" s="6">
        <v>44340</v>
      </c>
      <c r="E1513" s="28">
        <v>44340.279039351844</v>
      </c>
      <c r="F1513" s="7">
        <v>123</v>
      </c>
      <c r="G1513" s="7" t="str">
        <f>VLOOKUP(Table13144[[#This Row],[LogRecordType]],RecordTypes!$B$13:$C$27,2,0)</f>
        <v>User Login Start is Good</v>
      </c>
      <c r="H1513" s="5" t="s">
        <v>45</v>
      </c>
      <c r="I1513" s="30">
        <f t="shared" si="23"/>
        <v>44340</v>
      </c>
      <c r="J1513" s="29">
        <f>+VLOOKUP(Table13144[[#This Row],[DeviceMAC]],C1514:F3416,3,0)</f>
        <v>44340.278888888883</v>
      </c>
      <c r="K1513">
        <f>+VLOOKUP(Table13144[[#This Row],[DeviceMAC]],C1514:F3416,4,0)</f>
        <v>113</v>
      </c>
      <c r="L1513" t="str">
        <f>VLOOKUP(Table13144[[#This Row],[PrevRecordType]],RecordTypes!$B$13:$C$27,2,0)</f>
        <v>User Login Start</v>
      </c>
      <c r="M1513" t="str">
        <f>+VLOOKUP(Table13144[[#This Row],[DeviceMAC]],C1514:H3416,5,0)</f>
        <v>User Login Start</v>
      </c>
    </row>
    <row r="1514" spans="2:13" x14ac:dyDescent="0.3">
      <c r="B1514" s="5" t="s">
        <v>29</v>
      </c>
      <c r="C1514" s="5" t="s">
        <v>41</v>
      </c>
      <c r="D1514" s="6">
        <v>44340</v>
      </c>
      <c r="E1514" s="28">
        <v>44340.278888888883</v>
      </c>
      <c r="F1514" s="7">
        <v>113</v>
      </c>
      <c r="G1514" s="7" t="str">
        <f>VLOOKUP(Table13144[[#This Row],[LogRecordType]],RecordTypes!$B$13:$C$27,2,0)</f>
        <v>User Login Start</v>
      </c>
      <c r="H1514" s="5" t="s">
        <v>45</v>
      </c>
      <c r="I1514" s="30">
        <f t="shared" si="23"/>
        <v>44340</v>
      </c>
      <c r="J1514" s="29">
        <f>+VLOOKUP(Table13144[[#This Row],[DeviceMAC]],C1515:F3417,3,0)</f>
        <v>44340.273819444439</v>
      </c>
      <c r="K1514">
        <f>+VLOOKUP(Table13144[[#This Row],[DeviceMAC]],C1515:F3417,4,0)</f>
        <v>112</v>
      </c>
      <c r="L1514" t="str">
        <f>VLOOKUP(Table13144[[#This Row],[PrevRecordType]],RecordTypes!$B$13:$C$27,2,0)</f>
        <v>Device Connect Network</v>
      </c>
      <c r="M1514" t="str">
        <f>+VLOOKUP(Table13144[[#This Row],[DeviceMAC]],C1515:H3417,5,0)</f>
        <v>Device Connect Network</v>
      </c>
    </row>
    <row r="1515" spans="2:13" x14ac:dyDescent="0.3">
      <c r="B1515" s="5" t="s">
        <v>26</v>
      </c>
      <c r="C1515" s="5" t="s">
        <v>43</v>
      </c>
      <c r="D1515" s="6">
        <v>44340</v>
      </c>
      <c r="E1515" s="28">
        <v>44340.278541666659</v>
      </c>
      <c r="F1515" s="7">
        <v>102</v>
      </c>
      <c r="G1515" s="7" t="str">
        <f>VLOOKUP(Table13144[[#This Row],[LogRecordType]],RecordTypes!$B$13:$C$27,2,0)</f>
        <v>Device Start</v>
      </c>
      <c r="H1515" s="5" t="s">
        <v>44</v>
      </c>
      <c r="I1515" s="30">
        <f t="shared" si="23"/>
        <v>44339</v>
      </c>
      <c r="J1515" s="29">
        <f>+VLOOKUP(Table13144[[#This Row],[DeviceMAC]],C1516:F3418,3,0)</f>
        <v>44339.701516203691</v>
      </c>
      <c r="K1515">
        <f>+VLOOKUP(Table13144[[#This Row],[DeviceMAC]],C1516:F3418,4,0)</f>
        <v>156</v>
      </c>
      <c r="L1515" t="str">
        <f>VLOOKUP(Table13144[[#This Row],[PrevRecordType]],RecordTypes!$B$13:$C$27,2,0)</f>
        <v>PowerDown Or Network Disconnect Discovered</v>
      </c>
      <c r="M1515" s="31" t="str">
        <f>+VLOOKUP(Table13144[[#This Row],[DeviceMAC]],C1516:H3418,5,0)</f>
        <v>PowerDown Or Network Disconnect Discovered</v>
      </c>
    </row>
    <row r="1516" spans="2:13" ht="28.8" x14ac:dyDescent="0.3">
      <c r="B1516" s="5" t="s">
        <v>29</v>
      </c>
      <c r="C1516" s="5" t="s">
        <v>41</v>
      </c>
      <c r="D1516" s="6">
        <v>44340</v>
      </c>
      <c r="E1516" s="28">
        <v>44340.273819444439</v>
      </c>
      <c r="F1516" s="7">
        <v>112</v>
      </c>
      <c r="G1516" s="7" t="str">
        <f>VLOOKUP(Table13144[[#This Row],[LogRecordType]],RecordTypes!$B$13:$C$27,2,0)</f>
        <v>Device Connect Network</v>
      </c>
      <c r="H1516" s="5" t="s">
        <v>42</v>
      </c>
      <c r="I1516" s="30">
        <f t="shared" si="23"/>
        <v>44339</v>
      </c>
      <c r="J1516" s="29">
        <f>+VLOOKUP(Table13144[[#This Row],[DeviceMAC]],C1517:F3419,3,0)</f>
        <v>44339.659259259264</v>
      </c>
      <c r="K1516">
        <f>+VLOOKUP(Table13144[[#This Row],[DeviceMAC]],C1517:F3419,4,0)</f>
        <v>156</v>
      </c>
      <c r="L1516" t="str">
        <f>VLOOKUP(Table13144[[#This Row],[PrevRecordType]],RecordTypes!$B$13:$C$27,2,0)</f>
        <v>PowerDown Or Network Disconnect Discovered</v>
      </c>
      <c r="M1516" s="31" t="str">
        <f>+VLOOKUP(Table13144[[#This Row],[DeviceMAC]],C1517:H3419,5,0)</f>
        <v>PowerDown Or Network Disconnect Discovered</v>
      </c>
    </row>
    <row r="1517" spans="2:13" x14ac:dyDescent="0.3">
      <c r="B1517" s="5" t="s">
        <v>26</v>
      </c>
      <c r="C1517" s="5" t="s">
        <v>27</v>
      </c>
      <c r="D1517" s="6">
        <v>44340</v>
      </c>
      <c r="E1517" s="28">
        <v>44340.264652777783</v>
      </c>
      <c r="F1517" s="7">
        <v>113</v>
      </c>
      <c r="G1517" s="7" t="str">
        <f>VLOOKUP(Table13144[[#This Row],[LogRecordType]],RecordTypes!$B$13:$C$27,2,0)</f>
        <v>User Login Start</v>
      </c>
      <c r="H1517" s="5" t="s">
        <v>34</v>
      </c>
      <c r="I1517" s="30">
        <f t="shared" si="23"/>
        <v>44340</v>
      </c>
      <c r="J1517" s="29">
        <f>+VLOOKUP(Table13144[[#This Row],[DeviceMAC]],C1518:F3420,3,0)</f>
        <v>44340.264652777783</v>
      </c>
      <c r="K1517">
        <f>+VLOOKUP(Table13144[[#This Row],[DeviceMAC]],C1518:F3420,4,0)</f>
        <v>123</v>
      </c>
      <c r="L1517" t="str">
        <f>VLOOKUP(Table13144[[#This Row],[PrevRecordType]],RecordTypes!$B$13:$C$27,2,0)</f>
        <v>User Login Start is Good</v>
      </c>
      <c r="M1517" t="str">
        <f>+VLOOKUP(Table13144[[#This Row],[DeviceMAC]],C1518:H3420,5,0)</f>
        <v>User Login Start is Good</v>
      </c>
    </row>
    <row r="1518" spans="2:13" ht="28.8" x14ac:dyDescent="0.3">
      <c r="B1518" s="5" t="s">
        <v>26</v>
      </c>
      <c r="C1518" s="5" t="s">
        <v>27</v>
      </c>
      <c r="D1518" s="6">
        <v>44340</v>
      </c>
      <c r="E1518" s="28">
        <v>44340.264652777783</v>
      </c>
      <c r="F1518" s="7">
        <v>123</v>
      </c>
      <c r="G1518" s="7" t="str">
        <f>VLOOKUP(Table13144[[#This Row],[LogRecordType]],RecordTypes!$B$13:$C$27,2,0)</f>
        <v>User Login Start is Good</v>
      </c>
      <c r="H1518" s="5" t="s">
        <v>34</v>
      </c>
      <c r="I1518" s="30">
        <f t="shared" si="23"/>
        <v>44340</v>
      </c>
      <c r="J1518" s="29">
        <f>+VLOOKUP(Table13144[[#This Row],[DeviceMAC]],C1519:F3421,3,0)</f>
        <v>44340.254618055558</v>
      </c>
      <c r="K1518">
        <f>+VLOOKUP(Table13144[[#This Row],[DeviceMAC]],C1519:F3421,4,0)</f>
        <v>112</v>
      </c>
      <c r="L1518" t="str">
        <f>VLOOKUP(Table13144[[#This Row],[PrevRecordType]],RecordTypes!$B$13:$C$27,2,0)</f>
        <v>Device Connect Network</v>
      </c>
      <c r="M1518" t="str">
        <f>+VLOOKUP(Table13144[[#This Row],[DeviceMAC]],C1519:H3421,5,0)</f>
        <v>Device Connect Network</v>
      </c>
    </row>
    <row r="1519" spans="2:13" ht="28.8" x14ac:dyDescent="0.3">
      <c r="B1519" s="5" t="s">
        <v>26</v>
      </c>
      <c r="C1519" s="5" t="s">
        <v>37</v>
      </c>
      <c r="D1519" s="6">
        <v>44340</v>
      </c>
      <c r="E1519" s="28">
        <v>44340.264652777783</v>
      </c>
      <c r="F1519" s="7">
        <v>123</v>
      </c>
      <c r="G1519" s="7" t="str">
        <f>VLOOKUP(Table13144[[#This Row],[LogRecordType]],RecordTypes!$B$13:$C$27,2,0)</f>
        <v>User Login Start is Good</v>
      </c>
      <c r="H1519" s="5" t="s">
        <v>40</v>
      </c>
      <c r="I1519" s="30">
        <f t="shared" si="23"/>
        <v>44340</v>
      </c>
      <c r="J1519" s="29">
        <f>+VLOOKUP(Table13144[[#This Row],[DeviceMAC]],C1520:F3422,3,0)</f>
        <v>44340.264583333337</v>
      </c>
      <c r="K1519">
        <f>+VLOOKUP(Table13144[[#This Row],[DeviceMAC]],C1520:F3422,4,0)</f>
        <v>113</v>
      </c>
      <c r="L1519" t="str">
        <f>VLOOKUP(Table13144[[#This Row],[PrevRecordType]],RecordTypes!$B$13:$C$27,2,0)</f>
        <v>User Login Start</v>
      </c>
      <c r="M1519" t="str">
        <f>+VLOOKUP(Table13144[[#This Row],[DeviceMAC]],C1520:H3422,5,0)</f>
        <v>User Login Start</v>
      </c>
    </row>
    <row r="1520" spans="2:13" x14ac:dyDescent="0.3">
      <c r="B1520" s="5" t="s">
        <v>26</v>
      </c>
      <c r="C1520" s="5" t="s">
        <v>37</v>
      </c>
      <c r="D1520" s="6">
        <v>44340</v>
      </c>
      <c r="E1520" s="28">
        <v>44340.264583333337</v>
      </c>
      <c r="F1520" s="7">
        <v>113</v>
      </c>
      <c r="G1520" s="7" t="str">
        <f>VLOOKUP(Table13144[[#This Row],[LogRecordType]],RecordTypes!$B$13:$C$27,2,0)</f>
        <v>User Login Start</v>
      </c>
      <c r="H1520" s="5" t="s">
        <v>39</v>
      </c>
      <c r="I1520" s="30">
        <f t="shared" si="23"/>
        <v>44340</v>
      </c>
      <c r="J1520" s="29">
        <f>+VLOOKUP(Table13144[[#This Row],[DeviceMAC]],C1521:F3423,3,0)</f>
        <v>44340.264166666668</v>
      </c>
      <c r="K1520">
        <f>+VLOOKUP(Table13144[[#This Row],[DeviceMAC]],C1521:F3423,4,0)</f>
        <v>112</v>
      </c>
      <c r="L1520" t="str">
        <f>VLOOKUP(Table13144[[#This Row],[PrevRecordType]],RecordTypes!$B$13:$C$27,2,0)</f>
        <v>Device Connect Network</v>
      </c>
      <c r="M1520" t="str">
        <f>+VLOOKUP(Table13144[[#This Row],[DeviceMAC]],C1521:H3423,5,0)</f>
        <v>Device Connect Network</v>
      </c>
    </row>
    <row r="1521" spans="2:13" ht="28.8" x14ac:dyDescent="0.3">
      <c r="B1521" s="5" t="s">
        <v>26</v>
      </c>
      <c r="C1521" s="5" t="s">
        <v>37</v>
      </c>
      <c r="D1521" s="6">
        <v>44340</v>
      </c>
      <c r="E1521" s="28">
        <v>44340.264166666668</v>
      </c>
      <c r="F1521" s="7">
        <v>112</v>
      </c>
      <c r="G1521" s="7" t="str">
        <f>VLOOKUP(Table13144[[#This Row],[LogRecordType]],RecordTypes!$B$13:$C$27,2,0)</f>
        <v>Device Connect Network</v>
      </c>
      <c r="H1521" s="5" t="s">
        <v>38</v>
      </c>
      <c r="I1521" s="30">
        <f t="shared" si="23"/>
        <v>44340</v>
      </c>
      <c r="J1521" s="29">
        <f>+VLOOKUP(Table13144[[#This Row],[DeviceMAC]],C1522:F3424,3,0)</f>
        <v>44340.264062499999</v>
      </c>
      <c r="K1521">
        <f>+VLOOKUP(Table13144[[#This Row],[DeviceMAC]],C1522:F3424,4,0)</f>
        <v>106</v>
      </c>
      <c r="L1521" t="str">
        <f>VLOOKUP(Table13144[[#This Row],[PrevRecordType]],RecordTypes!$B$13:$C$27,2,0)</f>
        <v>Device Start is Good</v>
      </c>
      <c r="M1521" t="str">
        <f>+VLOOKUP(Table13144[[#This Row],[DeviceMAC]],C1522:H3424,5,0)</f>
        <v>Device Start is Good</v>
      </c>
    </row>
    <row r="1522" spans="2:13" x14ac:dyDescent="0.3">
      <c r="B1522" s="5" t="s">
        <v>26</v>
      </c>
      <c r="C1522" s="5" t="s">
        <v>37</v>
      </c>
      <c r="D1522" s="6">
        <v>44340</v>
      </c>
      <c r="E1522" s="28">
        <v>44340.264062499999</v>
      </c>
      <c r="F1522" s="7">
        <v>106</v>
      </c>
      <c r="G1522" s="7" t="str">
        <f>VLOOKUP(Table13144[[#This Row],[LogRecordType]],RecordTypes!$B$13:$C$27,2,0)</f>
        <v>Device Start is Good</v>
      </c>
      <c r="H1522" s="5" t="s">
        <v>38</v>
      </c>
      <c r="I1522" s="30">
        <f t="shared" si="23"/>
        <v>44340</v>
      </c>
      <c r="J1522" s="29">
        <f>+VLOOKUP(Table13144[[#This Row],[DeviceMAC]],C1523:F3425,3,0)</f>
        <v>44340.263148148144</v>
      </c>
      <c r="K1522">
        <f>+VLOOKUP(Table13144[[#This Row],[DeviceMAC]],C1523:F3425,4,0)</f>
        <v>102</v>
      </c>
      <c r="L1522" t="str">
        <f>VLOOKUP(Table13144[[#This Row],[PrevRecordType]],RecordTypes!$B$13:$C$27,2,0)</f>
        <v>Device Start</v>
      </c>
      <c r="M1522" t="str">
        <f>+VLOOKUP(Table13144[[#This Row],[DeviceMAC]],C1523:H3425,5,0)</f>
        <v>Device Start</v>
      </c>
    </row>
    <row r="1523" spans="2:13" x14ac:dyDescent="0.3">
      <c r="B1523" s="5" t="s">
        <v>26</v>
      </c>
      <c r="C1523" s="5" t="s">
        <v>37</v>
      </c>
      <c r="D1523" s="6">
        <v>44340</v>
      </c>
      <c r="E1523" s="28">
        <v>44340.263148148144</v>
      </c>
      <c r="F1523" s="7">
        <v>102</v>
      </c>
      <c r="G1523" s="7" t="str">
        <f>VLOOKUP(Table13144[[#This Row],[LogRecordType]],RecordTypes!$B$13:$C$27,2,0)</f>
        <v>Device Start</v>
      </c>
      <c r="H1523" s="5" t="s">
        <v>38</v>
      </c>
      <c r="I1523" s="30">
        <f t="shared" si="23"/>
        <v>44339</v>
      </c>
      <c r="J1523" s="29">
        <f>+VLOOKUP(Table13144[[#This Row],[DeviceMAC]],C1524:F3426,3,0)</f>
        <v>44339.630763888883</v>
      </c>
      <c r="K1523">
        <f>+VLOOKUP(Table13144[[#This Row],[DeviceMAC]],C1524:F3426,4,0)</f>
        <v>156</v>
      </c>
      <c r="L1523" t="str">
        <f>VLOOKUP(Table13144[[#This Row],[PrevRecordType]],RecordTypes!$B$13:$C$27,2,0)</f>
        <v>PowerDown Or Network Disconnect Discovered</v>
      </c>
      <c r="M1523" s="31" t="str">
        <f>+VLOOKUP(Table13144[[#This Row],[DeviceMAC]],C1524:H3426,5,0)</f>
        <v>PowerDown Or Network Disconnect Discovered</v>
      </c>
    </row>
    <row r="1524" spans="2:13" ht="28.8" x14ac:dyDescent="0.3">
      <c r="B1524" s="5" t="s">
        <v>29</v>
      </c>
      <c r="C1524" s="5" t="s">
        <v>30</v>
      </c>
      <c r="D1524" s="6">
        <v>44340</v>
      </c>
      <c r="E1524" s="28">
        <v>44340.262708333335</v>
      </c>
      <c r="F1524" s="7">
        <v>123</v>
      </c>
      <c r="G1524" s="7" t="str">
        <f>VLOOKUP(Table13144[[#This Row],[LogRecordType]],RecordTypes!$B$13:$C$27,2,0)</f>
        <v>User Login Start is Good</v>
      </c>
      <c r="H1524" s="5" t="s">
        <v>36</v>
      </c>
      <c r="I1524" s="30">
        <f t="shared" si="23"/>
        <v>44340</v>
      </c>
      <c r="J1524" s="29">
        <f>+VLOOKUP(Table13144[[#This Row],[DeviceMAC]],C1525:F3427,3,0)</f>
        <v>44340.262696759259</v>
      </c>
      <c r="K1524">
        <f>+VLOOKUP(Table13144[[#This Row],[DeviceMAC]],C1525:F3427,4,0)</f>
        <v>113</v>
      </c>
      <c r="L1524" t="str">
        <f>VLOOKUP(Table13144[[#This Row],[PrevRecordType]],RecordTypes!$B$13:$C$27,2,0)</f>
        <v>User Login Start</v>
      </c>
      <c r="M1524" t="str">
        <f>+VLOOKUP(Table13144[[#This Row],[DeviceMAC]],C1525:H3427,5,0)</f>
        <v>User Login Start</v>
      </c>
    </row>
    <row r="1525" spans="2:13" x14ac:dyDescent="0.3">
      <c r="B1525" s="5" t="s">
        <v>29</v>
      </c>
      <c r="C1525" s="5" t="s">
        <v>30</v>
      </c>
      <c r="D1525" s="6">
        <v>44340</v>
      </c>
      <c r="E1525" s="28">
        <v>44340.262696759259</v>
      </c>
      <c r="F1525" s="7">
        <v>113</v>
      </c>
      <c r="G1525" s="7" t="str">
        <f>VLOOKUP(Table13144[[#This Row],[LogRecordType]],RecordTypes!$B$13:$C$27,2,0)</f>
        <v>User Login Start</v>
      </c>
      <c r="H1525" s="5" t="s">
        <v>36</v>
      </c>
      <c r="I1525" s="30">
        <f t="shared" si="23"/>
        <v>44340</v>
      </c>
      <c r="J1525" s="29">
        <f>+VLOOKUP(Table13144[[#This Row],[DeviceMAC]],C1526:F3428,3,0)</f>
        <v>44340.257916666662</v>
      </c>
      <c r="K1525">
        <f>+VLOOKUP(Table13144[[#This Row],[DeviceMAC]],C1526:F3428,4,0)</f>
        <v>112</v>
      </c>
      <c r="L1525" t="str">
        <f>VLOOKUP(Table13144[[#This Row],[PrevRecordType]],RecordTypes!$B$13:$C$27,2,0)</f>
        <v>Device Connect Network</v>
      </c>
      <c r="M1525" t="str">
        <f>+VLOOKUP(Table13144[[#This Row],[DeviceMAC]],C1526:H3428,5,0)</f>
        <v>Device Connect Network</v>
      </c>
    </row>
    <row r="1526" spans="2:13" ht="28.8" x14ac:dyDescent="0.3">
      <c r="B1526" s="5" t="s">
        <v>26</v>
      </c>
      <c r="C1526" s="5" t="s">
        <v>32</v>
      </c>
      <c r="D1526" s="6">
        <v>44340</v>
      </c>
      <c r="E1526" s="28">
        <v>44340.260844907425</v>
      </c>
      <c r="F1526" s="7">
        <v>123</v>
      </c>
      <c r="G1526" s="7" t="str">
        <f>VLOOKUP(Table13144[[#This Row],[LogRecordType]],RecordTypes!$B$13:$C$27,2,0)</f>
        <v>User Login Start is Good</v>
      </c>
      <c r="H1526" s="5" t="s">
        <v>34</v>
      </c>
      <c r="I1526" s="30">
        <f t="shared" si="23"/>
        <v>44340</v>
      </c>
      <c r="J1526" s="29">
        <f>+VLOOKUP(Table13144[[#This Row],[DeviceMAC]],C1527:F3429,3,0)</f>
        <v>44340.260787037056</v>
      </c>
      <c r="K1526">
        <f>+VLOOKUP(Table13144[[#This Row],[DeviceMAC]],C1527:F3429,4,0)</f>
        <v>113</v>
      </c>
      <c r="L1526" t="str">
        <f>VLOOKUP(Table13144[[#This Row],[PrevRecordType]],RecordTypes!$B$13:$C$27,2,0)</f>
        <v>User Login Start</v>
      </c>
      <c r="M1526" t="str">
        <f>+VLOOKUP(Table13144[[#This Row],[DeviceMAC]],C1527:H3429,5,0)</f>
        <v>User Login Start</v>
      </c>
    </row>
    <row r="1527" spans="2:13" x14ac:dyDescent="0.3">
      <c r="B1527" s="5" t="s">
        <v>26</v>
      </c>
      <c r="C1527" s="5" t="s">
        <v>32</v>
      </c>
      <c r="D1527" s="6">
        <v>44340</v>
      </c>
      <c r="E1527" s="28">
        <v>44340.260787037056</v>
      </c>
      <c r="F1527" s="7">
        <v>113</v>
      </c>
      <c r="G1527" s="7" t="str">
        <f>VLOOKUP(Table13144[[#This Row],[LogRecordType]],RecordTypes!$B$13:$C$27,2,0)</f>
        <v>User Login Start</v>
      </c>
      <c r="H1527" s="5" t="s">
        <v>35</v>
      </c>
      <c r="I1527" s="30">
        <f t="shared" si="23"/>
        <v>44340</v>
      </c>
      <c r="J1527" s="29">
        <f>+VLOOKUP(Table13144[[#This Row],[DeviceMAC]],C1528:F3430,3,0)</f>
        <v>44340.25997685187</v>
      </c>
      <c r="K1527">
        <f>+VLOOKUP(Table13144[[#This Row],[DeviceMAC]],C1528:F3430,4,0)</f>
        <v>112</v>
      </c>
      <c r="L1527" t="str">
        <f>VLOOKUP(Table13144[[#This Row],[PrevRecordType]],RecordTypes!$B$13:$C$27,2,0)</f>
        <v>Device Connect Network</v>
      </c>
      <c r="M1527" t="str">
        <f>+VLOOKUP(Table13144[[#This Row],[DeviceMAC]],C1528:H3430,5,0)</f>
        <v>Device Connect Network</v>
      </c>
    </row>
    <row r="1528" spans="2:13" ht="28.8" x14ac:dyDescent="0.3">
      <c r="B1528" s="5" t="s">
        <v>26</v>
      </c>
      <c r="C1528" s="5" t="s">
        <v>32</v>
      </c>
      <c r="D1528" s="6">
        <v>44340</v>
      </c>
      <c r="E1528" s="28">
        <v>44340.25997685187</v>
      </c>
      <c r="F1528" s="7">
        <v>112</v>
      </c>
      <c r="G1528" s="7" t="str">
        <f>VLOOKUP(Table13144[[#This Row],[LogRecordType]],RecordTypes!$B$13:$C$27,2,0)</f>
        <v>Device Connect Network</v>
      </c>
      <c r="H1528" s="5" t="s">
        <v>33</v>
      </c>
      <c r="I1528" s="30">
        <f t="shared" si="23"/>
        <v>44340</v>
      </c>
      <c r="J1528" s="29">
        <f>+VLOOKUP(Table13144[[#This Row],[DeviceMAC]],C1529:F3431,3,0)</f>
        <v>44340.259872685201</v>
      </c>
      <c r="K1528">
        <f>+VLOOKUP(Table13144[[#This Row],[DeviceMAC]],C1529:F3431,4,0)</f>
        <v>106</v>
      </c>
      <c r="L1528" t="str">
        <f>VLOOKUP(Table13144[[#This Row],[PrevRecordType]],RecordTypes!$B$13:$C$27,2,0)</f>
        <v>Device Start is Good</v>
      </c>
      <c r="M1528" t="str">
        <f>+VLOOKUP(Table13144[[#This Row],[DeviceMAC]],C1529:H3431,5,0)</f>
        <v>Device Start is Good</v>
      </c>
    </row>
    <row r="1529" spans="2:13" x14ac:dyDescent="0.3">
      <c r="B1529" s="5" t="s">
        <v>26</v>
      </c>
      <c r="C1529" s="5" t="s">
        <v>32</v>
      </c>
      <c r="D1529" s="6">
        <v>44340</v>
      </c>
      <c r="E1529" s="28">
        <v>44340.259872685201</v>
      </c>
      <c r="F1529" s="7">
        <v>106</v>
      </c>
      <c r="G1529" s="7" t="str">
        <f>VLOOKUP(Table13144[[#This Row],[LogRecordType]],RecordTypes!$B$13:$C$27,2,0)</f>
        <v>Device Start is Good</v>
      </c>
      <c r="H1529" s="5" t="s">
        <v>33</v>
      </c>
      <c r="I1529" s="30">
        <f t="shared" si="23"/>
        <v>44340</v>
      </c>
      <c r="J1529" s="29">
        <f>+VLOOKUP(Table13144[[#This Row],[DeviceMAC]],C1530:F3432,3,0)</f>
        <v>44340.259166666678</v>
      </c>
      <c r="K1529">
        <f>+VLOOKUP(Table13144[[#This Row],[DeviceMAC]],C1530:F3432,4,0)</f>
        <v>102</v>
      </c>
      <c r="L1529" t="str">
        <f>VLOOKUP(Table13144[[#This Row],[PrevRecordType]],RecordTypes!$B$13:$C$27,2,0)</f>
        <v>Device Start</v>
      </c>
      <c r="M1529" t="str">
        <f>+VLOOKUP(Table13144[[#This Row],[DeviceMAC]],C1530:H3432,5,0)</f>
        <v>Device Start</v>
      </c>
    </row>
    <row r="1530" spans="2:13" x14ac:dyDescent="0.3">
      <c r="B1530" s="5" t="s">
        <v>26</v>
      </c>
      <c r="C1530" s="5" t="s">
        <v>32</v>
      </c>
      <c r="D1530" s="6">
        <v>44340</v>
      </c>
      <c r="E1530" s="28">
        <v>44340.259166666678</v>
      </c>
      <c r="F1530" s="7">
        <v>102</v>
      </c>
      <c r="G1530" s="7" t="str">
        <f>VLOOKUP(Table13144[[#This Row],[LogRecordType]],RecordTypes!$B$13:$C$27,2,0)</f>
        <v>Device Start</v>
      </c>
      <c r="H1530" s="5" t="s">
        <v>33</v>
      </c>
      <c r="I1530" s="30">
        <f t="shared" si="23"/>
        <v>44339</v>
      </c>
      <c r="J1530" s="29">
        <f>+VLOOKUP(Table13144[[#This Row],[DeviceMAC]],C1531:F3433,3,0)</f>
        <v>44339.649652777793</v>
      </c>
      <c r="K1530">
        <f>+VLOOKUP(Table13144[[#This Row],[DeviceMAC]],C1531:F3433,4,0)</f>
        <v>156</v>
      </c>
      <c r="L1530" t="str">
        <f>VLOOKUP(Table13144[[#This Row],[PrevRecordType]],RecordTypes!$B$13:$C$27,2,0)</f>
        <v>PowerDown Or Network Disconnect Discovered</v>
      </c>
      <c r="M1530" s="31" t="str">
        <f>+VLOOKUP(Table13144[[#This Row],[DeviceMAC]],C1531:H3433,5,0)</f>
        <v>PowerDown Or Network Disconnect Discovered</v>
      </c>
    </row>
    <row r="1531" spans="2:13" ht="28.8" x14ac:dyDescent="0.3">
      <c r="B1531" s="5" t="s">
        <v>29</v>
      </c>
      <c r="C1531" s="5" t="s">
        <v>30</v>
      </c>
      <c r="D1531" s="6">
        <v>44340</v>
      </c>
      <c r="E1531" s="28">
        <v>44340.257916666662</v>
      </c>
      <c r="F1531" s="7">
        <v>112</v>
      </c>
      <c r="G1531" s="7" t="str">
        <f>VLOOKUP(Table13144[[#This Row],[LogRecordType]],RecordTypes!$B$13:$C$27,2,0)</f>
        <v>Device Connect Network</v>
      </c>
      <c r="H1531" s="5" t="s">
        <v>31</v>
      </c>
      <c r="I1531" s="30">
        <f t="shared" si="23"/>
        <v>44339</v>
      </c>
      <c r="J1531" s="29">
        <f>+VLOOKUP(Table13144[[#This Row],[DeviceMAC]],C1532:F3434,3,0)</f>
        <v>44339.65048611111</v>
      </c>
      <c r="K1531">
        <f>+VLOOKUP(Table13144[[#This Row],[DeviceMAC]],C1532:F3434,4,0)</f>
        <v>156</v>
      </c>
      <c r="L1531" t="str">
        <f>VLOOKUP(Table13144[[#This Row],[PrevRecordType]],RecordTypes!$B$13:$C$27,2,0)</f>
        <v>PowerDown Or Network Disconnect Discovered</v>
      </c>
      <c r="M1531" s="31" t="str">
        <f>+VLOOKUP(Table13144[[#This Row],[DeviceMAC]],C1532:H3434,5,0)</f>
        <v>PowerDown Or Network Disconnect Discovered</v>
      </c>
    </row>
    <row r="1532" spans="2:13" ht="28.8" x14ac:dyDescent="0.3">
      <c r="B1532" s="5" t="s">
        <v>26</v>
      </c>
      <c r="C1532" s="5" t="s">
        <v>27</v>
      </c>
      <c r="D1532" s="6">
        <v>44340</v>
      </c>
      <c r="E1532" s="28">
        <v>44340.254618055558</v>
      </c>
      <c r="F1532" s="7">
        <v>112</v>
      </c>
      <c r="G1532" s="7" t="str">
        <f>VLOOKUP(Table13144[[#This Row],[LogRecordType]],RecordTypes!$B$13:$C$27,2,0)</f>
        <v>Device Connect Network</v>
      </c>
      <c r="H1532" s="5" t="s">
        <v>28</v>
      </c>
      <c r="I1532" s="30">
        <f t="shared" si="23"/>
        <v>44339</v>
      </c>
      <c r="J1532" s="29">
        <f>+VLOOKUP(Table13144[[#This Row],[DeviceMAC]],C1533:F3435,3,0)</f>
        <v>44339.641516203716</v>
      </c>
      <c r="K1532">
        <f>+VLOOKUP(Table13144[[#This Row],[DeviceMAC]],C1533:F3435,4,0)</f>
        <v>156</v>
      </c>
      <c r="L1532" t="str">
        <f>VLOOKUP(Table13144[[#This Row],[PrevRecordType]],RecordTypes!$B$13:$C$27,2,0)</f>
        <v>PowerDown Or Network Disconnect Discovered</v>
      </c>
      <c r="M1532" s="31" t="str">
        <f>+VLOOKUP(Table13144[[#This Row],[DeviceMAC]],C1533:H3435,5,0)</f>
        <v>PowerDown Or Network Disconnect Discovered</v>
      </c>
    </row>
    <row r="1533" spans="2:13" ht="43.2" x14ac:dyDescent="0.3">
      <c r="B1533" s="5" t="s">
        <v>26</v>
      </c>
      <c r="C1533" s="5" t="s">
        <v>151</v>
      </c>
      <c r="D1533" s="6">
        <v>44339</v>
      </c>
      <c r="E1533" s="28">
        <v>44339.773032407393</v>
      </c>
      <c r="F1533" s="7">
        <v>156</v>
      </c>
      <c r="G1533" s="7" t="str">
        <f>VLOOKUP(Table13144[[#This Row],[LogRecordType]],RecordTypes!$B$13:$C$27,2,0)</f>
        <v>PowerDown Or Network Disconnect Discovered</v>
      </c>
      <c r="H1533" s="5" t="s">
        <v>67</v>
      </c>
      <c r="I1533" s="30">
        <f t="shared" si="23"/>
        <v>44339</v>
      </c>
      <c r="J1533" s="29">
        <f>+VLOOKUP(Table13144[[#This Row],[DeviceMAC]],C1534:F3436,3,0)</f>
        <v>44339.772881944431</v>
      </c>
      <c r="K1533">
        <f>+VLOOKUP(Table13144[[#This Row],[DeviceMAC]],C1534:F3436,4,0)</f>
        <v>144</v>
      </c>
      <c r="L1533" t="str">
        <f>VLOOKUP(Table13144[[#This Row],[PrevRecordType]],RecordTypes!$B$13:$C$27,2,0)</f>
        <v>User Logout is Good</v>
      </c>
      <c r="M1533" t="str">
        <f>+VLOOKUP(Table13144[[#This Row],[DeviceMAC]],C1534:H3436,5,0)</f>
        <v>User Logout is Good</v>
      </c>
    </row>
    <row r="1534" spans="2:13" x14ac:dyDescent="0.3">
      <c r="B1534" s="5" t="s">
        <v>26</v>
      </c>
      <c r="C1534" s="5" t="s">
        <v>151</v>
      </c>
      <c r="D1534" s="6">
        <v>44339</v>
      </c>
      <c r="E1534" s="28">
        <v>44339.772881944431</v>
      </c>
      <c r="F1534" s="7">
        <v>144</v>
      </c>
      <c r="G1534" s="7" t="str">
        <f>VLOOKUP(Table13144[[#This Row],[LogRecordType]],RecordTypes!$B$13:$C$27,2,0)</f>
        <v>User Logout is Good</v>
      </c>
      <c r="H1534" s="5" t="s">
        <v>181</v>
      </c>
      <c r="I1534" s="30">
        <f t="shared" si="23"/>
        <v>44339</v>
      </c>
      <c r="J1534" s="29">
        <f>+VLOOKUP(Table13144[[#This Row],[DeviceMAC]],C1535:F3437,3,0)</f>
        <v>44339.772511574061</v>
      </c>
      <c r="K1534">
        <f>+VLOOKUP(Table13144[[#This Row],[DeviceMAC]],C1535:F3437,4,0)</f>
        <v>139</v>
      </c>
      <c r="L1534" t="str">
        <f>VLOOKUP(Table13144[[#This Row],[PrevRecordType]],RecordTypes!$B$13:$C$27,2,0)</f>
        <v>User Logout Start</v>
      </c>
      <c r="M1534" t="str">
        <f>+VLOOKUP(Table13144[[#This Row],[DeviceMAC]],C1535:H3437,5,0)</f>
        <v>User Logout Start</v>
      </c>
    </row>
    <row r="1535" spans="2:13" x14ac:dyDescent="0.3">
      <c r="B1535" s="5" t="s">
        <v>26</v>
      </c>
      <c r="C1535" s="5" t="s">
        <v>151</v>
      </c>
      <c r="D1535" s="6">
        <v>44339</v>
      </c>
      <c r="E1535" s="28">
        <v>44339.772511574061</v>
      </c>
      <c r="F1535" s="7">
        <v>139</v>
      </c>
      <c r="G1535" s="7" t="str">
        <f>VLOOKUP(Table13144[[#This Row],[LogRecordType]],RecordTypes!$B$13:$C$27,2,0)</f>
        <v>User Logout Start</v>
      </c>
      <c r="H1535" s="5" t="s">
        <v>181</v>
      </c>
      <c r="I1535" s="30">
        <f t="shared" si="23"/>
        <v>44339</v>
      </c>
      <c r="J1535" s="29">
        <f>+VLOOKUP(Table13144[[#This Row],[DeviceMAC]],C1536:F3438,3,0)</f>
        <v>44339.33884259258</v>
      </c>
      <c r="K1535">
        <f>+VLOOKUP(Table13144[[#This Row],[DeviceMAC]],C1536:F3438,4,0)</f>
        <v>113</v>
      </c>
      <c r="L1535" t="str">
        <f>VLOOKUP(Table13144[[#This Row],[PrevRecordType]],RecordTypes!$B$13:$C$27,2,0)</f>
        <v>User Login Start</v>
      </c>
      <c r="M1535" t="str">
        <f>+VLOOKUP(Table13144[[#This Row],[DeviceMAC]],C1536:H3438,5,0)</f>
        <v>User Login Start</v>
      </c>
    </row>
    <row r="1536" spans="2:13" ht="43.2" x14ac:dyDescent="0.3">
      <c r="B1536" s="5" t="s">
        <v>26</v>
      </c>
      <c r="C1536" s="5" t="s">
        <v>156</v>
      </c>
      <c r="D1536" s="6">
        <v>44339</v>
      </c>
      <c r="E1536" s="28">
        <v>44339.742442129645</v>
      </c>
      <c r="F1536" s="7">
        <v>156</v>
      </c>
      <c r="G1536" s="7" t="str">
        <f>VLOOKUP(Table13144[[#This Row],[LogRecordType]],RecordTypes!$B$13:$C$27,2,0)</f>
        <v>PowerDown Or Network Disconnect Discovered</v>
      </c>
      <c r="H1536" s="5" t="s">
        <v>67</v>
      </c>
      <c r="I1536" s="30">
        <f t="shared" si="23"/>
        <v>44339</v>
      </c>
      <c r="J1536" s="29">
        <f>+VLOOKUP(Table13144[[#This Row],[DeviceMAC]],C1537:F3439,3,0)</f>
        <v>44339.742280092607</v>
      </c>
      <c r="K1536">
        <f>+VLOOKUP(Table13144[[#This Row],[DeviceMAC]],C1537:F3439,4,0)</f>
        <v>151</v>
      </c>
      <c r="L1536" t="str">
        <f>VLOOKUP(Table13144[[#This Row],[PrevRecordType]],RecordTypes!$B$13:$C$27,2,0)</f>
        <v>Device Shutdown Finish</v>
      </c>
      <c r="M1536" t="str">
        <f>+VLOOKUP(Table13144[[#This Row],[DeviceMAC]],C1537:H3439,5,0)</f>
        <v>Device Shutdown Finish</v>
      </c>
    </row>
    <row r="1537" spans="2:13" ht="28.8" x14ac:dyDescent="0.3">
      <c r="B1537" s="5" t="s">
        <v>26</v>
      </c>
      <c r="C1537" s="5" t="s">
        <v>156</v>
      </c>
      <c r="D1537" s="6">
        <v>44339</v>
      </c>
      <c r="E1537" s="28">
        <v>44339.742280092607</v>
      </c>
      <c r="F1537" s="7">
        <v>151</v>
      </c>
      <c r="G1537" s="7" t="str">
        <f>VLOOKUP(Table13144[[#This Row],[LogRecordType]],RecordTypes!$B$13:$C$27,2,0)</f>
        <v>Device Shutdown Finish</v>
      </c>
      <c r="H1537" s="5" t="s">
        <v>157</v>
      </c>
      <c r="I1537" s="30">
        <f t="shared" si="23"/>
        <v>44339</v>
      </c>
      <c r="J1537" s="29">
        <f>+VLOOKUP(Table13144[[#This Row],[DeviceMAC]],C1538:F3440,3,0)</f>
        <v>44339.74164351853</v>
      </c>
      <c r="K1537">
        <f>+VLOOKUP(Table13144[[#This Row],[DeviceMAC]],C1538:F3440,4,0)</f>
        <v>149</v>
      </c>
      <c r="L1537" t="str">
        <f>VLOOKUP(Table13144[[#This Row],[PrevRecordType]],RecordTypes!$B$13:$C$27,2,0)</f>
        <v>Device Shutdown Start</v>
      </c>
      <c r="M1537" t="str">
        <f>+VLOOKUP(Table13144[[#This Row],[DeviceMAC]],C1538:H3440,5,0)</f>
        <v>Device Shutdown Start</v>
      </c>
    </row>
    <row r="1538" spans="2:13" x14ac:dyDescent="0.3">
      <c r="B1538" s="5" t="s">
        <v>26</v>
      </c>
      <c r="C1538" s="5" t="s">
        <v>156</v>
      </c>
      <c r="D1538" s="6">
        <v>44339</v>
      </c>
      <c r="E1538" s="28">
        <v>44339.74164351853</v>
      </c>
      <c r="F1538" s="7">
        <v>149</v>
      </c>
      <c r="G1538" s="7" t="str">
        <f>VLOOKUP(Table13144[[#This Row],[LogRecordType]],RecordTypes!$B$13:$C$27,2,0)</f>
        <v>Device Shutdown Start</v>
      </c>
      <c r="H1538" s="5" t="s">
        <v>157</v>
      </c>
      <c r="I1538" s="30">
        <f t="shared" si="23"/>
        <v>44339</v>
      </c>
      <c r="J1538" s="29">
        <f>+VLOOKUP(Table13144[[#This Row],[DeviceMAC]],C1539:F3441,3,0)</f>
        <v>44339.741122685198</v>
      </c>
      <c r="K1538">
        <f>+VLOOKUP(Table13144[[#This Row],[DeviceMAC]],C1539:F3441,4,0)</f>
        <v>144</v>
      </c>
      <c r="L1538" t="str">
        <f>VLOOKUP(Table13144[[#This Row],[PrevRecordType]],RecordTypes!$B$13:$C$27,2,0)</f>
        <v>User Logout is Good</v>
      </c>
      <c r="M1538" t="str">
        <f>+VLOOKUP(Table13144[[#This Row],[DeviceMAC]],C1539:H3441,5,0)</f>
        <v>User Logout is Good</v>
      </c>
    </row>
    <row r="1539" spans="2:13" x14ac:dyDescent="0.3">
      <c r="B1539" s="5" t="s">
        <v>26</v>
      </c>
      <c r="C1539" s="5" t="s">
        <v>156</v>
      </c>
      <c r="D1539" s="6">
        <v>44339</v>
      </c>
      <c r="E1539" s="28">
        <v>44339.741122685198</v>
      </c>
      <c r="F1539" s="7">
        <v>144</v>
      </c>
      <c r="G1539" s="7" t="str">
        <f>VLOOKUP(Table13144[[#This Row],[LogRecordType]],RecordTypes!$B$13:$C$27,2,0)</f>
        <v>User Logout is Good</v>
      </c>
      <c r="H1539" s="5" t="s">
        <v>173</v>
      </c>
      <c r="I1539" s="30">
        <f t="shared" si="23"/>
        <v>44339</v>
      </c>
      <c r="J1539" s="29">
        <f>+VLOOKUP(Table13144[[#This Row],[DeviceMAC]],C1540:F3442,3,0)</f>
        <v>44339.740648148159</v>
      </c>
      <c r="K1539">
        <f>+VLOOKUP(Table13144[[#This Row],[DeviceMAC]],C1540:F3442,4,0)</f>
        <v>139</v>
      </c>
      <c r="L1539" t="str">
        <f>VLOOKUP(Table13144[[#This Row],[PrevRecordType]],RecordTypes!$B$13:$C$27,2,0)</f>
        <v>User Logout Start</v>
      </c>
      <c r="M1539" t="str">
        <f>+VLOOKUP(Table13144[[#This Row],[DeviceMAC]],C1540:H3442,5,0)</f>
        <v>User Logout Start</v>
      </c>
    </row>
    <row r="1540" spans="2:13" x14ac:dyDescent="0.3">
      <c r="B1540" s="5" t="s">
        <v>26</v>
      </c>
      <c r="C1540" s="5" t="s">
        <v>156</v>
      </c>
      <c r="D1540" s="6">
        <v>44339</v>
      </c>
      <c r="E1540" s="28">
        <v>44339.740648148159</v>
      </c>
      <c r="F1540" s="7">
        <v>139</v>
      </c>
      <c r="G1540" s="7" t="str">
        <f>VLOOKUP(Table13144[[#This Row],[LogRecordType]],RecordTypes!$B$13:$C$27,2,0)</f>
        <v>User Logout Start</v>
      </c>
      <c r="H1540" s="5" t="s">
        <v>172</v>
      </c>
      <c r="I1540" s="30">
        <f t="shared" si="23"/>
        <v>44339</v>
      </c>
      <c r="J1540" s="29">
        <f>+VLOOKUP(Table13144[[#This Row],[DeviceMAC]],C1541:F3443,3,0)</f>
        <v>44339.331828703711</v>
      </c>
      <c r="K1540">
        <f>+VLOOKUP(Table13144[[#This Row],[DeviceMAC]],C1541:F3443,4,0)</f>
        <v>123</v>
      </c>
      <c r="L1540" t="str">
        <f>VLOOKUP(Table13144[[#This Row],[PrevRecordType]],RecordTypes!$B$13:$C$27,2,0)</f>
        <v>User Login Start is Good</v>
      </c>
      <c r="M1540" t="str">
        <f>+VLOOKUP(Table13144[[#This Row],[DeviceMAC]],C1541:H3443,5,0)</f>
        <v>User Login Start is Good</v>
      </c>
    </row>
    <row r="1541" spans="2:13" ht="43.2" x14ac:dyDescent="0.3">
      <c r="B1541" s="5" t="s">
        <v>26</v>
      </c>
      <c r="C1541" s="5" t="s">
        <v>149</v>
      </c>
      <c r="D1541" s="6">
        <v>44339</v>
      </c>
      <c r="E1541" s="28">
        <v>44339.721087962964</v>
      </c>
      <c r="F1541" s="7">
        <v>156</v>
      </c>
      <c r="G1541" s="7" t="str">
        <f>VLOOKUP(Table13144[[#This Row],[LogRecordType]],RecordTypes!$B$13:$C$27,2,0)</f>
        <v>PowerDown Or Network Disconnect Discovered</v>
      </c>
      <c r="H1541" s="5" t="s">
        <v>67</v>
      </c>
      <c r="I1541" s="30">
        <f t="shared" si="23"/>
        <v>44339</v>
      </c>
      <c r="J1541" s="29">
        <f>+VLOOKUP(Table13144[[#This Row],[DeviceMAC]],C1542:F3444,3,0)</f>
        <v>44339.720960648148</v>
      </c>
      <c r="K1541">
        <f>+VLOOKUP(Table13144[[#This Row],[DeviceMAC]],C1542:F3444,4,0)</f>
        <v>144</v>
      </c>
      <c r="L1541" t="str">
        <f>VLOOKUP(Table13144[[#This Row],[PrevRecordType]],RecordTypes!$B$13:$C$27,2,0)</f>
        <v>User Logout is Good</v>
      </c>
      <c r="M1541" t="str">
        <f>+VLOOKUP(Table13144[[#This Row],[DeviceMAC]],C1542:H3444,5,0)</f>
        <v>User Logout is Good</v>
      </c>
    </row>
    <row r="1542" spans="2:13" x14ac:dyDescent="0.3">
      <c r="B1542" s="5" t="s">
        <v>26</v>
      </c>
      <c r="C1542" s="5" t="s">
        <v>149</v>
      </c>
      <c r="D1542" s="6">
        <v>44339</v>
      </c>
      <c r="E1542" s="28">
        <v>44339.720960648148</v>
      </c>
      <c r="F1542" s="7">
        <v>144</v>
      </c>
      <c r="G1542" s="7" t="str">
        <f>VLOOKUP(Table13144[[#This Row],[LogRecordType]],RecordTypes!$B$13:$C$27,2,0)</f>
        <v>User Logout is Good</v>
      </c>
      <c r="H1542" s="5" t="s">
        <v>177</v>
      </c>
      <c r="I1542" s="30">
        <f t="shared" si="23"/>
        <v>44339</v>
      </c>
      <c r="J1542" s="29">
        <f>+VLOOKUP(Table13144[[#This Row],[DeviceMAC]],C1543:F3445,3,0)</f>
        <v>44339.719722222224</v>
      </c>
      <c r="K1542">
        <f>+VLOOKUP(Table13144[[#This Row],[DeviceMAC]],C1543:F3445,4,0)</f>
        <v>139</v>
      </c>
      <c r="L1542" t="str">
        <f>VLOOKUP(Table13144[[#This Row],[PrevRecordType]],RecordTypes!$B$13:$C$27,2,0)</f>
        <v>User Logout Start</v>
      </c>
      <c r="M1542" t="str">
        <f>+VLOOKUP(Table13144[[#This Row],[DeviceMAC]],C1543:H3445,5,0)</f>
        <v>User Logout Start</v>
      </c>
    </row>
    <row r="1543" spans="2:13" x14ac:dyDescent="0.3">
      <c r="B1543" s="5" t="s">
        <v>26</v>
      </c>
      <c r="C1543" s="5" t="s">
        <v>149</v>
      </c>
      <c r="D1543" s="6">
        <v>44339</v>
      </c>
      <c r="E1543" s="28">
        <v>44339.719722222224</v>
      </c>
      <c r="F1543" s="7">
        <v>139</v>
      </c>
      <c r="G1543" s="7" t="str">
        <f>VLOOKUP(Table13144[[#This Row],[LogRecordType]],RecordTypes!$B$13:$C$27,2,0)</f>
        <v>User Logout Start</v>
      </c>
      <c r="H1543" s="5" t="s">
        <v>177</v>
      </c>
      <c r="I1543" s="30">
        <f t="shared" si="23"/>
        <v>44339</v>
      </c>
      <c r="J1543" s="29">
        <f>+VLOOKUP(Table13144[[#This Row],[DeviceMAC]],C1544:F3446,3,0)</f>
        <v>44339.33258101852</v>
      </c>
      <c r="K1543">
        <f>+VLOOKUP(Table13144[[#This Row],[DeviceMAC]],C1544:F3446,4,0)</f>
        <v>123</v>
      </c>
      <c r="L1543" t="str">
        <f>VLOOKUP(Table13144[[#This Row],[PrevRecordType]],RecordTypes!$B$13:$C$27,2,0)</f>
        <v>User Login Start is Good</v>
      </c>
      <c r="M1543" t="str">
        <f>+VLOOKUP(Table13144[[#This Row],[DeviceMAC]],C1544:H3446,5,0)</f>
        <v>User Login Start is Good</v>
      </c>
    </row>
    <row r="1544" spans="2:13" ht="43.2" x14ac:dyDescent="0.3">
      <c r="B1544" s="5" t="s">
        <v>26</v>
      </c>
      <c r="C1544" s="5" t="s">
        <v>162</v>
      </c>
      <c r="D1544" s="6">
        <v>44339</v>
      </c>
      <c r="E1544" s="28">
        <v>44339.718553240738</v>
      </c>
      <c r="F1544" s="7">
        <v>156</v>
      </c>
      <c r="G1544" s="7" t="str">
        <f>VLOOKUP(Table13144[[#This Row],[LogRecordType]],RecordTypes!$B$13:$C$27,2,0)</f>
        <v>PowerDown Or Network Disconnect Discovered</v>
      </c>
      <c r="H1544" s="5" t="s">
        <v>67</v>
      </c>
      <c r="I1544" s="30">
        <f t="shared" si="23"/>
        <v>44339</v>
      </c>
      <c r="J1544" s="29">
        <f>+VLOOKUP(Table13144[[#This Row],[DeviceMAC]],C1545:F3447,3,0)</f>
        <v>44339.7184375</v>
      </c>
      <c r="K1544">
        <f>+VLOOKUP(Table13144[[#This Row],[DeviceMAC]],C1545:F3447,4,0)</f>
        <v>151</v>
      </c>
      <c r="L1544" t="str">
        <f>VLOOKUP(Table13144[[#This Row],[PrevRecordType]],RecordTypes!$B$13:$C$27,2,0)</f>
        <v>Device Shutdown Finish</v>
      </c>
      <c r="M1544" t="str">
        <f>+VLOOKUP(Table13144[[#This Row],[DeviceMAC]],C1545:H3447,5,0)</f>
        <v>Device Shutdown Finish</v>
      </c>
    </row>
    <row r="1545" spans="2:13" ht="28.8" x14ac:dyDescent="0.3">
      <c r="B1545" s="5" t="s">
        <v>26</v>
      </c>
      <c r="C1545" s="5" t="s">
        <v>162</v>
      </c>
      <c r="D1545" s="6">
        <v>44339</v>
      </c>
      <c r="E1545" s="28">
        <v>44339.7184375</v>
      </c>
      <c r="F1545" s="7">
        <v>151</v>
      </c>
      <c r="G1545" s="7" t="str">
        <f>VLOOKUP(Table13144[[#This Row],[LogRecordType]],RecordTypes!$B$13:$C$27,2,0)</f>
        <v>Device Shutdown Finish</v>
      </c>
      <c r="H1545" s="5" t="s">
        <v>163</v>
      </c>
      <c r="I1545" s="30">
        <f t="shared" si="23"/>
        <v>44339</v>
      </c>
      <c r="J1545" s="29">
        <f>+VLOOKUP(Table13144[[#This Row],[DeviceMAC]],C1546:F3448,3,0)</f>
        <v>44339.717951388891</v>
      </c>
      <c r="K1545">
        <f>+VLOOKUP(Table13144[[#This Row],[DeviceMAC]],C1546:F3448,4,0)</f>
        <v>149</v>
      </c>
      <c r="L1545" t="str">
        <f>VLOOKUP(Table13144[[#This Row],[PrevRecordType]],RecordTypes!$B$13:$C$27,2,0)</f>
        <v>Device Shutdown Start</v>
      </c>
      <c r="M1545" t="str">
        <f>+VLOOKUP(Table13144[[#This Row],[DeviceMAC]],C1546:H3448,5,0)</f>
        <v>Device Shutdown Start</v>
      </c>
    </row>
    <row r="1546" spans="2:13" x14ac:dyDescent="0.3">
      <c r="B1546" s="5" t="s">
        <v>26</v>
      </c>
      <c r="C1546" s="5" t="s">
        <v>162</v>
      </c>
      <c r="D1546" s="6">
        <v>44339</v>
      </c>
      <c r="E1546" s="28">
        <v>44339.717951388891</v>
      </c>
      <c r="F1546" s="7">
        <v>149</v>
      </c>
      <c r="G1546" s="7" t="str">
        <f>VLOOKUP(Table13144[[#This Row],[LogRecordType]],RecordTypes!$B$13:$C$27,2,0)</f>
        <v>Device Shutdown Start</v>
      </c>
      <c r="H1546" s="5" t="s">
        <v>163</v>
      </c>
      <c r="I1546" s="30">
        <f t="shared" si="23"/>
        <v>44339</v>
      </c>
      <c r="J1546" s="29">
        <f>+VLOOKUP(Table13144[[#This Row],[DeviceMAC]],C1547:F3449,3,0)</f>
        <v>44339.71738425926</v>
      </c>
      <c r="K1546">
        <f>+VLOOKUP(Table13144[[#This Row],[DeviceMAC]],C1547:F3449,4,0)</f>
        <v>144</v>
      </c>
      <c r="L1546" t="str">
        <f>VLOOKUP(Table13144[[#This Row],[PrevRecordType]],RecordTypes!$B$13:$C$27,2,0)</f>
        <v>User Logout is Good</v>
      </c>
      <c r="M1546" t="str">
        <f>+VLOOKUP(Table13144[[#This Row],[DeviceMAC]],C1547:H3449,5,0)</f>
        <v>User Logout is Good</v>
      </c>
    </row>
    <row r="1547" spans="2:13" x14ac:dyDescent="0.3">
      <c r="B1547" s="5" t="s">
        <v>26</v>
      </c>
      <c r="C1547" s="5" t="s">
        <v>162</v>
      </c>
      <c r="D1547" s="6">
        <v>44339</v>
      </c>
      <c r="E1547" s="28">
        <v>44339.71738425926</v>
      </c>
      <c r="F1547" s="7">
        <v>144</v>
      </c>
      <c r="G1547" s="7" t="str">
        <f>VLOOKUP(Table13144[[#This Row],[LogRecordType]],RecordTypes!$B$13:$C$27,2,0)</f>
        <v>User Logout is Good</v>
      </c>
      <c r="H1547" s="5" t="s">
        <v>177</v>
      </c>
      <c r="I1547" s="30">
        <f t="shared" ref="I1547:I1610" si="24">+VLOOKUP(C1547,C1548:H3450,2,0)</f>
        <v>44339</v>
      </c>
      <c r="J1547" s="29">
        <f>+VLOOKUP(Table13144[[#This Row],[DeviceMAC]],C1548:F3450,3,0)</f>
        <v>44339.716909722221</v>
      </c>
      <c r="K1547">
        <f>+VLOOKUP(Table13144[[#This Row],[DeviceMAC]],C1548:F3450,4,0)</f>
        <v>139</v>
      </c>
      <c r="L1547" t="str">
        <f>VLOOKUP(Table13144[[#This Row],[PrevRecordType]],RecordTypes!$B$13:$C$27,2,0)</f>
        <v>User Logout Start</v>
      </c>
      <c r="M1547" t="str">
        <f>+VLOOKUP(Table13144[[#This Row],[DeviceMAC]],C1548:H3450,5,0)</f>
        <v>User Logout Start</v>
      </c>
    </row>
    <row r="1548" spans="2:13" x14ac:dyDescent="0.3">
      <c r="B1548" s="5" t="s">
        <v>26</v>
      </c>
      <c r="C1548" s="5" t="s">
        <v>162</v>
      </c>
      <c r="D1548" s="6">
        <v>44339</v>
      </c>
      <c r="E1548" s="28">
        <v>44339.716909722221</v>
      </c>
      <c r="F1548" s="7">
        <v>139</v>
      </c>
      <c r="G1548" s="7" t="str">
        <f>VLOOKUP(Table13144[[#This Row],[LogRecordType]],RecordTypes!$B$13:$C$27,2,0)</f>
        <v>User Logout Start</v>
      </c>
      <c r="H1548" s="5" t="s">
        <v>176</v>
      </c>
      <c r="I1548" s="30">
        <f t="shared" si="24"/>
        <v>44339</v>
      </c>
      <c r="J1548" s="29">
        <f>+VLOOKUP(Table13144[[#This Row],[DeviceMAC]],C1549:F3451,3,0)</f>
        <v>44339.332499999997</v>
      </c>
      <c r="K1548">
        <f>+VLOOKUP(Table13144[[#This Row],[DeviceMAC]],C1549:F3451,4,0)</f>
        <v>123</v>
      </c>
      <c r="L1548" t="str">
        <f>VLOOKUP(Table13144[[#This Row],[PrevRecordType]],RecordTypes!$B$13:$C$27,2,0)</f>
        <v>User Login Start is Good</v>
      </c>
      <c r="M1548" t="str">
        <f>+VLOOKUP(Table13144[[#This Row],[DeviceMAC]],C1549:H3451,5,0)</f>
        <v>User Login Start is Good</v>
      </c>
    </row>
    <row r="1549" spans="2:13" ht="43.2" x14ac:dyDescent="0.3">
      <c r="B1549" s="5" t="s">
        <v>29</v>
      </c>
      <c r="C1549" s="5" t="s">
        <v>158</v>
      </c>
      <c r="D1549" s="6">
        <v>44339</v>
      </c>
      <c r="E1549" s="28">
        <v>44339.716041666667</v>
      </c>
      <c r="F1549" s="7">
        <v>156</v>
      </c>
      <c r="G1549" s="7" t="str">
        <f>VLOOKUP(Table13144[[#This Row],[LogRecordType]],RecordTypes!$B$13:$C$27,2,0)</f>
        <v>PowerDown Or Network Disconnect Discovered</v>
      </c>
      <c r="H1549" s="5" t="s">
        <v>67</v>
      </c>
      <c r="I1549" s="30">
        <f t="shared" si="24"/>
        <v>44339</v>
      </c>
      <c r="J1549" s="29">
        <f>+VLOOKUP(Table13144[[#This Row],[DeviceMAC]],C1550:F3452,3,0)</f>
        <v>44339.715891203705</v>
      </c>
      <c r="K1549">
        <f>+VLOOKUP(Table13144[[#This Row],[DeviceMAC]],C1550:F3452,4,0)</f>
        <v>151</v>
      </c>
      <c r="L1549" t="str">
        <f>VLOOKUP(Table13144[[#This Row],[PrevRecordType]],RecordTypes!$B$13:$C$27,2,0)</f>
        <v>Device Shutdown Finish</v>
      </c>
      <c r="M1549" t="str">
        <f>+VLOOKUP(Table13144[[#This Row],[DeviceMAC]],C1550:H3452,5,0)</f>
        <v>Device Shutdown Finish</v>
      </c>
    </row>
    <row r="1550" spans="2:13" ht="28.8" x14ac:dyDescent="0.3">
      <c r="B1550" s="5" t="s">
        <v>29</v>
      </c>
      <c r="C1550" s="5" t="s">
        <v>158</v>
      </c>
      <c r="D1550" s="6">
        <v>44339</v>
      </c>
      <c r="E1550" s="28">
        <v>44339.715891203705</v>
      </c>
      <c r="F1550" s="7">
        <v>151</v>
      </c>
      <c r="G1550" s="7" t="str">
        <f>VLOOKUP(Table13144[[#This Row],[LogRecordType]],RecordTypes!$B$13:$C$27,2,0)</f>
        <v>Device Shutdown Finish</v>
      </c>
      <c r="H1550" s="5" t="s">
        <v>159</v>
      </c>
      <c r="I1550" s="30">
        <f t="shared" si="24"/>
        <v>44339</v>
      </c>
      <c r="J1550" s="29">
        <f>+VLOOKUP(Table13144[[#This Row],[DeviceMAC]],C1551:F3453,3,0)</f>
        <v>44339.715462962966</v>
      </c>
      <c r="K1550">
        <f>+VLOOKUP(Table13144[[#This Row],[DeviceMAC]],C1551:F3453,4,0)</f>
        <v>149</v>
      </c>
      <c r="L1550" t="str">
        <f>VLOOKUP(Table13144[[#This Row],[PrevRecordType]],RecordTypes!$B$13:$C$27,2,0)</f>
        <v>Device Shutdown Start</v>
      </c>
      <c r="M1550" t="str">
        <f>+VLOOKUP(Table13144[[#This Row],[DeviceMAC]],C1551:H3453,5,0)</f>
        <v>Device Shutdown Start</v>
      </c>
    </row>
    <row r="1551" spans="2:13" x14ac:dyDescent="0.3">
      <c r="B1551" s="5" t="s">
        <v>29</v>
      </c>
      <c r="C1551" s="5" t="s">
        <v>158</v>
      </c>
      <c r="D1551" s="6">
        <v>44339</v>
      </c>
      <c r="E1551" s="28">
        <v>44339.715462962966</v>
      </c>
      <c r="F1551" s="7">
        <v>149</v>
      </c>
      <c r="G1551" s="7" t="str">
        <f>VLOOKUP(Table13144[[#This Row],[LogRecordType]],RecordTypes!$B$13:$C$27,2,0)</f>
        <v>Device Shutdown Start</v>
      </c>
      <c r="H1551" s="5" t="s">
        <v>159</v>
      </c>
      <c r="I1551" s="30">
        <f t="shared" si="24"/>
        <v>44339</v>
      </c>
      <c r="J1551" s="29">
        <f>+VLOOKUP(Table13144[[#This Row],[DeviceMAC]],C1552:F3454,3,0)</f>
        <v>44339.715104166673</v>
      </c>
      <c r="K1551">
        <f>+VLOOKUP(Table13144[[#This Row],[DeviceMAC]],C1552:F3454,4,0)</f>
        <v>144</v>
      </c>
      <c r="L1551" t="str">
        <f>VLOOKUP(Table13144[[#This Row],[PrevRecordType]],RecordTypes!$B$13:$C$27,2,0)</f>
        <v>User Logout is Good</v>
      </c>
      <c r="M1551" t="str">
        <f>+VLOOKUP(Table13144[[#This Row],[DeviceMAC]],C1552:H3454,5,0)</f>
        <v>User Logout is Good</v>
      </c>
    </row>
    <row r="1552" spans="2:13" x14ac:dyDescent="0.3">
      <c r="B1552" s="5" t="s">
        <v>29</v>
      </c>
      <c r="C1552" s="5" t="s">
        <v>158</v>
      </c>
      <c r="D1552" s="6">
        <v>44339</v>
      </c>
      <c r="E1552" s="28">
        <v>44339.715104166673</v>
      </c>
      <c r="F1552" s="7">
        <v>144</v>
      </c>
      <c r="G1552" s="7" t="str">
        <f>VLOOKUP(Table13144[[#This Row],[LogRecordType]],RecordTypes!$B$13:$C$27,2,0)</f>
        <v>User Logout is Good</v>
      </c>
      <c r="H1552" s="5" t="s">
        <v>171</v>
      </c>
      <c r="I1552" s="30">
        <f t="shared" si="24"/>
        <v>44339</v>
      </c>
      <c r="J1552" s="29">
        <f>+VLOOKUP(Table13144[[#This Row],[DeviceMAC]],C1553:F3455,3,0)</f>
        <v>44339.714652777788</v>
      </c>
      <c r="K1552">
        <f>+VLOOKUP(Table13144[[#This Row],[DeviceMAC]],C1553:F3455,4,0)</f>
        <v>139</v>
      </c>
      <c r="L1552" t="str">
        <f>VLOOKUP(Table13144[[#This Row],[PrevRecordType]],RecordTypes!$B$13:$C$27,2,0)</f>
        <v>User Logout Start</v>
      </c>
      <c r="M1552" t="str">
        <f>+VLOOKUP(Table13144[[#This Row],[DeviceMAC]],C1553:H3455,5,0)</f>
        <v>User Logout Start</v>
      </c>
    </row>
    <row r="1553" spans="2:13" ht="43.2" x14ac:dyDescent="0.3">
      <c r="B1553" s="5" t="s">
        <v>26</v>
      </c>
      <c r="C1553" s="5" t="s">
        <v>184</v>
      </c>
      <c r="D1553" s="6">
        <v>44339</v>
      </c>
      <c r="E1553" s="28">
        <v>44339.715046296304</v>
      </c>
      <c r="F1553" s="7">
        <v>156</v>
      </c>
      <c r="G1553" s="7" t="str">
        <f>VLOOKUP(Table13144[[#This Row],[LogRecordType]],RecordTypes!$B$13:$C$27,2,0)</f>
        <v>PowerDown Or Network Disconnect Discovered</v>
      </c>
      <c r="H1553" s="5" t="s">
        <v>67</v>
      </c>
      <c r="I1553" s="30">
        <f t="shared" si="24"/>
        <v>44339</v>
      </c>
      <c r="J1553" s="29">
        <f>+VLOOKUP(Table13144[[#This Row],[DeviceMAC]],C1554:F3456,3,0)</f>
        <v>44339.714907407411</v>
      </c>
      <c r="K1553">
        <f>+VLOOKUP(Table13144[[#This Row],[DeviceMAC]],C1554:F3456,4,0)</f>
        <v>151</v>
      </c>
      <c r="L1553" t="str">
        <f>VLOOKUP(Table13144[[#This Row],[PrevRecordType]],RecordTypes!$B$13:$C$27,2,0)</f>
        <v>Device Shutdown Finish</v>
      </c>
      <c r="M1553" t="str">
        <f>+VLOOKUP(Table13144[[#This Row],[DeviceMAC]],C1554:H3456,5,0)</f>
        <v>Device Shutdown Finish</v>
      </c>
    </row>
    <row r="1554" spans="2:13" ht="28.8" x14ac:dyDescent="0.3">
      <c r="B1554" s="5" t="s">
        <v>26</v>
      </c>
      <c r="C1554" s="5" t="s">
        <v>184</v>
      </c>
      <c r="D1554" s="6">
        <v>44339</v>
      </c>
      <c r="E1554" s="28">
        <v>44339.714907407411</v>
      </c>
      <c r="F1554" s="7">
        <v>151</v>
      </c>
      <c r="G1554" s="7" t="str">
        <f>VLOOKUP(Table13144[[#This Row],[LogRecordType]],RecordTypes!$B$13:$C$27,2,0)</f>
        <v>Device Shutdown Finish</v>
      </c>
      <c r="H1554" s="5" t="s">
        <v>185</v>
      </c>
      <c r="I1554" s="30">
        <f t="shared" si="24"/>
        <v>44339</v>
      </c>
      <c r="J1554" s="29">
        <f>+VLOOKUP(Table13144[[#This Row],[DeviceMAC]],C1555:F3457,3,0)</f>
        <v>44339.714537037042</v>
      </c>
      <c r="K1554">
        <f>+VLOOKUP(Table13144[[#This Row],[DeviceMAC]],C1555:F3457,4,0)</f>
        <v>149</v>
      </c>
      <c r="L1554" t="str">
        <f>VLOOKUP(Table13144[[#This Row],[PrevRecordType]],RecordTypes!$B$13:$C$27,2,0)</f>
        <v>Device Shutdown Start</v>
      </c>
      <c r="M1554" t="str">
        <f>+VLOOKUP(Table13144[[#This Row],[DeviceMAC]],C1555:H3457,5,0)</f>
        <v>Device Shutdown Start</v>
      </c>
    </row>
    <row r="1555" spans="2:13" x14ac:dyDescent="0.3">
      <c r="B1555" s="5" t="s">
        <v>29</v>
      </c>
      <c r="C1555" s="5" t="s">
        <v>158</v>
      </c>
      <c r="D1555" s="6">
        <v>44339</v>
      </c>
      <c r="E1555" s="28">
        <v>44339.714652777788</v>
      </c>
      <c r="F1555" s="7">
        <v>139</v>
      </c>
      <c r="G1555" s="7" t="str">
        <f>VLOOKUP(Table13144[[#This Row],[LogRecordType]],RecordTypes!$B$13:$C$27,2,0)</f>
        <v>User Logout Start</v>
      </c>
      <c r="H1555" s="5" t="s">
        <v>170</v>
      </c>
      <c r="I1555" s="30">
        <f t="shared" si="24"/>
        <v>44339</v>
      </c>
      <c r="J1555" s="29">
        <f>+VLOOKUP(Table13144[[#This Row],[DeviceMAC]],C1556:F3458,3,0)</f>
        <v>44339.331689814819</v>
      </c>
      <c r="K1555">
        <f>+VLOOKUP(Table13144[[#This Row],[DeviceMAC]],C1556:F3458,4,0)</f>
        <v>113</v>
      </c>
      <c r="L1555" t="str">
        <f>VLOOKUP(Table13144[[#This Row],[PrevRecordType]],RecordTypes!$B$13:$C$27,2,0)</f>
        <v>User Login Start</v>
      </c>
      <c r="M1555" t="str">
        <f>+VLOOKUP(Table13144[[#This Row],[DeviceMAC]],C1556:H3458,5,0)</f>
        <v>User Login Start</v>
      </c>
    </row>
    <row r="1556" spans="2:13" x14ac:dyDescent="0.3">
      <c r="B1556" s="5" t="s">
        <v>26</v>
      </c>
      <c r="C1556" s="5" t="s">
        <v>184</v>
      </c>
      <c r="D1556" s="6">
        <v>44339</v>
      </c>
      <c r="E1556" s="28">
        <v>44339.714537037042</v>
      </c>
      <c r="F1556" s="7">
        <v>149</v>
      </c>
      <c r="G1556" s="7" t="str">
        <f>VLOOKUP(Table13144[[#This Row],[LogRecordType]],RecordTypes!$B$13:$C$27,2,0)</f>
        <v>Device Shutdown Start</v>
      </c>
      <c r="H1556" s="5" t="s">
        <v>185</v>
      </c>
      <c r="I1556" s="30">
        <f t="shared" si="24"/>
        <v>44339</v>
      </c>
      <c r="J1556" s="29">
        <f>+VLOOKUP(Table13144[[#This Row],[DeviceMAC]],C1557:F3459,3,0)</f>
        <v>44339.714305555557</v>
      </c>
      <c r="K1556">
        <f>+VLOOKUP(Table13144[[#This Row],[DeviceMAC]],C1557:F3459,4,0)</f>
        <v>144</v>
      </c>
      <c r="L1556" t="str">
        <f>VLOOKUP(Table13144[[#This Row],[PrevRecordType]],RecordTypes!$B$13:$C$27,2,0)</f>
        <v>User Logout is Good</v>
      </c>
      <c r="M1556" t="str">
        <f>+VLOOKUP(Table13144[[#This Row],[DeviceMAC]],C1557:H3459,5,0)</f>
        <v>User Logout is Good</v>
      </c>
    </row>
    <row r="1557" spans="2:13" x14ac:dyDescent="0.3">
      <c r="B1557" s="5" t="s">
        <v>26</v>
      </c>
      <c r="C1557" s="5" t="s">
        <v>184</v>
      </c>
      <c r="D1557" s="6">
        <v>44339</v>
      </c>
      <c r="E1557" s="28">
        <v>44339.714305555557</v>
      </c>
      <c r="F1557" s="7">
        <v>144</v>
      </c>
      <c r="G1557" s="7" t="str">
        <f>VLOOKUP(Table13144[[#This Row],[LogRecordType]],RecordTypes!$B$13:$C$27,2,0)</f>
        <v>User Logout is Good</v>
      </c>
      <c r="H1557" s="5" t="s">
        <v>182</v>
      </c>
      <c r="I1557" s="30">
        <f t="shared" si="24"/>
        <v>44339</v>
      </c>
      <c r="J1557" s="29">
        <f>+VLOOKUP(Table13144[[#This Row],[DeviceMAC]],C1558:F3460,3,0)</f>
        <v>44339.713090277779</v>
      </c>
      <c r="K1557">
        <f>+VLOOKUP(Table13144[[#This Row],[DeviceMAC]],C1558:F3460,4,0)</f>
        <v>139</v>
      </c>
      <c r="L1557" t="str">
        <f>VLOOKUP(Table13144[[#This Row],[PrevRecordType]],RecordTypes!$B$13:$C$27,2,0)</f>
        <v>User Logout Start</v>
      </c>
      <c r="M1557" t="str">
        <f>+VLOOKUP(Table13144[[#This Row],[DeviceMAC]],C1558:H3460,5,0)</f>
        <v>User Logout Start</v>
      </c>
    </row>
    <row r="1558" spans="2:13" x14ac:dyDescent="0.3">
      <c r="B1558" s="5" t="s">
        <v>26</v>
      </c>
      <c r="C1558" s="5" t="s">
        <v>184</v>
      </c>
      <c r="D1558" s="6">
        <v>44339</v>
      </c>
      <c r="E1558" s="28">
        <v>44339.713090277779</v>
      </c>
      <c r="F1558" s="7">
        <v>139</v>
      </c>
      <c r="G1558" s="7" t="str">
        <f>VLOOKUP(Table13144[[#This Row],[LogRecordType]],RecordTypes!$B$13:$C$27,2,0)</f>
        <v>User Logout Start</v>
      </c>
      <c r="H1558" s="5" t="s">
        <v>186</v>
      </c>
      <c r="I1558" s="30">
        <f t="shared" si="24"/>
        <v>44339</v>
      </c>
      <c r="J1558" s="29">
        <f>+VLOOKUP(Table13144[[#This Row],[DeviceMAC]],C1559:F3461,3,0)</f>
        <v>44339.339525462965</v>
      </c>
      <c r="K1558">
        <f>+VLOOKUP(Table13144[[#This Row],[DeviceMAC]],C1559:F3461,4,0)</f>
        <v>113</v>
      </c>
      <c r="L1558" t="str">
        <f>VLOOKUP(Table13144[[#This Row],[PrevRecordType]],RecordTypes!$B$13:$C$27,2,0)</f>
        <v>User Login Start</v>
      </c>
      <c r="M1558" t="str">
        <f>+VLOOKUP(Table13144[[#This Row],[DeviceMAC]],C1559:H3461,5,0)</f>
        <v>User Login Start</v>
      </c>
    </row>
    <row r="1559" spans="2:13" ht="43.2" x14ac:dyDescent="0.3">
      <c r="B1559" s="5" t="s">
        <v>26</v>
      </c>
      <c r="C1559" s="5" t="s">
        <v>143</v>
      </c>
      <c r="D1559" s="6">
        <v>44339</v>
      </c>
      <c r="E1559" s="28">
        <v>44339.712557870371</v>
      </c>
      <c r="F1559" s="7">
        <v>156</v>
      </c>
      <c r="G1559" s="7" t="str">
        <f>VLOOKUP(Table13144[[#This Row],[LogRecordType]],RecordTypes!$B$13:$C$27,2,0)</f>
        <v>PowerDown Or Network Disconnect Discovered</v>
      </c>
      <c r="H1559" s="5" t="s">
        <v>67</v>
      </c>
      <c r="I1559" s="30">
        <f t="shared" si="24"/>
        <v>44339</v>
      </c>
      <c r="J1559" s="29">
        <f>+VLOOKUP(Table13144[[#This Row],[DeviceMAC]],C1560:F3462,3,0)</f>
        <v>44339.712407407409</v>
      </c>
      <c r="K1559">
        <f>+VLOOKUP(Table13144[[#This Row],[DeviceMAC]],C1560:F3462,4,0)</f>
        <v>144</v>
      </c>
      <c r="L1559" t="str">
        <f>VLOOKUP(Table13144[[#This Row],[PrevRecordType]],RecordTypes!$B$13:$C$27,2,0)</f>
        <v>User Logout is Good</v>
      </c>
      <c r="M1559" t="str">
        <f>+VLOOKUP(Table13144[[#This Row],[DeviceMAC]],C1560:H3462,5,0)</f>
        <v>User Logout is Good</v>
      </c>
    </row>
    <row r="1560" spans="2:13" x14ac:dyDescent="0.3">
      <c r="B1560" s="5" t="s">
        <v>26</v>
      </c>
      <c r="C1560" s="5" t="s">
        <v>143</v>
      </c>
      <c r="D1560" s="6">
        <v>44339</v>
      </c>
      <c r="E1560" s="28">
        <v>44339.712407407409</v>
      </c>
      <c r="F1560" s="7">
        <v>144</v>
      </c>
      <c r="G1560" s="7" t="str">
        <f>VLOOKUP(Table13144[[#This Row],[LogRecordType]],RecordTypes!$B$13:$C$27,2,0)</f>
        <v>User Logout is Good</v>
      </c>
      <c r="H1560" s="5" t="s">
        <v>155</v>
      </c>
      <c r="I1560" s="30">
        <f t="shared" si="24"/>
        <v>44339</v>
      </c>
      <c r="J1560" s="29">
        <f>+VLOOKUP(Table13144[[#This Row],[DeviceMAC]],C1561:F3463,3,0)</f>
        <v>44339.711898148147</v>
      </c>
      <c r="K1560">
        <f>+VLOOKUP(Table13144[[#This Row],[DeviceMAC]],C1561:F3463,4,0)</f>
        <v>139</v>
      </c>
      <c r="L1560" t="str">
        <f>VLOOKUP(Table13144[[#This Row],[PrevRecordType]],RecordTypes!$B$13:$C$27,2,0)</f>
        <v>User Logout Start</v>
      </c>
      <c r="M1560" t="str">
        <f>+VLOOKUP(Table13144[[#This Row],[DeviceMAC]],C1561:H3463,5,0)</f>
        <v>User Logout Start</v>
      </c>
    </row>
    <row r="1561" spans="2:13" x14ac:dyDescent="0.3">
      <c r="B1561" s="5" t="s">
        <v>26</v>
      </c>
      <c r="C1561" s="5" t="s">
        <v>143</v>
      </c>
      <c r="D1561" s="6">
        <v>44339</v>
      </c>
      <c r="E1561" s="28">
        <v>44339.711898148147</v>
      </c>
      <c r="F1561" s="7">
        <v>139</v>
      </c>
      <c r="G1561" s="7" t="str">
        <f>VLOOKUP(Table13144[[#This Row],[LogRecordType]],RecordTypes!$B$13:$C$27,2,0)</f>
        <v>User Logout Start</v>
      </c>
      <c r="H1561" s="5" t="s">
        <v>155</v>
      </c>
      <c r="I1561" s="30">
        <f t="shared" si="24"/>
        <v>44339</v>
      </c>
      <c r="J1561" s="29">
        <f>+VLOOKUP(Table13144[[#This Row],[DeviceMAC]],C1562:F3464,3,0)</f>
        <v>44339.330104166664</v>
      </c>
      <c r="K1561">
        <f>+VLOOKUP(Table13144[[#This Row],[DeviceMAC]],C1562:F3464,4,0)</f>
        <v>123</v>
      </c>
      <c r="L1561" t="str">
        <f>VLOOKUP(Table13144[[#This Row],[PrevRecordType]],RecordTypes!$B$13:$C$27,2,0)</f>
        <v>User Login Start is Good</v>
      </c>
      <c r="M1561" t="str">
        <f>+VLOOKUP(Table13144[[#This Row],[DeviceMAC]],C1562:H3464,5,0)</f>
        <v>User Login Start is Good</v>
      </c>
    </row>
    <row r="1562" spans="2:13" ht="43.2" x14ac:dyDescent="0.3">
      <c r="B1562" s="5" t="s">
        <v>29</v>
      </c>
      <c r="C1562" s="5" t="s">
        <v>83</v>
      </c>
      <c r="D1562" s="6">
        <v>44339</v>
      </c>
      <c r="E1562" s="28">
        <v>44339.710856481492</v>
      </c>
      <c r="F1562" s="7">
        <v>156</v>
      </c>
      <c r="G1562" s="7" t="str">
        <f>VLOOKUP(Table13144[[#This Row],[LogRecordType]],RecordTypes!$B$13:$C$27,2,0)</f>
        <v>PowerDown Or Network Disconnect Discovered</v>
      </c>
      <c r="H1562" s="5" t="s">
        <v>67</v>
      </c>
      <c r="I1562" s="30">
        <f t="shared" si="24"/>
        <v>44339</v>
      </c>
      <c r="J1562" s="29">
        <f>+VLOOKUP(Table13144[[#This Row],[DeviceMAC]],C1563:F3465,3,0)</f>
        <v>44339.710694444453</v>
      </c>
      <c r="K1562">
        <f>+VLOOKUP(Table13144[[#This Row],[DeviceMAC]],C1563:F3465,4,0)</f>
        <v>151</v>
      </c>
      <c r="L1562" t="str">
        <f>VLOOKUP(Table13144[[#This Row],[PrevRecordType]],RecordTypes!$B$13:$C$27,2,0)</f>
        <v>Device Shutdown Finish</v>
      </c>
      <c r="M1562" t="str">
        <f>+VLOOKUP(Table13144[[#This Row],[DeviceMAC]],C1563:H3465,5,0)</f>
        <v>Device Shutdown Finish</v>
      </c>
    </row>
    <row r="1563" spans="2:13" ht="28.8" x14ac:dyDescent="0.3">
      <c r="B1563" s="5" t="s">
        <v>29</v>
      </c>
      <c r="C1563" s="5" t="s">
        <v>83</v>
      </c>
      <c r="D1563" s="6">
        <v>44339</v>
      </c>
      <c r="E1563" s="28">
        <v>44339.710694444453</v>
      </c>
      <c r="F1563" s="7">
        <v>151</v>
      </c>
      <c r="G1563" s="7" t="str">
        <f>VLOOKUP(Table13144[[#This Row],[LogRecordType]],RecordTypes!$B$13:$C$27,2,0)</f>
        <v>Device Shutdown Finish</v>
      </c>
      <c r="H1563" s="5" t="s">
        <v>84</v>
      </c>
      <c r="I1563" s="30">
        <f t="shared" si="24"/>
        <v>44339</v>
      </c>
      <c r="J1563" s="29">
        <f>+VLOOKUP(Table13144[[#This Row],[DeviceMAC]],C1564:F3466,3,0)</f>
        <v>44339.710312500007</v>
      </c>
      <c r="K1563">
        <f>+VLOOKUP(Table13144[[#This Row],[DeviceMAC]],C1564:F3466,4,0)</f>
        <v>149</v>
      </c>
      <c r="L1563" t="str">
        <f>VLOOKUP(Table13144[[#This Row],[PrevRecordType]],RecordTypes!$B$13:$C$27,2,0)</f>
        <v>Device Shutdown Start</v>
      </c>
      <c r="M1563" t="str">
        <f>+VLOOKUP(Table13144[[#This Row],[DeviceMAC]],C1564:H3466,5,0)</f>
        <v>Device Shutdown Start</v>
      </c>
    </row>
    <row r="1564" spans="2:13" ht="43.2" x14ac:dyDescent="0.3">
      <c r="B1564" s="5" t="s">
        <v>26</v>
      </c>
      <c r="C1564" s="5" t="s">
        <v>166</v>
      </c>
      <c r="D1564" s="6">
        <v>44339</v>
      </c>
      <c r="E1564" s="28">
        <v>44339.710405092599</v>
      </c>
      <c r="F1564" s="7">
        <v>156</v>
      </c>
      <c r="G1564" s="7" t="str">
        <f>VLOOKUP(Table13144[[#This Row],[LogRecordType]],RecordTypes!$B$13:$C$27,2,0)</f>
        <v>PowerDown Or Network Disconnect Discovered</v>
      </c>
      <c r="H1564" s="5" t="s">
        <v>67</v>
      </c>
      <c r="I1564" s="30">
        <f t="shared" si="24"/>
        <v>44339</v>
      </c>
      <c r="J1564" s="29">
        <f>+VLOOKUP(Table13144[[#This Row],[DeviceMAC]],C1565:F3467,3,0)</f>
        <v>44339.710277777784</v>
      </c>
      <c r="K1564">
        <f>+VLOOKUP(Table13144[[#This Row],[DeviceMAC]],C1565:F3467,4,0)</f>
        <v>144</v>
      </c>
      <c r="L1564" t="str">
        <f>VLOOKUP(Table13144[[#This Row],[PrevRecordType]],RecordTypes!$B$13:$C$27,2,0)</f>
        <v>User Logout is Good</v>
      </c>
      <c r="M1564" t="str">
        <f>+VLOOKUP(Table13144[[#This Row],[DeviceMAC]],C1565:H3467,5,0)</f>
        <v>User Logout is Good</v>
      </c>
    </row>
    <row r="1565" spans="2:13" x14ac:dyDescent="0.3">
      <c r="B1565" s="5" t="s">
        <v>29</v>
      </c>
      <c r="C1565" s="5" t="s">
        <v>83</v>
      </c>
      <c r="D1565" s="6">
        <v>44339</v>
      </c>
      <c r="E1565" s="28">
        <v>44339.710312500007</v>
      </c>
      <c r="F1565" s="7">
        <v>149</v>
      </c>
      <c r="G1565" s="7" t="str">
        <f>VLOOKUP(Table13144[[#This Row],[LogRecordType]],RecordTypes!$B$13:$C$27,2,0)</f>
        <v>Device Shutdown Start</v>
      </c>
      <c r="H1565" s="5" t="s">
        <v>84</v>
      </c>
      <c r="I1565" s="30">
        <f t="shared" si="24"/>
        <v>44339</v>
      </c>
      <c r="J1565" s="29">
        <f>+VLOOKUP(Table13144[[#This Row],[DeviceMAC]],C1566:F3468,3,0)</f>
        <v>44339.709837962968</v>
      </c>
      <c r="K1565">
        <f>+VLOOKUP(Table13144[[#This Row],[DeviceMAC]],C1566:F3468,4,0)</f>
        <v>144</v>
      </c>
      <c r="L1565" t="str">
        <f>VLOOKUP(Table13144[[#This Row],[PrevRecordType]],RecordTypes!$B$13:$C$27,2,0)</f>
        <v>User Logout is Good</v>
      </c>
      <c r="M1565" t="str">
        <f>+VLOOKUP(Table13144[[#This Row],[DeviceMAC]],C1566:H3468,5,0)</f>
        <v>User Logout is Good</v>
      </c>
    </row>
    <row r="1566" spans="2:13" x14ac:dyDescent="0.3">
      <c r="B1566" s="5" t="s">
        <v>26</v>
      </c>
      <c r="C1566" s="5" t="s">
        <v>166</v>
      </c>
      <c r="D1566" s="6">
        <v>44339</v>
      </c>
      <c r="E1566" s="28">
        <v>44339.710277777784</v>
      </c>
      <c r="F1566" s="7">
        <v>144</v>
      </c>
      <c r="G1566" s="7" t="str">
        <f>VLOOKUP(Table13144[[#This Row],[LogRecordType]],RecordTypes!$B$13:$C$27,2,0)</f>
        <v>User Logout is Good</v>
      </c>
      <c r="H1566" s="5" t="s">
        <v>182</v>
      </c>
      <c r="I1566" s="30">
        <f t="shared" si="24"/>
        <v>44339</v>
      </c>
      <c r="J1566" s="29">
        <f>+VLOOKUP(Table13144[[#This Row],[DeviceMAC]],C1567:F3469,3,0)</f>
        <v>44339.709895833337</v>
      </c>
      <c r="K1566">
        <f>+VLOOKUP(Table13144[[#This Row],[DeviceMAC]],C1567:F3469,4,0)</f>
        <v>139</v>
      </c>
      <c r="L1566" t="str">
        <f>VLOOKUP(Table13144[[#This Row],[PrevRecordType]],RecordTypes!$B$13:$C$27,2,0)</f>
        <v>User Logout Start</v>
      </c>
      <c r="M1566" t="str">
        <f>+VLOOKUP(Table13144[[#This Row],[DeviceMAC]],C1567:H3469,5,0)</f>
        <v>User Logout Start</v>
      </c>
    </row>
    <row r="1567" spans="2:13" x14ac:dyDescent="0.3">
      <c r="B1567" s="5" t="s">
        <v>26</v>
      </c>
      <c r="C1567" s="5" t="s">
        <v>166</v>
      </c>
      <c r="D1567" s="6">
        <v>44339</v>
      </c>
      <c r="E1567" s="28">
        <v>44339.709895833337</v>
      </c>
      <c r="F1567" s="7">
        <v>139</v>
      </c>
      <c r="G1567" s="7" t="str">
        <f>VLOOKUP(Table13144[[#This Row],[LogRecordType]],RecordTypes!$B$13:$C$27,2,0)</f>
        <v>User Logout Start</v>
      </c>
      <c r="H1567" s="5" t="s">
        <v>182</v>
      </c>
      <c r="I1567" s="30">
        <f t="shared" si="24"/>
        <v>44339</v>
      </c>
      <c r="J1567" s="29">
        <f>+VLOOKUP(Table13144[[#This Row],[DeviceMAC]],C1568:F3470,3,0)</f>
        <v>44339.336006944446</v>
      </c>
      <c r="K1567">
        <f>+VLOOKUP(Table13144[[#This Row],[DeviceMAC]],C1568:F3470,4,0)</f>
        <v>123</v>
      </c>
      <c r="L1567" t="str">
        <f>VLOOKUP(Table13144[[#This Row],[PrevRecordType]],RecordTypes!$B$13:$C$27,2,0)</f>
        <v>User Login Start is Good</v>
      </c>
      <c r="M1567" t="str">
        <f>+VLOOKUP(Table13144[[#This Row],[DeviceMAC]],C1568:H3470,5,0)</f>
        <v>User Login Start is Good</v>
      </c>
    </row>
    <row r="1568" spans="2:13" x14ac:dyDescent="0.3">
      <c r="B1568" s="5" t="s">
        <v>29</v>
      </c>
      <c r="C1568" s="5" t="s">
        <v>83</v>
      </c>
      <c r="D1568" s="6">
        <v>44339</v>
      </c>
      <c r="E1568" s="28">
        <v>44339.709837962968</v>
      </c>
      <c r="F1568" s="7">
        <v>144</v>
      </c>
      <c r="G1568" s="7" t="str">
        <f>VLOOKUP(Table13144[[#This Row],[LogRecordType]],RecordTypes!$B$13:$C$27,2,0)</f>
        <v>User Logout is Good</v>
      </c>
      <c r="H1568" s="5" t="s">
        <v>93</v>
      </c>
      <c r="I1568" s="30">
        <f t="shared" si="24"/>
        <v>44339</v>
      </c>
      <c r="J1568" s="29">
        <f>+VLOOKUP(Table13144[[#This Row],[DeviceMAC]],C1569:F3471,3,0)</f>
        <v>44339.709386574083</v>
      </c>
      <c r="K1568">
        <f>+VLOOKUP(Table13144[[#This Row],[DeviceMAC]],C1569:F3471,4,0)</f>
        <v>139</v>
      </c>
      <c r="L1568" t="str">
        <f>VLOOKUP(Table13144[[#This Row],[PrevRecordType]],RecordTypes!$B$13:$C$27,2,0)</f>
        <v>User Logout Start</v>
      </c>
      <c r="M1568" t="str">
        <f>+VLOOKUP(Table13144[[#This Row],[DeviceMAC]],C1569:H3471,5,0)</f>
        <v>User Logout Start</v>
      </c>
    </row>
    <row r="1569" spans="2:13" x14ac:dyDescent="0.3">
      <c r="B1569" s="5" t="s">
        <v>29</v>
      </c>
      <c r="C1569" s="5" t="s">
        <v>83</v>
      </c>
      <c r="D1569" s="6">
        <v>44339</v>
      </c>
      <c r="E1569" s="28">
        <v>44339.709386574083</v>
      </c>
      <c r="F1569" s="7">
        <v>139</v>
      </c>
      <c r="G1569" s="7" t="str">
        <f>VLOOKUP(Table13144[[#This Row],[LogRecordType]],RecordTypes!$B$13:$C$27,2,0)</f>
        <v>User Logout Start</v>
      </c>
      <c r="H1569" s="5" t="s">
        <v>92</v>
      </c>
      <c r="I1569" s="30">
        <f t="shared" si="24"/>
        <v>44339</v>
      </c>
      <c r="J1569" s="29">
        <f>+VLOOKUP(Table13144[[#This Row],[DeviceMAC]],C1570:F3472,3,0)</f>
        <v>44339.295821759268</v>
      </c>
      <c r="K1569">
        <f>+VLOOKUP(Table13144[[#This Row],[DeviceMAC]],C1570:F3472,4,0)</f>
        <v>123</v>
      </c>
      <c r="L1569" t="str">
        <f>VLOOKUP(Table13144[[#This Row],[PrevRecordType]],RecordTypes!$B$13:$C$27,2,0)</f>
        <v>User Login Start is Good</v>
      </c>
      <c r="M1569" t="str">
        <f>+VLOOKUP(Table13144[[#This Row],[DeviceMAC]],C1570:H3472,5,0)</f>
        <v>User Login Start is Good</v>
      </c>
    </row>
    <row r="1570" spans="2:13" ht="43.2" x14ac:dyDescent="0.3">
      <c r="B1570" s="5" t="s">
        <v>26</v>
      </c>
      <c r="C1570" s="5" t="s">
        <v>164</v>
      </c>
      <c r="D1570" s="6">
        <v>44339</v>
      </c>
      <c r="E1570" s="28">
        <v>44339.707743055544</v>
      </c>
      <c r="F1570" s="7">
        <v>156</v>
      </c>
      <c r="G1570" s="7" t="str">
        <f>VLOOKUP(Table13144[[#This Row],[LogRecordType]],RecordTypes!$B$13:$C$27,2,0)</f>
        <v>PowerDown Or Network Disconnect Discovered</v>
      </c>
      <c r="H1570" s="5" t="s">
        <v>67</v>
      </c>
      <c r="I1570" s="30">
        <f t="shared" si="24"/>
        <v>44339</v>
      </c>
      <c r="J1570" s="29">
        <f>+VLOOKUP(Table13144[[#This Row],[DeviceMAC]],C1571:F3473,3,0)</f>
        <v>44339.707627314805</v>
      </c>
      <c r="K1570">
        <f>+VLOOKUP(Table13144[[#This Row],[DeviceMAC]],C1571:F3473,4,0)</f>
        <v>151</v>
      </c>
      <c r="L1570" t="str">
        <f>VLOOKUP(Table13144[[#This Row],[PrevRecordType]],RecordTypes!$B$13:$C$27,2,0)</f>
        <v>Device Shutdown Finish</v>
      </c>
      <c r="M1570" t="str">
        <f>+VLOOKUP(Table13144[[#This Row],[DeviceMAC]],C1571:H3473,5,0)</f>
        <v>Device Shutdown Finish</v>
      </c>
    </row>
    <row r="1571" spans="2:13" ht="28.8" x14ac:dyDescent="0.3">
      <c r="B1571" s="5" t="s">
        <v>26</v>
      </c>
      <c r="C1571" s="5" t="s">
        <v>164</v>
      </c>
      <c r="D1571" s="6">
        <v>44339</v>
      </c>
      <c r="E1571" s="28">
        <v>44339.707627314805</v>
      </c>
      <c r="F1571" s="7">
        <v>151</v>
      </c>
      <c r="G1571" s="7" t="str">
        <f>VLOOKUP(Table13144[[#This Row],[LogRecordType]],RecordTypes!$B$13:$C$27,2,0)</f>
        <v>Device Shutdown Finish</v>
      </c>
      <c r="H1571" s="5" t="s">
        <v>165</v>
      </c>
      <c r="I1571" s="30">
        <f t="shared" si="24"/>
        <v>44339</v>
      </c>
      <c r="J1571" s="29">
        <f>+VLOOKUP(Table13144[[#This Row],[DeviceMAC]],C1572:F3474,3,0)</f>
        <v>44339.707361111105</v>
      </c>
      <c r="K1571">
        <f>+VLOOKUP(Table13144[[#This Row],[DeviceMAC]],C1572:F3474,4,0)</f>
        <v>149</v>
      </c>
      <c r="L1571" t="str">
        <f>VLOOKUP(Table13144[[#This Row],[PrevRecordType]],RecordTypes!$B$13:$C$27,2,0)</f>
        <v>Device Shutdown Start</v>
      </c>
      <c r="M1571" t="str">
        <f>+VLOOKUP(Table13144[[#This Row],[DeviceMAC]],C1572:H3474,5,0)</f>
        <v>Device Shutdown Start</v>
      </c>
    </row>
    <row r="1572" spans="2:13" x14ac:dyDescent="0.3">
      <c r="B1572" s="5" t="s">
        <v>26</v>
      </c>
      <c r="C1572" s="5" t="s">
        <v>164</v>
      </c>
      <c r="D1572" s="6">
        <v>44339</v>
      </c>
      <c r="E1572" s="28">
        <v>44339.707361111105</v>
      </c>
      <c r="F1572" s="7">
        <v>149</v>
      </c>
      <c r="G1572" s="7" t="str">
        <f>VLOOKUP(Table13144[[#This Row],[LogRecordType]],RecordTypes!$B$13:$C$27,2,0)</f>
        <v>Device Shutdown Start</v>
      </c>
      <c r="H1572" s="5" t="s">
        <v>165</v>
      </c>
      <c r="I1572" s="30">
        <f t="shared" si="24"/>
        <v>44339</v>
      </c>
      <c r="J1572" s="29">
        <f>+VLOOKUP(Table13144[[#This Row],[DeviceMAC]],C1573:F3475,3,0)</f>
        <v>44339.706516203696</v>
      </c>
      <c r="K1572">
        <f>+VLOOKUP(Table13144[[#This Row],[DeviceMAC]],C1573:F3475,4,0)</f>
        <v>144</v>
      </c>
      <c r="L1572" t="str">
        <f>VLOOKUP(Table13144[[#This Row],[PrevRecordType]],RecordTypes!$B$13:$C$27,2,0)</f>
        <v>User Logout is Good</v>
      </c>
      <c r="M1572" t="str">
        <f>+VLOOKUP(Table13144[[#This Row],[DeviceMAC]],C1573:H3475,5,0)</f>
        <v>User Logout is Good</v>
      </c>
    </row>
    <row r="1573" spans="2:13" x14ac:dyDescent="0.3">
      <c r="B1573" s="5" t="s">
        <v>26</v>
      </c>
      <c r="C1573" s="5" t="s">
        <v>164</v>
      </c>
      <c r="D1573" s="6">
        <v>44339</v>
      </c>
      <c r="E1573" s="28">
        <v>44339.706516203696</v>
      </c>
      <c r="F1573" s="7">
        <v>144</v>
      </c>
      <c r="G1573" s="7" t="str">
        <f>VLOOKUP(Table13144[[#This Row],[LogRecordType]],RecordTypes!$B$13:$C$27,2,0)</f>
        <v>User Logout is Good</v>
      </c>
      <c r="H1573" s="5" t="s">
        <v>179</v>
      </c>
      <c r="I1573" s="30">
        <f t="shared" si="24"/>
        <v>44339</v>
      </c>
      <c r="J1573" s="29">
        <f>+VLOOKUP(Table13144[[#This Row],[DeviceMAC]],C1574:F3476,3,0)</f>
        <v>44339.705254629625</v>
      </c>
      <c r="K1573">
        <f>+VLOOKUP(Table13144[[#This Row],[DeviceMAC]],C1574:F3476,4,0)</f>
        <v>139</v>
      </c>
      <c r="L1573" t="str">
        <f>VLOOKUP(Table13144[[#This Row],[PrevRecordType]],RecordTypes!$B$13:$C$27,2,0)</f>
        <v>User Logout Start</v>
      </c>
      <c r="M1573" t="str">
        <f>+VLOOKUP(Table13144[[#This Row],[DeviceMAC]],C1574:H3476,5,0)</f>
        <v>User Logout Start</v>
      </c>
    </row>
    <row r="1574" spans="2:13" ht="43.2" x14ac:dyDescent="0.3">
      <c r="B1574" s="5" t="s">
        <v>29</v>
      </c>
      <c r="C1574" s="5" t="s">
        <v>145</v>
      </c>
      <c r="D1574" s="6">
        <v>44339</v>
      </c>
      <c r="E1574" s="28">
        <v>44339.706516203696</v>
      </c>
      <c r="F1574" s="7">
        <v>156</v>
      </c>
      <c r="G1574" s="7" t="str">
        <f>VLOOKUP(Table13144[[#This Row],[LogRecordType]],RecordTypes!$B$13:$C$27,2,0)</f>
        <v>PowerDown Or Network Disconnect Discovered</v>
      </c>
      <c r="H1574" s="5" t="s">
        <v>67</v>
      </c>
      <c r="I1574" s="30">
        <f t="shared" si="24"/>
        <v>44339</v>
      </c>
      <c r="J1574" s="29">
        <f>+VLOOKUP(Table13144[[#This Row],[DeviceMAC]],C1575:F3477,3,0)</f>
        <v>44339.706388888881</v>
      </c>
      <c r="K1574">
        <f>+VLOOKUP(Table13144[[#This Row],[DeviceMAC]],C1575:F3477,4,0)</f>
        <v>144</v>
      </c>
      <c r="L1574" t="str">
        <f>VLOOKUP(Table13144[[#This Row],[PrevRecordType]],RecordTypes!$B$13:$C$27,2,0)</f>
        <v>User Logout is Good</v>
      </c>
      <c r="M1574" t="str">
        <f>+VLOOKUP(Table13144[[#This Row],[DeviceMAC]],C1575:H3477,5,0)</f>
        <v>User Logout is Good</v>
      </c>
    </row>
    <row r="1575" spans="2:13" x14ac:dyDescent="0.3">
      <c r="B1575" s="5" t="s">
        <v>29</v>
      </c>
      <c r="C1575" s="5" t="s">
        <v>145</v>
      </c>
      <c r="D1575" s="6">
        <v>44339</v>
      </c>
      <c r="E1575" s="28">
        <v>44339.706388888881</v>
      </c>
      <c r="F1575" s="7">
        <v>144</v>
      </c>
      <c r="G1575" s="7" t="str">
        <f>VLOOKUP(Table13144[[#This Row],[LogRecordType]],RecordTypes!$B$13:$C$27,2,0)</f>
        <v>User Logout is Good</v>
      </c>
      <c r="H1575" s="5" t="s">
        <v>183</v>
      </c>
      <c r="I1575" s="30">
        <f t="shared" si="24"/>
        <v>44339</v>
      </c>
      <c r="J1575" s="29">
        <f>+VLOOKUP(Table13144[[#This Row],[DeviceMAC]],C1576:F3478,3,0)</f>
        <v>44339.706006944434</v>
      </c>
      <c r="K1575">
        <f>+VLOOKUP(Table13144[[#This Row],[DeviceMAC]],C1576:F3478,4,0)</f>
        <v>139</v>
      </c>
      <c r="L1575" t="str">
        <f>VLOOKUP(Table13144[[#This Row],[PrevRecordType]],RecordTypes!$B$13:$C$27,2,0)</f>
        <v>User Logout Start</v>
      </c>
      <c r="M1575" t="str">
        <f>+VLOOKUP(Table13144[[#This Row],[DeviceMAC]],C1576:H3478,5,0)</f>
        <v>User Logout Start</v>
      </c>
    </row>
    <row r="1576" spans="2:13" x14ac:dyDescent="0.3">
      <c r="B1576" s="5" t="s">
        <v>29</v>
      </c>
      <c r="C1576" s="5" t="s">
        <v>145</v>
      </c>
      <c r="D1576" s="6">
        <v>44339</v>
      </c>
      <c r="E1576" s="28">
        <v>44339.706006944434</v>
      </c>
      <c r="F1576" s="7">
        <v>139</v>
      </c>
      <c r="G1576" s="7" t="str">
        <f>VLOOKUP(Table13144[[#This Row],[LogRecordType]],RecordTypes!$B$13:$C$27,2,0)</f>
        <v>User Logout Start</v>
      </c>
      <c r="H1576" s="5" t="s">
        <v>183</v>
      </c>
      <c r="I1576" s="30">
        <f t="shared" si="24"/>
        <v>44339</v>
      </c>
      <c r="J1576" s="29">
        <f>+VLOOKUP(Table13144[[#This Row],[DeviceMAC]],C1577:F3479,3,0)</f>
        <v>44339.335937499993</v>
      </c>
      <c r="K1576">
        <f>+VLOOKUP(Table13144[[#This Row],[DeviceMAC]],C1577:F3479,4,0)</f>
        <v>123</v>
      </c>
      <c r="L1576" t="str">
        <f>VLOOKUP(Table13144[[#This Row],[PrevRecordType]],RecordTypes!$B$13:$C$27,2,0)</f>
        <v>User Login Start is Good</v>
      </c>
      <c r="M1576" t="str">
        <f>+VLOOKUP(Table13144[[#This Row],[DeviceMAC]],C1577:H3479,5,0)</f>
        <v>User Login Start is Good</v>
      </c>
    </row>
    <row r="1577" spans="2:13" x14ac:dyDescent="0.3">
      <c r="B1577" s="5" t="s">
        <v>26</v>
      </c>
      <c r="C1577" s="5" t="s">
        <v>164</v>
      </c>
      <c r="D1577" s="6">
        <v>44339</v>
      </c>
      <c r="E1577" s="28">
        <v>44339.705254629625</v>
      </c>
      <c r="F1577" s="7">
        <v>139</v>
      </c>
      <c r="G1577" s="7" t="str">
        <f>VLOOKUP(Table13144[[#This Row],[LogRecordType]],RecordTypes!$B$13:$C$27,2,0)</f>
        <v>User Logout Start</v>
      </c>
      <c r="H1577" s="5" t="s">
        <v>178</v>
      </c>
      <c r="I1577" s="30">
        <f t="shared" si="24"/>
        <v>44339</v>
      </c>
      <c r="J1577" s="29">
        <f>+VLOOKUP(Table13144[[#This Row],[DeviceMAC]],C1578:F3480,3,0)</f>
        <v>44339.33284722222</v>
      </c>
      <c r="K1577">
        <f>+VLOOKUP(Table13144[[#This Row],[DeviceMAC]],C1578:F3480,4,0)</f>
        <v>123</v>
      </c>
      <c r="L1577" t="str">
        <f>VLOOKUP(Table13144[[#This Row],[PrevRecordType]],RecordTypes!$B$13:$C$27,2,0)</f>
        <v>User Login Start is Good</v>
      </c>
      <c r="M1577" t="str">
        <f>+VLOOKUP(Table13144[[#This Row],[DeviceMAC]],C1578:H3480,5,0)</f>
        <v>User Login Start is Good</v>
      </c>
    </row>
    <row r="1578" spans="2:13" ht="43.2" x14ac:dyDescent="0.3">
      <c r="B1578" s="5" t="s">
        <v>29</v>
      </c>
      <c r="C1578" s="5" t="s">
        <v>153</v>
      </c>
      <c r="D1578" s="6">
        <v>44339</v>
      </c>
      <c r="E1578" s="28">
        <v>44339.702592592599</v>
      </c>
      <c r="F1578" s="7">
        <v>156</v>
      </c>
      <c r="G1578" s="7" t="str">
        <f>VLOOKUP(Table13144[[#This Row],[LogRecordType]],RecordTypes!$B$13:$C$27,2,0)</f>
        <v>PowerDown Or Network Disconnect Discovered</v>
      </c>
      <c r="H1578" s="5" t="s">
        <v>67</v>
      </c>
      <c r="I1578" s="30">
        <f t="shared" si="24"/>
        <v>44339</v>
      </c>
      <c r="J1578" s="29">
        <f>+VLOOKUP(Table13144[[#This Row],[DeviceMAC]],C1579:F3481,3,0)</f>
        <v>44339.702442129637</v>
      </c>
      <c r="K1578">
        <f>+VLOOKUP(Table13144[[#This Row],[DeviceMAC]],C1579:F3481,4,0)</f>
        <v>151</v>
      </c>
      <c r="L1578" t="str">
        <f>VLOOKUP(Table13144[[#This Row],[PrevRecordType]],RecordTypes!$B$13:$C$27,2,0)</f>
        <v>Device Shutdown Finish</v>
      </c>
      <c r="M1578" t="str">
        <f>+VLOOKUP(Table13144[[#This Row],[DeviceMAC]],C1579:H3481,5,0)</f>
        <v>Device Shutdown Finish</v>
      </c>
    </row>
    <row r="1579" spans="2:13" ht="28.8" x14ac:dyDescent="0.3">
      <c r="B1579" s="5" t="s">
        <v>29</v>
      </c>
      <c r="C1579" s="5" t="s">
        <v>153</v>
      </c>
      <c r="D1579" s="6">
        <v>44339</v>
      </c>
      <c r="E1579" s="28">
        <v>44339.702442129637</v>
      </c>
      <c r="F1579" s="7">
        <v>151</v>
      </c>
      <c r="G1579" s="7" t="str">
        <f>VLOOKUP(Table13144[[#This Row],[LogRecordType]],RecordTypes!$B$13:$C$27,2,0)</f>
        <v>Device Shutdown Finish</v>
      </c>
      <c r="H1579" s="5" t="s">
        <v>154</v>
      </c>
      <c r="I1579" s="30">
        <f t="shared" si="24"/>
        <v>44339</v>
      </c>
      <c r="J1579" s="29">
        <f>+VLOOKUP(Table13144[[#This Row],[DeviceMAC]],C1580:F3482,3,0)</f>
        <v>44339.701898148152</v>
      </c>
      <c r="K1579">
        <f>+VLOOKUP(Table13144[[#This Row],[DeviceMAC]],C1580:F3482,4,0)</f>
        <v>149</v>
      </c>
      <c r="L1579" t="str">
        <f>VLOOKUP(Table13144[[#This Row],[PrevRecordType]],RecordTypes!$B$13:$C$27,2,0)</f>
        <v>Device Shutdown Start</v>
      </c>
      <c r="M1579" t="str">
        <f>+VLOOKUP(Table13144[[#This Row],[DeviceMAC]],C1580:H3482,5,0)</f>
        <v>Device Shutdown Start</v>
      </c>
    </row>
    <row r="1580" spans="2:13" ht="43.2" x14ac:dyDescent="0.3">
      <c r="B1580" s="5" t="s">
        <v>29</v>
      </c>
      <c r="C1580" s="5" t="s">
        <v>116</v>
      </c>
      <c r="D1580" s="6">
        <v>44339</v>
      </c>
      <c r="E1580" s="28">
        <v>44339.702280092584</v>
      </c>
      <c r="F1580" s="7">
        <v>156</v>
      </c>
      <c r="G1580" s="7" t="str">
        <f>VLOOKUP(Table13144[[#This Row],[LogRecordType]],RecordTypes!$B$13:$C$27,2,0)</f>
        <v>PowerDown Or Network Disconnect Discovered</v>
      </c>
      <c r="H1580" s="5" t="s">
        <v>67</v>
      </c>
      <c r="I1580" s="30">
        <f t="shared" si="24"/>
        <v>44339</v>
      </c>
      <c r="J1580" s="29">
        <f>+VLOOKUP(Table13144[[#This Row],[DeviceMAC]],C1581:F3483,3,0)</f>
        <v>44339.702129629623</v>
      </c>
      <c r="K1580">
        <f>+VLOOKUP(Table13144[[#This Row],[DeviceMAC]],C1581:F3483,4,0)</f>
        <v>144</v>
      </c>
      <c r="L1580" t="str">
        <f>VLOOKUP(Table13144[[#This Row],[PrevRecordType]],RecordTypes!$B$13:$C$27,2,0)</f>
        <v>User Logout is Good</v>
      </c>
      <c r="M1580" t="str">
        <f>+VLOOKUP(Table13144[[#This Row],[DeviceMAC]],C1581:H3483,5,0)</f>
        <v>User Logout is Good</v>
      </c>
    </row>
    <row r="1581" spans="2:13" x14ac:dyDescent="0.3">
      <c r="B1581" s="5" t="s">
        <v>29</v>
      </c>
      <c r="C1581" s="5" t="s">
        <v>116</v>
      </c>
      <c r="D1581" s="6">
        <v>44339</v>
      </c>
      <c r="E1581" s="28">
        <v>44339.702129629623</v>
      </c>
      <c r="F1581" s="7">
        <v>144</v>
      </c>
      <c r="G1581" s="7" t="str">
        <f>VLOOKUP(Table13144[[#This Row],[LogRecordType]],RecordTypes!$B$13:$C$27,2,0)</f>
        <v>User Logout is Good</v>
      </c>
      <c r="H1581" s="5" t="s">
        <v>128</v>
      </c>
      <c r="I1581" s="30">
        <f t="shared" si="24"/>
        <v>44339</v>
      </c>
      <c r="J1581" s="29">
        <f>+VLOOKUP(Table13144[[#This Row],[DeviceMAC]],C1582:F3484,3,0)</f>
        <v>44339.701689814807</v>
      </c>
      <c r="K1581">
        <f>+VLOOKUP(Table13144[[#This Row],[DeviceMAC]],C1582:F3484,4,0)</f>
        <v>139</v>
      </c>
      <c r="L1581" t="str">
        <f>VLOOKUP(Table13144[[#This Row],[PrevRecordType]],RecordTypes!$B$13:$C$27,2,0)</f>
        <v>User Logout Start</v>
      </c>
      <c r="M1581" t="str">
        <f>+VLOOKUP(Table13144[[#This Row],[DeviceMAC]],C1582:H3484,5,0)</f>
        <v>User Logout Start</v>
      </c>
    </row>
    <row r="1582" spans="2:13" ht="43.2" x14ac:dyDescent="0.3">
      <c r="B1582" s="5" t="s">
        <v>29</v>
      </c>
      <c r="C1582" s="5" t="s">
        <v>147</v>
      </c>
      <c r="D1582" s="6">
        <v>44339</v>
      </c>
      <c r="E1582" s="28">
        <v>44339.701921296299</v>
      </c>
      <c r="F1582" s="7">
        <v>156</v>
      </c>
      <c r="G1582" s="7" t="str">
        <f>VLOOKUP(Table13144[[#This Row],[LogRecordType]],RecordTypes!$B$13:$C$27,2,0)</f>
        <v>PowerDown Or Network Disconnect Discovered</v>
      </c>
      <c r="H1582" s="5" t="s">
        <v>67</v>
      </c>
      <c r="I1582" s="30">
        <f t="shared" si="24"/>
        <v>44339</v>
      </c>
      <c r="J1582" s="29">
        <f>+VLOOKUP(Table13144[[#This Row],[DeviceMAC]],C1583:F3485,3,0)</f>
        <v>44339.701782407406</v>
      </c>
      <c r="K1582">
        <f>+VLOOKUP(Table13144[[#This Row],[DeviceMAC]],C1583:F3485,4,0)</f>
        <v>144</v>
      </c>
      <c r="L1582" t="str">
        <f>VLOOKUP(Table13144[[#This Row],[PrevRecordType]],RecordTypes!$B$13:$C$27,2,0)</f>
        <v>User Logout is Good</v>
      </c>
      <c r="M1582" t="str">
        <f>+VLOOKUP(Table13144[[#This Row],[DeviceMAC]],C1583:H3485,5,0)</f>
        <v>User Logout is Good</v>
      </c>
    </row>
    <row r="1583" spans="2:13" x14ac:dyDescent="0.3">
      <c r="B1583" s="5" t="s">
        <v>29</v>
      </c>
      <c r="C1583" s="5" t="s">
        <v>153</v>
      </c>
      <c r="D1583" s="6">
        <v>44339</v>
      </c>
      <c r="E1583" s="28">
        <v>44339.701898148152</v>
      </c>
      <c r="F1583" s="7">
        <v>149</v>
      </c>
      <c r="G1583" s="7" t="str">
        <f>VLOOKUP(Table13144[[#This Row],[LogRecordType]],RecordTypes!$B$13:$C$27,2,0)</f>
        <v>Device Shutdown Start</v>
      </c>
      <c r="H1583" s="5" t="s">
        <v>154</v>
      </c>
      <c r="I1583" s="30">
        <f t="shared" si="24"/>
        <v>44339</v>
      </c>
      <c r="J1583" s="29">
        <f>+VLOOKUP(Table13144[[#This Row],[DeviceMAC]],C1584:F3486,3,0)</f>
        <v>44339.701388888891</v>
      </c>
      <c r="K1583">
        <f>+VLOOKUP(Table13144[[#This Row],[DeviceMAC]],C1584:F3486,4,0)</f>
        <v>144</v>
      </c>
      <c r="L1583" t="str">
        <f>VLOOKUP(Table13144[[#This Row],[PrevRecordType]],RecordTypes!$B$13:$C$27,2,0)</f>
        <v>User Logout is Good</v>
      </c>
      <c r="M1583" t="str">
        <f>+VLOOKUP(Table13144[[#This Row],[DeviceMAC]],C1584:H3486,5,0)</f>
        <v>User Logout is Good</v>
      </c>
    </row>
    <row r="1584" spans="2:13" x14ac:dyDescent="0.3">
      <c r="B1584" s="5" t="s">
        <v>29</v>
      </c>
      <c r="C1584" s="5" t="s">
        <v>147</v>
      </c>
      <c r="D1584" s="6">
        <v>44339</v>
      </c>
      <c r="E1584" s="28">
        <v>44339.701782407406</v>
      </c>
      <c r="F1584" s="7">
        <v>144</v>
      </c>
      <c r="G1584" s="7" t="str">
        <f>VLOOKUP(Table13144[[#This Row],[LogRecordType]],RecordTypes!$B$13:$C$27,2,0)</f>
        <v>User Logout is Good</v>
      </c>
      <c r="H1584" s="5" t="s">
        <v>160</v>
      </c>
      <c r="I1584" s="30">
        <f t="shared" si="24"/>
        <v>44339</v>
      </c>
      <c r="J1584" s="29">
        <f>+VLOOKUP(Table13144[[#This Row],[DeviceMAC]],C1585:F3487,3,0)</f>
        <v>44339.701388888891</v>
      </c>
      <c r="K1584">
        <f>+VLOOKUP(Table13144[[#This Row],[DeviceMAC]],C1585:F3487,4,0)</f>
        <v>139</v>
      </c>
      <c r="L1584" t="str">
        <f>VLOOKUP(Table13144[[#This Row],[PrevRecordType]],RecordTypes!$B$13:$C$27,2,0)</f>
        <v>User Logout Start</v>
      </c>
      <c r="M1584" t="str">
        <f>+VLOOKUP(Table13144[[#This Row],[DeviceMAC]],C1585:H3487,5,0)</f>
        <v>User Logout Start</v>
      </c>
    </row>
    <row r="1585" spans="2:13" x14ac:dyDescent="0.3">
      <c r="B1585" s="5" t="s">
        <v>29</v>
      </c>
      <c r="C1585" s="5" t="s">
        <v>116</v>
      </c>
      <c r="D1585" s="6">
        <v>44339</v>
      </c>
      <c r="E1585" s="28">
        <v>44339.701689814807</v>
      </c>
      <c r="F1585" s="7">
        <v>139</v>
      </c>
      <c r="G1585" s="7" t="str">
        <f>VLOOKUP(Table13144[[#This Row],[LogRecordType]],RecordTypes!$B$13:$C$27,2,0)</f>
        <v>User Logout Start</v>
      </c>
      <c r="H1585" s="5" t="s">
        <v>128</v>
      </c>
      <c r="I1585" s="30">
        <f t="shared" si="24"/>
        <v>44339</v>
      </c>
      <c r="J1585" s="29">
        <f>+VLOOKUP(Table13144[[#This Row],[DeviceMAC]],C1586:F3488,3,0)</f>
        <v>44339.316111111104</v>
      </c>
      <c r="K1585">
        <f>+VLOOKUP(Table13144[[#This Row],[DeviceMAC]],C1586:F3488,4,0)</f>
        <v>123</v>
      </c>
      <c r="L1585" t="str">
        <f>VLOOKUP(Table13144[[#This Row],[PrevRecordType]],RecordTypes!$B$13:$C$27,2,0)</f>
        <v>User Login Start is Good</v>
      </c>
      <c r="M1585" t="str">
        <f>+VLOOKUP(Table13144[[#This Row],[DeviceMAC]],C1586:H3488,5,0)</f>
        <v>User Login Start is Good</v>
      </c>
    </row>
    <row r="1586" spans="2:13" ht="43.2" x14ac:dyDescent="0.3">
      <c r="B1586" s="5" t="s">
        <v>26</v>
      </c>
      <c r="C1586" s="5" t="s">
        <v>43</v>
      </c>
      <c r="D1586" s="6">
        <v>44339</v>
      </c>
      <c r="E1586" s="28">
        <v>44339.701516203691</v>
      </c>
      <c r="F1586" s="7">
        <v>156</v>
      </c>
      <c r="G1586" s="7" t="str">
        <f>VLOOKUP(Table13144[[#This Row],[LogRecordType]],RecordTypes!$B$13:$C$27,2,0)</f>
        <v>PowerDown Or Network Disconnect Discovered</v>
      </c>
      <c r="H1586" s="5" t="s">
        <v>67</v>
      </c>
      <c r="I1586" s="30">
        <f t="shared" si="24"/>
        <v>44339</v>
      </c>
      <c r="J1586" s="29">
        <f>+VLOOKUP(Table13144[[#This Row],[DeviceMAC]],C1587:F3489,3,0)</f>
        <v>44339.701354166653</v>
      </c>
      <c r="K1586">
        <f>+VLOOKUP(Table13144[[#This Row],[DeviceMAC]],C1587:F3489,4,0)</f>
        <v>151</v>
      </c>
      <c r="L1586" t="str">
        <f>VLOOKUP(Table13144[[#This Row],[PrevRecordType]],RecordTypes!$B$13:$C$27,2,0)</f>
        <v>Device Shutdown Finish</v>
      </c>
      <c r="M1586" t="str">
        <f>+VLOOKUP(Table13144[[#This Row],[DeviceMAC]],C1587:H3489,5,0)</f>
        <v>Device Shutdown Finish</v>
      </c>
    </row>
    <row r="1587" spans="2:13" x14ac:dyDescent="0.3">
      <c r="B1587" s="5" t="s">
        <v>29</v>
      </c>
      <c r="C1587" s="5" t="s">
        <v>147</v>
      </c>
      <c r="D1587" s="6">
        <v>44339</v>
      </c>
      <c r="E1587" s="28">
        <v>44339.701388888891</v>
      </c>
      <c r="F1587" s="7">
        <v>139</v>
      </c>
      <c r="G1587" s="7" t="str">
        <f>VLOOKUP(Table13144[[#This Row],[LogRecordType]],RecordTypes!$B$13:$C$27,2,0)</f>
        <v>User Logout Start</v>
      </c>
      <c r="H1587" s="5" t="s">
        <v>160</v>
      </c>
      <c r="I1587" s="30">
        <f t="shared" si="24"/>
        <v>44339</v>
      </c>
      <c r="J1587" s="29">
        <f>+VLOOKUP(Table13144[[#This Row],[DeviceMAC]],C1588:F3490,3,0)</f>
        <v>44339.330775462964</v>
      </c>
      <c r="K1587">
        <f>+VLOOKUP(Table13144[[#This Row],[DeviceMAC]],C1588:F3490,4,0)</f>
        <v>123</v>
      </c>
      <c r="L1587" t="str">
        <f>VLOOKUP(Table13144[[#This Row],[PrevRecordType]],RecordTypes!$B$13:$C$27,2,0)</f>
        <v>User Login Start is Good</v>
      </c>
      <c r="M1587" t="str">
        <f>+VLOOKUP(Table13144[[#This Row],[DeviceMAC]],C1588:H3490,5,0)</f>
        <v>User Login Start is Good</v>
      </c>
    </row>
    <row r="1588" spans="2:13" x14ac:dyDescent="0.3">
      <c r="B1588" s="5" t="s">
        <v>29</v>
      </c>
      <c r="C1588" s="5" t="s">
        <v>153</v>
      </c>
      <c r="D1588" s="6">
        <v>44339</v>
      </c>
      <c r="E1588" s="28">
        <v>44339.701388888891</v>
      </c>
      <c r="F1588" s="7">
        <v>144</v>
      </c>
      <c r="G1588" s="7" t="str">
        <f>VLOOKUP(Table13144[[#This Row],[LogRecordType]],RecordTypes!$B$13:$C$27,2,0)</f>
        <v>User Logout is Good</v>
      </c>
      <c r="H1588" s="5" t="s">
        <v>169</v>
      </c>
      <c r="I1588" s="30">
        <f t="shared" si="24"/>
        <v>44339</v>
      </c>
      <c r="J1588" s="29">
        <f>+VLOOKUP(Table13144[[#This Row],[DeviceMAC]],C1589:F3491,3,0)</f>
        <v>44339.700937500005</v>
      </c>
      <c r="K1588">
        <f>+VLOOKUP(Table13144[[#This Row],[DeviceMAC]],C1589:F3491,4,0)</f>
        <v>139</v>
      </c>
      <c r="L1588" t="str">
        <f>VLOOKUP(Table13144[[#This Row],[PrevRecordType]],RecordTypes!$B$13:$C$27,2,0)</f>
        <v>User Logout Start</v>
      </c>
      <c r="M1588" t="str">
        <f>+VLOOKUP(Table13144[[#This Row],[DeviceMAC]],C1589:H3491,5,0)</f>
        <v>User Logout Start</v>
      </c>
    </row>
    <row r="1589" spans="2:13" ht="28.8" x14ac:dyDescent="0.3">
      <c r="B1589" s="5" t="s">
        <v>26</v>
      </c>
      <c r="C1589" s="5" t="s">
        <v>43</v>
      </c>
      <c r="D1589" s="6">
        <v>44339</v>
      </c>
      <c r="E1589" s="28">
        <v>44339.701354166653</v>
      </c>
      <c r="F1589" s="7">
        <v>151</v>
      </c>
      <c r="G1589" s="7" t="str">
        <f>VLOOKUP(Table13144[[#This Row],[LogRecordType]],RecordTypes!$B$13:$C$27,2,0)</f>
        <v>Device Shutdown Finish</v>
      </c>
      <c r="H1589" s="5" t="s">
        <v>44</v>
      </c>
      <c r="I1589" s="30">
        <f t="shared" si="24"/>
        <v>44339</v>
      </c>
      <c r="J1589" s="29">
        <f>+VLOOKUP(Table13144[[#This Row],[DeviceMAC]],C1590:F3492,3,0)</f>
        <v>44339.700902777768</v>
      </c>
      <c r="K1589">
        <f>+VLOOKUP(Table13144[[#This Row],[DeviceMAC]],C1590:F3492,4,0)</f>
        <v>149</v>
      </c>
      <c r="L1589" t="str">
        <f>VLOOKUP(Table13144[[#This Row],[PrevRecordType]],RecordTypes!$B$13:$C$27,2,0)</f>
        <v>Device Shutdown Start</v>
      </c>
      <c r="M1589" t="str">
        <f>+VLOOKUP(Table13144[[#This Row],[DeviceMAC]],C1590:H3492,5,0)</f>
        <v>Device Shutdown Start</v>
      </c>
    </row>
    <row r="1590" spans="2:13" x14ac:dyDescent="0.3">
      <c r="B1590" s="5" t="s">
        <v>29</v>
      </c>
      <c r="C1590" s="5" t="s">
        <v>153</v>
      </c>
      <c r="D1590" s="6">
        <v>44339</v>
      </c>
      <c r="E1590" s="28">
        <v>44339.700937500005</v>
      </c>
      <c r="F1590" s="7">
        <v>139</v>
      </c>
      <c r="G1590" s="7" t="str">
        <f>VLOOKUP(Table13144[[#This Row],[LogRecordType]],RecordTypes!$B$13:$C$27,2,0)</f>
        <v>User Logout Start</v>
      </c>
      <c r="H1590" s="5" t="s">
        <v>168</v>
      </c>
      <c r="I1590" s="30">
        <f t="shared" si="24"/>
        <v>44339</v>
      </c>
      <c r="J1590" s="29">
        <f>+VLOOKUP(Table13144[[#This Row],[DeviceMAC]],C1591:F3493,3,0)</f>
        <v>44339.331319444449</v>
      </c>
      <c r="K1590">
        <f>+VLOOKUP(Table13144[[#This Row],[DeviceMAC]],C1591:F3493,4,0)</f>
        <v>123</v>
      </c>
      <c r="L1590" t="str">
        <f>VLOOKUP(Table13144[[#This Row],[PrevRecordType]],RecordTypes!$B$13:$C$27,2,0)</f>
        <v>User Login Start is Good</v>
      </c>
      <c r="M1590" t="str">
        <f>+VLOOKUP(Table13144[[#This Row],[DeviceMAC]],C1591:H3493,5,0)</f>
        <v>User Login Start is Good</v>
      </c>
    </row>
    <row r="1591" spans="2:13" x14ac:dyDescent="0.3">
      <c r="B1591" s="5" t="s">
        <v>26</v>
      </c>
      <c r="C1591" s="5" t="s">
        <v>43</v>
      </c>
      <c r="D1591" s="6">
        <v>44339</v>
      </c>
      <c r="E1591" s="28">
        <v>44339.700902777768</v>
      </c>
      <c r="F1591" s="7">
        <v>149</v>
      </c>
      <c r="G1591" s="7" t="str">
        <f>VLOOKUP(Table13144[[#This Row],[LogRecordType]],RecordTypes!$B$13:$C$27,2,0)</f>
        <v>Device Shutdown Start</v>
      </c>
      <c r="H1591" s="5" t="s">
        <v>44</v>
      </c>
      <c r="I1591" s="30">
        <f t="shared" si="24"/>
        <v>44339</v>
      </c>
      <c r="J1591" s="29">
        <f>+VLOOKUP(Table13144[[#This Row],[DeviceMAC]],C1592:F3494,3,0)</f>
        <v>44339.70004629629</v>
      </c>
      <c r="K1591">
        <f>+VLOOKUP(Table13144[[#This Row],[DeviceMAC]],C1592:F3494,4,0)</f>
        <v>144</v>
      </c>
      <c r="L1591" t="str">
        <f>VLOOKUP(Table13144[[#This Row],[PrevRecordType]],RecordTypes!$B$13:$C$27,2,0)</f>
        <v>User Logout is Good</v>
      </c>
      <c r="M1591" t="str">
        <f>+VLOOKUP(Table13144[[#This Row],[DeviceMAC]],C1592:H3494,5,0)</f>
        <v>User Logout is Good</v>
      </c>
    </row>
    <row r="1592" spans="2:13" ht="43.2" x14ac:dyDescent="0.3">
      <c r="B1592" s="5" t="s">
        <v>26</v>
      </c>
      <c r="C1592" s="5" t="s">
        <v>124</v>
      </c>
      <c r="D1592" s="6">
        <v>44339</v>
      </c>
      <c r="E1592" s="28">
        <v>44339.700740740744</v>
      </c>
      <c r="F1592" s="7">
        <v>156</v>
      </c>
      <c r="G1592" s="7" t="str">
        <f>VLOOKUP(Table13144[[#This Row],[LogRecordType]],RecordTypes!$B$13:$C$27,2,0)</f>
        <v>PowerDown Or Network Disconnect Discovered</v>
      </c>
      <c r="H1592" s="5" t="s">
        <v>67</v>
      </c>
      <c r="I1592" s="30">
        <f t="shared" si="24"/>
        <v>44339</v>
      </c>
      <c r="J1592" s="29">
        <f>+VLOOKUP(Table13144[[#This Row],[DeviceMAC]],C1593:F3495,3,0)</f>
        <v>44339.700625000005</v>
      </c>
      <c r="K1592">
        <f>+VLOOKUP(Table13144[[#This Row],[DeviceMAC]],C1593:F3495,4,0)</f>
        <v>151</v>
      </c>
      <c r="L1592" t="str">
        <f>VLOOKUP(Table13144[[#This Row],[PrevRecordType]],RecordTypes!$B$13:$C$27,2,0)</f>
        <v>Device Shutdown Finish</v>
      </c>
      <c r="M1592" t="str">
        <f>+VLOOKUP(Table13144[[#This Row],[DeviceMAC]],C1593:H3495,5,0)</f>
        <v>Device Shutdown Finish</v>
      </c>
    </row>
    <row r="1593" spans="2:13" ht="28.8" x14ac:dyDescent="0.3">
      <c r="B1593" s="5" t="s">
        <v>26</v>
      </c>
      <c r="C1593" s="5" t="s">
        <v>124</v>
      </c>
      <c r="D1593" s="6">
        <v>44339</v>
      </c>
      <c r="E1593" s="28">
        <v>44339.700625000005</v>
      </c>
      <c r="F1593" s="7">
        <v>151</v>
      </c>
      <c r="G1593" s="7" t="str">
        <f>VLOOKUP(Table13144[[#This Row],[LogRecordType]],RecordTypes!$B$13:$C$27,2,0)</f>
        <v>Device Shutdown Finish</v>
      </c>
      <c r="H1593" s="5" t="s">
        <v>125</v>
      </c>
      <c r="I1593" s="30">
        <f t="shared" si="24"/>
        <v>44339</v>
      </c>
      <c r="J1593" s="29">
        <f>+VLOOKUP(Table13144[[#This Row],[DeviceMAC]],C1594:F3496,3,0)</f>
        <v>44339.700092592597</v>
      </c>
      <c r="K1593">
        <f>+VLOOKUP(Table13144[[#This Row],[DeviceMAC]],C1594:F3496,4,0)</f>
        <v>149</v>
      </c>
      <c r="L1593" t="str">
        <f>VLOOKUP(Table13144[[#This Row],[PrevRecordType]],RecordTypes!$B$13:$C$27,2,0)</f>
        <v>Device Shutdown Start</v>
      </c>
      <c r="M1593" t="str">
        <f>+VLOOKUP(Table13144[[#This Row],[DeviceMAC]],C1594:H3496,5,0)</f>
        <v>Device Shutdown Start</v>
      </c>
    </row>
    <row r="1594" spans="2:13" ht="43.2" x14ac:dyDescent="0.3">
      <c r="B1594" s="5" t="s">
        <v>26</v>
      </c>
      <c r="C1594" s="5" t="s">
        <v>174</v>
      </c>
      <c r="D1594" s="6">
        <v>44339</v>
      </c>
      <c r="E1594" s="28">
        <v>44339.700439814813</v>
      </c>
      <c r="F1594" s="7">
        <v>156</v>
      </c>
      <c r="G1594" s="7" t="str">
        <f>VLOOKUP(Table13144[[#This Row],[LogRecordType]],RecordTypes!$B$13:$C$27,2,0)</f>
        <v>PowerDown Or Network Disconnect Discovered</v>
      </c>
      <c r="H1594" s="5" t="s">
        <v>67</v>
      </c>
      <c r="I1594" s="30">
        <f t="shared" si="24"/>
        <v>44339</v>
      </c>
      <c r="J1594" s="29">
        <f>+VLOOKUP(Table13144[[#This Row],[DeviceMAC]],C1595:F3497,3,0)</f>
        <v>44339.700300925921</v>
      </c>
      <c r="K1594">
        <f>+VLOOKUP(Table13144[[#This Row],[DeviceMAC]],C1595:F3497,4,0)</f>
        <v>151</v>
      </c>
      <c r="L1594" t="str">
        <f>VLOOKUP(Table13144[[#This Row],[PrevRecordType]],RecordTypes!$B$13:$C$27,2,0)</f>
        <v>Device Shutdown Finish</v>
      </c>
      <c r="M1594" t="str">
        <f>+VLOOKUP(Table13144[[#This Row],[DeviceMAC]],C1595:H3497,5,0)</f>
        <v>Device Shutdown Finish</v>
      </c>
    </row>
    <row r="1595" spans="2:13" ht="28.8" x14ac:dyDescent="0.3">
      <c r="B1595" s="5" t="s">
        <v>26</v>
      </c>
      <c r="C1595" s="5" t="s">
        <v>174</v>
      </c>
      <c r="D1595" s="6">
        <v>44339</v>
      </c>
      <c r="E1595" s="28">
        <v>44339.700300925921</v>
      </c>
      <c r="F1595" s="7">
        <v>151</v>
      </c>
      <c r="G1595" s="7" t="str">
        <f>VLOOKUP(Table13144[[#This Row],[LogRecordType]],RecordTypes!$B$13:$C$27,2,0)</f>
        <v>Device Shutdown Finish</v>
      </c>
      <c r="H1595" s="5" t="s">
        <v>175</v>
      </c>
      <c r="I1595" s="30">
        <f t="shared" si="24"/>
        <v>44339</v>
      </c>
      <c r="J1595" s="29">
        <f>+VLOOKUP(Table13144[[#This Row],[DeviceMAC]],C1596:F3498,3,0)</f>
        <v>44339.69972222222</v>
      </c>
      <c r="K1595">
        <f>+VLOOKUP(Table13144[[#This Row],[DeviceMAC]],C1596:F3498,4,0)</f>
        <v>149</v>
      </c>
      <c r="L1595" t="str">
        <f>VLOOKUP(Table13144[[#This Row],[PrevRecordType]],RecordTypes!$B$13:$C$27,2,0)</f>
        <v>Device Shutdown Start</v>
      </c>
      <c r="M1595" t="str">
        <f>+VLOOKUP(Table13144[[#This Row],[DeviceMAC]],C1596:H3498,5,0)</f>
        <v>Device Shutdown Start</v>
      </c>
    </row>
    <row r="1596" spans="2:13" x14ac:dyDescent="0.3">
      <c r="B1596" s="5" t="s">
        <v>26</v>
      </c>
      <c r="C1596" s="5" t="s">
        <v>124</v>
      </c>
      <c r="D1596" s="6">
        <v>44339</v>
      </c>
      <c r="E1596" s="28">
        <v>44339.700092592597</v>
      </c>
      <c r="F1596" s="7">
        <v>149</v>
      </c>
      <c r="G1596" s="7" t="str">
        <f>VLOOKUP(Table13144[[#This Row],[LogRecordType]],RecordTypes!$B$13:$C$27,2,0)</f>
        <v>Device Shutdown Start</v>
      </c>
      <c r="H1596" s="5" t="s">
        <v>125</v>
      </c>
      <c r="I1596" s="30">
        <f t="shared" si="24"/>
        <v>44339</v>
      </c>
      <c r="J1596" s="29">
        <f>+VLOOKUP(Table13144[[#This Row],[DeviceMAC]],C1597:F3499,3,0)</f>
        <v>44339.699675925927</v>
      </c>
      <c r="K1596">
        <f>+VLOOKUP(Table13144[[#This Row],[DeviceMAC]],C1597:F3499,4,0)</f>
        <v>144</v>
      </c>
      <c r="L1596" t="str">
        <f>VLOOKUP(Table13144[[#This Row],[PrevRecordType]],RecordTypes!$B$13:$C$27,2,0)</f>
        <v>User Logout is Good</v>
      </c>
      <c r="M1596" t="str">
        <f>+VLOOKUP(Table13144[[#This Row],[DeviceMAC]],C1597:H3499,5,0)</f>
        <v>User Logout is Good</v>
      </c>
    </row>
    <row r="1597" spans="2:13" x14ac:dyDescent="0.3">
      <c r="B1597" s="5" t="s">
        <v>26</v>
      </c>
      <c r="C1597" s="5" t="s">
        <v>43</v>
      </c>
      <c r="D1597" s="6">
        <v>44339</v>
      </c>
      <c r="E1597" s="28">
        <v>44339.70004629629</v>
      </c>
      <c r="F1597" s="7">
        <v>144</v>
      </c>
      <c r="G1597" s="7" t="str">
        <f>VLOOKUP(Table13144[[#This Row],[LogRecordType]],RecordTypes!$B$13:$C$27,2,0)</f>
        <v>User Logout is Good</v>
      </c>
      <c r="H1597" s="5" t="s">
        <v>47</v>
      </c>
      <c r="I1597" s="30">
        <f t="shared" si="24"/>
        <v>44339</v>
      </c>
      <c r="J1597" s="29">
        <f>+VLOOKUP(Table13144[[#This Row],[DeviceMAC]],C1598:F3500,3,0)</f>
        <v>44339.699687499997</v>
      </c>
      <c r="K1597">
        <f>+VLOOKUP(Table13144[[#This Row],[DeviceMAC]],C1598:F3500,4,0)</f>
        <v>139</v>
      </c>
      <c r="L1597" t="str">
        <f>VLOOKUP(Table13144[[#This Row],[PrevRecordType]],RecordTypes!$B$13:$C$27,2,0)</f>
        <v>User Logout Start</v>
      </c>
      <c r="M1597" t="str">
        <f>+VLOOKUP(Table13144[[#This Row],[DeviceMAC]],C1598:H3500,5,0)</f>
        <v>User Logout Start</v>
      </c>
    </row>
    <row r="1598" spans="2:13" x14ac:dyDescent="0.3">
      <c r="B1598" s="5" t="s">
        <v>26</v>
      </c>
      <c r="C1598" s="5" t="s">
        <v>174</v>
      </c>
      <c r="D1598" s="6">
        <v>44339</v>
      </c>
      <c r="E1598" s="28">
        <v>44339.69972222222</v>
      </c>
      <c r="F1598" s="7">
        <v>149</v>
      </c>
      <c r="G1598" s="7" t="str">
        <f>VLOOKUP(Table13144[[#This Row],[LogRecordType]],RecordTypes!$B$13:$C$27,2,0)</f>
        <v>Device Shutdown Start</v>
      </c>
      <c r="H1598" s="5" t="s">
        <v>175</v>
      </c>
      <c r="I1598" s="30">
        <f t="shared" si="24"/>
        <v>44339</v>
      </c>
      <c r="J1598" s="29">
        <f>+VLOOKUP(Table13144[[#This Row],[DeviceMAC]],C1599:F3501,3,0)</f>
        <v>44339.698865740742</v>
      </c>
      <c r="K1598">
        <f>+VLOOKUP(Table13144[[#This Row],[DeviceMAC]],C1599:F3501,4,0)</f>
        <v>144</v>
      </c>
      <c r="L1598" t="str">
        <f>VLOOKUP(Table13144[[#This Row],[PrevRecordType]],RecordTypes!$B$13:$C$27,2,0)</f>
        <v>User Logout is Good</v>
      </c>
      <c r="M1598" t="str">
        <f>+VLOOKUP(Table13144[[#This Row],[DeviceMAC]],C1599:H3501,5,0)</f>
        <v>User Logout is Good</v>
      </c>
    </row>
    <row r="1599" spans="2:13" x14ac:dyDescent="0.3">
      <c r="B1599" s="5" t="s">
        <v>26</v>
      </c>
      <c r="C1599" s="5" t="s">
        <v>43</v>
      </c>
      <c r="D1599" s="6">
        <v>44339</v>
      </c>
      <c r="E1599" s="28">
        <v>44339.699687499997</v>
      </c>
      <c r="F1599" s="7">
        <v>139</v>
      </c>
      <c r="G1599" s="7" t="str">
        <f>VLOOKUP(Table13144[[#This Row],[LogRecordType]],RecordTypes!$B$13:$C$27,2,0)</f>
        <v>User Logout Start</v>
      </c>
      <c r="H1599" s="5" t="s">
        <v>46</v>
      </c>
      <c r="I1599" s="30">
        <f t="shared" si="24"/>
        <v>44339</v>
      </c>
      <c r="J1599" s="29">
        <f>+VLOOKUP(Table13144[[#This Row],[DeviceMAC]],C1600:F3502,3,0)</f>
        <v>44339.280115740738</v>
      </c>
      <c r="K1599">
        <f>+VLOOKUP(Table13144[[#This Row],[DeviceMAC]],C1600:F3502,4,0)</f>
        <v>123</v>
      </c>
      <c r="L1599" t="str">
        <f>VLOOKUP(Table13144[[#This Row],[PrevRecordType]],RecordTypes!$B$13:$C$27,2,0)</f>
        <v>User Login Start is Good</v>
      </c>
      <c r="M1599" t="str">
        <f>+VLOOKUP(Table13144[[#This Row],[DeviceMAC]],C1600:H3502,5,0)</f>
        <v>User Login Start is Good</v>
      </c>
    </row>
    <row r="1600" spans="2:13" x14ac:dyDescent="0.3">
      <c r="B1600" s="5" t="s">
        <v>26</v>
      </c>
      <c r="C1600" s="5" t="s">
        <v>124</v>
      </c>
      <c r="D1600" s="6">
        <v>44339</v>
      </c>
      <c r="E1600" s="28">
        <v>44339.699675925927</v>
      </c>
      <c r="F1600" s="7">
        <v>144</v>
      </c>
      <c r="G1600" s="7" t="str">
        <f>VLOOKUP(Table13144[[#This Row],[LogRecordType]],RecordTypes!$B$13:$C$27,2,0)</f>
        <v>User Logout is Good</v>
      </c>
      <c r="H1600" s="5" t="s">
        <v>134</v>
      </c>
      <c r="I1600" s="30">
        <f t="shared" si="24"/>
        <v>44339</v>
      </c>
      <c r="J1600" s="29">
        <f>+VLOOKUP(Table13144[[#This Row],[DeviceMAC]],C1601:F3503,3,0)</f>
        <v>44339.698449074072</v>
      </c>
      <c r="K1600">
        <f>+VLOOKUP(Table13144[[#This Row],[DeviceMAC]],C1601:F3503,4,0)</f>
        <v>139</v>
      </c>
      <c r="L1600" t="str">
        <f>VLOOKUP(Table13144[[#This Row],[PrevRecordType]],RecordTypes!$B$13:$C$27,2,0)</f>
        <v>User Logout Start</v>
      </c>
      <c r="M1600" t="str">
        <f>+VLOOKUP(Table13144[[#This Row],[DeviceMAC]],C1601:H3503,5,0)</f>
        <v>User Logout Start</v>
      </c>
    </row>
    <row r="1601" spans="2:13" ht="43.2" x14ac:dyDescent="0.3">
      <c r="B1601" s="5" t="s">
        <v>26</v>
      </c>
      <c r="C1601" s="5" t="s">
        <v>141</v>
      </c>
      <c r="D1601" s="6">
        <v>44339</v>
      </c>
      <c r="E1601" s="28">
        <v>44339.698877314811</v>
      </c>
      <c r="F1601" s="7">
        <v>156</v>
      </c>
      <c r="G1601" s="7" t="str">
        <f>VLOOKUP(Table13144[[#This Row],[LogRecordType]],RecordTypes!$B$13:$C$27,2,0)</f>
        <v>PowerDown Or Network Disconnect Discovered</v>
      </c>
      <c r="H1601" s="5" t="s">
        <v>67</v>
      </c>
      <c r="I1601" s="30">
        <f t="shared" si="24"/>
        <v>44339</v>
      </c>
      <c r="J1601" s="29">
        <f>+VLOOKUP(Table13144[[#This Row],[DeviceMAC]],C1602:F3504,3,0)</f>
        <v>44339.698715277773</v>
      </c>
      <c r="K1601">
        <f>+VLOOKUP(Table13144[[#This Row],[DeviceMAC]],C1602:F3504,4,0)</f>
        <v>144</v>
      </c>
      <c r="L1601" t="str">
        <f>VLOOKUP(Table13144[[#This Row],[PrevRecordType]],RecordTypes!$B$13:$C$27,2,0)</f>
        <v>User Logout is Good</v>
      </c>
      <c r="M1601" t="str">
        <f>+VLOOKUP(Table13144[[#This Row],[DeviceMAC]],C1602:H3504,5,0)</f>
        <v>User Logout is Good</v>
      </c>
    </row>
    <row r="1602" spans="2:13" x14ac:dyDescent="0.3">
      <c r="B1602" s="5" t="s">
        <v>26</v>
      </c>
      <c r="C1602" s="5" t="s">
        <v>174</v>
      </c>
      <c r="D1602" s="6">
        <v>44339</v>
      </c>
      <c r="E1602" s="28">
        <v>44339.698865740742</v>
      </c>
      <c r="F1602" s="7">
        <v>144</v>
      </c>
      <c r="G1602" s="7" t="str">
        <f>VLOOKUP(Table13144[[#This Row],[LogRecordType]],RecordTypes!$B$13:$C$27,2,0)</f>
        <v>User Logout is Good</v>
      </c>
      <c r="H1602" s="5" t="s">
        <v>181</v>
      </c>
      <c r="I1602" s="30">
        <f t="shared" si="24"/>
        <v>44339</v>
      </c>
      <c r="J1602" s="29">
        <f>+VLOOKUP(Table13144[[#This Row],[DeviceMAC]],C1603:F3505,3,0)</f>
        <v>44339.69835648148</v>
      </c>
      <c r="K1602">
        <f>+VLOOKUP(Table13144[[#This Row],[DeviceMAC]],C1603:F3505,4,0)</f>
        <v>139</v>
      </c>
      <c r="L1602" t="str">
        <f>VLOOKUP(Table13144[[#This Row],[PrevRecordType]],RecordTypes!$B$13:$C$27,2,0)</f>
        <v>User Logout Start</v>
      </c>
      <c r="M1602" t="str">
        <f>+VLOOKUP(Table13144[[#This Row],[DeviceMAC]],C1603:H3505,5,0)</f>
        <v>User Logout Start</v>
      </c>
    </row>
    <row r="1603" spans="2:13" x14ac:dyDescent="0.3">
      <c r="B1603" s="5" t="s">
        <v>26</v>
      </c>
      <c r="C1603" s="5" t="s">
        <v>141</v>
      </c>
      <c r="D1603" s="6">
        <v>44339</v>
      </c>
      <c r="E1603" s="28">
        <v>44339.698715277773</v>
      </c>
      <c r="F1603" s="7">
        <v>144</v>
      </c>
      <c r="G1603" s="7" t="str">
        <f>VLOOKUP(Table13144[[#This Row],[LogRecordType]],RecordTypes!$B$13:$C$27,2,0)</f>
        <v>User Logout is Good</v>
      </c>
      <c r="H1603" s="5" t="s">
        <v>161</v>
      </c>
      <c r="I1603" s="30">
        <f t="shared" si="24"/>
        <v>44339</v>
      </c>
      <c r="J1603" s="29">
        <f>+VLOOKUP(Table13144[[#This Row],[DeviceMAC]],C1604:F3506,3,0)</f>
        <v>44339.697511574072</v>
      </c>
      <c r="K1603">
        <f>+VLOOKUP(Table13144[[#This Row],[DeviceMAC]],C1604:F3506,4,0)</f>
        <v>139</v>
      </c>
      <c r="L1603" t="str">
        <f>VLOOKUP(Table13144[[#This Row],[PrevRecordType]],RecordTypes!$B$13:$C$27,2,0)</f>
        <v>User Logout Start</v>
      </c>
      <c r="M1603" t="str">
        <f>+VLOOKUP(Table13144[[#This Row],[DeviceMAC]],C1604:H3506,5,0)</f>
        <v>User Logout Start</v>
      </c>
    </row>
    <row r="1604" spans="2:13" x14ac:dyDescent="0.3">
      <c r="B1604" s="5" t="s">
        <v>26</v>
      </c>
      <c r="C1604" s="5" t="s">
        <v>124</v>
      </c>
      <c r="D1604" s="6">
        <v>44339</v>
      </c>
      <c r="E1604" s="28">
        <v>44339.698449074072</v>
      </c>
      <c r="F1604" s="7">
        <v>139</v>
      </c>
      <c r="G1604" s="7" t="str">
        <f>VLOOKUP(Table13144[[#This Row],[LogRecordType]],RecordTypes!$B$13:$C$27,2,0)</f>
        <v>User Logout Start</v>
      </c>
      <c r="H1604" s="5" t="s">
        <v>133</v>
      </c>
      <c r="I1604" s="30">
        <f t="shared" si="24"/>
        <v>44339</v>
      </c>
      <c r="J1604" s="29">
        <f>+VLOOKUP(Table13144[[#This Row],[DeviceMAC]],C1605:F3507,3,0)</f>
        <v>44339.318298611106</v>
      </c>
      <c r="K1604">
        <f>+VLOOKUP(Table13144[[#This Row],[DeviceMAC]],C1605:F3507,4,0)</f>
        <v>123</v>
      </c>
      <c r="L1604" t="str">
        <f>VLOOKUP(Table13144[[#This Row],[PrevRecordType]],RecordTypes!$B$13:$C$27,2,0)</f>
        <v>User Login Start is Good</v>
      </c>
      <c r="M1604" t="str">
        <f>+VLOOKUP(Table13144[[#This Row],[DeviceMAC]],C1605:H3507,5,0)</f>
        <v>User Login Start is Good</v>
      </c>
    </row>
    <row r="1605" spans="2:13" x14ac:dyDescent="0.3">
      <c r="B1605" s="5" t="s">
        <v>26</v>
      </c>
      <c r="C1605" s="5" t="s">
        <v>174</v>
      </c>
      <c r="D1605" s="6">
        <v>44339</v>
      </c>
      <c r="E1605" s="28">
        <v>44339.69835648148</v>
      </c>
      <c r="F1605" s="7">
        <v>139</v>
      </c>
      <c r="G1605" s="7" t="str">
        <f>VLOOKUP(Table13144[[#This Row],[LogRecordType]],RecordTypes!$B$13:$C$27,2,0)</f>
        <v>User Logout Start</v>
      </c>
      <c r="H1605" s="5" t="s">
        <v>180</v>
      </c>
      <c r="I1605" s="30">
        <f t="shared" si="24"/>
        <v>44339</v>
      </c>
      <c r="J1605" s="29">
        <f>+VLOOKUP(Table13144[[#This Row],[DeviceMAC]],C1606:F3508,3,0)</f>
        <v>44339.333877314813</v>
      </c>
      <c r="K1605">
        <f>+VLOOKUP(Table13144[[#This Row],[DeviceMAC]],C1606:F3508,4,0)</f>
        <v>123</v>
      </c>
      <c r="L1605" t="str">
        <f>VLOOKUP(Table13144[[#This Row],[PrevRecordType]],RecordTypes!$B$13:$C$27,2,0)</f>
        <v>User Login Start is Good</v>
      </c>
      <c r="M1605" t="str">
        <f>+VLOOKUP(Table13144[[#This Row],[DeviceMAC]],C1606:H3508,5,0)</f>
        <v>User Login Start is Good</v>
      </c>
    </row>
    <row r="1606" spans="2:13" x14ac:dyDescent="0.3">
      <c r="B1606" s="5" t="s">
        <v>26</v>
      </c>
      <c r="C1606" s="5" t="s">
        <v>141</v>
      </c>
      <c r="D1606" s="6">
        <v>44339</v>
      </c>
      <c r="E1606" s="28">
        <v>44339.697511574072</v>
      </c>
      <c r="F1606" s="7">
        <v>139</v>
      </c>
      <c r="G1606" s="7" t="str">
        <f>VLOOKUP(Table13144[[#This Row],[LogRecordType]],RecordTypes!$B$13:$C$27,2,0)</f>
        <v>User Logout Start</v>
      </c>
      <c r="H1606" s="5" t="s">
        <v>161</v>
      </c>
      <c r="I1606" s="30">
        <f t="shared" si="24"/>
        <v>44339</v>
      </c>
      <c r="J1606" s="29">
        <f>+VLOOKUP(Table13144[[#This Row],[DeviceMAC]],C1607:F3509,3,0)</f>
        <v>44339.331041666665</v>
      </c>
      <c r="K1606">
        <f>+VLOOKUP(Table13144[[#This Row],[DeviceMAC]],C1607:F3509,4,0)</f>
        <v>123</v>
      </c>
      <c r="L1606" t="str">
        <f>VLOOKUP(Table13144[[#This Row],[PrevRecordType]],RecordTypes!$B$13:$C$27,2,0)</f>
        <v>User Login Start is Good</v>
      </c>
      <c r="M1606" t="str">
        <f>+VLOOKUP(Table13144[[#This Row],[DeviceMAC]],C1607:H3509,5,0)</f>
        <v>User Login Start is Good</v>
      </c>
    </row>
    <row r="1607" spans="2:13" ht="43.2" x14ac:dyDescent="0.3">
      <c r="B1607" s="5" t="s">
        <v>29</v>
      </c>
      <c r="C1607" s="5" t="s">
        <v>135</v>
      </c>
      <c r="D1607" s="6">
        <v>44339</v>
      </c>
      <c r="E1607" s="28">
        <v>44339.696990740747</v>
      </c>
      <c r="F1607" s="7">
        <v>156</v>
      </c>
      <c r="G1607" s="7" t="str">
        <f>VLOOKUP(Table13144[[#This Row],[LogRecordType]],RecordTypes!$B$13:$C$27,2,0)</f>
        <v>PowerDown Or Network Disconnect Discovered</v>
      </c>
      <c r="H1607" s="5" t="s">
        <v>67</v>
      </c>
      <c r="I1607" s="30">
        <f t="shared" si="24"/>
        <v>44339</v>
      </c>
      <c r="J1607" s="29">
        <f>+VLOOKUP(Table13144[[#This Row],[DeviceMAC]],C1608:F3510,3,0)</f>
        <v>44339.696875000009</v>
      </c>
      <c r="K1607">
        <f>+VLOOKUP(Table13144[[#This Row],[DeviceMAC]],C1608:F3510,4,0)</f>
        <v>151</v>
      </c>
      <c r="L1607" t="str">
        <f>VLOOKUP(Table13144[[#This Row],[PrevRecordType]],RecordTypes!$B$13:$C$27,2,0)</f>
        <v>Device Shutdown Finish</v>
      </c>
      <c r="M1607" t="str">
        <f>+VLOOKUP(Table13144[[#This Row],[DeviceMAC]],C1608:H3510,5,0)</f>
        <v>Device Shutdown Finish</v>
      </c>
    </row>
    <row r="1608" spans="2:13" ht="28.8" x14ac:dyDescent="0.3">
      <c r="B1608" s="5" t="s">
        <v>29</v>
      </c>
      <c r="C1608" s="5" t="s">
        <v>135</v>
      </c>
      <c r="D1608" s="6">
        <v>44339</v>
      </c>
      <c r="E1608" s="28">
        <v>44339.696875000009</v>
      </c>
      <c r="F1608" s="7">
        <v>151</v>
      </c>
      <c r="G1608" s="7" t="str">
        <f>VLOOKUP(Table13144[[#This Row],[LogRecordType]],RecordTypes!$B$13:$C$27,2,0)</f>
        <v>Device Shutdown Finish</v>
      </c>
      <c r="H1608" s="5" t="s">
        <v>136</v>
      </c>
      <c r="I1608" s="30">
        <f t="shared" si="24"/>
        <v>44339</v>
      </c>
      <c r="J1608" s="29">
        <f>+VLOOKUP(Table13144[[#This Row],[DeviceMAC]],C1609:F3511,3,0)</f>
        <v>44339.696643518524</v>
      </c>
      <c r="K1608">
        <f>+VLOOKUP(Table13144[[#This Row],[DeviceMAC]],C1609:F3511,4,0)</f>
        <v>149</v>
      </c>
      <c r="L1608" t="str">
        <f>VLOOKUP(Table13144[[#This Row],[PrevRecordType]],RecordTypes!$B$13:$C$27,2,0)</f>
        <v>Device Shutdown Start</v>
      </c>
      <c r="M1608" t="str">
        <f>+VLOOKUP(Table13144[[#This Row],[DeviceMAC]],C1609:H3511,5,0)</f>
        <v>Device Shutdown Start</v>
      </c>
    </row>
    <row r="1609" spans="2:13" x14ac:dyDescent="0.3">
      <c r="B1609" s="5" t="s">
        <v>29</v>
      </c>
      <c r="C1609" s="5" t="s">
        <v>135</v>
      </c>
      <c r="D1609" s="6">
        <v>44339</v>
      </c>
      <c r="E1609" s="28">
        <v>44339.696643518524</v>
      </c>
      <c r="F1609" s="7">
        <v>149</v>
      </c>
      <c r="G1609" s="7" t="str">
        <f>VLOOKUP(Table13144[[#This Row],[LogRecordType]],RecordTypes!$B$13:$C$27,2,0)</f>
        <v>Device Shutdown Start</v>
      </c>
      <c r="H1609" s="5" t="s">
        <v>136</v>
      </c>
      <c r="I1609" s="30">
        <f t="shared" si="24"/>
        <v>44339</v>
      </c>
      <c r="J1609" s="29">
        <f>+VLOOKUP(Table13144[[#This Row],[DeviceMAC]],C1610:F3512,3,0)</f>
        <v>44339.696203703708</v>
      </c>
      <c r="K1609">
        <f>+VLOOKUP(Table13144[[#This Row],[DeviceMAC]],C1610:F3512,4,0)</f>
        <v>144</v>
      </c>
      <c r="L1609" t="str">
        <f>VLOOKUP(Table13144[[#This Row],[PrevRecordType]],RecordTypes!$B$13:$C$27,2,0)</f>
        <v>User Logout is Good</v>
      </c>
      <c r="M1609" t="str">
        <f>+VLOOKUP(Table13144[[#This Row],[DeviceMAC]],C1610:H3512,5,0)</f>
        <v>User Logout is Good</v>
      </c>
    </row>
    <row r="1610" spans="2:13" x14ac:dyDescent="0.3">
      <c r="B1610" s="5" t="s">
        <v>29</v>
      </c>
      <c r="C1610" s="5" t="s">
        <v>135</v>
      </c>
      <c r="D1610" s="6">
        <v>44339</v>
      </c>
      <c r="E1610" s="28">
        <v>44339.696203703708</v>
      </c>
      <c r="F1610" s="7">
        <v>144</v>
      </c>
      <c r="G1610" s="7" t="str">
        <f>VLOOKUP(Table13144[[#This Row],[LogRecordType]],RecordTypes!$B$13:$C$27,2,0)</f>
        <v>User Logout is Good</v>
      </c>
      <c r="H1610" s="5" t="s">
        <v>130</v>
      </c>
      <c r="I1610" s="30">
        <f t="shared" si="24"/>
        <v>44339</v>
      </c>
      <c r="J1610" s="29">
        <f>+VLOOKUP(Table13144[[#This Row],[DeviceMAC]],C1611:F3513,3,0)</f>
        <v>44339.694884259261</v>
      </c>
      <c r="K1610">
        <f>+VLOOKUP(Table13144[[#This Row],[DeviceMAC]],C1611:F3513,4,0)</f>
        <v>139</v>
      </c>
      <c r="L1610" t="str">
        <f>VLOOKUP(Table13144[[#This Row],[PrevRecordType]],RecordTypes!$B$13:$C$27,2,0)</f>
        <v>User Logout Start</v>
      </c>
      <c r="M1610" t="str">
        <f>+VLOOKUP(Table13144[[#This Row],[DeviceMAC]],C1611:H3513,5,0)</f>
        <v>User Logout Start</v>
      </c>
    </row>
    <row r="1611" spans="2:13" x14ac:dyDescent="0.3">
      <c r="B1611" s="5" t="s">
        <v>29</v>
      </c>
      <c r="C1611" s="5" t="s">
        <v>135</v>
      </c>
      <c r="D1611" s="6">
        <v>44339</v>
      </c>
      <c r="E1611" s="28">
        <v>44339.694884259261</v>
      </c>
      <c r="F1611" s="7">
        <v>139</v>
      </c>
      <c r="G1611" s="7" t="str">
        <f>VLOOKUP(Table13144[[#This Row],[LogRecordType]],RecordTypes!$B$13:$C$27,2,0)</f>
        <v>User Logout Start</v>
      </c>
      <c r="H1611" s="5" t="s">
        <v>140</v>
      </c>
      <c r="I1611" s="30">
        <f t="shared" ref="I1611:I1674" si="25">+VLOOKUP(C1611,C1612:H3514,2,0)</f>
        <v>44339</v>
      </c>
      <c r="J1611" s="29">
        <f>+VLOOKUP(Table13144[[#This Row],[DeviceMAC]],C1612:F3514,3,0)</f>
        <v>44339.320567129631</v>
      </c>
      <c r="K1611">
        <f>+VLOOKUP(Table13144[[#This Row],[DeviceMAC]],C1612:F3514,4,0)</f>
        <v>123</v>
      </c>
      <c r="L1611" t="str">
        <f>VLOOKUP(Table13144[[#This Row],[PrevRecordType]],RecordTypes!$B$13:$C$27,2,0)</f>
        <v>User Login Start is Good</v>
      </c>
      <c r="M1611" t="str">
        <f>+VLOOKUP(Table13144[[#This Row],[DeviceMAC]],C1612:H3514,5,0)</f>
        <v>User Login Start is Good</v>
      </c>
    </row>
    <row r="1612" spans="2:13" ht="43.2" x14ac:dyDescent="0.3">
      <c r="B1612" s="5" t="s">
        <v>29</v>
      </c>
      <c r="C1612" s="5" t="s">
        <v>100</v>
      </c>
      <c r="D1612" s="6">
        <v>44339</v>
      </c>
      <c r="E1612" s="28">
        <v>44339.693414351852</v>
      </c>
      <c r="F1612" s="7">
        <v>156</v>
      </c>
      <c r="G1612" s="7" t="str">
        <f>VLOOKUP(Table13144[[#This Row],[LogRecordType]],RecordTypes!$B$13:$C$27,2,0)</f>
        <v>PowerDown Or Network Disconnect Discovered</v>
      </c>
      <c r="H1612" s="5" t="s">
        <v>67</v>
      </c>
      <c r="I1612" s="30">
        <f t="shared" si="25"/>
        <v>44339</v>
      </c>
      <c r="J1612" s="29">
        <f>+VLOOKUP(Table13144[[#This Row],[DeviceMAC]],C1613:F3515,3,0)</f>
        <v>44339.693252314813</v>
      </c>
      <c r="K1612">
        <f>+VLOOKUP(Table13144[[#This Row],[DeviceMAC]],C1613:F3515,4,0)</f>
        <v>151</v>
      </c>
      <c r="L1612" t="str">
        <f>VLOOKUP(Table13144[[#This Row],[PrevRecordType]],RecordTypes!$B$13:$C$27,2,0)</f>
        <v>Device Shutdown Finish</v>
      </c>
      <c r="M1612" t="str">
        <f>+VLOOKUP(Table13144[[#This Row],[DeviceMAC]],C1613:H3515,5,0)</f>
        <v>Device Shutdown Finish</v>
      </c>
    </row>
    <row r="1613" spans="2:13" ht="28.8" x14ac:dyDescent="0.3">
      <c r="B1613" s="5" t="s">
        <v>29</v>
      </c>
      <c r="C1613" s="5" t="s">
        <v>100</v>
      </c>
      <c r="D1613" s="6">
        <v>44339</v>
      </c>
      <c r="E1613" s="28">
        <v>44339.693252314813</v>
      </c>
      <c r="F1613" s="7">
        <v>151</v>
      </c>
      <c r="G1613" s="7" t="str">
        <f>VLOOKUP(Table13144[[#This Row],[LogRecordType]],RecordTypes!$B$13:$C$27,2,0)</f>
        <v>Device Shutdown Finish</v>
      </c>
      <c r="H1613" s="5" t="s">
        <v>101</v>
      </c>
      <c r="I1613" s="30">
        <f t="shared" si="25"/>
        <v>44339</v>
      </c>
      <c r="J1613" s="29">
        <f>+VLOOKUP(Table13144[[#This Row],[DeviceMAC]],C1614:F3516,3,0)</f>
        <v>44339.692928240736</v>
      </c>
      <c r="K1613">
        <f>+VLOOKUP(Table13144[[#This Row],[DeviceMAC]],C1614:F3516,4,0)</f>
        <v>149</v>
      </c>
      <c r="L1613" t="str">
        <f>VLOOKUP(Table13144[[#This Row],[PrevRecordType]],RecordTypes!$B$13:$C$27,2,0)</f>
        <v>Device Shutdown Start</v>
      </c>
      <c r="M1613" t="str">
        <f>+VLOOKUP(Table13144[[#This Row],[DeviceMAC]],C1614:H3516,5,0)</f>
        <v>Device Shutdown Start</v>
      </c>
    </row>
    <row r="1614" spans="2:13" x14ac:dyDescent="0.3">
      <c r="B1614" s="5" t="s">
        <v>29</v>
      </c>
      <c r="C1614" s="5" t="s">
        <v>100</v>
      </c>
      <c r="D1614" s="6">
        <v>44339</v>
      </c>
      <c r="E1614" s="28">
        <v>44339.692928240736</v>
      </c>
      <c r="F1614" s="7">
        <v>149</v>
      </c>
      <c r="G1614" s="7" t="str">
        <f>VLOOKUP(Table13144[[#This Row],[LogRecordType]],RecordTypes!$B$13:$C$27,2,0)</f>
        <v>Device Shutdown Start</v>
      </c>
      <c r="H1614" s="5" t="s">
        <v>101</v>
      </c>
      <c r="I1614" s="30">
        <f t="shared" si="25"/>
        <v>44339</v>
      </c>
      <c r="J1614" s="29">
        <f>+VLOOKUP(Table13144[[#This Row],[DeviceMAC]],C1615:F3517,3,0)</f>
        <v>44339.692210648143</v>
      </c>
      <c r="K1614">
        <f>+VLOOKUP(Table13144[[#This Row],[DeviceMAC]],C1615:F3517,4,0)</f>
        <v>144</v>
      </c>
      <c r="L1614" t="str">
        <f>VLOOKUP(Table13144[[#This Row],[PrevRecordType]],RecordTypes!$B$13:$C$27,2,0)</f>
        <v>User Logout is Good</v>
      </c>
      <c r="M1614" t="str">
        <f>+VLOOKUP(Table13144[[#This Row],[DeviceMAC]],C1615:H3517,5,0)</f>
        <v>User Logout is Good</v>
      </c>
    </row>
    <row r="1615" spans="2:13" x14ac:dyDescent="0.3">
      <c r="B1615" s="5" t="s">
        <v>29</v>
      </c>
      <c r="C1615" s="5" t="s">
        <v>100</v>
      </c>
      <c r="D1615" s="6">
        <v>44339</v>
      </c>
      <c r="E1615" s="28">
        <v>44339.692210648143</v>
      </c>
      <c r="F1615" s="7">
        <v>144</v>
      </c>
      <c r="G1615" s="7" t="str">
        <f>VLOOKUP(Table13144[[#This Row],[LogRecordType]],RecordTypes!$B$13:$C$27,2,0)</f>
        <v>User Logout is Good</v>
      </c>
      <c r="H1615" s="5" t="s">
        <v>104</v>
      </c>
      <c r="I1615" s="30">
        <f t="shared" si="25"/>
        <v>44339</v>
      </c>
      <c r="J1615" s="29">
        <f>+VLOOKUP(Table13144[[#This Row],[DeviceMAC]],C1616:F3518,3,0)</f>
        <v>44339.691817129627</v>
      </c>
      <c r="K1615">
        <f>+VLOOKUP(Table13144[[#This Row],[DeviceMAC]],C1616:F3518,4,0)</f>
        <v>139</v>
      </c>
      <c r="L1615" t="str">
        <f>VLOOKUP(Table13144[[#This Row],[PrevRecordType]],RecordTypes!$B$13:$C$27,2,0)</f>
        <v>User Logout Start</v>
      </c>
      <c r="M1615" t="str">
        <f>+VLOOKUP(Table13144[[#This Row],[DeviceMAC]],C1616:H3518,5,0)</f>
        <v>User Logout Start</v>
      </c>
    </row>
    <row r="1616" spans="2:13" x14ac:dyDescent="0.3">
      <c r="B1616" s="5" t="s">
        <v>29</v>
      </c>
      <c r="C1616" s="5" t="s">
        <v>100</v>
      </c>
      <c r="D1616" s="6">
        <v>44339</v>
      </c>
      <c r="E1616" s="28">
        <v>44339.691817129627</v>
      </c>
      <c r="F1616" s="7">
        <v>139</v>
      </c>
      <c r="G1616" s="7" t="str">
        <f>VLOOKUP(Table13144[[#This Row],[LogRecordType]],RecordTypes!$B$13:$C$27,2,0)</f>
        <v>User Logout Start</v>
      </c>
      <c r="H1616" s="5" t="s">
        <v>103</v>
      </c>
      <c r="I1616" s="30">
        <f t="shared" si="25"/>
        <v>44339</v>
      </c>
      <c r="J1616" s="29">
        <f>+VLOOKUP(Table13144[[#This Row],[DeviceMAC]],C1617:F3519,3,0)</f>
        <v>44339.305543981478</v>
      </c>
      <c r="K1616">
        <f>+VLOOKUP(Table13144[[#This Row],[DeviceMAC]],C1617:F3519,4,0)</f>
        <v>123</v>
      </c>
      <c r="L1616" t="str">
        <f>VLOOKUP(Table13144[[#This Row],[PrevRecordType]],RecordTypes!$B$13:$C$27,2,0)</f>
        <v>User Login Start is Good</v>
      </c>
      <c r="M1616" t="str">
        <f>+VLOOKUP(Table13144[[#This Row],[DeviceMAC]],C1617:H3519,5,0)</f>
        <v>User Login Start is Good</v>
      </c>
    </row>
    <row r="1617" spans="2:13" ht="43.2" x14ac:dyDescent="0.3">
      <c r="B1617" s="5" t="s">
        <v>29</v>
      </c>
      <c r="C1617" s="5" t="s">
        <v>107</v>
      </c>
      <c r="D1617" s="6">
        <v>44339</v>
      </c>
      <c r="E1617" s="28">
        <v>44339.688692129625</v>
      </c>
      <c r="F1617" s="7">
        <v>156</v>
      </c>
      <c r="G1617" s="7" t="str">
        <f>VLOOKUP(Table13144[[#This Row],[LogRecordType]],RecordTypes!$B$13:$C$27,2,0)</f>
        <v>PowerDown Or Network Disconnect Discovered</v>
      </c>
      <c r="H1617" s="5" t="s">
        <v>67</v>
      </c>
      <c r="I1617" s="30">
        <f t="shared" si="25"/>
        <v>44339</v>
      </c>
      <c r="J1617" s="29">
        <f>+VLOOKUP(Table13144[[#This Row],[DeviceMAC]],C1618:F3520,3,0)</f>
        <v>44339.688530092586</v>
      </c>
      <c r="K1617">
        <f>+VLOOKUP(Table13144[[#This Row],[DeviceMAC]],C1618:F3520,4,0)</f>
        <v>144</v>
      </c>
      <c r="L1617" t="str">
        <f>VLOOKUP(Table13144[[#This Row],[PrevRecordType]],RecordTypes!$B$13:$C$27,2,0)</f>
        <v>User Logout is Good</v>
      </c>
      <c r="M1617" t="str">
        <f>+VLOOKUP(Table13144[[#This Row],[DeviceMAC]],C1618:H3520,5,0)</f>
        <v>User Logout is Good</v>
      </c>
    </row>
    <row r="1618" spans="2:13" x14ac:dyDescent="0.3">
      <c r="B1618" s="5" t="s">
        <v>29</v>
      </c>
      <c r="C1618" s="5" t="s">
        <v>107</v>
      </c>
      <c r="D1618" s="6">
        <v>44339</v>
      </c>
      <c r="E1618" s="28">
        <v>44339.688530092586</v>
      </c>
      <c r="F1618" s="7">
        <v>144</v>
      </c>
      <c r="G1618" s="7" t="str">
        <f>VLOOKUP(Table13144[[#This Row],[LogRecordType]],RecordTypes!$B$13:$C$27,2,0)</f>
        <v>User Logout is Good</v>
      </c>
      <c r="H1618" s="5" t="s">
        <v>115</v>
      </c>
      <c r="I1618" s="30">
        <f t="shared" si="25"/>
        <v>44339</v>
      </c>
      <c r="J1618" s="29">
        <f>+VLOOKUP(Table13144[[#This Row],[DeviceMAC]],C1619:F3521,3,0)</f>
        <v>44339.688067129624</v>
      </c>
      <c r="K1618">
        <f>+VLOOKUP(Table13144[[#This Row],[DeviceMAC]],C1619:F3521,4,0)</f>
        <v>139</v>
      </c>
      <c r="L1618" t="str">
        <f>VLOOKUP(Table13144[[#This Row],[PrevRecordType]],RecordTypes!$B$13:$C$27,2,0)</f>
        <v>User Logout Start</v>
      </c>
      <c r="M1618" t="str">
        <f>+VLOOKUP(Table13144[[#This Row],[DeviceMAC]],C1619:H3521,5,0)</f>
        <v>User Logout Start</v>
      </c>
    </row>
    <row r="1619" spans="2:13" x14ac:dyDescent="0.3">
      <c r="B1619" s="5" t="s">
        <v>29</v>
      </c>
      <c r="C1619" s="5" t="s">
        <v>107</v>
      </c>
      <c r="D1619" s="6">
        <v>44339</v>
      </c>
      <c r="E1619" s="28">
        <v>44339.688067129624</v>
      </c>
      <c r="F1619" s="7">
        <v>139</v>
      </c>
      <c r="G1619" s="7" t="str">
        <f>VLOOKUP(Table13144[[#This Row],[LogRecordType]],RecordTypes!$B$13:$C$27,2,0)</f>
        <v>User Logout Start</v>
      </c>
      <c r="H1619" s="5" t="s">
        <v>115</v>
      </c>
      <c r="I1619" s="30">
        <f t="shared" si="25"/>
        <v>44339</v>
      </c>
      <c r="J1619" s="29">
        <f>+VLOOKUP(Table13144[[#This Row],[DeviceMAC]],C1620:F3522,3,0)</f>
        <v>44339.31145833333</v>
      </c>
      <c r="K1619">
        <f>+VLOOKUP(Table13144[[#This Row],[DeviceMAC]],C1620:F3522,4,0)</f>
        <v>123</v>
      </c>
      <c r="L1619" t="str">
        <f>VLOOKUP(Table13144[[#This Row],[PrevRecordType]],RecordTypes!$B$13:$C$27,2,0)</f>
        <v>User Login Start is Good</v>
      </c>
      <c r="M1619" t="str">
        <f>+VLOOKUP(Table13144[[#This Row],[DeviceMAC]],C1620:H3522,5,0)</f>
        <v>User Login Start is Good</v>
      </c>
    </row>
    <row r="1620" spans="2:13" ht="43.2" x14ac:dyDescent="0.3">
      <c r="B1620" s="5" t="s">
        <v>26</v>
      </c>
      <c r="C1620" s="5" t="s">
        <v>111</v>
      </c>
      <c r="D1620" s="6">
        <v>44339</v>
      </c>
      <c r="E1620" s="28">
        <v>44339.688009259262</v>
      </c>
      <c r="F1620" s="7">
        <v>156</v>
      </c>
      <c r="G1620" s="7" t="str">
        <f>VLOOKUP(Table13144[[#This Row],[LogRecordType]],RecordTypes!$B$13:$C$27,2,0)</f>
        <v>PowerDown Or Network Disconnect Discovered</v>
      </c>
      <c r="H1620" s="5" t="s">
        <v>67</v>
      </c>
      <c r="I1620" s="30">
        <f t="shared" si="25"/>
        <v>44339</v>
      </c>
      <c r="J1620" s="29">
        <f>+VLOOKUP(Table13144[[#This Row],[DeviceMAC]],C1621:F3523,3,0)</f>
        <v>44339.687847222223</v>
      </c>
      <c r="K1620">
        <f>+VLOOKUP(Table13144[[#This Row],[DeviceMAC]],C1621:F3523,4,0)</f>
        <v>151</v>
      </c>
      <c r="L1620" t="str">
        <f>VLOOKUP(Table13144[[#This Row],[PrevRecordType]],RecordTypes!$B$13:$C$27,2,0)</f>
        <v>Device Shutdown Finish</v>
      </c>
      <c r="M1620" t="str">
        <f>+VLOOKUP(Table13144[[#This Row],[DeviceMAC]],C1621:H3523,5,0)</f>
        <v>Device Shutdown Finish</v>
      </c>
    </row>
    <row r="1621" spans="2:13" ht="28.8" x14ac:dyDescent="0.3">
      <c r="B1621" s="5" t="s">
        <v>26</v>
      </c>
      <c r="C1621" s="5" t="s">
        <v>111</v>
      </c>
      <c r="D1621" s="6">
        <v>44339</v>
      </c>
      <c r="E1621" s="28">
        <v>44339.687847222223</v>
      </c>
      <c r="F1621" s="7">
        <v>151</v>
      </c>
      <c r="G1621" s="7" t="str">
        <f>VLOOKUP(Table13144[[#This Row],[LogRecordType]],RecordTypes!$B$13:$C$27,2,0)</f>
        <v>Device Shutdown Finish</v>
      </c>
      <c r="H1621" s="5" t="s">
        <v>112</v>
      </c>
      <c r="I1621" s="30">
        <f t="shared" si="25"/>
        <v>44339</v>
      </c>
      <c r="J1621" s="29">
        <f>+VLOOKUP(Table13144[[#This Row],[DeviceMAC]],C1622:F3524,3,0)</f>
        <v>44339.687025462961</v>
      </c>
      <c r="K1621">
        <f>+VLOOKUP(Table13144[[#This Row],[DeviceMAC]],C1622:F3524,4,0)</f>
        <v>149</v>
      </c>
      <c r="L1621" t="str">
        <f>VLOOKUP(Table13144[[#This Row],[PrevRecordType]],RecordTypes!$B$13:$C$27,2,0)</f>
        <v>Device Shutdown Start</v>
      </c>
      <c r="M1621" t="str">
        <f>+VLOOKUP(Table13144[[#This Row],[DeviceMAC]],C1622:H3524,5,0)</f>
        <v>Device Shutdown Start</v>
      </c>
    </row>
    <row r="1622" spans="2:13" ht="43.2" x14ac:dyDescent="0.3">
      <c r="B1622" s="5" t="s">
        <v>29</v>
      </c>
      <c r="C1622" s="5" t="s">
        <v>120</v>
      </c>
      <c r="D1622" s="6">
        <v>44339</v>
      </c>
      <c r="E1622" s="28">
        <v>44339.687789351854</v>
      </c>
      <c r="F1622" s="7">
        <v>156</v>
      </c>
      <c r="G1622" s="7" t="str">
        <f>VLOOKUP(Table13144[[#This Row],[LogRecordType]],RecordTypes!$B$13:$C$27,2,0)</f>
        <v>PowerDown Or Network Disconnect Discovered</v>
      </c>
      <c r="H1622" s="5" t="s">
        <v>67</v>
      </c>
      <c r="I1622" s="30">
        <f t="shared" si="25"/>
        <v>44339</v>
      </c>
      <c r="J1622" s="29">
        <f>+VLOOKUP(Table13144[[#This Row],[DeviceMAC]],C1623:F3525,3,0)</f>
        <v>44339.687650462962</v>
      </c>
      <c r="K1622">
        <f>+VLOOKUP(Table13144[[#This Row],[DeviceMAC]],C1623:F3525,4,0)</f>
        <v>144</v>
      </c>
      <c r="L1622" t="str">
        <f>VLOOKUP(Table13144[[#This Row],[PrevRecordType]],RecordTypes!$B$13:$C$27,2,0)</f>
        <v>User Logout is Good</v>
      </c>
      <c r="M1622" t="str">
        <f>+VLOOKUP(Table13144[[#This Row],[DeviceMAC]],C1623:H3525,5,0)</f>
        <v>User Logout is Good</v>
      </c>
    </row>
    <row r="1623" spans="2:13" x14ac:dyDescent="0.3">
      <c r="B1623" s="5" t="s">
        <v>29</v>
      </c>
      <c r="C1623" s="5" t="s">
        <v>120</v>
      </c>
      <c r="D1623" s="6">
        <v>44339</v>
      </c>
      <c r="E1623" s="28">
        <v>44339.687650462962</v>
      </c>
      <c r="F1623" s="7">
        <v>144</v>
      </c>
      <c r="G1623" s="7" t="str">
        <f>VLOOKUP(Table13144[[#This Row],[LogRecordType]],RecordTypes!$B$13:$C$27,2,0)</f>
        <v>User Logout is Good</v>
      </c>
      <c r="H1623" s="5" t="s">
        <v>130</v>
      </c>
      <c r="I1623" s="30">
        <f t="shared" si="25"/>
        <v>44339</v>
      </c>
      <c r="J1623" s="29">
        <f>+VLOOKUP(Table13144[[#This Row],[DeviceMAC]],C1624:F3526,3,0)</f>
        <v>44339.687291666669</v>
      </c>
      <c r="K1623">
        <f>+VLOOKUP(Table13144[[#This Row],[DeviceMAC]],C1624:F3526,4,0)</f>
        <v>139</v>
      </c>
      <c r="L1623" t="str">
        <f>VLOOKUP(Table13144[[#This Row],[PrevRecordType]],RecordTypes!$B$13:$C$27,2,0)</f>
        <v>User Logout Start</v>
      </c>
      <c r="M1623" t="str">
        <f>+VLOOKUP(Table13144[[#This Row],[DeviceMAC]],C1624:H3526,5,0)</f>
        <v>User Logout Start</v>
      </c>
    </row>
    <row r="1624" spans="2:13" ht="43.2" x14ac:dyDescent="0.3">
      <c r="B1624" s="5" t="s">
        <v>26</v>
      </c>
      <c r="C1624" s="5" t="s">
        <v>131</v>
      </c>
      <c r="D1624" s="6">
        <v>44339</v>
      </c>
      <c r="E1624" s="28">
        <v>44339.687476851861</v>
      </c>
      <c r="F1624" s="7">
        <v>156</v>
      </c>
      <c r="G1624" s="7" t="str">
        <f>VLOOKUP(Table13144[[#This Row],[LogRecordType]],RecordTypes!$B$13:$C$27,2,0)</f>
        <v>PowerDown Or Network Disconnect Discovered</v>
      </c>
      <c r="H1624" s="5" t="s">
        <v>67</v>
      </c>
      <c r="I1624" s="30">
        <f t="shared" si="25"/>
        <v>44339</v>
      </c>
      <c r="J1624" s="29">
        <f>+VLOOKUP(Table13144[[#This Row],[DeviceMAC]],C1625:F3527,3,0)</f>
        <v>44339.687326388899</v>
      </c>
      <c r="K1624">
        <f>+VLOOKUP(Table13144[[#This Row],[DeviceMAC]],C1625:F3527,4,0)</f>
        <v>151</v>
      </c>
      <c r="L1624" t="str">
        <f>VLOOKUP(Table13144[[#This Row],[PrevRecordType]],RecordTypes!$B$13:$C$27,2,0)</f>
        <v>Device Shutdown Finish</v>
      </c>
      <c r="M1624" t="str">
        <f>+VLOOKUP(Table13144[[#This Row],[DeviceMAC]],C1625:H3527,5,0)</f>
        <v>Device Shutdown Finish</v>
      </c>
    </row>
    <row r="1625" spans="2:13" ht="28.8" x14ac:dyDescent="0.3">
      <c r="B1625" s="5" t="s">
        <v>26</v>
      </c>
      <c r="C1625" s="5" t="s">
        <v>131</v>
      </c>
      <c r="D1625" s="6">
        <v>44339</v>
      </c>
      <c r="E1625" s="28">
        <v>44339.687326388899</v>
      </c>
      <c r="F1625" s="7">
        <v>151</v>
      </c>
      <c r="G1625" s="7" t="str">
        <f>VLOOKUP(Table13144[[#This Row],[LogRecordType]],RecordTypes!$B$13:$C$27,2,0)</f>
        <v>Device Shutdown Finish</v>
      </c>
      <c r="H1625" s="5" t="s">
        <v>132</v>
      </c>
      <c r="I1625" s="30">
        <f t="shared" si="25"/>
        <v>44339</v>
      </c>
      <c r="J1625" s="29">
        <f>+VLOOKUP(Table13144[[#This Row],[DeviceMAC]],C1626:F3528,3,0)</f>
        <v>44339.686481481491</v>
      </c>
      <c r="K1625">
        <f>+VLOOKUP(Table13144[[#This Row],[DeviceMAC]],C1626:F3528,4,0)</f>
        <v>149</v>
      </c>
      <c r="L1625" t="str">
        <f>VLOOKUP(Table13144[[#This Row],[PrevRecordType]],RecordTypes!$B$13:$C$27,2,0)</f>
        <v>Device Shutdown Start</v>
      </c>
      <c r="M1625" t="str">
        <f>+VLOOKUP(Table13144[[#This Row],[DeviceMAC]],C1626:H3528,5,0)</f>
        <v>Device Shutdown Start</v>
      </c>
    </row>
    <row r="1626" spans="2:13" x14ac:dyDescent="0.3">
      <c r="B1626" s="5" t="s">
        <v>29</v>
      </c>
      <c r="C1626" s="5" t="s">
        <v>120</v>
      </c>
      <c r="D1626" s="6">
        <v>44339</v>
      </c>
      <c r="E1626" s="28">
        <v>44339.687291666669</v>
      </c>
      <c r="F1626" s="7">
        <v>139</v>
      </c>
      <c r="G1626" s="7" t="str">
        <f>VLOOKUP(Table13144[[#This Row],[LogRecordType]],RecordTypes!$B$13:$C$27,2,0)</f>
        <v>User Logout Start</v>
      </c>
      <c r="H1626" s="5" t="s">
        <v>130</v>
      </c>
      <c r="I1626" s="30">
        <f t="shared" si="25"/>
        <v>44339</v>
      </c>
      <c r="J1626" s="29">
        <f>+VLOOKUP(Table13144[[#This Row],[DeviceMAC]],C1627:F3529,3,0)</f>
        <v>44339.316446759258</v>
      </c>
      <c r="K1626">
        <f>+VLOOKUP(Table13144[[#This Row],[DeviceMAC]],C1627:F3529,4,0)</f>
        <v>123</v>
      </c>
      <c r="L1626" t="str">
        <f>VLOOKUP(Table13144[[#This Row],[PrevRecordType]],RecordTypes!$B$13:$C$27,2,0)</f>
        <v>User Login Start is Good</v>
      </c>
      <c r="M1626" t="str">
        <f>+VLOOKUP(Table13144[[#This Row],[DeviceMAC]],C1627:H3529,5,0)</f>
        <v>User Login Start is Good</v>
      </c>
    </row>
    <row r="1627" spans="2:13" x14ac:dyDescent="0.3">
      <c r="B1627" s="5" t="s">
        <v>26</v>
      </c>
      <c r="C1627" s="5" t="s">
        <v>111</v>
      </c>
      <c r="D1627" s="6">
        <v>44339</v>
      </c>
      <c r="E1627" s="28">
        <v>44339.687025462961</v>
      </c>
      <c r="F1627" s="7">
        <v>149</v>
      </c>
      <c r="G1627" s="7" t="str">
        <f>VLOOKUP(Table13144[[#This Row],[LogRecordType]],RecordTypes!$B$13:$C$27,2,0)</f>
        <v>Device Shutdown Start</v>
      </c>
      <c r="H1627" s="5" t="s">
        <v>112</v>
      </c>
      <c r="I1627" s="30">
        <f t="shared" si="25"/>
        <v>44339</v>
      </c>
      <c r="J1627" s="29">
        <f>+VLOOKUP(Table13144[[#This Row],[DeviceMAC]],C1628:F3530,3,0)</f>
        <v>44339.686284722222</v>
      </c>
      <c r="K1627">
        <f>+VLOOKUP(Table13144[[#This Row],[DeviceMAC]],C1628:F3530,4,0)</f>
        <v>144</v>
      </c>
      <c r="L1627" t="str">
        <f>VLOOKUP(Table13144[[#This Row],[PrevRecordType]],RecordTypes!$B$13:$C$27,2,0)</f>
        <v>User Logout is Good</v>
      </c>
      <c r="M1627" t="str">
        <f>+VLOOKUP(Table13144[[#This Row],[DeviceMAC]],C1628:H3530,5,0)</f>
        <v>User Logout is Good</v>
      </c>
    </row>
    <row r="1628" spans="2:13" x14ac:dyDescent="0.3">
      <c r="B1628" s="5" t="s">
        <v>26</v>
      </c>
      <c r="C1628" s="5" t="s">
        <v>131</v>
      </c>
      <c r="D1628" s="6">
        <v>44339</v>
      </c>
      <c r="E1628" s="28">
        <v>44339.686481481491</v>
      </c>
      <c r="F1628" s="7">
        <v>149</v>
      </c>
      <c r="G1628" s="7" t="str">
        <f>VLOOKUP(Table13144[[#This Row],[LogRecordType]],RecordTypes!$B$13:$C$27,2,0)</f>
        <v>Device Shutdown Start</v>
      </c>
      <c r="H1628" s="5" t="s">
        <v>132</v>
      </c>
      <c r="I1628" s="30">
        <f t="shared" si="25"/>
        <v>44339</v>
      </c>
      <c r="J1628" s="29">
        <f>+VLOOKUP(Table13144[[#This Row],[DeviceMAC]],C1629:F3531,3,0)</f>
        <v>44339.686157407414</v>
      </c>
      <c r="K1628">
        <f>+VLOOKUP(Table13144[[#This Row],[DeviceMAC]],C1629:F3531,4,0)</f>
        <v>144</v>
      </c>
      <c r="L1628" t="str">
        <f>VLOOKUP(Table13144[[#This Row],[PrevRecordType]],RecordTypes!$B$13:$C$27,2,0)</f>
        <v>User Logout is Good</v>
      </c>
      <c r="M1628" t="str">
        <f>+VLOOKUP(Table13144[[#This Row],[DeviceMAC]],C1629:H3531,5,0)</f>
        <v>User Logout is Good</v>
      </c>
    </row>
    <row r="1629" spans="2:13" x14ac:dyDescent="0.3">
      <c r="B1629" s="5" t="s">
        <v>26</v>
      </c>
      <c r="C1629" s="5" t="s">
        <v>111</v>
      </c>
      <c r="D1629" s="6">
        <v>44339</v>
      </c>
      <c r="E1629" s="28">
        <v>44339.686284722222</v>
      </c>
      <c r="F1629" s="7">
        <v>144</v>
      </c>
      <c r="G1629" s="7" t="str">
        <f>VLOOKUP(Table13144[[#This Row],[LogRecordType]],RecordTypes!$B$13:$C$27,2,0)</f>
        <v>User Logout is Good</v>
      </c>
      <c r="H1629" s="5" t="s">
        <v>119</v>
      </c>
      <c r="I1629" s="30">
        <f t="shared" si="25"/>
        <v>44339</v>
      </c>
      <c r="J1629" s="29">
        <f>+VLOOKUP(Table13144[[#This Row],[DeviceMAC]],C1630:F3532,3,0)</f>
        <v>44339.685833333337</v>
      </c>
      <c r="K1629">
        <f>+VLOOKUP(Table13144[[#This Row],[DeviceMAC]],C1630:F3532,4,0)</f>
        <v>139</v>
      </c>
      <c r="L1629" t="str">
        <f>VLOOKUP(Table13144[[#This Row],[PrevRecordType]],RecordTypes!$B$13:$C$27,2,0)</f>
        <v>User Logout Start</v>
      </c>
      <c r="M1629" t="str">
        <f>+VLOOKUP(Table13144[[#This Row],[DeviceMAC]],C1630:H3532,5,0)</f>
        <v>User Logout Start</v>
      </c>
    </row>
    <row r="1630" spans="2:13" ht="43.2" x14ac:dyDescent="0.3">
      <c r="B1630" s="5" t="s">
        <v>29</v>
      </c>
      <c r="C1630" s="5" t="s">
        <v>105</v>
      </c>
      <c r="D1630" s="6">
        <v>44339</v>
      </c>
      <c r="E1630" s="28">
        <v>44339.686250000013</v>
      </c>
      <c r="F1630" s="7">
        <v>156</v>
      </c>
      <c r="G1630" s="7" t="str">
        <f>VLOOKUP(Table13144[[#This Row],[LogRecordType]],RecordTypes!$B$13:$C$27,2,0)</f>
        <v>PowerDown Or Network Disconnect Discovered</v>
      </c>
      <c r="H1630" s="5" t="s">
        <v>67</v>
      </c>
      <c r="I1630" s="30">
        <f t="shared" si="25"/>
        <v>44339</v>
      </c>
      <c r="J1630" s="29">
        <f>+VLOOKUP(Table13144[[#This Row],[DeviceMAC]],C1631:F3533,3,0)</f>
        <v>44339.686111111121</v>
      </c>
      <c r="K1630">
        <f>+VLOOKUP(Table13144[[#This Row],[DeviceMAC]],C1631:F3533,4,0)</f>
        <v>144</v>
      </c>
      <c r="L1630" t="str">
        <f>VLOOKUP(Table13144[[#This Row],[PrevRecordType]],RecordTypes!$B$13:$C$27,2,0)</f>
        <v>User Logout is Good</v>
      </c>
      <c r="M1630" t="str">
        <f>+VLOOKUP(Table13144[[#This Row],[DeviceMAC]],C1631:H3533,5,0)</f>
        <v>User Logout is Good</v>
      </c>
    </row>
    <row r="1631" spans="2:13" x14ac:dyDescent="0.3">
      <c r="B1631" s="5" t="s">
        <v>26</v>
      </c>
      <c r="C1631" s="5" t="s">
        <v>131</v>
      </c>
      <c r="D1631" s="6">
        <v>44339</v>
      </c>
      <c r="E1631" s="28">
        <v>44339.686157407414</v>
      </c>
      <c r="F1631" s="7">
        <v>144</v>
      </c>
      <c r="G1631" s="7" t="str">
        <f>VLOOKUP(Table13144[[#This Row],[LogRecordType]],RecordTypes!$B$13:$C$27,2,0)</f>
        <v>User Logout is Good</v>
      </c>
      <c r="H1631" s="5" t="s">
        <v>139</v>
      </c>
      <c r="I1631" s="30">
        <f t="shared" si="25"/>
        <v>44339</v>
      </c>
      <c r="J1631" s="29">
        <f>+VLOOKUP(Table13144[[#This Row],[DeviceMAC]],C1632:F3534,3,0)</f>
        <v>44339.685694444452</v>
      </c>
      <c r="K1631">
        <f>+VLOOKUP(Table13144[[#This Row],[DeviceMAC]],C1632:F3534,4,0)</f>
        <v>139</v>
      </c>
      <c r="L1631" t="str">
        <f>VLOOKUP(Table13144[[#This Row],[PrevRecordType]],RecordTypes!$B$13:$C$27,2,0)</f>
        <v>User Logout Start</v>
      </c>
      <c r="M1631" t="str">
        <f>+VLOOKUP(Table13144[[#This Row],[DeviceMAC]],C1632:H3534,5,0)</f>
        <v>User Logout Start</v>
      </c>
    </row>
    <row r="1632" spans="2:13" x14ac:dyDescent="0.3">
      <c r="B1632" s="5" t="s">
        <v>29</v>
      </c>
      <c r="C1632" s="5" t="s">
        <v>105</v>
      </c>
      <c r="D1632" s="6">
        <v>44339</v>
      </c>
      <c r="E1632" s="28">
        <v>44339.686111111121</v>
      </c>
      <c r="F1632" s="7">
        <v>144</v>
      </c>
      <c r="G1632" s="7" t="str">
        <f>VLOOKUP(Table13144[[#This Row],[LogRecordType]],RecordTypes!$B$13:$C$27,2,0)</f>
        <v>User Logout is Good</v>
      </c>
      <c r="H1632" s="5" t="s">
        <v>127</v>
      </c>
      <c r="I1632" s="30">
        <f t="shared" si="25"/>
        <v>44339</v>
      </c>
      <c r="J1632" s="29">
        <f>+VLOOKUP(Table13144[[#This Row],[DeviceMAC]],C1633:F3535,3,0)</f>
        <v>44339.685601851859</v>
      </c>
      <c r="K1632">
        <f>+VLOOKUP(Table13144[[#This Row],[DeviceMAC]],C1633:F3535,4,0)</f>
        <v>139</v>
      </c>
      <c r="L1632" t="str">
        <f>VLOOKUP(Table13144[[#This Row],[PrevRecordType]],RecordTypes!$B$13:$C$27,2,0)</f>
        <v>User Logout Start</v>
      </c>
      <c r="M1632" t="str">
        <f>+VLOOKUP(Table13144[[#This Row],[DeviceMAC]],C1633:H3535,5,0)</f>
        <v>User Logout Start</v>
      </c>
    </row>
    <row r="1633" spans="2:13" x14ac:dyDescent="0.3">
      <c r="B1633" s="5" t="s">
        <v>26</v>
      </c>
      <c r="C1633" s="5" t="s">
        <v>111</v>
      </c>
      <c r="D1633" s="6">
        <v>44339</v>
      </c>
      <c r="E1633" s="28">
        <v>44339.685833333337</v>
      </c>
      <c r="F1633" s="7">
        <v>139</v>
      </c>
      <c r="G1633" s="7" t="str">
        <f>VLOOKUP(Table13144[[#This Row],[LogRecordType]],RecordTypes!$B$13:$C$27,2,0)</f>
        <v>User Logout Start</v>
      </c>
      <c r="H1633" s="5" t="s">
        <v>118</v>
      </c>
      <c r="I1633" s="30">
        <f t="shared" si="25"/>
        <v>44339</v>
      </c>
      <c r="J1633" s="29">
        <f>+VLOOKUP(Table13144[[#This Row],[DeviceMAC]],C1634:F3536,3,0)</f>
        <v>44339.31185185186</v>
      </c>
      <c r="K1633">
        <f>+VLOOKUP(Table13144[[#This Row],[DeviceMAC]],C1634:F3536,4,0)</f>
        <v>123</v>
      </c>
      <c r="L1633" t="str">
        <f>VLOOKUP(Table13144[[#This Row],[PrevRecordType]],RecordTypes!$B$13:$C$27,2,0)</f>
        <v>User Login Start is Good</v>
      </c>
      <c r="M1633" t="str">
        <f>+VLOOKUP(Table13144[[#This Row],[DeviceMAC]],C1634:H3536,5,0)</f>
        <v>User Login Start is Good</v>
      </c>
    </row>
    <row r="1634" spans="2:13" x14ac:dyDescent="0.3">
      <c r="B1634" s="5" t="s">
        <v>26</v>
      </c>
      <c r="C1634" s="5" t="s">
        <v>131</v>
      </c>
      <c r="D1634" s="6">
        <v>44339</v>
      </c>
      <c r="E1634" s="28">
        <v>44339.685694444452</v>
      </c>
      <c r="F1634" s="7">
        <v>139</v>
      </c>
      <c r="G1634" s="7" t="str">
        <f>VLOOKUP(Table13144[[#This Row],[LogRecordType]],RecordTypes!$B$13:$C$27,2,0)</f>
        <v>User Logout Start</v>
      </c>
      <c r="H1634" s="5" t="s">
        <v>138</v>
      </c>
      <c r="I1634" s="30">
        <f t="shared" si="25"/>
        <v>44339</v>
      </c>
      <c r="J1634" s="29">
        <f>+VLOOKUP(Table13144[[#This Row],[DeviceMAC]],C1635:F3537,3,0)</f>
        <v>44339.319398148153</v>
      </c>
      <c r="K1634">
        <f>+VLOOKUP(Table13144[[#This Row],[DeviceMAC]],C1635:F3537,4,0)</f>
        <v>123</v>
      </c>
      <c r="L1634" t="str">
        <f>VLOOKUP(Table13144[[#This Row],[PrevRecordType]],RecordTypes!$B$13:$C$27,2,0)</f>
        <v>User Login Start is Good</v>
      </c>
      <c r="M1634" t="str">
        <f>+VLOOKUP(Table13144[[#This Row],[DeviceMAC]],C1635:H3537,5,0)</f>
        <v>User Login Start is Good</v>
      </c>
    </row>
    <row r="1635" spans="2:13" x14ac:dyDescent="0.3">
      <c r="B1635" s="5" t="s">
        <v>29</v>
      </c>
      <c r="C1635" s="5" t="s">
        <v>105</v>
      </c>
      <c r="D1635" s="6">
        <v>44339</v>
      </c>
      <c r="E1635" s="28">
        <v>44339.685601851859</v>
      </c>
      <c r="F1635" s="7">
        <v>139</v>
      </c>
      <c r="G1635" s="7" t="str">
        <f>VLOOKUP(Table13144[[#This Row],[LogRecordType]],RecordTypes!$B$13:$C$27,2,0)</f>
        <v>User Logout Start</v>
      </c>
      <c r="H1635" s="5" t="s">
        <v>127</v>
      </c>
      <c r="I1635" s="30">
        <f t="shared" si="25"/>
        <v>44339</v>
      </c>
      <c r="J1635" s="29">
        <f>+VLOOKUP(Table13144[[#This Row],[DeviceMAC]],C1636:F3538,3,0)</f>
        <v>44339.316574074081</v>
      </c>
      <c r="K1635">
        <f>+VLOOKUP(Table13144[[#This Row],[DeviceMAC]],C1636:F3538,4,0)</f>
        <v>113</v>
      </c>
      <c r="L1635" t="str">
        <f>VLOOKUP(Table13144[[#This Row],[PrevRecordType]],RecordTypes!$B$13:$C$27,2,0)</f>
        <v>User Login Start</v>
      </c>
      <c r="M1635" t="str">
        <f>+VLOOKUP(Table13144[[#This Row],[DeviceMAC]],C1636:H3538,5,0)</f>
        <v>User Login Start</v>
      </c>
    </row>
    <row r="1636" spans="2:13" ht="43.2" x14ac:dyDescent="0.3">
      <c r="B1636" s="5" t="s">
        <v>29</v>
      </c>
      <c r="C1636" s="5" t="s">
        <v>122</v>
      </c>
      <c r="D1636" s="6">
        <v>44339</v>
      </c>
      <c r="E1636" s="28">
        <v>44339.684930555566</v>
      </c>
      <c r="F1636" s="7">
        <v>156</v>
      </c>
      <c r="G1636" s="7" t="str">
        <f>VLOOKUP(Table13144[[#This Row],[LogRecordType]],RecordTypes!$B$13:$C$27,2,0)</f>
        <v>PowerDown Or Network Disconnect Discovered</v>
      </c>
      <c r="H1636" s="5" t="s">
        <v>67</v>
      </c>
      <c r="I1636" s="30">
        <f t="shared" si="25"/>
        <v>44339</v>
      </c>
      <c r="J1636" s="29">
        <f>+VLOOKUP(Table13144[[#This Row],[DeviceMAC]],C1637:F3539,3,0)</f>
        <v>44339.684791666674</v>
      </c>
      <c r="K1636">
        <f>+VLOOKUP(Table13144[[#This Row],[DeviceMAC]],C1637:F3539,4,0)</f>
        <v>151</v>
      </c>
      <c r="L1636" t="str">
        <f>VLOOKUP(Table13144[[#This Row],[PrevRecordType]],RecordTypes!$B$13:$C$27,2,0)</f>
        <v>Device Shutdown Finish</v>
      </c>
      <c r="M1636" t="str">
        <f>+VLOOKUP(Table13144[[#This Row],[DeviceMAC]],C1637:H3539,5,0)</f>
        <v>Device Shutdown Finish</v>
      </c>
    </row>
    <row r="1637" spans="2:13" ht="28.8" x14ac:dyDescent="0.3">
      <c r="B1637" s="5" t="s">
        <v>29</v>
      </c>
      <c r="C1637" s="5" t="s">
        <v>122</v>
      </c>
      <c r="D1637" s="6">
        <v>44339</v>
      </c>
      <c r="E1637" s="28">
        <v>44339.684791666674</v>
      </c>
      <c r="F1637" s="7">
        <v>151</v>
      </c>
      <c r="G1637" s="7" t="str">
        <f>VLOOKUP(Table13144[[#This Row],[LogRecordType]],RecordTypes!$B$13:$C$27,2,0)</f>
        <v>Device Shutdown Finish</v>
      </c>
      <c r="H1637" s="5" t="s">
        <v>123</v>
      </c>
      <c r="I1637" s="30">
        <f t="shared" si="25"/>
        <v>44339</v>
      </c>
      <c r="J1637" s="29">
        <f>+VLOOKUP(Table13144[[#This Row],[DeviceMAC]],C1638:F3540,3,0)</f>
        <v>44339.684039351858</v>
      </c>
      <c r="K1637">
        <f>+VLOOKUP(Table13144[[#This Row],[DeviceMAC]],C1638:F3540,4,0)</f>
        <v>149</v>
      </c>
      <c r="L1637" t="str">
        <f>VLOOKUP(Table13144[[#This Row],[PrevRecordType]],RecordTypes!$B$13:$C$27,2,0)</f>
        <v>Device Shutdown Start</v>
      </c>
      <c r="M1637" t="str">
        <f>+VLOOKUP(Table13144[[#This Row],[DeviceMAC]],C1638:H3540,5,0)</f>
        <v>Device Shutdown Start</v>
      </c>
    </row>
    <row r="1638" spans="2:13" x14ac:dyDescent="0.3">
      <c r="B1638" s="5" t="s">
        <v>29</v>
      </c>
      <c r="C1638" s="5" t="s">
        <v>122</v>
      </c>
      <c r="D1638" s="6">
        <v>44339</v>
      </c>
      <c r="E1638" s="28">
        <v>44339.684039351858</v>
      </c>
      <c r="F1638" s="7">
        <v>149</v>
      </c>
      <c r="G1638" s="7" t="str">
        <f>VLOOKUP(Table13144[[#This Row],[LogRecordType]],RecordTypes!$B$13:$C$27,2,0)</f>
        <v>Device Shutdown Start</v>
      </c>
      <c r="H1638" s="5" t="s">
        <v>123</v>
      </c>
      <c r="I1638" s="30">
        <f t="shared" si="25"/>
        <v>44339</v>
      </c>
      <c r="J1638" s="29">
        <f>+VLOOKUP(Table13144[[#This Row],[DeviceMAC]],C1639:F3541,3,0)</f>
        <v>44339.683217592596</v>
      </c>
      <c r="K1638">
        <f>+VLOOKUP(Table13144[[#This Row],[DeviceMAC]],C1639:F3541,4,0)</f>
        <v>144</v>
      </c>
      <c r="L1638" t="str">
        <f>VLOOKUP(Table13144[[#This Row],[PrevRecordType]],RecordTypes!$B$13:$C$27,2,0)</f>
        <v>User Logout is Good</v>
      </c>
      <c r="M1638" t="str">
        <f>+VLOOKUP(Table13144[[#This Row],[DeviceMAC]],C1639:H3541,5,0)</f>
        <v>User Logout is Good</v>
      </c>
    </row>
    <row r="1639" spans="2:13" ht="43.2" x14ac:dyDescent="0.3">
      <c r="B1639" s="5" t="s">
        <v>26</v>
      </c>
      <c r="C1639" s="5" t="s">
        <v>72</v>
      </c>
      <c r="D1639" s="6">
        <v>44339</v>
      </c>
      <c r="E1639" s="28">
        <v>44339.683622685174</v>
      </c>
      <c r="F1639" s="7">
        <v>156</v>
      </c>
      <c r="G1639" s="7" t="str">
        <f>VLOOKUP(Table13144[[#This Row],[LogRecordType]],RecordTypes!$B$13:$C$27,2,0)</f>
        <v>PowerDown Or Network Disconnect Discovered</v>
      </c>
      <c r="H1639" s="5" t="s">
        <v>67</v>
      </c>
      <c r="I1639" s="30">
        <f t="shared" si="25"/>
        <v>44339</v>
      </c>
      <c r="J1639" s="29">
        <f>+VLOOKUP(Table13144[[#This Row],[DeviceMAC]],C1640:F3542,3,0)</f>
        <v>44339.683495370358</v>
      </c>
      <c r="K1639">
        <f>+VLOOKUP(Table13144[[#This Row],[DeviceMAC]],C1640:F3542,4,0)</f>
        <v>151</v>
      </c>
      <c r="L1639" t="str">
        <f>VLOOKUP(Table13144[[#This Row],[PrevRecordType]],RecordTypes!$B$13:$C$27,2,0)</f>
        <v>Device Shutdown Finish</v>
      </c>
      <c r="M1639" t="str">
        <f>+VLOOKUP(Table13144[[#This Row],[DeviceMAC]],C1640:H3542,5,0)</f>
        <v>Device Shutdown Finish</v>
      </c>
    </row>
    <row r="1640" spans="2:13" ht="28.8" x14ac:dyDescent="0.3">
      <c r="B1640" s="5" t="s">
        <v>26</v>
      </c>
      <c r="C1640" s="5" t="s">
        <v>72</v>
      </c>
      <c r="D1640" s="6">
        <v>44339</v>
      </c>
      <c r="E1640" s="28">
        <v>44339.683495370358</v>
      </c>
      <c r="F1640" s="7">
        <v>151</v>
      </c>
      <c r="G1640" s="7" t="str">
        <f>VLOOKUP(Table13144[[#This Row],[LogRecordType]],RecordTypes!$B$13:$C$27,2,0)</f>
        <v>Device Shutdown Finish</v>
      </c>
      <c r="H1640" s="5" t="s">
        <v>73</v>
      </c>
      <c r="I1640" s="30">
        <f t="shared" si="25"/>
        <v>44339</v>
      </c>
      <c r="J1640" s="29">
        <f>+VLOOKUP(Table13144[[#This Row],[DeviceMAC]],C1641:F3543,3,0)</f>
        <v>44339.683043981473</v>
      </c>
      <c r="K1640">
        <f>+VLOOKUP(Table13144[[#This Row],[DeviceMAC]],C1641:F3543,4,0)</f>
        <v>149</v>
      </c>
      <c r="L1640" t="str">
        <f>VLOOKUP(Table13144[[#This Row],[PrevRecordType]],RecordTypes!$B$13:$C$27,2,0)</f>
        <v>Device Shutdown Start</v>
      </c>
      <c r="M1640" t="str">
        <f>+VLOOKUP(Table13144[[#This Row],[DeviceMAC]],C1641:H3543,5,0)</f>
        <v>Device Shutdown Start</v>
      </c>
    </row>
    <row r="1641" spans="2:13" x14ac:dyDescent="0.3">
      <c r="B1641" s="5" t="s">
        <v>29</v>
      </c>
      <c r="C1641" s="5" t="s">
        <v>122</v>
      </c>
      <c r="D1641" s="6">
        <v>44339</v>
      </c>
      <c r="E1641" s="28">
        <v>44339.683217592596</v>
      </c>
      <c r="F1641" s="7">
        <v>144</v>
      </c>
      <c r="G1641" s="7" t="str">
        <f>VLOOKUP(Table13144[[#This Row],[LogRecordType]],RecordTypes!$B$13:$C$27,2,0)</f>
        <v>User Logout is Good</v>
      </c>
      <c r="H1641" s="5" t="s">
        <v>127</v>
      </c>
      <c r="I1641" s="30">
        <f t="shared" si="25"/>
        <v>44339</v>
      </c>
      <c r="J1641" s="29">
        <f>+VLOOKUP(Table13144[[#This Row],[DeviceMAC]],C1642:F3544,3,0)</f>
        <v>44339.681967592602</v>
      </c>
      <c r="K1641">
        <f>+VLOOKUP(Table13144[[#This Row],[DeviceMAC]],C1642:F3544,4,0)</f>
        <v>139</v>
      </c>
      <c r="L1641" t="str">
        <f>VLOOKUP(Table13144[[#This Row],[PrevRecordType]],RecordTypes!$B$13:$C$27,2,0)</f>
        <v>User Logout Start</v>
      </c>
      <c r="M1641" t="str">
        <f>+VLOOKUP(Table13144[[#This Row],[DeviceMAC]],C1642:H3544,5,0)</f>
        <v>User Logout Start</v>
      </c>
    </row>
    <row r="1642" spans="2:13" x14ac:dyDescent="0.3">
      <c r="B1642" s="5" t="s">
        <v>26</v>
      </c>
      <c r="C1642" s="5" t="s">
        <v>72</v>
      </c>
      <c r="D1642" s="6">
        <v>44339</v>
      </c>
      <c r="E1642" s="28">
        <v>44339.683043981473</v>
      </c>
      <c r="F1642" s="7">
        <v>149</v>
      </c>
      <c r="G1642" s="7" t="str">
        <f>VLOOKUP(Table13144[[#This Row],[LogRecordType]],RecordTypes!$B$13:$C$27,2,0)</f>
        <v>Device Shutdown Start</v>
      </c>
      <c r="H1642" s="5" t="s">
        <v>73</v>
      </c>
      <c r="I1642" s="30">
        <f t="shared" si="25"/>
        <v>44339</v>
      </c>
      <c r="J1642" s="29">
        <f>+VLOOKUP(Table13144[[#This Row],[DeviceMAC]],C1643:F3545,3,0)</f>
        <v>44339.682187499995</v>
      </c>
      <c r="K1642">
        <f>+VLOOKUP(Table13144[[#This Row],[DeviceMAC]],C1643:F3545,4,0)</f>
        <v>144</v>
      </c>
      <c r="L1642" t="str">
        <f>VLOOKUP(Table13144[[#This Row],[PrevRecordType]],RecordTypes!$B$13:$C$27,2,0)</f>
        <v>User Logout is Good</v>
      </c>
      <c r="M1642" t="str">
        <f>+VLOOKUP(Table13144[[#This Row],[DeviceMAC]],C1643:H3545,5,0)</f>
        <v>User Logout is Good</v>
      </c>
    </row>
    <row r="1643" spans="2:13" ht="43.2" x14ac:dyDescent="0.3">
      <c r="B1643" s="5" t="s">
        <v>29</v>
      </c>
      <c r="C1643" s="5" t="s">
        <v>113</v>
      </c>
      <c r="D1643" s="6">
        <v>44339</v>
      </c>
      <c r="E1643" s="28">
        <v>44339.682384259264</v>
      </c>
      <c r="F1643" s="7">
        <v>156</v>
      </c>
      <c r="G1643" s="7" t="str">
        <f>VLOOKUP(Table13144[[#This Row],[LogRecordType]],RecordTypes!$B$13:$C$27,2,0)</f>
        <v>PowerDown Or Network Disconnect Discovered</v>
      </c>
      <c r="H1643" s="5" t="s">
        <v>67</v>
      </c>
      <c r="I1643" s="30">
        <f t="shared" si="25"/>
        <v>44339</v>
      </c>
      <c r="J1643" s="29">
        <f>+VLOOKUP(Table13144[[#This Row],[DeviceMAC]],C1644:F3546,3,0)</f>
        <v>44339.682233796302</v>
      </c>
      <c r="K1643">
        <f>+VLOOKUP(Table13144[[#This Row],[DeviceMAC]],C1644:F3546,4,0)</f>
        <v>144</v>
      </c>
      <c r="L1643" t="str">
        <f>VLOOKUP(Table13144[[#This Row],[PrevRecordType]],RecordTypes!$B$13:$C$27,2,0)</f>
        <v>User Logout is Good</v>
      </c>
      <c r="M1643" t="str">
        <f>+VLOOKUP(Table13144[[#This Row],[DeviceMAC]],C1644:H3546,5,0)</f>
        <v>User Logout is Good</v>
      </c>
    </row>
    <row r="1644" spans="2:13" x14ac:dyDescent="0.3">
      <c r="B1644" s="5" t="s">
        <v>29</v>
      </c>
      <c r="C1644" s="5" t="s">
        <v>113</v>
      </c>
      <c r="D1644" s="6">
        <v>44339</v>
      </c>
      <c r="E1644" s="28">
        <v>44339.682233796302</v>
      </c>
      <c r="F1644" s="7">
        <v>144</v>
      </c>
      <c r="G1644" s="7" t="str">
        <f>VLOOKUP(Table13144[[#This Row],[LogRecordType]],RecordTypes!$B$13:$C$27,2,0)</f>
        <v>User Logout is Good</v>
      </c>
      <c r="H1644" s="5" t="s">
        <v>129</v>
      </c>
      <c r="I1644" s="30">
        <f t="shared" si="25"/>
        <v>44339</v>
      </c>
      <c r="J1644" s="29">
        <f>+VLOOKUP(Table13144[[#This Row],[DeviceMAC]],C1645:F3547,3,0)</f>
        <v>44339.681759259263</v>
      </c>
      <c r="K1644">
        <f>+VLOOKUP(Table13144[[#This Row],[DeviceMAC]],C1645:F3547,4,0)</f>
        <v>139</v>
      </c>
      <c r="L1644" t="str">
        <f>VLOOKUP(Table13144[[#This Row],[PrevRecordType]],RecordTypes!$B$13:$C$27,2,0)</f>
        <v>User Logout Start</v>
      </c>
      <c r="M1644" t="str">
        <f>+VLOOKUP(Table13144[[#This Row],[DeviceMAC]],C1645:H3547,5,0)</f>
        <v>User Logout Start</v>
      </c>
    </row>
    <row r="1645" spans="2:13" x14ac:dyDescent="0.3">
      <c r="B1645" s="5" t="s">
        <v>26</v>
      </c>
      <c r="C1645" s="5" t="s">
        <v>72</v>
      </c>
      <c r="D1645" s="6">
        <v>44339</v>
      </c>
      <c r="E1645" s="28">
        <v>44339.682187499995</v>
      </c>
      <c r="F1645" s="7">
        <v>144</v>
      </c>
      <c r="G1645" s="7" t="str">
        <f>VLOOKUP(Table13144[[#This Row],[LogRecordType]],RecordTypes!$B$13:$C$27,2,0)</f>
        <v>User Logout is Good</v>
      </c>
      <c r="H1645" s="5" t="s">
        <v>68</v>
      </c>
      <c r="I1645" s="30">
        <f t="shared" si="25"/>
        <v>44339</v>
      </c>
      <c r="J1645" s="29">
        <f>+VLOOKUP(Table13144[[#This Row],[DeviceMAC]],C1646:F3548,3,0)</f>
        <v>44339.681747685179</v>
      </c>
      <c r="K1645">
        <f>+VLOOKUP(Table13144[[#This Row],[DeviceMAC]],C1646:F3548,4,0)</f>
        <v>139</v>
      </c>
      <c r="L1645" t="str">
        <f>VLOOKUP(Table13144[[#This Row],[PrevRecordType]],RecordTypes!$B$13:$C$27,2,0)</f>
        <v>User Logout Start</v>
      </c>
      <c r="M1645" t="str">
        <f>+VLOOKUP(Table13144[[#This Row],[DeviceMAC]],C1646:H3548,5,0)</f>
        <v>User Logout Start</v>
      </c>
    </row>
    <row r="1646" spans="2:13" ht="43.2" x14ac:dyDescent="0.3">
      <c r="B1646" s="5" t="s">
        <v>26</v>
      </c>
      <c r="C1646" s="5" t="s">
        <v>62</v>
      </c>
      <c r="D1646" s="6">
        <v>44339</v>
      </c>
      <c r="E1646" s="28">
        <v>44339.682037037026</v>
      </c>
      <c r="F1646" s="7">
        <v>156</v>
      </c>
      <c r="G1646" s="7" t="str">
        <f>VLOOKUP(Table13144[[#This Row],[LogRecordType]],RecordTypes!$B$13:$C$27,2,0)</f>
        <v>PowerDown Or Network Disconnect Discovered</v>
      </c>
      <c r="H1646" s="5" t="s">
        <v>67</v>
      </c>
      <c r="I1646" s="30">
        <f t="shared" si="25"/>
        <v>44339</v>
      </c>
      <c r="J1646" s="29">
        <f>+VLOOKUP(Table13144[[#This Row],[DeviceMAC]],C1647:F3549,3,0)</f>
        <v>44339.681909722211</v>
      </c>
      <c r="K1646">
        <f>+VLOOKUP(Table13144[[#This Row],[DeviceMAC]],C1647:F3549,4,0)</f>
        <v>144</v>
      </c>
      <c r="L1646" t="str">
        <f>VLOOKUP(Table13144[[#This Row],[PrevRecordType]],RecordTypes!$B$13:$C$27,2,0)</f>
        <v>User Logout is Good</v>
      </c>
      <c r="M1646" t="str">
        <f>+VLOOKUP(Table13144[[#This Row],[DeviceMAC]],C1647:H3549,5,0)</f>
        <v>User Logout is Good</v>
      </c>
    </row>
    <row r="1647" spans="2:13" x14ac:dyDescent="0.3">
      <c r="B1647" s="5" t="s">
        <v>29</v>
      </c>
      <c r="C1647" s="5" t="s">
        <v>122</v>
      </c>
      <c r="D1647" s="6">
        <v>44339</v>
      </c>
      <c r="E1647" s="28">
        <v>44339.681967592602</v>
      </c>
      <c r="F1647" s="7">
        <v>139</v>
      </c>
      <c r="G1647" s="7" t="str">
        <f>VLOOKUP(Table13144[[#This Row],[LogRecordType]],RecordTypes!$B$13:$C$27,2,0)</f>
        <v>User Logout Start</v>
      </c>
      <c r="H1647" s="5" t="s">
        <v>126</v>
      </c>
      <c r="I1647" s="30">
        <f t="shared" si="25"/>
        <v>44339</v>
      </c>
      <c r="J1647" s="29">
        <f>+VLOOKUP(Table13144[[#This Row],[DeviceMAC]],C1648:F3550,3,0)</f>
        <v>44339.315509259264</v>
      </c>
      <c r="K1647">
        <f>+VLOOKUP(Table13144[[#This Row],[DeviceMAC]],C1648:F3550,4,0)</f>
        <v>123</v>
      </c>
      <c r="L1647" t="str">
        <f>VLOOKUP(Table13144[[#This Row],[PrevRecordType]],RecordTypes!$B$13:$C$27,2,0)</f>
        <v>User Login Start is Good</v>
      </c>
      <c r="M1647" t="str">
        <f>+VLOOKUP(Table13144[[#This Row],[DeviceMAC]],C1648:H3550,5,0)</f>
        <v>User Login Start is Good</v>
      </c>
    </row>
    <row r="1648" spans="2:13" x14ac:dyDescent="0.3">
      <c r="B1648" s="5" t="s">
        <v>26</v>
      </c>
      <c r="C1648" s="5" t="s">
        <v>62</v>
      </c>
      <c r="D1648" s="6">
        <v>44339</v>
      </c>
      <c r="E1648" s="28">
        <v>44339.681909722211</v>
      </c>
      <c r="F1648" s="7">
        <v>144</v>
      </c>
      <c r="G1648" s="7" t="str">
        <f>VLOOKUP(Table13144[[#This Row],[LogRecordType]],RecordTypes!$B$13:$C$27,2,0)</f>
        <v>User Logout is Good</v>
      </c>
      <c r="H1648" s="5" t="s">
        <v>63</v>
      </c>
      <c r="I1648" s="30">
        <f t="shared" si="25"/>
        <v>44339</v>
      </c>
      <c r="J1648" s="29">
        <f>+VLOOKUP(Table13144[[#This Row],[DeviceMAC]],C1649:F3551,3,0)</f>
        <v>44339.680567129624</v>
      </c>
      <c r="K1648">
        <f>+VLOOKUP(Table13144[[#This Row],[DeviceMAC]],C1649:F3551,4,0)</f>
        <v>139</v>
      </c>
      <c r="L1648" t="str">
        <f>VLOOKUP(Table13144[[#This Row],[PrevRecordType]],RecordTypes!$B$13:$C$27,2,0)</f>
        <v>User Logout Start</v>
      </c>
      <c r="M1648" t="str">
        <f>+VLOOKUP(Table13144[[#This Row],[DeviceMAC]],C1649:H3551,5,0)</f>
        <v>User Logout Start</v>
      </c>
    </row>
    <row r="1649" spans="2:13" x14ac:dyDescent="0.3">
      <c r="B1649" s="5" t="s">
        <v>29</v>
      </c>
      <c r="C1649" s="5" t="s">
        <v>113</v>
      </c>
      <c r="D1649" s="6">
        <v>44339</v>
      </c>
      <c r="E1649" s="28">
        <v>44339.681759259263</v>
      </c>
      <c r="F1649" s="7">
        <v>139</v>
      </c>
      <c r="G1649" s="7" t="str">
        <f>VLOOKUP(Table13144[[#This Row],[LogRecordType]],RecordTypes!$B$13:$C$27,2,0)</f>
        <v>User Logout Start</v>
      </c>
      <c r="H1649" s="5" t="s">
        <v>129</v>
      </c>
      <c r="I1649" s="30">
        <f t="shared" si="25"/>
        <v>44339</v>
      </c>
      <c r="J1649" s="29">
        <f>+VLOOKUP(Table13144[[#This Row],[DeviceMAC]],C1650:F3552,3,0)</f>
        <v>44339.316180555557</v>
      </c>
      <c r="K1649">
        <f>+VLOOKUP(Table13144[[#This Row],[DeviceMAC]],C1650:F3552,4,0)</f>
        <v>123</v>
      </c>
      <c r="L1649" t="str">
        <f>VLOOKUP(Table13144[[#This Row],[PrevRecordType]],RecordTypes!$B$13:$C$27,2,0)</f>
        <v>User Login Start is Good</v>
      </c>
      <c r="M1649" t="str">
        <f>+VLOOKUP(Table13144[[#This Row],[DeviceMAC]],C1650:H3552,5,0)</f>
        <v>User Login Start is Good</v>
      </c>
    </row>
    <row r="1650" spans="2:13" x14ac:dyDescent="0.3">
      <c r="B1650" s="5" t="s">
        <v>26</v>
      </c>
      <c r="C1650" s="5" t="s">
        <v>72</v>
      </c>
      <c r="D1650" s="6">
        <v>44339</v>
      </c>
      <c r="E1650" s="28">
        <v>44339.681747685179</v>
      </c>
      <c r="F1650" s="7">
        <v>139</v>
      </c>
      <c r="G1650" s="7" t="str">
        <f>VLOOKUP(Table13144[[#This Row],[LogRecordType]],RecordTypes!$B$13:$C$27,2,0)</f>
        <v>User Logout Start</v>
      </c>
      <c r="H1650" s="5" t="s">
        <v>87</v>
      </c>
      <c r="I1650" s="30">
        <f t="shared" si="25"/>
        <v>44339</v>
      </c>
      <c r="J1650" s="29">
        <f>+VLOOKUP(Table13144[[#This Row],[DeviceMAC]],C1651:F3553,3,0)</f>
        <v>44339.296527777777</v>
      </c>
      <c r="K1650">
        <f>+VLOOKUP(Table13144[[#This Row],[DeviceMAC]],C1651:F3553,4,0)</f>
        <v>123</v>
      </c>
      <c r="L1650" t="str">
        <f>VLOOKUP(Table13144[[#This Row],[PrevRecordType]],RecordTypes!$B$13:$C$27,2,0)</f>
        <v>User Login Start is Good</v>
      </c>
      <c r="M1650" t="str">
        <f>+VLOOKUP(Table13144[[#This Row],[DeviceMAC]],C1651:H3553,5,0)</f>
        <v>User Login Start is Good</v>
      </c>
    </row>
    <row r="1651" spans="2:13" x14ac:dyDescent="0.3">
      <c r="B1651" s="5" t="s">
        <v>26</v>
      </c>
      <c r="C1651" s="5" t="s">
        <v>62</v>
      </c>
      <c r="D1651" s="6">
        <v>44339</v>
      </c>
      <c r="E1651" s="28">
        <v>44339.680567129624</v>
      </c>
      <c r="F1651" s="7">
        <v>139</v>
      </c>
      <c r="G1651" s="7" t="str">
        <f>VLOOKUP(Table13144[[#This Row],[LogRecordType]],RecordTypes!$B$13:$C$27,2,0)</f>
        <v>User Logout Start</v>
      </c>
      <c r="H1651" s="5" t="s">
        <v>63</v>
      </c>
      <c r="I1651" s="30">
        <f t="shared" si="25"/>
        <v>44339</v>
      </c>
      <c r="J1651" s="29">
        <f>+VLOOKUP(Table13144[[#This Row],[DeviceMAC]],C1652:F3554,3,0)</f>
        <v>44339.295312499999</v>
      </c>
      <c r="K1651">
        <f>+VLOOKUP(Table13144[[#This Row],[DeviceMAC]],C1652:F3554,4,0)</f>
        <v>123</v>
      </c>
      <c r="L1651" t="str">
        <f>VLOOKUP(Table13144[[#This Row],[PrevRecordType]],RecordTypes!$B$13:$C$27,2,0)</f>
        <v>User Login Start is Good</v>
      </c>
      <c r="M1651" t="str">
        <f>+VLOOKUP(Table13144[[#This Row],[DeviceMAC]],C1652:H3554,5,0)</f>
        <v>User Login Start is Good</v>
      </c>
    </row>
    <row r="1652" spans="2:13" ht="43.2" x14ac:dyDescent="0.3">
      <c r="B1652" s="5" t="s">
        <v>26</v>
      </c>
      <c r="C1652" s="5" t="s">
        <v>79</v>
      </c>
      <c r="D1652" s="6">
        <v>44339</v>
      </c>
      <c r="E1652" s="28">
        <v>44339.680196759262</v>
      </c>
      <c r="F1652" s="7">
        <v>156</v>
      </c>
      <c r="G1652" s="7" t="str">
        <f>VLOOKUP(Table13144[[#This Row],[LogRecordType]],RecordTypes!$B$13:$C$27,2,0)</f>
        <v>PowerDown Or Network Disconnect Discovered</v>
      </c>
      <c r="H1652" s="5" t="s">
        <v>67</v>
      </c>
      <c r="I1652" s="30">
        <f t="shared" si="25"/>
        <v>44339</v>
      </c>
      <c r="J1652" s="29">
        <f>+VLOOKUP(Table13144[[#This Row],[DeviceMAC]],C1653:F3555,3,0)</f>
        <v>44339.6800462963</v>
      </c>
      <c r="K1652">
        <f>+VLOOKUP(Table13144[[#This Row],[DeviceMAC]],C1653:F3555,4,0)</f>
        <v>151</v>
      </c>
      <c r="L1652" t="str">
        <f>VLOOKUP(Table13144[[#This Row],[PrevRecordType]],RecordTypes!$B$13:$C$27,2,0)</f>
        <v>Device Shutdown Finish</v>
      </c>
      <c r="M1652" t="str">
        <f>+VLOOKUP(Table13144[[#This Row],[DeviceMAC]],C1653:H3555,5,0)</f>
        <v>Device Shutdown Finish</v>
      </c>
    </row>
    <row r="1653" spans="2:13" ht="28.8" x14ac:dyDescent="0.3">
      <c r="B1653" s="5" t="s">
        <v>26</v>
      </c>
      <c r="C1653" s="5" t="s">
        <v>79</v>
      </c>
      <c r="D1653" s="6">
        <v>44339</v>
      </c>
      <c r="E1653" s="28">
        <v>44339.6800462963</v>
      </c>
      <c r="F1653" s="7">
        <v>151</v>
      </c>
      <c r="G1653" s="7" t="str">
        <f>VLOOKUP(Table13144[[#This Row],[LogRecordType]],RecordTypes!$B$13:$C$27,2,0)</f>
        <v>Device Shutdown Finish</v>
      </c>
      <c r="H1653" s="5" t="s">
        <v>80</v>
      </c>
      <c r="I1653" s="30">
        <f t="shared" si="25"/>
        <v>44339</v>
      </c>
      <c r="J1653" s="29">
        <f>+VLOOKUP(Table13144[[#This Row],[DeviceMAC]],C1654:F3556,3,0)</f>
        <v>44339.679594907415</v>
      </c>
      <c r="K1653">
        <f>+VLOOKUP(Table13144[[#This Row],[DeviceMAC]],C1654:F3556,4,0)</f>
        <v>149</v>
      </c>
      <c r="L1653" t="str">
        <f>VLOOKUP(Table13144[[#This Row],[PrevRecordType]],RecordTypes!$B$13:$C$27,2,0)</f>
        <v>Device Shutdown Start</v>
      </c>
      <c r="M1653" t="str">
        <f>+VLOOKUP(Table13144[[#This Row],[DeviceMAC]],C1654:H3556,5,0)</f>
        <v>Device Shutdown Start</v>
      </c>
    </row>
    <row r="1654" spans="2:13" ht="43.2" x14ac:dyDescent="0.3">
      <c r="B1654" s="5" t="s">
        <v>29</v>
      </c>
      <c r="C1654" s="5" t="s">
        <v>97</v>
      </c>
      <c r="D1654" s="6">
        <v>44339</v>
      </c>
      <c r="E1654" s="28">
        <v>44339.679872685185</v>
      </c>
      <c r="F1654" s="7">
        <v>156</v>
      </c>
      <c r="G1654" s="7" t="str">
        <f>VLOOKUP(Table13144[[#This Row],[LogRecordType]],RecordTypes!$B$13:$C$27,2,0)</f>
        <v>PowerDown Or Network Disconnect Discovered</v>
      </c>
      <c r="H1654" s="5" t="s">
        <v>67</v>
      </c>
      <c r="I1654" s="30">
        <f t="shared" si="25"/>
        <v>44339</v>
      </c>
      <c r="J1654" s="29">
        <f>+VLOOKUP(Table13144[[#This Row],[DeviceMAC]],C1655:F3557,3,0)</f>
        <v>44339.679733796293</v>
      </c>
      <c r="K1654">
        <f>+VLOOKUP(Table13144[[#This Row],[DeviceMAC]],C1655:F3557,4,0)</f>
        <v>151</v>
      </c>
      <c r="L1654" t="str">
        <f>VLOOKUP(Table13144[[#This Row],[PrevRecordType]],RecordTypes!$B$13:$C$27,2,0)</f>
        <v>Device Shutdown Finish</v>
      </c>
      <c r="M1654" t="str">
        <f>+VLOOKUP(Table13144[[#This Row],[DeviceMAC]],C1655:H3557,5,0)</f>
        <v>Device Shutdown Finish</v>
      </c>
    </row>
    <row r="1655" spans="2:13" ht="28.8" x14ac:dyDescent="0.3">
      <c r="B1655" s="5" t="s">
        <v>29</v>
      </c>
      <c r="C1655" s="5" t="s">
        <v>97</v>
      </c>
      <c r="D1655" s="6">
        <v>44339</v>
      </c>
      <c r="E1655" s="28">
        <v>44339.679733796293</v>
      </c>
      <c r="F1655" s="7">
        <v>151</v>
      </c>
      <c r="G1655" s="7" t="str">
        <f>VLOOKUP(Table13144[[#This Row],[LogRecordType]],RecordTypes!$B$13:$C$27,2,0)</f>
        <v>Device Shutdown Finish</v>
      </c>
      <c r="H1655" s="5" t="s">
        <v>98</v>
      </c>
      <c r="I1655" s="30">
        <f t="shared" si="25"/>
        <v>44339</v>
      </c>
      <c r="J1655" s="29">
        <f>+VLOOKUP(Table13144[[#This Row],[DeviceMAC]],C1656:F3558,3,0)</f>
        <v>44339.679479166662</v>
      </c>
      <c r="K1655">
        <f>+VLOOKUP(Table13144[[#This Row],[DeviceMAC]],C1656:F3558,4,0)</f>
        <v>149</v>
      </c>
      <c r="L1655" t="str">
        <f>VLOOKUP(Table13144[[#This Row],[PrevRecordType]],RecordTypes!$B$13:$C$27,2,0)</f>
        <v>Device Shutdown Start</v>
      </c>
      <c r="M1655" t="str">
        <f>+VLOOKUP(Table13144[[#This Row],[DeviceMAC]],C1656:H3558,5,0)</f>
        <v>Device Shutdown Start</v>
      </c>
    </row>
    <row r="1656" spans="2:13" x14ac:dyDescent="0.3">
      <c r="B1656" s="5" t="s">
        <v>26</v>
      </c>
      <c r="C1656" s="5" t="s">
        <v>79</v>
      </c>
      <c r="D1656" s="6">
        <v>44339</v>
      </c>
      <c r="E1656" s="28">
        <v>44339.679594907415</v>
      </c>
      <c r="F1656" s="7">
        <v>149</v>
      </c>
      <c r="G1656" s="7" t="str">
        <f>VLOOKUP(Table13144[[#This Row],[LogRecordType]],RecordTypes!$B$13:$C$27,2,0)</f>
        <v>Device Shutdown Start</v>
      </c>
      <c r="H1656" s="5" t="s">
        <v>80</v>
      </c>
      <c r="I1656" s="30">
        <f t="shared" si="25"/>
        <v>44339</v>
      </c>
      <c r="J1656" s="29">
        <f>+VLOOKUP(Table13144[[#This Row],[DeviceMAC]],C1657:F3559,3,0)</f>
        <v>44339.67914351853</v>
      </c>
      <c r="K1656">
        <f>+VLOOKUP(Table13144[[#This Row],[DeviceMAC]],C1657:F3559,4,0)</f>
        <v>144</v>
      </c>
      <c r="L1656" t="str">
        <f>VLOOKUP(Table13144[[#This Row],[PrevRecordType]],RecordTypes!$B$13:$C$27,2,0)</f>
        <v>User Logout is Good</v>
      </c>
      <c r="M1656" t="str">
        <f>+VLOOKUP(Table13144[[#This Row],[DeviceMAC]],C1657:H3559,5,0)</f>
        <v>User Logout is Good</v>
      </c>
    </row>
    <row r="1657" spans="2:13" ht="43.2" x14ac:dyDescent="0.3">
      <c r="B1657" s="5" t="s">
        <v>26</v>
      </c>
      <c r="C1657" s="5" t="s">
        <v>95</v>
      </c>
      <c r="D1657" s="6">
        <v>44339</v>
      </c>
      <c r="E1657" s="28">
        <v>44339.679594907408</v>
      </c>
      <c r="F1657" s="7">
        <v>156</v>
      </c>
      <c r="G1657" s="7" t="str">
        <f>VLOOKUP(Table13144[[#This Row],[LogRecordType]],RecordTypes!$B$13:$C$27,2,0)</f>
        <v>PowerDown Or Network Disconnect Discovered</v>
      </c>
      <c r="H1657" s="5" t="s">
        <v>67</v>
      </c>
      <c r="I1657" s="30">
        <f t="shared" si="25"/>
        <v>44339</v>
      </c>
      <c r="J1657" s="29">
        <f>+VLOOKUP(Table13144[[#This Row],[DeviceMAC]],C1658:F3560,3,0)</f>
        <v>44339.679479166669</v>
      </c>
      <c r="K1657">
        <f>+VLOOKUP(Table13144[[#This Row],[DeviceMAC]],C1658:F3560,4,0)</f>
        <v>144</v>
      </c>
      <c r="L1657" t="str">
        <f>VLOOKUP(Table13144[[#This Row],[PrevRecordType]],RecordTypes!$B$13:$C$27,2,0)</f>
        <v>User Logout is Good</v>
      </c>
      <c r="M1657" t="str">
        <f>+VLOOKUP(Table13144[[#This Row],[DeviceMAC]],C1658:H3560,5,0)</f>
        <v>User Logout is Good</v>
      </c>
    </row>
    <row r="1658" spans="2:13" x14ac:dyDescent="0.3">
      <c r="B1658" s="5" t="s">
        <v>26</v>
      </c>
      <c r="C1658" s="5" t="s">
        <v>95</v>
      </c>
      <c r="D1658" s="6">
        <v>44339</v>
      </c>
      <c r="E1658" s="28">
        <v>44339.679479166669</v>
      </c>
      <c r="F1658" s="7">
        <v>144</v>
      </c>
      <c r="G1658" s="7" t="str">
        <f>VLOOKUP(Table13144[[#This Row],[LogRecordType]],RecordTypes!$B$13:$C$27,2,0)</f>
        <v>User Logout is Good</v>
      </c>
      <c r="H1658" s="5" t="s">
        <v>102</v>
      </c>
      <c r="I1658" s="30">
        <f t="shared" si="25"/>
        <v>44339</v>
      </c>
      <c r="J1658" s="29">
        <f>+VLOOKUP(Table13144[[#This Row],[DeviceMAC]],C1659:F3561,3,0)</f>
        <v>44339.679131944446</v>
      </c>
      <c r="K1658">
        <f>+VLOOKUP(Table13144[[#This Row],[DeviceMAC]],C1659:F3561,4,0)</f>
        <v>139</v>
      </c>
      <c r="L1658" t="str">
        <f>VLOOKUP(Table13144[[#This Row],[PrevRecordType]],RecordTypes!$B$13:$C$27,2,0)</f>
        <v>User Logout Start</v>
      </c>
      <c r="M1658" t="str">
        <f>+VLOOKUP(Table13144[[#This Row],[DeviceMAC]],C1659:H3561,5,0)</f>
        <v>User Logout Start</v>
      </c>
    </row>
    <row r="1659" spans="2:13" x14ac:dyDescent="0.3">
      <c r="B1659" s="5" t="s">
        <v>29</v>
      </c>
      <c r="C1659" s="5" t="s">
        <v>97</v>
      </c>
      <c r="D1659" s="6">
        <v>44339</v>
      </c>
      <c r="E1659" s="28">
        <v>44339.679479166662</v>
      </c>
      <c r="F1659" s="7">
        <v>149</v>
      </c>
      <c r="G1659" s="7" t="str">
        <f>VLOOKUP(Table13144[[#This Row],[LogRecordType]],RecordTypes!$B$13:$C$27,2,0)</f>
        <v>Device Shutdown Start</v>
      </c>
      <c r="H1659" s="5" t="s">
        <v>98</v>
      </c>
      <c r="I1659" s="30">
        <f t="shared" si="25"/>
        <v>44339</v>
      </c>
      <c r="J1659" s="29">
        <f>+VLOOKUP(Table13144[[#This Row],[DeviceMAC]],C1660:F3562,3,0)</f>
        <v>44339.678668981476</v>
      </c>
      <c r="K1659">
        <f>+VLOOKUP(Table13144[[#This Row],[DeviceMAC]],C1660:F3562,4,0)</f>
        <v>144</v>
      </c>
      <c r="L1659" t="str">
        <f>VLOOKUP(Table13144[[#This Row],[PrevRecordType]],RecordTypes!$B$13:$C$27,2,0)</f>
        <v>User Logout is Good</v>
      </c>
      <c r="M1659" t="str">
        <f>+VLOOKUP(Table13144[[#This Row],[DeviceMAC]],C1660:H3562,5,0)</f>
        <v>User Logout is Good</v>
      </c>
    </row>
    <row r="1660" spans="2:13" ht="43.2" x14ac:dyDescent="0.3">
      <c r="B1660" s="5" t="s">
        <v>26</v>
      </c>
      <c r="C1660" s="5" t="s">
        <v>54</v>
      </c>
      <c r="D1660" s="6">
        <v>44339</v>
      </c>
      <c r="E1660" s="28">
        <v>44339.6793287037</v>
      </c>
      <c r="F1660" s="7">
        <v>156</v>
      </c>
      <c r="G1660" s="7" t="str">
        <f>VLOOKUP(Table13144[[#This Row],[LogRecordType]],RecordTypes!$B$13:$C$27,2,0)</f>
        <v>PowerDown Or Network Disconnect Discovered</v>
      </c>
      <c r="H1660" s="5" t="s">
        <v>67</v>
      </c>
      <c r="I1660" s="30">
        <f t="shared" si="25"/>
        <v>44339</v>
      </c>
      <c r="J1660" s="29">
        <f>+VLOOKUP(Table13144[[#This Row],[DeviceMAC]],C1661:F3563,3,0)</f>
        <v>44339.679166666661</v>
      </c>
      <c r="K1660">
        <f>+VLOOKUP(Table13144[[#This Row],[DeviceMAC]],C1661:F3563,4,0)</f>
        <v>144</v>
      </c>
      <c r="L1660" t="str">
        <f>VLOOKUP(Table13144[[#This Row],[PrevRecordType]],RecordTypes!$B$13:$C$27,2,0)</f>
        <v>User Logout is Good</v>
      </c>
      <c r="M1660" t="str">
        <f>+VLOOKUP(Table13144[[#This Row],[DeviceMAC]],C1661:H3563,5,0)</f>
        <v>User Logout is Good</v>
      </c>
    </row>
    <row r="1661" spans="2:13" ht="43.2" x14ac:dyDescent="0.3">
      <c r="B1661" s="5" t="s">
        <v>26</v>
      </c>
      <c r="C1661" s="5" t="s">
        <v>56</v>
      </c>
      <c r="D1661" s="6">
        <v>44339</v>
      </c>
      <c r="E1661" s="28">
        <v>44339.679317129623</v>
      </c>
      <c r="F1661" s="7">
        <v>156</v>
      </c>
      <c r="G1661" s="7" t="str">
        <f>VLOOKUP(Table13144[[#This Row],[LogRecordType]],RecordTypes!$B$13:$C$27,2,0)</f>
        <v>PowerDown Or Network Disconnect Discovered</v>
      </c>
      <c r="H1661" s="5" t="s">
        <v>67</v>
      </c>
      <c r="I1661" s="30">
        <f t="shared" si="25"/>
        <v>44339</v>
      </c>
      <c r="J1661" s="29">
        <f>+VLOOKUP(Table13144[[#This Row],[DeviceMAC]],C1662:F3564,3,0)</f>
        <v>44339.679201388884</v>
      </c>
      <c r="K1661">
        <f>+VLOOKUP(Table13144[[#This Row],[DeviceMAC]],C1662:F3564,4,0)</f>
        <v>144</v>
      </c>
      <c r="L1661" t="str">
        <f>VLOOKUP(Table13144[[#This Row],[PrevRecordType]],RecordTypes!$B$13:$C$27,2,0)</f>
        <v>User Logout is Good</v>
      </c>
      <c r="M1661" t="str">
        <f>+VLOOKUP(Table13144[[#This Row],[DeviceMAC]],C1662:H3564,5,0)</f>
        <v>User Logout is Good</v>
      </c>
    </row>
    <row r="1662" spans="2:13" x14ac:dyDescent="0.3">
      <c r="B1662" s="5" t="s">
        <v>26</v>
      </c>
      <c r="C1662" s="5" t="s">
        <v>56</v>
      </c>
      <c r="D1662" s="6">
        <v>44339</v>
      </c>
      <c r="E1662" s="28">
        <v>44339.679201388884</v>
      </c>
      <c r="F1662" s="7">
        <v>144</v>
      </c>
      <c r="G1662" s="7" t="str">
        <f>VLOOKUP(Table13144[[#This Row],[LogRecordType]],RecordTypes!$B$13:$C$27,2,0)</f>
        <v>User Logout is Good</v>
      </c>
      <c r="H1662" s="5" t="s">
        <v>68</v>
      </c>
      <c r="I1662" s="30">
        <f t="shared" si="25"/>
        <v>44339</v>
      </c>
      <c r="J1662" s="29">
        <f>+VLOOKUP(Table13144[[#This Row],[DeviceMAC]],C1663:F3565,3,0)</f>
        <v>44339.678831018515</v>
      </c>
      <c r="K1662">
        <f>+VLOOKUP(Table13144[[#This Row],[DeviceMAC]],C1663:F3565,4,0)</f>
        <v>139</v>
      </c>
      <c r="L1662" t="str">
        <f>VLOOKUP(Table13144[[#This Row],[PrevRecordType]],RecordTypes!$B$13:$C$27,2,0)</f>
        <v>User Logout Start</v>
      </c>
      <c r="M1662" t="str">
        <f>+VLOOKUP(Table13144[[#This Row],[DeviceMAC]],C1663:H3565,5,0)</f>
        <v>User Logout Start</v>
      </c>
    </row>
    <row r="1663" spans="2:13" x14ac:dyDescent="0.3">
      <c r="B1663" s="5" t="s">
        <v>26</v>
      </c>
      <c r="C1663" s="5" t="s">
        <v>54</v>
      </c>
      <c r="D1663" s="6">
        <v>44339</v>
      </c>
      <c r="E1663" s="28">
        <v>44339.679166666661</v>
      </c>
      <c r="F1663" s="7">
        <v>144</v>
      </c>
      <c r="G1663" s="7" t="str">
        <f>VLOOKUP(Table13144[[#This Row],[LogRecordType]],RecordTypes!$B$13:$C$27,2,0)</f>
        <v>User Logout is Good</v>
      </c>
      <c r="H1663" s="5" t="s">
        <v>88</v>
      </c>
      <c r="I1663" s="30">
        <f t="shared" si="25"/>
        <v>44339</v>
      </c>
      <c r="J1663" s="29">
        <f>+VLOOKUP(Table13144[[#This Row],[DeviceMAC]],C1664:F3566,3,0)</f>
        <v>44339.678680555553</v>
      </c>
      <c r="K1663">
        <f>+VLOOKUP(Table13144[[#This Row],[DeviceMAC]],C1664:F3566,4,0)</f>
        <v>139</v>
      </c>
      <c r="L1663" t="str">
        <f>VLOOKUP(Table13144[[#This Row],[PrevRecordType]],RecordTypes!$B$13:$C$27,2,0)</f>
        <v>User Logout Start</v>
      </c>
      <c r="M1663" t="str">
        <f>+VLOOKUP(Table13144[[#This Row],[DeviceMAC]],C1664:H3566,5,0)</f>
        <v>User Logout Start</v>
      </c>
    </row>
    <row r="1664" spans="2:13" x14ac:dyDescent="0.3">
      <c r="B1664" s="5" t="s">
        <v>26</v>
      </c>
      <c r="C1664" s="5" t="s">
        <v>79</v>
      </c>
      <c r="D1664" s="6">
        <v>44339</v>
      </c>
      <c r="E1664" s="28">
        <v>44339.67914351853</v>
      </c>
      <c r="F1664" s="7">
        <v>144</v>
      </c>
      <c r="G1664" s="7" t="str">
        <f>VLOOKUP(Table13144[[#This Row],[LogRecordType]],RecordTypes!$B$13:$C$27,2,0)</f>
        <v>User Logout is Good</v>
      </c>
      <c r="H1664" s="5" t="s">
        <v>82</v>
      </c>
      <c r="I1664" s="30">
        <f t="shared" si="25"/>
        <v>44339</v>
      </c>
      <c r="J1664" s="29">
        <f>+VLOOKUP(Table13144[[#This Row],[DeviceMAC]],C1665:F3567,3,0)</f>
        <v>44339.67872685186</v>
      </c>
      <c r="K1664">
        <f>+VLOOKUP(Table13144[[#This Row],[DeviceMAC]],C1665:F3567,4,0)</f>
        <v>139</v>
      </c>
      <c r="L1664" t="str">
        <f>VLOOKUP(Table13144[[#This Row],[PrevRecordType]],RecordTypes!$B$13:$C$27,2,0)</f>
        <v>User Logout Start</v>
      </c>
      <c r="M1664" t="str">
        <f>+VLOOKUP(Table13144[[#This Row],[DeviceMAC]],C1665:H3567,5,0)</f>
        <v>User Logout Start</v>
      </c>
    </row>
    <row r="1665" spans="2:13" x14ac:dyDescent="0.3">
      <c r="B1665" s="5" t="s">
        <v>26</v>
      </c>
      <c r="C1665" s="5" t="s">
        <v>95</v>
      </c>
      <c r="D1665" s="6">
        <v>44339</v>
      </c>
      <c r="E1665" s="28">
        <v>44339.679131944446</v>
      </c>
      <c r="F1665" s="7">
        <v>139</v>
      </c>
      <c r="G1665" s="7" t="str">
        <f>VLOOKUP(Table13144[[#This Row],[LogRecordType]],RecordTypes!$B$13:$C$27,2,0)</f>
        <v>User Logout Start</v>
      </c>
      <c r="H1665" s="5" t="s">
        <v>102</v>
      </c>
      <c r="I1665" s="30">
        <f t="shared" si="25"/>
        <v>44339</v>
      </c>
      <c r="J1665" s="29">
        <f>+VLOOKUP(Table13144[[#This Row],[DeviceMAC]],C1666:F3568,3,0)</f>
        <v>44339.304629629631</v>
      </c>
      <c r="K1665">
        <f>+VLOOKUP(Table13144[[#This Row],[DeviceMAC]],C1666:F3568,4,0)</f>
        <v>123</v>
      </c>
      <c r="L1665" t="str">
        <f>VLOOKUP(Table13144[[#This Row],[PrevRecordType]],RecordTypes!$B$13:$C$27,2,0)</f>
        <v>User Login Start is Good</v>
      </c>
      <c r="M1665" t="str">
        <f>+VLOOKUP(Table13144[[#This Row],[DeviceMAC]],C1666:H3568,5,0)</f>
        <v>User Login Start is Good</v>
      </c>
    </row>
    <row r="1666" spans="2:13" x14ac:dyDescent="0.3">
      <c r="B1666" s="5" t="s">
        <v>26</v>
      </c>
      <c r="C1666" s="5" t="s">
        <v>56</v>
      </c>
      <c r="D1666" s="6">
        <v>44339</v>
      </c>
      <c r="E1666" s="28">
        <v>44339.678831018515</v>
      </c>
      <c r="F1666" s="7">
        <v>139</v>
      </c>
      <c r="G1666" s="7" t="str">
        <f>VLOOKUP(Table13144[[#This Row],[LogRecordType]],RecordTypes!$B$13:$C$27,2,0)</f>
        <v>User Logout Start</v>
      </c>
      <c r="H1666" s="5" t="s">
        <v>68</v>
      </c>
      <c r="I1666" s="30">
        <f t="shared" si="25"/>
        <v>44339</v>
      </c>
      <c r="J1666" s="29">
        <f>+VLOOKUP(Table13144[[#This Row],[DeviceMAC]],C1667:F3569,3,0)</f>
        <v>44339.293124999997</v>
      </c>
      <c r="K1666">
        <f>+VLOOKUP(Table13144[[#This Row],[DeviceMAC]],C1667:F3569,4,0)</f>
        <v>123</v>
      </c>
      <c r="L1666" t="str">
        <f>VLOOKUP(Table13144[[#This Row],[PrevRecordType]],RecordTypes!$B$13:$C$27,2,0)</f>
        <v>User Login Start is Good</v>
      </c>
      <c r="M1666" t="str">
        <f>+VLOOKUP(Table13144[[#This Row],[DeviceMAC]],C1667:H3569,5,0)</f>
        <v>User Login Start is Good</v>
      </c>
    </row>
    <row r="1667" spans="2:13" x14ac:dyDescent="0.3">
      <c r="B1667" s="5" t="s">
        <v>26</v>
      </c>
      <c r="C1667" s="5" t="s">
        <v>79</v>
      </c>
      <c r="D1667" s="6">
        <v>44339</v>
      </c>
      <c r="E1667" s="28">
        <v>44339.67872685186</v>
      </c>
      <c r="F1667" s="7">
        <v>139</v>
      </c>
      <c r="G1667" s="7" t="str">
        <f>VLOOKUP(Table13144[[#This Row],[LogRecordType]],RecordTypes!$B$13:$C$27,2,0)</f>
        <v>User Logout Start</v>
      </c>
      <c r="H1667" s="5" t="s">
        <v>81</v>
      </c>
      <c r="I1667" s="30">
        <f t="shared" si="25"/>
        <v>44339</v>
      </c>
      <c r="J1667" s="29">
        <f>+VLOOKUP(Table13144[[#This Row],[DeviceMAC]],C1668:F3570,3,0)</f>
        <v>44339.293715277789</v>
      </c>
      <c r="K1667">
        <f>+VLOOKUP(Table13144[[#This Row],[DeviceMAC]],C1668:F3570,4,0)</f>
        <v>123</v>
      </c>
      <c r="L1667" t="str">
        <f>VLOOKUP(Table13144[[#This Row],[PrevRecordType]],RecordTypes!$B$13:$C$27,2,0)</f>
        <v>User Login Start is Good</v>
      </c>
      <c r="M1667" t="str">
        <f>+VLOOKUP(Table13144[[#This Row],[DeviceMAC]],C1668:H3570,5,0)</f>
        <v>User Login Start is Good</v>
      </c>
    </row>
    <row r="1668" spans="2:13" x14ac:dyDescent="0.3">
      <c r="B1668" s="5" t="s">
        <v>26</v>
      </c>
      <c r="C1668" s="5" t="s">
        <v>54</v>
      </c>
      <c r="D1668" s="6">
        <v>44339</v>
      </c>
      <c r="E1668" s="28">
        <v>44339.678680555553</v>
      </c>
      <c r="F1668" s="7">
        <v>139</v>
      </c>
      <c r="G1668" s="7" t="str">
        <f>VLOOKUP(Table13144[[#This Row],[LogRecordType]],RecordTypes!$B$13:$C$27,2,0)</f>
        <v>User Logout Start</v>
      </c>
      <c r="H1668" s="5" t="s">
        <v>88</v>
      </c>
      <c r="I1668" s="30">
        <f t="shared" si="25"/>
        <v>44339</v>
      </c>
      <c r="J1668" s="29">
        <f>+VLOOKUP(Table13144[[#This Row],[DeviceMAC]],C1669:F3571,3,0)</f>
        <v>44339.295381944445</v>
      </c>
      <c r="K1668">
        <f>+VLOOKUP(Table13144[[#This Row],[DeviceMAC]],C1669:F3571,4,0)</f>
        <v>123</v>
      </c>
      <c r="L1668" t="str">
        <f>VLOOKUP(Table13144[[#This Row],[PrevRecordType]],RecordTypes!$B$13:$C$27,2,0)</f>
        <v>User Login Start is Good</v>
      </c>
      <c r="M1668" t="str">
        <f>+VLOOKUP(Table13144[[#This Row],[DeviceMAC]],C1669:H3571,5,0)</f>
        <v>User Login Start is Good</v>
      </c>
    </row>
    <row r="1669" spans="2:13" x14ac:dyDescent="0.3">
      <c r="B1669" s="5" t="s">
        <v>29</v>
      </c>
      <c r="C1669" s="5" t="s">
        <v>97</v>
      </c>
      <c r="D1669" s="6">
        <v>44339</v>
      </c>
      <c r="E1669" s="28">
        <v>44339.678668981476</v>
      </c>
      <c r="F1669" s="7">
        <v>144</v>
      </c>
      <c r="G1669" s="7" t="str">
        <f>VLOOKUP(Table13144[[#This Row],[LogRecordType]],RecordTypes!$B$13:$C$27,2,0)</f>
        <v>User Logout is Good</v>
      </c>
      <c r="H1669" s="5" t="s">
        <v>94</v>
      </c>
      <c r="I1669" s="30">
        <f t="shared" si="25"/>
        <v>44339</v>
      </c>
      <c r="J1669" s="29">
        <f>+VLOOKUP(Table13144[[#This Row],[DeviceMAC]],C1670:F3572,3,0)</f>
        <v>44339.67828703703</v>
      </c>
      <c r="K1669">
        <f>+VLOOKUP(Table13144[[#This Row],[DeviceMAC]],C1670:F3572,4,0)</f>
        <v>139</v>
      </c>
      <c r="L1669" t="str">
        <f>VLOOKUP(Table13144[[#This Row],[PrevRecordType]],RecordTypes!$B$13:$C$27,2,0)</f>
        <v>User Logout Start</v>
      </c>
      <c r="M1669" t="str">
        <f>+VLOOKUP(Table13144[[#This Row],[DeviceMAC]],C1670:H3572,5,0)</f>
        <v>User Logout Start</v>
      </c>
    </row>
    <row r="1670" spans="2:13" x14ac:dyDescent="0.3">
      <c r="B1670" s="5" t="s">
        <v>29</v>
      </c>
      <c r="C1670" s="5" t="s">
        <v>97</v>
      </c>
      <c r="D1670" s="6">
        <v>44339</v>
      </c>
      <c r="E1670" s="28">
        <v>44339.67828703703</v>
      </c>
      <c r="F1670" s="7">
        <v>139</v>
      </c>
      <c r="G1670" s="7" t="str">
        <f>VLOOKUP(Table13144[[#This Row],[LogRecordType]],RecordTypes!$B$13:$C$27,2,0)</f>
        <v>User Logout Start</v>
      </c>
      <c r="H1670" s="5" t="s">
        <v>99</v>
      </c>
      <c r="I1670" s="30">
        <f t="shared" si="25"/>
        <v>44339</v>
      </c>
      <c r="J1670" s="29">
        <f>+VLOOKUP(Table13144[[#This Row],[DeviceMAC]],C1671:F3573,3,0)</f>
        <v>44339.300428240735</v>
      </c>
      <c r="K1670">
        <f>+VLOOKUP(Table13144[[#This Row],[DeviceMAC]],C1671:F3573,4,0)</f>
        <v>123</v>
      </c>
      <c r="L1670" t="str">
        <f>VLOOKUP(Table13144[[#This Row],[PrevRecordType]],RecordTypes!$B$13:$C$27,2,0)</f>
        <v>User Login Start is Good</v>
      </c>
      <c r="M1670" t="str">
        <f>+VLOOKUP(Table13144[[#This Row],[DeviceMAC]],C1671:H3573,5,0)</f>
        <v>User Login Start is Good</v>
      </c>
    </row>
    <row r="1671" spans="2:13" ht="43.2" x14ac:dyDescent="0.3">
      <c r="B1671" s="5" t="s">
        <v>26</v>
      </c>
      <c r="C1671" s="5" t="s">
        <v>85</v>
      </c>
      <c r="D1671" s="6">
        <v>44339</v>
      </c>
      <c r="E1671" s="28">
        <v>44339.675509259272</v>
      </c>
      <c r="F1671" s="7">
        <v>156</v>
      </c>
      <c r="G1671" s="7" t="str">
        <f>VLOOKUP(Table13144[[#This Row],[LogRecordType]],RecordTypes!$B$13:$C$27,2,0)</f>
        <v>PowerDown Or Network Disconnect Discovered</v>
      </c>
      <c r="H1671" s="5" t="s">
        <v>67</v>
      </c>
      <c r="I1671" s="30">
        <f t="shared" si="25"/>
        <v>44339</v>
      </c>
      <c r="J1671" s="29">
        <f>+VLOOKUP(Table13144[[#This Row],[DeviceMAC]],C1672:F3574,3,0)</f>
        <v>44339.67537037038</v>
      </c>
      <c r="K1671">
        <f>+VLOOKUP(Table13144[[#This Row],[DeviceMAC]],C1672:F3574,4,0)</f>
        <v>151</v>
      </c>
      <c r="L1671" t="str">
        <f>VLOOKUP(Table13144[[#This Row],[PrevRecordType]],RecordTypes!$B$13:$C$27,2,0)</f>
        <v>Device Shutdown Finish</v>
      </c>
      <c r="M1671" t="str">
        <f>+VLOOKUP(Table13144[[#This Row],[DeviceMAC]],C1672:H3574,5,0)</f>
        <v>Device Shutdown Finish</v>
      </c>
    </row>
    <row r="1672" spans="2:13" ht="28.8" x14ac:dyDescent="0.3">
      <c r="B1672" s="5" t="s">
        <v>26</v>
      </c>
      <c r="C1672" s="5" t="s">
        <v>85</v>
      </c>
      <c r="D1672" s="6">
        <v>44339</v>
      </c>
      <c r="E1672" s="28">
        <v>44339.67537037038</v>
      </c>
      <c r="F1672" s="7">
        <v>151</v>
      </c>
      <c r="G1672" s="7" t="str">
        <f>VLOOKUP(Table13144[[#This Row],[LogRecordType]],RecordTypes!$B$13:$C$27,2,0)</f>
        <v>Device Shutdown Finish</v>
      </c>
      <c r="H1672" s="5" t="s">
        <v>86</v>
      </c>
      <c r="I1672" s="30">
        <f t="shared" si="25"/>
        <v>44339</v>
      </c>
      <c r="J1672" s="29">
        <f>+VLOOKUP(Table13144[[#This Row],[DeviceMAC]],C1673:F3575,3,0)</f>
        <v>44339.674583333341</v>
      </c>
      <c r="K1672">
        <f>+VLOOKUP(Table13144[[#This Row],[DeviceMAC]],C1673:F3575,4,0)</f>
        <v>149</v>
      </c>
      <c r="L1672" t="str">
        <f>VLOOKUP(Table13144[[#This Row],[PrevRecordType]],RecordTypes!$B$13:$C$27,2,0)</f>
        <v>Device Shutdown Start</v>
      </c>
      <c r="M1672" t="str">
        <f>+VLOOKUP(Table13144[[#This Row],[DeviceMAC]],C1673:H3575,5,0)</f>
        <v>Device Shutdown Start</v>
      </c>
    </row>
    <row r="1673" spans="2:13" x14ac:dyDescent="0.3">
      <c r="B1673" s="5" t="s">
        <v>26</v>
      </c>
      <c r="C1673" s="5" t="s">
        <v>85</v>
      </c>
      <c r="D1673" s="6">
        <v>44339</v>
      </c>
      <c r="E1673" s="28">
        <v>44339.674583333341</v>
      </c>
      <c r="F1673" s="7">
        <v>149</v>
      </c>
      <c r="G1673" s="7" t="str">
        <f>VLOOKUP(Table13144[[#This Row],[LogRecordType]],RecordTypes!$B$13:$C$27,2,0)</f>
        <v>Device Shutdown Start</v>
      </c>
      <c r="H1673" s="5" t="s">
        <v>86</v>
      </c>
      <c r="I1673" s="30">
        <f t="shared" si="25"/>
        <v>44339</v>
      </c>
      <c r="J1673" s="29">
        <f>+VLOOKUP(Table13144[[#This Row],[DeviceMAC]],C1674:F3576,3,0)</f>
        <v>44339.674085648156</v>
      </c>
      <c r="K1673">
        <f>+VLOOKUP(Table13144[[#This Row],[DeviceMAC]],C1674:F3576,4,0)</f>
        <v>144</v>
      </c>
      <c r="L1673" t="str">
        <f>VLOOKUP(Table13144[[#This Row],[PrevRecordType]],RecordTypes!$B$13:$C$27,2,0)</f>
        <v>User Logout is Good</v>
      </c>
      <c r="M1673" t="str">
        <f>+VLOOKUP(Table13144[[#This Row],[DeviceMAC]],C1674:H3576,5,0)</f>
        <v>User Logout is Good</v>
      </c>
    </row>
    <row r="1674" spans="2:13" x14ac:dyDescent="0.3">
      <c r="B1674" s="5" t="s">
        <v>26</v>
      </c>
      <c r="C1674" s="5" t="s">
        <v>85</v>
      </c>
      <c r="D1674" s="6">
        <v>44339</v>
      </c>
      <c r="E1674" s="28">
        <v>44339.674085648156</v>
      </c>
      <c r="F1674" s="7">
        <v>144</v>
      </c>
      <c r="G1674" s="7" t="str">
        <f>VLOOKUP(Table13144[[#This Row],[LogRecordType]],RecordTypes!$B$13:$C$27,2,0)</f>
        <v>User Logout is Good</v>
      </c>
      <c r="H1674" s="5" t="s">
        <v>90</v>
      </c>
      <c r="I1674" s="30">
        <f t="shared" si="25"/>
        <v>44339</v>
      </c>
      <c r="J1674" s="29">
        <f>+VLOOKUP(Table13144[[#This Row],[DeviceMAC]],C1675:F3577,3,0)</f>
        <v>44339.673703703709</v>
      </c>
      <c r="K1674">
        <f>+VLOOKUP(Table13144[[#This Row],[DeviceMAC]],C1675:F3577,4,0)</f>
        <v>139</v>
      </c>
      <c r="L1674" t="str">
        <f>VLOOKUP(Table13144[[#This Row],[PrevRecordType]],RecordTypes!$B$13:$C$27,2,0)</f>
        <v>User Logout Start</v>
      </c>
      <c r="M1674" t="str">
        <f>+VLOOKUP(Table13144[[#This Row],[DeviceMAC]],C1675:H3577,5,0)</f>
        <v>User Logout Start</v>
      </c>
    </row>
    <row r="1675" spans="2:13" x14ac:dyDescent="0.3">
      <c r="B1675" s="5" t="s">
        <v>26</v>
      </c>
      <c r="C1675" s="5" t="s">
        <v>85</v>
      </c>
      <c r="D1675" s="6">
        <v>44339</v>
      </c>
      <c r="E1675" s="28">
        <v>44339.673703703709</v>
      </c>
      <c r="F1675" s="7">
        <v>139</v>
      </c>
      <c r="G1675" s="7" t="str">
        <f>VLOOKUP(Table13144[[#This Row],[LogRecordType]],RecordTypes!$B$13:$C$27,2,0)</f>
        <v>User Logout Start</v>
      </c>
      <c r="H1675" s="5" t="s">
        <v>89</v>
      </c>
      <c r="I1675" s="30">
        <f t="shared" ref="I1675:I1738" si="26">+VLOOKUP(C1675,C1676:H3578,2,0)</f>
        <v>44339</v>
      </c>
      <c r="J1675" s="29">
        <f>+VLOOKUP(Table13144[[#This Row],[DeviceMAC]],C1676:F3578,3,0)</f>
        <v>44339.295532407414</v>
      </c>
      <c r="K1675">
        <f>+VLOOKUP(Table13144[[#This Row],[DeviceMAC]],C1676:F3578,4,0)</f>
        <v>123</v>
      </c>
      <c r="L1675" t="str">
        <f>VLOOKUP(Table13144[[#This Row],[PrevRecordType]],RecordTypes!$B$13:$C$27,2,0)</f>
        <v>User Login Start is Good</v>
      </c>
      <c r="M1675" t="str">
        <f>+VLOOKUP(Table13144[[#This Row],[DeviceMAC]],C1676:H3578,5,0)</f>
        <v>User Login Start is Good</v>
      </c>
    </row>
    <row r="1676" spans="2:13" ht="43.2" x14ac:dyDescent="0.3">
      <c r="B1676" s="5" t="s">
        <v>29</v>
      </c>
      <c r="C1676" s="5" t="s">
        <v>70</v>
      </c>
      <c r="D1676" s="6">
        <v>44339</v>
      </c>
      <c r="E1676" s="28">
        <v>44339.671944444446</v>
      </c>
      <c r="F1676" s="7">
        <v>156</v>
      </c>
      <c r="G1676" s="7" t="str">
        <f>VLOOKUP(Table13144[[#This Row],[LogRecordType]],RecordTypes!$B$13:$C$27,2,0)</f>
        <v>PowerDown Or Network Disconnect Discovered</v>
      </c>
      <c r="H1676" s="5" t="s">
        <v>67</v>
      </c>
      <c r="I1676" s="30">
        <f t="shared" si="26"/>
        <v>44339</v>
      </c>
      <c r="J1676" s="29">
        <f>+VLOOKUP(Table13144[[#This Row],[DeviceMAC]],C1677:F3579,3,0)</f>
        <v>44339.671793981484</v>
      </c>
      <c r="K1676">
        <f>+VLOOKUP(Table13144[[#This Row],[DeviceMAC]],C1677:F3579,4,0)</f>
        <v>151</v>
      </c>
      <c r="L1676" t="str">
        <f>VLOOKUP(Table13144[[#This Row],[PrevRecordType]],RecordTypes!$B$13:$C$27,2,0)</f>
        <v>Device Shutdown Finish</v>
      </c>
      <c r="M1676" t="str">
        <f>+VLOOKUP(Table13144[[#This Row],[DeviceMAC]],C1677:H3579,5,0)</f>
        <v>Device Shutdown Finish</v>
      </c>
    </row>
    <row r="1677" spans="2:13" ht="28.8" x14ac:dyDescent="0.3">
      <c r="B1677" s="5" t="s">
        <v>29</v>
      </c>
      <c r="C1677" s="5" t="s">
        <v>70</v>
      </c>
      <c r="D1677" s="6">
        <v>44339</v>
      </c>
      <c r="E1677" s="28">
        <v>44339.671793981484</v>
      </c>
      <c r="F1677" s="7">
        <v>151</v>
      </c>
      <c r="G1677" s="7" t="str">
        <f>VLOOKUP(Table13144[[#This Row],[LogRecordType]],RecordTypes!$B$13:$C$27,2,0)</f>
        <v>Device Shutdown Finish</v>
      </c>
      <c r="H1677" s="5" t="s">
        <v>71</v>
      </c>
      <c r="I1677" s="30">
        <f t="shared" si="26"/>
        <v>44339</v>
      </c>
      <c r="J1677" s="29">
        <f>+VLOOKUP(Table13144[[#This Row],[DeviceMAC]],C1678:F3580,3,0)</f>
        <v>44339.671516203707</v>
      </c>
      <c r="K1677">
        <f>+VLOOKUP(Table13144[[#This Row],[DeviceMAC]],C1678:F3580,4,0)</f>
        <v>149</v>
      </c>
      <c r="L1677" t="str">
        <f>VLOOKUP(Table13144[[#This Row],[PrevRecordType]],RecordTypes!$B$13:$C$27,2,0)</f>
        <v>Device Shutdown Start</v>
      </c>
      <c r="M1677" t="str">
        <f>+VLOOKUP(Table13144[[#This Row],[DeviceMAC]],C1678:H3580,5,0)</f>
        <v>Device Shutdown Start</v>
      </c>
    </row>
    <row r="1678" spans="2:13" x14ac:dyDescent="0.3">
      <c r="B1678" s="5" t="s">
        <v>29</v>
      </c>
      <c r="C1678" s="5" t="s">
        <v>70</v>
      </c>
      <c r="D1678" s="6">
        <v>44339</v>
      </c>
      <c r="E1678" s="28">
        <v>44339.671516203707</v>
      </c>
      <c r="F1678" s="7">
        <v>149</v>
      </c>
      <c r="G1678" s="7" t="str">
        <f>VLOOKUP(Table13144[[#This Row],[LogRecordType]],RecordTypes!$B$13:$C$27,2,0)</f>
        <v>Device Shutdown Start</v>
      </c>
      <c r="H1678" s="5" t="s">
        <v>71</v>
      </c>
      <c r="I1678" s="30">
        <f t="shared" si="26"/>
        <v>44339</v>
      </c>
      <c r="J1678" s="29">
        <f>+VLOOKUP(Table13144[[#This Row],[DeviceMAC]],C1679:F3581,3,0)</f>
        <v>44339.671180555561</v>
      </c>
      <c r="K1678">
        <f>+VLOOKUP(Table13144[[#This Row],[DeviceMAC]],C1679:F3581,4,0)</f>
        <v>144</v>
      </c>
      <c r="L1678" t="str">
        <f>VLOOKUP(Table13144[[#This Row],[PrevRecordType]],RecordTypes!$B$13:$C$27,2,0)</f>
        <v>User Logout is Good</v>
      </c>
      <c r="M1678" t="str">
        <f>+VLOOKUP(Table13144[[#This Row],[DeviceMAC]],C1679:H3581,5,0)</f>
        <v>User Logout is Good</v>
      </c>
    </row>
    <row r="1679" spans="2:13" ht="43.2" x14ac:dyDescent="0.3">
      <c r="B1679" s="5" t="s">
        <v>29</v>
      </c>
      <c r="C1679" s="5" t="s">
        <v>60</v>
      </c>
      <c r="D1679" s="6">
        <v>44339</v>
      </c>
      <c r="E1679" s="28">
        <v>44339.671354166669</v>
      </c>
      <c r="F1679" s="7">
        <v>156</v>
      </c>
      <c r="G1679" s="7" t="str">
        <f>VLOOKUP(Table13144[[#This Row],[LogRecordType]],RecordTypes!$B$13:$C$27,2,0)</f>
        <v>PowerDown Or Network Disconnect Discovered</v>
      </c>
      <c r="H1679" s="5" t="s">
        <v>67</v>
      </c>
      <c r="I1679" s="30">
        <f t="shared" si="26"/>
        <v>44339</v>
      </c>
      <c r="J1679" s="29">
        <f>+VLOOKUP(Table13144[[#This Row],[DeviceMAC]],C1680:F3582,3,0)</f>
        <v>44339.67123842593</v>
      </c>
      <c r="K1679">
        <f>+VLOOKUP(Table13144[[#This Row],[DeviceMAC]],C1680:F3582,4,0)</f>
        <v>144</v>
      </c>
      <c r="L1679" t="str">
        <f>VLOOKUP(Table13144[[#This Row],[PrevRecordType]],RecordTypes!$B$13:$C$27,2,0)</f>
        <v>User Logout is Good</v>
      </c>
      <c r="M1679" t="str">
        <f>+VLOOKUP(Table13144[[#This Row],[DeviceMAC]],C1680:H3582,5,0)</f>
        <v>User Logout is Good</v>
      </c>
    </row>
    <row r="1680" spans="2:13" x14ac:dyDescent="0.3">
      <c r="B1680" s="5" t="s">
        <v>29</v>
      </c>
      <c r="C1680" s="5" t="s">
        <v>60</v>
      </c>
      <c r="D1680" s="6">
        <v>44339</v>
      </c>
      <c r="E1680" s="28">
        <v>44339.67123842593</v>
      </c>
      <c r="F1680" s="7">
        <v>144</v>
      </c>
      <c r="G1680" s="7" t="str">
        <f>VLOOKUP(Table13144[[#This Row],[LogRecordType]],RecordTypes!$B$13:$C$27,2,0)</f>
        <v>User Logout is Good</v>
      </c>
      <c r="H1680" s="5" t="s">
        <v>76</v>
      </c>
      <c r="I1680" s="30">
        <f t="shared" si="26"/>
        <v>44339</v>
      </c>
      <c r="J1680" s="29">
        <f>+VLOOKUP(Table13144[[#This Row],[DeviceMAC]],C1681:F3583,3,0)</f>
        <v>44339.670729166668</v>
      </c>
      <c r="K1680">
        <f>+VLOOKUP(Table13144[[#This Row],[DeviceMAC]],C1681:F3583,4,0)</f>
        <v>139</v>
      </c>
      <c r="L1680" t="str">
        <f>VLOOKUP(Table13144[[#This Row],[PrevRecordType]],RecordTypes!$B$13:$C$27,2,0)</f>
        <v>User Logout Start</v>
      </c>
      <c r="M1680" t="str">
        <f>+VLOOKUP(Table13144[[#This Row],[DeviceMAC]],C1681:H3583,5,0)</f>
        <v>User Logout Start</v>
      </c>
    </row>
    <row r="1681" spans="2:13" x14ac:dyDescent="0.3">
      <c r="B1681" s="5" t="s">
        <v>29</v>
      </c>
      <c r="C1681" s="5" t="s">
        <v>70</v>
      </c>
      <c r="D1681" s="6">
        <v>44339</v>
      </c>
      <c r="E1681" s="28">
        <v>44339.671180555561</v>
      </c>
      <c r="F1681" s="7">
        <v>144</v>
      </c>
      <c r="G1681" s="7" t="str">
        <f>VLOOKUP(Table13144[[#This Row],[LogRecordType]],RecordTypes!$B$13:$C$27,2,0)</f>
        <v>User Logout is Good</v>
      </c>
      <c r="H1681" s="5" t="s">
        <v>78</v>
      </c>
      <c r="I1681" s="30">
        <f t="shared" si="26"/>
        <v>44339</v>
      </c>
      <c r="J1681" s="29">
        <f>+VLOOKUP(Table13144[[#This Row],[DeviceMAC]],C1682:F3584,3,0)</f>
        <v>44339.669930555559</v>
      </c>
      <c r="K1681">
        <f>+VLOOKUP(Table13144[[#This Row],[DeviceMAC]],C1682:F3584,4,0)</f>
        <v>139</v>
      </c>
      <c r="L1681" t="str">
        <f>VLOOKUP(Table13144[[#This Row],[PrevRecordType]],RecordTypes!$B$13:$C$27,2,0)</f>
        <v>User Logout Start</v>
      </c>
      <c r="M1681" t="str">
        <f>+VLOOKUP(Table13144[[#This Row],[DeviceMAC]],C1682:H3584,5,0)</f>
        <v>User Logout Start</v>
      </c>
    </row>
    <row r="1682" spans="2:13" x14ac:dyDescent="0.3">
      <c r="B1682" s="5" t="s">
        <v>29</v>
      </c>
      <c r="C1682" s="5" t="s">
        <v>60</v>
      </c>
      <c r="D1682" s="6">
        <v>44339</v>
      </c>
      <c r="E1682" s="28">
        <v>44339.670729166668</v>
      </c>
      <c r="F1682" s="7">
        <v>139</v>
      </c>
      <c r="G1682" s="7" t="str">
        <f>VLOOKUP(Table13144[[#This Row],[LogRecordType]],RecordTypes!$B$13:$C$27,2,0)</f>
        <v>User Logout Start</v>
      </c>
      <c r="H1682" s="5" t="s">
        <v>76</v>
      </c>
      <c r="I1682" s="30">
        <f t="shared" si="26"/>
        <v>44339</v>
      </c>
      <c r="J1682" s="29">
        <f>+VLOOKUP(Table13144[[#This Row],[DeviceMAC]],C1683:F3585,3,0)</f>
        <v>44339.291956018526</v>
      </c>
      <c r="K1682">
        <f>+VLOOKUP(Table13144[[#This Row],[DeviceMAC]],C1683:F3585,4,0)</f>
        <v>123</v>
      </c>
      <c r="L1682" t="str">
        <f>VLOOKUP(Table13144[[#This Row],[PrevRecordType]],RecordTypes!$B$13:$C$27,2,0)</f>
        <v>User Login Start is Good</v>
      </c>
      <c r="M1682" t="str">
        <f>+VLOOKUP(Table13144[[#This Row],[DeviceMAC]],C1683:H3585,5,0)</f>
        <v>User Login Start is Good</v>
      </c>
    </row>
    <row r="1683" spans="2:13" x14ac:dyDescent="0.3">
      <c r="B1683" s="5" t="s">
        <v>29</v>
      </c>
      <c r="C1683" s="5" t="s">
        <v>70</v>
      </c>
      <c r="D1683" s="6">
        <v>44339</v>
      </c>
      <c r="E1683" s="28">
        <v>44339.669930555559</v>
      </c>
      <c r="F1683" s="7">
        <v>139</v>
      </c>
      <c r="G1683" s="7" t="str">
        <f>VLOOKUP(Table13144[[#This Row],[LogRecordType]],RecordTypes!$B$13:$C$27,2,0)</f>
        <v>User Logout Start</v>
      </c>
      <c r="H1683" s="5" t="s">
        <v>77</v>
      </c>
      <c r="I1683" s="30">
        <f t="shared" si="26"/>
        <v>44339</v>
      </c>
      <c r="J1683" s="29">
        <f>+VLOOKUP(Table13144[[#This Row],[DeviceMAC]],C1684:F3586,3,0)</f>
        <v>44339.291909722226</v>
      </c>
      <c r="K1683">
        <f>+VLOOKUP(Table13144[[#This Row],[DeviceMAC]],C1684:F3586,4,0)</f>
        <v>123</v>
      </c>
      <c r="L1683" t="str">
        <f>VLOOKUP(Table13144[[#This Row],[PrevRecordType]],RecordTypes!$B$13:$C$27,2,0)</f>
        <v>User Login Start is Good</v>
      </c>
      <c r="M1683" t="str">
        <f>+VLOOKUP(Table13144[[#This Row],[DeviceMAC]],C1684:H3586,5,0)</f>
        <v>User Login Start is Good</v>
      </c>
    </row>
    <row r="1684" spans="2:13" ht="43.2" x14ac:dyDescent="0.3">
      <c r="B1684" s="5" t="s">
        <v>29</v>
      </c>
      <c r="C1684" s="5" t="s">
        <v>74</v>
      </c>
      <c r="D1684" s="6">
        <v>44339</v>
      </c>
      <c r="E1684" s="28">
        <v>44339.666076388887</v>
      </c>
      <c r="F1684" s="7">
        <v>156</v>
      </c>
      <c r="G1684" s="7" t="str">
        <f>VLOOKUP(Table13144[[#This Row],[LogRecordType]],RecordTypes!$B$13:$C$27,2,0)</f>
        <v>PowerDown Or Network Disconnect Discovered</v>
      </c>
      <c r="H1684" s="5" t="s">
        <v>67</v>
      </c>
      <c r="I1684" s="30">
        <f t="shared" si="26"/>
        <v>44339</v>
      </c>
      <c r="J1684" s="29">
        <f>+VLOOKUP(Table13144[[#This Row],[DeviceMAC]],C1685:F3587,3,0)</f>
        <v>44339.665949074071</v>
      </c>
      <c r="K1684">
        <f>+VLOOKUP(Table13144[[#This Row],[DeviceMAC]],C1685:F3587,4,0)</f>
        <v>144</v>
      </c>
      <c r="L1684" t="str">
        <f>VLOOKUP(Table13144[[#This Row],[PrevRecordType]],RecordTypes!$B$13:$C$27,2,0)</f>
        <v>User Logout is Good</v>
      </c>
      <c r="M1684" t="str">
        <f>+VLOOKUP(Table13144[[#This Row],[DeviceMAC]],C1685:H3587,5,0)</f>
        <v>User Logout is Good</v>
      </c>
    </row>
    <row r="1685" spans="2:13" x14ac:dyDescent="0.3">
      <c r="B1685" s="5" t="s">
        <v>29</v>
      </c>
      <c r="C1685" s="5" t="s">
        <v>74</v>
      </c>
      <c r="D1685" s="6">
        <v>44339</v>
      </c>
      <c r="E1685" s="28">
        <v>44339.665949074071</v>
      </c>
      <c r="F1685" s="7">
        <v>144</v>
      </c>
      <c r="G1685" s="7" t="str">
        <f>VLOOKUP(Table13144[[#This Row],[LogRecordType]],RecordTypes!$B$13:$C$27,2,0)</f>
        <v>User Logout is Good</v>
      </c>
      <c r="H1685" s="5" t="s">
        <v>94</v>
      </c>
      <c r="I1685" s="30">
        <f t="shared" si="26"/>
        <v>44339</v>
      </c>
      <c r="J1685" s="29">
        <f>+VLOOKUP(Table13144[[#This Row],[DeviceMAC]],C1686:F3588,3,0)</f>
        <v>44339.665509259255</v>
      </c>
      <c r="K1685">
        <f>+VLOOKUP(Table13144[[#This Row],[DeviceMAC]],C1686:F3588,4,0)</f>
        <v>139</v>
      </c>
      <c r="L1685" t="str">
        <f>VLOOKUP(Table13144[[#This Row],[PrevRecordType]],RecordTypes!$B$13:$C$27,2,0)</f>
        <v>User Logout Start</v>
      </c>
      <c r="M1685" t="str">
        <f>+VLOOKUP(Table13144[[#This Row],[DeviceMAC]],C1686:H3588,5,0)</f>
        <v>User Logout Start</v>
      </c>
    </row>
    <row r="1686" spans="2:13" x14ac:dyDescent="0.3">
      <c r="B1686" s="5" t="s">
        <v>29</v>
      </c>
      <c r="C1686" s="5" t="s">
        <v>74</v>
      </c>
      <c r="D1686" s="6">
        <v>44339</v>
      </c>
      <c r="E1686" s="28">
        <v>44339.665509259255</v>
      </c>
      <c r="F1686" s="7">
        <v>139</v>
      </c>
      <c r="G1686" s="7" t="str">
        <f>VLOOKUP(Table13144[[#This Row],[LogRecordType]],RecordTypes!$B$13:$C$27,2,0)</f>
        <v>User Logout Start</v>
      </c>
      <c r="H1686" s="5" t="s">
        <v>94</v>
      </c>
      <c r="I1686" s="30">
        <f t="shared" si="26"/>
        <v>44339</v>
      </c>
      <c r="J1686" s="29">
        <f>+VLOOKUP(Table13144[[#This Row],[DeviceMAC]],C1687:F3589,3,0)</f>
        <v>44339.296527777769</v>
      </c>
      <c r="K1686">
        <f>+VLOOKUP(Table13144[[#This Row],[DeviceMAC]],C1687:F3589,4,0)</f>
        <v>123</v>
      </c>
      <c r="L1686" t="str">
        <f>VLOOKUP(Table13144[[#This Row],[PrevRecordType]],RecordTypes!$B$13:$C$27,2,0)</f>
        <v>User Login Start is Good</v>
      </c>
      <c r="M1686" t="str">
        <f>+VLOOKUP(Table13144[[#This Row],[DeviceMAC]],C1687:H3589,5,0)</f>
        <v>User Login Start is Good</v>
      </c>
    </row>
    <row r="1687" spans="2:13" ht="43.2" x14ac:dyDescent="0.3">
      <c r="B1687" s="5" t="s">
        <v>26</v>
      </c>
      <c r="C1687" s="5" t="s">
        <v>64</v>
      </c>
      <c r="D1687" s="6">
        <v>44339</v>
      </c>
      <c r="E1687" s="28">
        <v>44339.664328703708</v>
      </c>
      <c r="F1687" s="7">
        <v>156</v>
      </c>
      <c r="G1687" s="7" t="str">
        <f>VLOOKUP(Table13144[[#This Row],[LogRecordType]],RecordTypes!$B$13:$C$27,2,0)</f>
        <v>PowerDown Or Network Disconnect Discovered</v>
      </c>
      <c r="H1687" s="5" t="s">
        <v>67</v>
      </c>
      <c r="I1687" s="30">
        <f t="shared" si="26"/>
        <v>44339</v>
      </c>
      <c r="J1687" s="29">
        <f>+VLOOKUP(Table13144[[#This Row],[DeviceMAC]],C1688:F3590,3,0)</f>
        <v>44339.664212962969</v>
      </c>
      <c r="K1687">
        <f>+VLOOKUP(Table13144[[#This Row],[DeviceMAC]],C1688:F3590,4,0)</f>
        <v>144</v>
      </c>
      <c r="L1687" t="str">
        <f>VLOOKUP(Table13144[[#This Row],[PrevRecordType]],RecordTypes!$B$13:$C$27,2,0)</f>
        <v>User Logout is Good</v>
      </c>
      <c r="M1687" t="str">
        <f>+VLOOKUP(Table13144[[#This Row],[DeviceMAC]],C1688:H3590,5,0)</f>
        <v>User Logout is Good</v>
      </c>
    </row>
    <row r="1688" spans="2:13" x14ac:dyDescent="0.3">
      <c r="B1688" s="5" t="s">
        <v>26</v>
      </c>
      <c r="C1688" s="5" t="s">
        <v>64</v>
      </c>
      <c r="D1688" s="6">
        <v>44339</v>
      </c>
      <c r="E1688" s="28">
        <v>44339.664212962969</v>
      </c>
      <c r="F1688" s="7">
        <v>144</v>
      </c>
      <c r="G1688" s="7" t="str">
        <f>VLOOKUP(Table13144[[#This Row],[LogRecordType]],RecordTypes!$B$13:$C$27,2,0)</f>
        <v>User Logout is Good</v>
      </c>
      <c r="H1688" s="5" t="s">
        <v>90</v>
      </c>
      <c r="I1688" s="30">
        <f t="shared" si="26"/>
        <v>44339</v>
      </c>
      <c r="J1688" s="29">
        <f>+VLOOKUP(Table13144[[#This Row],[DeviceMAC]],C1689:F3591,3,0)</f>
        <v>44339.662893518529</v>
      </c>
      <c r="K1688">
        <f>+VLOOKUP(Table13144[[#This Row],[DeviceMAC]],C1689:F3591,4,0)</f>
        <v>139</v>
      </c>
      <c r="L1688" t="str">
        <f>VLOOKUP(Table13144[[#This Row],[PrevRecordType]],RecordTypes!$B$13:$C$27,2,0)</f>
        <v>User Logout Start</v>
      </c>
      <c r="M1688" t="str">
        <f>+VLOOKUP(Table13144[[#This Row],[DeviceMAC]],C1689:H3591,5,0)</f>
        <v>User Logout Start</v>
      </c>
    </row>
    <row r="1689" spans="2:13" x14ac:dyDescent="0.3">
      <c r="B1689" s="5" t="s">
        <v>26</v>
      </c>
      <c r="C1689" s="5" t="s">
        <v>64</v>
      </c>
      <c r="D1689" s="6">
        <v>44339</v>
      </c>
      <c r="E1689" s="28">
        <v>44339.662893518529</v>
      </c>
      <c r="F1689" s="7">
        <v>139</v>
      </c>
      <c r="G1689" s="7" t="str">
        <f>VLOOKUP(Table13144[[#This Row],[LogRecordType]],RecordTypes!$B$13:$C$27,2,0)</f>
        <v>User Logout Start</v>
      </c>
      <c r="H1689" s="5" t="s">
        <v>90</v>
      </c>
      <c r="I1689" s="30">
        <f t="shared" si="26"/>
        <v>44339</v>
      </c>
      <c r="J1689" s="29">
        <f>+VLOOKUP(Table13144[[#This Row],[DeviceMAC]],C1690:F3592,3,0)</f>
        <v>44339.298796296302</v>
      </c>
      <c r="K1689">
        <f>+VLOOKUP(Table13144[[#This Row],[DeviceMAC]],C1690:F3592,4,0)</f>
        <v>123</v>
      </c>
      <c r="L1689" t="str">
        <f>VLOOKUP(Table13144[[#This Row],[PrevRecordType]],RecordTypes!$B$13:$C$27,2,0)</f>
        <v>User Login Start is Good</v>
      </c>
      <c r="M1689" t="str">
        <f>+VLOOKUP(Table13144[[#This Row],[DeviceMAC]],C1690:H3592,5,0)</f>
        <v>User Login Start is Good</v>
      </c>
    </row>
    <row r="1690" spans="2:13" ht="43.2" x14ac:dyDescent="0.3">
      <c r="B1690" s="5" t="s">
        <v>29</v>
      </c>
      <c r="C1690" s="5" t="s">
        <v>41</v>
      </c>
      <c r="D1690" s="6">
        <v>44339</v>
      </c>
      <c r="E1690" s="28">
        <v>44339.659259259264</v>
      </c>
      <c r="F1690" s="7">
        <v>156</v>
      </c>
      <c r="G1690" s="7" t="str">
        <f>VLOOKUP(Table13144[[#This Row],[LogRecordType]],RecordTypes!$B$13:$C$27,2,0)</f>
        <v>PowerDown Or Network Disconnect Discovered</v>
      </c>
      <c r="H1690" s="5" t="s">
        <v>67</v>
      </c>
      <c r="I1690" s="30">
        <f t="shared" si="26"/>
        <v>44339</v>
      </c>
      <c r="J1690" s="29">
        <f>+VLOOKUP(Table13144[[#This Row],[DeviceMAC]],C1691:F3593,3,0)</f>
        <v>44339.659097222226</v>
      </c>
      <c r="K1690">
        <f>+VLOOKUP(Table13144[[#This Row],[DeviceMAC]],C1691:F3593,4,0)</f>
        <v>144</v>
      </c>
      <c r="L1690" t="str">
        <f>VLOOKUP(Table13144[[#This Row],[PrevRecordType]],RecordTypes!$B$13:$C$27,2,0)</f>
        <v>User Logout is Good</v>
      </c>
      <c r="M1690" t="str">
        <f>+VLOOKUP(Table13144[[#This Row],[DeviceMAC]],C1691:H3593,5,0)</f>
        <v>User Logout is Good</v>
      </c>
    </row>
    <row r="1691" spans="2:13" x14ac:dyDescent="0.3">
      <c r="B1691" s="5" t="s">
        <v>29</v>
      </c>
      <c r="C1691" s="5" t="s">
        <v>41</v>
      </c>
      <c r="D1691" s="6">
        <v>44339</v>
      </c>
      <c r="E1691" s="28">
        <v>44339.659097222226</v>
      </c>
      <c r="F1691" s="7">
        <v>144</v>
      </c>
      <c r="G1691" s="7" t="str">
        <f>VLOOKUP(Table13144[[#This Row],[LogRecordType]],RecordTypes!$B$13:$C$27,2,0)</f>
        <v>User Logout is Good</v>
      </c>
      <c r="H1691" s="5" t="s">
        <v>45</v>
      </c>
      <c r="I1691" s="30">
        <f t="shared" si="26"/>
        <v>44339</v>
      </c>
      <c r="J1691" s="29">
        <f>+VLOOKUP(Table13144[[#This Row],[DeviceMAC]],C1692:F3594,3,0)</f>
        <v>44339.65870370371</v>
      </c>
      <c r="K1691">
        <f>+VLOOKUP(Table13144[[#This Row],[DeviceMAC]],C1692:F3594,4,0)</f>
        <v>139</v>
      </c>
      <c r="L1691" t="str">
        <f>VLOOKUP(Table13144[[#This Row],[PrevRecordType]],RecordTypes!$B$13:$C$27,2,0)</f>
        <v>User Logout Start</v>
      </c>
      <c r="M1691" t="str">
        <f>+VLOOKUP(Table13144[[#This Row],[DeviceMAC]],C1692:H3594,5,0)</f>
        <v>User Logout Start</v>
      </c>
    </row>
    <row r="1692" spans="2:13" x14ac:dyDescent="0.3">
      <c r="B1692" s="5" t="s">
        <v>29</v>
      </c>
      <c r="C1692" s="5" t="s">
        <v>41</v>
      </c>
      <c r="D1692" s="6">
        <v>44339</v>
      </c>
      <c r="E1692" s="28">
        <v>44339.65870370371</v>
      </c>
      <c r="F1692" s="7">
        <v>139</v>
      </c>
      <c r="G1692" s="7" t="str">
        <f>VLOOKUP(Table13144[[#This Row],[LogRecordType]],RecordTypes!$B$13:$C$27,2,0)</f>
        <v>User Logout Start</v>
      </c>
      <c r="H1692" s="5" t="s">
        <v>45</v>
      </c>
      <c r="I1692" s="30">
        <f t="shared" si="26"/>
        <v>44339</v>
      </c>
      <c r="J1692" s="29">
        <f>+VLOOKUP(Table13144[[#This Row],[DeviceMAC]],C1693:F3595,3,0)</f>
        <v>44339.279513888898</v>
      </c>
      <c r="K1692">
        <f>+VLOOKUP(Table13144[[#This Row],[DeviceMAC]],C1693:F3595,4,0)</f>
        <v>123</v>
      </c>
      <c r="L1692" t="str">
        <f>VLOOKUP(Table13144[[#This Row],[PrevRecordType]],RecordTypes!$B$13:$C$27,2,0)</f>
        <v>User Login Start is Good</v>
      </c>
      <c r="M1692" t="str">
        <f>+VLOOKUP(Table13144[[#This Row],[DeviceMAC]],C1693:H3595,5,0)</f>
        <v>User Login Start is Good</v>
      </c>
    </row>
    <row r="1693" spans="2:13" ht="43.2" x14ac:dyDescent="0.3">
      <c r="B1693" s="5" t="s">
        <v>26</v>
      </c>
      <c r="C1693" s="5" t="s">
        <v>48</v>
      </c>
      <c r="D1693" s="6">
        <v>44339</v>
      </c>
      <c r="E1693" s="28">
        <v>44339.6561574074</v>
      </c>
      <c r="F1693" s="7">
        <v>156</v>
      </c>
      <c r="G1693" s="7" t="str">
        <f>VLOOKUP(Table13144[[#This Row],[LogRecordType]],RecordTypes!$B$13:$C$27,2,0)</f>
        <v>PowerDown Or Network Disconnect Discovered</v>
      </c>
      <c r="H1693" s="5" t="s">
        <v>67</v>
      </c>
      <c r="I1693" s="30">
        <f t="shared" si="26"/>
        <v>44339</v>
      </c>
      <c r="J1693" s="29">
        <f>+VLOOKUP(Table13144[[#This Row],[DeviceMAC]],C1694:F3596,3,0)</f>
        <v>44339.656030092585</v>
      </c>
      <c r="K1693">
        <f>+VLOOKUP(Table13144[[#This Row],[DeviceMAC]],C1694:F3596,4,0)</f>
        <v>144</v>
      </c>
      <c r="L1693" t="str">
        <f>VLOOKUP(Table13144[[#This Row],[PrevRecordType]],RecordTypes!$B$13:$C$27,2,0)</f>
        <v>User Logout is Good</v>
      </c>
      <c r="M1693" t="str">
        <f>+VLOOKUP(Table13144[[#This Row],[DeviceMAC]],C1694:H3596,5,0)</f>
        <v>User Logout is Good</v>
      </c>
    </row>
    <row r="1694" spans="2:13" x14ac:dyDescent="0.3">
      <c r="B1694" s="5" t="s">
        <v>26</v>
      </c>
      <c r="C1694" s="5" t="s">
        <v>48</v>
      </c>
      <c r="D1694" s="6">
        <v>44339</v>
      </c>
      <c r="E1694" s="28">
        <v>44339.656030092585</v>
      </c>
      <c r="F1694" s="7">
        <v>144</v>
      </c>
      <c r="G1694" s="7" t="str">
        <f>VLOOKUP(Table13144[[#This Row],[LogRecordType]],RecordTypes!$B$13:$C$27,2,0)</f>
        <v>User Logout is Good</v>
      </c>
      <c r="H1694" s="5" t="s">
        <v>63</v>
      </c>
      <c r="I1694" s="30">
        <f t="shared" si="26"/>
        <v>44339</v>
      </c>
      <c r="J1694" s="29">
        <f>+VLOOKUP(Table13144[[#This Row],[DeviceMAC]],C1695:F3597,3,0)</f>
        <v>44339.655636574069</v>
      </c>
      <c r="K1694">
        <f>+VLOOKUP(Table13144[[#This Row],[DeviceMAC]],C1695:F3597,4,0)</f>
        <v>139</v>
      </c>
      <c r="L1694" t="str">
        <f>VLOOKUP(Table13144[[#This Row],[PrevRecordType]],RecordTypes!$B$13:$C$27,2,0)</f>
        <v>User Logout Start</v>
      </c>
      <c r="M1694" t="str">
        <f>+VLOOKUP(Table13144[[#This Row],[DeviceMAC]],C1695:H3597,5,0)</f>
        <v>User Logout Start</v>
      </c>
    </row>
    <row r="1695" spans="2:13" x14ac:dyDescent="0.3">
      <c r="B1695" s="5" t="s">
        <v>26</v>
      </c>
      <c r="C1695" s="5" t="s">
        <v>48</v>
      </c>
      <c r="D1695" s="6">
        <v>44339</v>
      </c>
      <c r="E1695" s="28">
        <v>44339.655636574069</v>
      </c>
      <c r="F1695" s="7">
        <v>139</v>
      </c>
      <c r="G1695" s="7" t="str">
        <f>VLOOKUP(Table13144[[#This Row],[LogRecordType]],RecordTypes!$B$13:$C$27,2,0)</f>
        <v>User Logout Start</v>
      </c>
      <c r="H1695" s="5" t="s">
        <v>63</v>
      </c>
      <c r="I1695" s="30">
        <f t="shared" si="26"/>
        <v>44339</v>
      </c>
      <c r="J1695" s="29">
        <f>+VLOOKUP(Table13144[[#This Row],[DeviceMAC]],C1696:F3598,3,0)</f>
        <v>44339.287870370368</v>
      </c>
      <c r="K1695">
        <f>+VLOOKUP(Table13144[[#This Row],[DeviceMAC]],C1696:F3598,4,0)</f>
        <v>123</v>
      </c>
      <c r="L1695" t="str">
        <f>VLOOKUP(Table13144[[#This Row],[PrevRecordType]],RecordTypes!$B$13:$C$27,2,0)</f>
        <v>User Login Start is Good</v>
      </c>
      <c r="M1695" t="str">
        <f>+VLOOKUP(Table13144[[#This Row],[DeviceMAC]],C1696:H3598,5,0)</f>
        <v>User Login Start is Good</v>
      </c>
    </row>
    <row r="1696" spans="2:13" ht="43.2" x14ac:dyDescent="0.3">
      <c r="B1696" s="5" t="s">
        <v>29</v>
      </c>
      <c r="C1696" s="5" t="s">
        <v>30</v>
      </c>
      <c r="D1696" s="6">
        <v>44339</v>
      </c>
      <c r="E1696" s="28">
        <v>44339.65048611111</v>
      </c>
      <c r="F1696" s="7">
        <v>156</v>
      </c>
      <c r="G1696" s="7" t="str">
        <f>VLOOKUP(Table13144[[#This Row],[LogRecordType]],RecordTypes!$B$13:$C$27,2,0)</f>
        <v>PowerDown Or Network Disconnect Discovered</v>
      </c>
      <c r="H1696" s="5" t="s">
        <v>67</v>
      </c>
      <c r="I1696" s="30">
        <f t="shared" si="26"/>
        <v>44339</v>
      </c>
      <c r="J1696" s="29">
        <f>+VLOOKUP(Table13144[[#This Row],[DeviceMAC]],C1697:F3599,3,0)</f>
        <v>44339.650347222218</v>
      </c>
      <c r="K1696">
        <f>+VLOOKUP(Table13144[[#This Row],[DeviceMAC]],C1697:F3599,4,0)</f>
        <v>144</v>
      </c>
      <c r="L1696" t="str">
        <f>VLOOKUP(Table13144[[#This Row],[PrevRecordType]],RecordTypes!$B$13:$C$27,2,0)</f>
        <v>User Logout is Good</v>
      </c>
      <c r="M1696" t="str">
        <f>+VLOOKUP(Table13144[[#This Row],[DeviceMAC]],C1697:H3599,5,0)</f>
        <v>User Logout is Good</v>
      </c>
    </row>
    <row r="1697" spans="2:13" x14ac:dyDescent="0.3">
      <c r="B1697" s="5" t="s">
        <v>29</v>
      </c>
      <c r="C1697" s="5" t="s">
        <v>30</v>
      </c>
      <c r="D1697" s="6">
        <v>44339</v>
      </c>
      <c r="E1697" s="28">
        <v>44339.650347222218</v>
      </c>
      <c r="F1697" s="7">
        <v>144</v>
      </c>
      <c r="G1697" s="7" t="str">
        <f>VLOOKUP(Table13144[[#This Row],[LogRecordType]],RecordTypes!$B$13:$C$27,2,0)</f>
        <v>User Logout is Good</v>
      </c>
      <c r="H1697" s="5" t="s">
        <v>36</v>
      </c>
      <c r="I1697" s="30">
        <f t="shared" si="26"/>
        <v>44339</v>
      </c>
      <c r="J1697" s="29">
        <f>+VLOOKUP(Table13144[[#This Row],[DeviceMAC]],C1698:F3600,3,0)</f>
        <v>44339.649965277771</v>
      </c>
      <c r="K1697">
        <f>+VLOOKUP(Table13144[[#This Row],[DeviceMAC]],C1698:F3600,4,0)</f>
        <v>139</v>
      </c>
      <c r="L1697" t="str">
        <f>VLOOKUP(Table13144[[#This Row],[PrevRecordType]],RecordTypes!$B$13:$C$27,2,0)</f>
        <v>User Logout Start</v>
      </c>
      <c r="M1697" t="str">
        <f>+VLOOKUP(Table13144[[#This Row],[DeviceMAC]],C1698:H3600,5,0)</f>
        <v>User Logout Start</v>
      </c>
    </row>
    <row r="1698" spans="2:13" x14ac:dyDescent="0.3">
      <c r="B1698" s="5" t="s">
        <v>29</v>
      </c>
      <c r="C1698" s="5" t="s">
        <v>30</v>
      </c>
      <c r="D1698" s="6">
        <v>44339</v>
      </c>
      <c r="E1698" s="28">
        <v>44339.649965277771</v>
      </c>
      <c r="F1698" s="7">
        <v>139</v>
      </c>
      <c r="G1698" s="7" t="str">
        <f>VLOOKUP(Table13144[[#This Row],[LogRecordType]],RecordTypes!$B$13:$C$27,2,0)</f>
        <v>User Logout Start</v>
      </c>
      <c r="H1698" s="5" t="s">
        <v>36</v>
      </c>
      <c r="I1698" s="30">
        <f t="shared" si="26"/>
        <v>44339</v>
      </c>
      <c r="J1698" s="29">
        <f>+VLOOKUP(Table13144[[#This Row],[DeviceMAC]],C1699:F3601,3,0)</f>
        <v>44339.264247685183</v>
      </c>
      <c r="K1698">
        <f>+VLOOKUP(Table13144[[#This Row],[DeviceMAC]],C1699:F3601,4,0)</f>
        <v>123</v>
      </c>
      <c r="L1698" t="str">
        <f>VLOOKUP(Table13144[[#This Row],[PrevRecordType]],RecordTypes!$B$13:$C$27,2,0)</f>
        <v>User Login Start is Good</v>
      </c>
      <c r="M1698" t="str">
        <f>+VLOOKUP(Table13144[[#This Row],[DeviceMAC]],C1699:H3601,5,0)</f>
        <v>User Login Start is Good</v>
      </c>
    </row>
    <row r="1699" spans="2:13" ht="43.2" x14ac:dyDescent="0.3">
      <c r="B1699" s="5" t="s">
        <v>26</v>
      </c>
      <c r="C1699" s="5" t="s">
        <v>32</v>
      </c>
      <c r="D1699" s="6">
        <v>44339</v>
      </c>
      <c r="E1699" s="28">
        <v>44339.649652777793</v>
      </c>
      <c r="F1699" s="7">
        <v>156</v>
      </c>
      <c r="G1699" s="7" t="str">
        <f>VLOOKUP(Table13144[[#This Row],[LogRecordType]],RecordTypes!$B$13:$C$27,2,0)</f>
        <v>PowerDown Or Network Disconnect Discovered</v>
      </c>
      <c r="H1699" s="5" t="s">
        <v>67</v>
      </c>
      <c r="I1699" s="30">
        <f t="shared" si="26"/>
        <v>44339</v>
      </c>
      <c r="J1699" s="29">
        <f>+VLOOKUP(Table13144[[#This Row],[DeviceMAC]],C1700:F3602,3,0)</f>
        <v>44339.6495138889</v>
      </c>
      <c r="K1699">
        <f>+VLOOKUP(Table13144[[#This Row],[DeviceMAC]],C1700:F3602,4,0)</f>
        <v>151</v>
      </c>
      <c r="L1699" t="str">
        <f>VLOOKUP(Table13144[[#This Row],[PrevRecordType]],RecordTypes!$B$13:$C$27,2,0)</f>
        <v>Device Shutdown Finish</v>
      </c>
      <c r="M1699" t="str">
        <f>+VLOOKUP(Table13144[[#This Row],[DeviceMAC]],C1700:H3602,5,0)</f>
        <v>Device Shutdown Finish</v>
      </c>
    </row>
    <row r="1700" spans="2:13" ht="28.8" x14ac:dyDescent="0.3">
      <c r="B1700" s="5" t="s">
        <v>26</v>
      </c>
      <c r="C1700" s="5" t="s">
        <v>32</v>
      </c>
      <c r="D1700" s="6">
        <v>44339</v>
      </c>
      <c r="E1700" s="28">
        <v>44339.6495138889</v>
      </c>
      <c r="F1700" s="7">
        <v>151</v>
      </c>
      <c r="G1700" s="7" t="str">
        <f>VLOOKUP(Table13144[[#This Row],[LogRecordType]],RecordTypes!$B$13:$C$27,2,0)</f>
        <v>Device Shutdown Finish</v>
      </c>
      <c r="H1700" s="5" t="s">
        <v>33</v>
      </c>
      <c r="I1700" s="30">
        <f t="shared" si="26"/>
        <v>44339</v>
      </c>
      <c r="J1700" s="29">
        <f>+VLOOKUP(Table13144[[#This Row],[DeviceMAC]],C1701:F3603,3,0)</f>
        <v>44339.648599537046</v>
      </c>
      <c r="K1700">
        <f>+VLOOKUP(Table13144[[#This Row],[DeviceMAC]],C1701:F3603,4,0)</f>
        <v>149</v>
      </c>
      <c r="L1700" t="str">
        <f>VLOOKUP(Table13144[[#This Row],[PrevRecordType]],RecordTypes!$B$13:$C$27,2,0)</f>
        <v>Device Shutdown Start</v>
      </c>
      <c r="M1700" t="str">
        <f>+VLOOKUP(Table13144[[#This Row],[DeviceMAC]],C1701:H3603,5,0)</f>
        <v>Device Shutdown Start</v>
      </c>
    </row>
    <row r="1701" spans="2:13" x14ac:dyDescent="0.3">
      <c r="B1701" s="5" t="s">
        <v>26</v>
      </c>
      <c r="C1701" s="5" t="s">
        <v>32</v>
      </c>
      <c r="D1701" s="6">
        <v>44339</v>
      </c>
      <c r="E1701" s="28">
        <v>44339.648599537046</v>
      </c>
      <c r="F1701" s="7">
        <v>149</v>
      </c>
      <c r="G1701" s="7" t="str">
        <f>VLOOKUP(Table13144[[#This Row],[LogRecordType]],RecordTypes!$B$13:$C$27,2,0)</f>
        <v>Device Shutdown Start</v>
      </c>
      <c r="H1701" s="5" t="s">
        <v>33</v>
      </c>
      <c r="I1701" s="30">
        <f t="shared" si="26"/>
        <v>44339</v>
      </c>
      <c r="J1701" s="29">
        <f>+VLOOKUP(Table13144[[#This Row],[DeviceMAC]],C1702:F3604,3,0)</f>
        <v>44339.647731481491</v>
      </c>
      <c r="K1701">
        <f>+VLOOKUP(Table13144[[#This Row],[DeviceMAC]],C1702:F3604,4,0)</f>
        <v>144</v>
      </c>
      <c r="L1701" t="str">
        <f>VLOOKUP(Table13144[[#This Row],[PrevRecordType]],RecordTypes!$B$13:$C$27,2,0)</f>
        <v>User Logout is Good</v>
      </c>
      <c r="M1701" t="str">
        <f>+VLOOKUP(Table13144[[#This Row],[DeviceMAC]],C1702:H3604,5,0)</f>
        <v>User Logout is Good</v>
      </c>
    </row>
    <row r="1702" spans="2:13" x14ac:dyDescent="0.3">
      <c r="B1702" s="5" t="s">
        <v>26</v>
      </c>
      <c r="C1702" s="5" t="s">
        <v>32</v>
      </c>
      <c r="D1702" s="6">
        <v>44339</v>
      </c>
      <c r="E1702" s="28">
        <v>44339.647731481491</v>
      </c>
      <c r="F1702" s="7">
        <v>144</v>
      </c>
      <c r="G1702" s="7" t="str">
        <f>VLOOKUP(Table13144[[#This Row],[LogRecordType]],RecordTypes!$B$13:$C$27,2,0)</f>
        <v>User Logout is Good</v>
      </c>
      <c r="H1702" s="5" t="s">
        <v>34</v>
      </c>
      <c r="I1702" s="30">
        <f t="shared" si="26"/>
        <v>44339</v>
      </c>
      <c r="J1702" s="29">
        <f>+VLOOKUP(Table13144[[#This Row],[DeviceMAC]],C1703:F3605,3,0)</f>
        <v>44339.647233796306</v>
      </c>
      <c r="K1702">
        <f>+VLOOKUP(Table13144[[#This Row],[DeviceMAC]],C1703:F3605,4,0)</f>
        <v>139</v>
      </c>
      <c r="L1702" t="str">
        <f>VLOOKUP(Table13144[[#This Row],[PrevRecordType]],RecordTypes!$B$13:$C$27,2,0)</f>
        <v>User Logout Start</v>
      </c>
      <c r="M1702" t="str">
        <f>+VLOOKUP(Table13144[[#This Row],[DeviceMAC]],C1703:H3605,5,0)</f>
        <v>User Logout Start</v>
      </c>
    </row>
    <row r="1703" spans="2:13" x14ac:dyDescent="0.3">
      <c r="B1703" s="5" t="s">
        <v>26</v>
      </c>
      <c r="C1703" s="5" t="s">
        <v>32</v>
      </c>
      <c r="D1703" s="6">
        <v>44339</v>
      </c>
      <c r="E1703" s="28">
        <v>44339.647233796306</v>
      </c>
      <c r="F1703" s="7">
        <v>139</v>
      </c>
      <c r="G1703" s="7" t="str">
        <f>VLOOKUP(Table13144[[#This Row],[LogRecordType]],RecordTypes!$B$13:$C$27,2,0)</f>
        <v>User Logout Start</v>
      </c>
      <c r="H1703" s="5" t="s">
        <v>35</v>
      </c>
      <c r="I1703" s="30">
        <f t="shared" si="26"/>
        <v>44339</v>
      </c>
      <c r="J1703" s="29">
        <f>+VLOOKUP(Table13144[[#This Row],[DeviceMAC]],C1704:F3606,3,0)</f>
        <v>44339.26130787038</v>
      </c>
      <c r="K1703">
        <f>+VLOOKUP(Table13144[[#This Row],[DeviceMAC]],C1704:F3606,4,0)</f>
        <v>123</v>
      </c>
      <c r="L1703" t="str">
        <f>VLOOKUP(Table13144[[#This Row],[PrevRecordType]],RecordTypes!$B$13:$C$27,2,0)</f>
        <v>User Login Start is Good</v>
      </c>
      <c r="M1703" t="str">
        <f>+VLOOKUP(Table13144[[#This Row],[DeviceMAC]],C1704:H3606,5,0)</f>
        <v>User Login Start is Good</v>
      </c>
    </row>
    <row r="1704" spans="2:13" ht="43.2" x14ac:dyDescent="0.3">
      <c r="B1704" s="5" t="s">
        <v>26</v>
      </c>
      <c r="C1704" s="5" t="s">
        <v>27</v>
      </c>
      <c r="D1704" s="6">
        <v>44339</v>
      </c>
      <c r="E1704" s="28">
        <v>44339.641516203716</v>
      </c>
      <c r="F1704" s="7">
        <v>156</v>
      </c>
      <c r="G1704" s="7" t="str">
        <f>VLOOKUP(Table13144[[#This Row],[LogRecordType]],RecordTypes!$B$13:$C$27,2,0)</f>
        <v>PowerDown Or Network Disconnect Discovered</v>
      </c>
      <c r="H1704" s="5" t="s">
        <v>67</v>
      </c>
      <c r="I1704" s="30">
        <f t="shared" si="26"/>
        <v>44339</v>
      </c>
      <c r="J1704" s="29">
        <f>+VLOOKUP(Table13144[[#This Row],[DeviceMAC]],C1705:F3607,3,0)</f>
        <v>44339.6413888889</v>
      </c>
      <c r="K1704">
        <f>+VLOOKUP(Table13144[[#This Row],[DeviceMAC]],C1705:F3607,4,0)</f>
        <v>144</v>
      </c>
      <c r="L1704" t="str">
        <f>VLOOKUP(Table13144[[#This Row],[PrevRecordType]],RecordTypes!$B$13:$C$27,2,0)</f>
        <v>User Logout is Good</v>
      </c>
      <c r="M1704" t="str">
        <f>+VLOOKUP(Table13144[[#This Row],[DeviceMAC]],C1705:H3607,5,0)</f>
        <v>User Logout is Good</v>
      </c>
    </row>
    <row r="1705" spans="2:13" x14ac:dyDescent="0.3">
      <c r="B1705" s="5" t="s">
        <v>26</v>
      </c>
      <c r="C1705" s="5" t="s">
        <v>27</v>
      </c>
      <c r="D1705" s="6">
        <v>44339</v>
      </c>
      <c r="E1705" s="28">
        <v>44339.6413888889</v>
      </c>
      <c r="F1705" s="7">
        <v>144</v>
      </c>
      <c r="G1705" s="7" t="str">
        <f>VLOOKUP(Table13144[[#This Row],[LogRecordType]],RecordTypes!$B$13:$C$27,2,0)</f>
        <v>User Logout is Good</v>
      </c>
      <c r="H1705" s="5" t="s">
        <v>34</v>
      </c>
      <c r="I1705" s="30">
        <f t="shared" si="26"/>
        <v>44339</v>
      </c>
      <c r="J1705" s="29">
        <f>+VLOOKUP(Table13144[[#This Row],[DeviceMAC]],C1706:F3608,3,0)</f>
        <v>44339.640949074084</v>
      </c>
      <c r="K1705">
        <f>+VLOOKUP(Table13144[[#This Row],[DeviceMAC]],C1706:F3608,4,0)</f>
        <v>139</v>
      </c>
      <c r="L1705" t="str">
        <f>VLOOKUP(Table13144[[#This Row],[PrevRecordType]],RecordTypes!$B$13:$C$27,2,0)</f>
        <v>User Logout Start</v>
      </c>
      <c r="M1705" t="str">
        <f>+VLOOKUP(Table13144[[#This Row],[DeviceMAC]],C1706:H3608,5,0)</f>
        <v>User Logout Start</v>
      </c>
    </row>
    <row r="1706" spans="2:13" x14ac:dyDescent="0.3">
      <c r="B1706" s="5" t="s">
        <v>26</v>
      </c>
      <c r="C1706" s="5" t="s">
        <v>27</v>
      </c>
      <c r="D1706" s="6">
        <v>44339</v>
      </c>
      <c r="E1706" s="28">
        <v>44339.640949074084</v>
      </c>
      <c r="F1706" s="7">
        <v>139</v>
      </c>
      <c r="G1706" s="7" t="str">
        <f>VLOOKUP(Table13144[[#This Row],[LogRecordType]],RecordTypes!$B$13:$C$27,2,0)</f>
        <v>User Logout Start</v>
      </c>
      <c r="H1706" s="5" t="s">
        <v>34</v>
      </c>
      <c r="I1706" s="30">
        <f t="shared" si="26"/>
        <v>44339</v>
      </c>
      <c r="J1706" s="29">
        <f>+VLOOKUP(Table13144[[#This Row],[DeviceMAC]],C1707:F3609,3,0)</f>
        <v>44339.260694444449</v>
      </c>
      <c r="K1706">
        <f>+VLOOKUP(Table13144[[#This Row],[DeviceMAC]],C1707:F3609,4,0)</f>
        <v>123</v>
      </c>
      <c r="L1706" t="str">
        <f>VLOOKUP(Table13144[[#This Row],[PrevRecordType]],RecordTypes!$B$13:$C$27,2,0)</f>
        <v>User Login Start is Good</v>
      </c>
      <c r="M1706" t="str">
        <f>+VLOOKUP(Table13144[[#This Row],[DeviceMAC]],C1707:H3609,5,0)</f>
        <v>User Login Start is Good</v>
      </c>
    </row>
    <row r="1707" spans="2:13" ht="43.2" x14ac:dyDescent="0.3">
      <c r="B1707" s="5" t="s">
        <v>26</v>
      </c>
      <c r="C1707" s="5" t="s">
        <v>37</v>
      </c>
      <c r="D1707" s="6">
        <v>44339</v>
      </c>
      <c r="E1707" s="28">
        <v>44339.630763888883</v>
      </c>
      <c r="F1707" s="7">
        <v>156</v>
      </c>
      <c r="G1707" s="7" t="str">
        <f>VLOOKUP(Table13144[[#This Row],[LogRecordType]],RecordTypes!$B$13:$C$27,2,0)</f>
        <v>PowerDown Or Network Disconnect Discovered</v>
      </c>
      <c r="H1707" s="5" t="s">
        <v>67</v>
      </c>
      <c r="I1707" s="30">
        <f t="shared" si="26"/>
        <v>44339</v>
      </c>
      <c r="J1707" s="29">
        <f>+VLOOKUP(Table13144[[#This Row],[DeviceMAC]],C1708:F3610,3,0)</f>
        <v>44339.630613425921</v>
      </c>
      <c r="K1707">
        <f>+VLOOKUP(Table13144[[#This Row],[DeviceMAC]],C1708:F3610,4,0)</f>
        <v>151</v>
      </c>
      <c r="L1707" t="str">
        <f>VLOOKUP(Table13144[[#This Row],[PrevRecordType]],RecordTypes!$B$13:$C$27,2,0)</f>
        <v>Device Shutdown Finish</v>
      </c>
      <c r="M1707" t="str">
        <f>+VLOOKUP(Table13144[[#This Row],[DeviceMAC]],C1708:H3610,5,0)</f>
        <v>Device Shutdown Finish</v>
      </c>
    </row>
    <row r="1708" spans="2:13" ht="28.8" x14ac:dyDescent="0.3">
      <c r="B1708" s="5" t="s">
        <v>26</v>
      </c>
      <c r="C1708" s="5" t="s">
        <v>37</v>
      </c>
      <c r="D1708" s="6">
        <v>44339</v>
      </c>
      <c r="E1708" s="28">
        <v>44339.630613425921</v>
      </c>
      <c r="F1708" s="7">
        <v>151</v>
      </c>
      <c r="G1708" s="7" t="str">
        <f>VLOOKUP(Table13144[[#This Row],[LogRecordType]],RecordTypes!$B$13:$C$27,2,0)</f>
        <v>Device Shutdown Finish</v>
      </c>
      <c r="H1708" s="5" t="s">
        <v>38</v>
      </c>
      <c r="I1708" s="30">
        <f t="shared" si="26"/>
        <v>44339</v>
      </c>
      <c r="J1708" s="29">
        <f>+VLOOKUP(Table13144[[#This Row],[DeviceMAC]],C1709:F3611,3,0)</f>
        <v>44339.629918981474</v>
      </c>
      <c r="K1708">
        <f>+VLOOKUP(Table13144[[#This Row],[DeviceMAC]],C1709:F3611,4,0)</f>
        <v>149</v>
      </c>
      <c r="L1708" t="str">
        <f>VLOOKUP(Table13144[[#This Row],[PrevRecordType]],RecordTypes!$B$13:$C$27,2,0)</f>
        <v>Device Shutdown Start</v>
      </c>
      <c r="M1708" t="str">
        <f>+VLOOKUP(Table13144[[#This Row],[DeviceMAC]],C1709:H3611,5,0)</f>
        <v>Device Shutdown Start</v>
      </c>
    </row>
    <row r="1709" spans="2:13" x14ac:dyDescent="0.3">
      <c r="B1709" s="5" t="s">
        <v>26</v>
      </c>
      <c r="C1709" s="5" t="s">
        <v>37</v>
      </c>
      <c r="D1709" s="6">
        <v>44339</v>
      </c>
      <c r="E1709" s="28">
        <v>44339.629918981474</v>
      </c>
      <c r="F1709" s="7">
        <v>149</v>
      </c>
      <c r="G1709" s="7" t="str">
        <f>VLOOKUP(Table13144[[#This Row],[LogRecordType]],RecordTypes!$B$13:$C$27,2,0)</f>
        <v>Device Shutdown Start</v>
      </c>
      <c r="H1709" s="5" t="s">
        <v>38</v>
      </c>
      <c r="I1709" s="30">
        <f t="shared" si="26"/>
        <v>44339</v>
      </c>
      <c r="J1709" s="29">
        <f>+VLOOKUP(Table13144[[#This Row],[DeviceMAC]],C1710:F3612,3,0)</f>
        <v>44339.629525462959</v>
      </c>
      <c r="K1709">
        <f>+VLOOKUP(Table13144[[#This Row],[DeviceMAC]],C1710:F3612,4,0)</f>
        <v>144</v>
      </c>
      <c r="L1709" t="str">
        <f>VLOOKUP(Table13144[[#This Row],[PrevRecordType]],RecordTypes!$B$13:$C$27,2,0)</f>
        <v>User Logout is Good</v>
      </c>
      <c r="M1709" t="str">
        <f>+VLOOKUP(Table13144[[#This Row],[DeviceMAC]],C1710:H3612,5,0)</f>
        <v>User Logout is Good</v>
      </c>
    </row>
    <row r="1710" spans="2:13" x14ac:dyDescent="0.3">
      <c r="B1710" s="5" t="s">
        <v>26</v>
      </c>
      <c r="C1710" s="5" t="s">
        <v>37</v>
      </c>
      <c r="D1710" s="6">
        <v>44339</v>
      </c>
      <c r="E1710" s="28">
        <v>44339.629525462959</v>
      </c>
      <c r="F1710" s="7">
        <v>144</v>
      </c>
      <c r="G1710" s="7" t="str">
        <f>VLOOKUP(Table13144[[#This Row],[LogRecordType]],RecordTypes!$B$13:$C$27,2,0)</f>
        <v>User Logout is Good</v>
      </c>
      <c r="H1710" s="5" t="s">
        <v>40</v>
      </c>
      <c r="I1710" s="30">
        <f t="shared" si="26"/>
        <v>44339</v>
      </c>
      <c r="J1710" s="29">
        <f>+VLOOKUP(Table13144[[#This Row],[DeviceMAC]],C1711:F3613,3,0)</f>
        <v>44339.629178240735</v>
      </c>
      <c r="K1710">
        <f>+VLOOKUP(Table13144[[#This Row],[DeviceMAC]],C1711:F3613,4,0)</f>
        <v>139</v>
      </c>
      <c r="L1710" t="str">
        <f>VLOOKUP(Table13144[[#This Row],[PrevRecordType]],RecordTypes!$B$13:$C$27,2,0)</f>
        <v>User Logout Start</v>
      </c>
      <c r="M1710" t="str">
        <f>+VLOOKUP(Table13144[[#This Row],[DeviceMAC]],C1711:H3613,5,0)</f>
        <v>User Logout Start</v>
      </c>
    </row>
    <row r="1711" spans="2:13" x14ac:dyDescent="0.3">
      <c r="B1711" s="5" t="s">
        <v>26</v>
      </c>
      <c r="C1711" s="5" t="s">
        <v>37</v>
      </c>
      <c r="D1711" s="6">
        <v>44339</v>
      </c>
      <c r="E1711" s="28">
        <v>44339.629178240735</v>
      </c>
      <c r="F1711" s="7">
        <v>139</v>
      </c>
      <c r="G1711" s="7" t="str">
        <f>VLOOKUP(Table13144[[#This Row],[LogRecordType]],RecordTypes!$B$13:$C$27,2,0)</f>
        <v>User Logout Start</v>
      </c>
      <c r="H1711" s="5" t="s">
        <v>39</v>
      </c>
      <c r="I1711" s="30">
        <f t="shared" si="26"/>
        <v>44339</v>
      </c>
      <c r="J1711" s="29">
        <f>+VLOOKUP(Table13144[[#This Row],[DeviceMAC]],C1712:F3614,3,0)</f>
        <v>44339.264293981476</v>
      </c>
      <c r="K1711">
        <f>+VLOOKUP(Table13144[[#This Row],[DeviceMAC]],C1712:F3614,4,0)</f>
        <v>123</v>
      </c>
      <c r="L1711" t="str">
        <f>VLOOKUP(Table13144[[#This Row],[PrevRecordType]],RecordTypes!$B$13:$C$27,2,0)</f>
        <v>User Login Start is Good</v>
      </c>
      <c r="M1711" t="str">
        <f>+VLOOKUP(Table13144[[#This Row],[DeviceMAC]],C1712:H3614,5,0)</f>
        <v>User Login Start is Good</v>
      </c>
    </row>
    <row r="1712" spans="2:13" x14ac:dyDescent="0.3">
      <c r="B1712" s="5" t="s">
        <v>26</v>
      </c>
      <c r="C1712" s="5" t="s">
        <v>184</v>
      </c>
      <c r="D1712" s="6">
        <v>44339</v>
      </c>
      <c r="E1712" s="28">
        <v>44339.339525462965</v>
      </c>
      <c r="F1712" s="7">
        <v>113</v>
      </c>
      <c r="G1712" s="7" t="str">
        <f>VLOOKUP(Table13144[[#This Row],[LogRecordType]],RecordTypes!$B$13:$C$27,2,0)</f>
        <v>User Login Start</v>
      </c>
      <c r="H1712" s="5" t="s">
        <v>186</v>
      </c>
      <c r="I1712" s="30">
        <f t="shared" si="26"/>
        <v>44339</v>
      </c>
      <c r="J1712" s="29">
        <f>+VLOOKUP(Table13144[[#This Row],[DeviceMAC]],C1713:F3615,3,0)</f>
        <v>44339.339525462965</v>
      </c>
      <c r="K1712">
        <f>+VLOOKUP(Table13144[[#This Row],[DeviceMAC]],C1713:F3615,4,0)</f>
        <v>123</v>
      </c>
      <c r="L1712" t="str">
        <f>VLOOKUP(Table13144[[#This Row],[PrevRecordType]],RecordTypes!$B$13:$C$27,2,0)</f>
        <v>User Login Start is Good</v>
      </c>
      <c r="M1712" t="str">
        <f>+VLOOKUP(Table13144[[#This Row],[DeviceMAC]],C1713:H3615,5,0)</f>
        <v>User Login Start is Good</v>
      </c>
    </row>
    <row r="1713" spans="2:13" ht="28.8" x14ac:dyDescent="0.3">
      <c r="B1713" s="5" t="s">
        <v>26</v>
      </c>
      <c r="C1713" s="5" t="s">
        <v>184</v>
      </c>
      <c r="D1713" s="6">
        <v>44339</v>
      </c>
      <c r="E1713" s="28">
        <v>44339.339525462965</v>
      </c>
      <c r="F1713" s="7">
        <v>123</v>
      </c>
      <c r="G1713" s="7" t="str">
        <f>VLOOKUP(Table13144[[#This Row],[LogRecordType]],RecordTypes!$B$13:$C$27,2,0)</f>
        <v>User Login Start is Good</v>
      </c>
      <c r="H1713" s="5" t="s">
        <v>182</v>
      </c>
      <c r="I1713" s="30">
        <f t="shared" si="26"/>
        <v>44339</v>
      </c>
      <c r="J1713" s="29">
        <f>+VLOOKUP(Table13144[[#This Row],[DeviceMAC]],C1714:F3616,3,0)</f>
        <v>44339.33865740741</v>
      </c>
      <c r="K1713">
        <f>+VLOOKUP(Table13144[[#This Row],[DeviceMAC]],C1714:F3616,4,0)</f>
        <v>112</v>
      </c>
      <c r="L1713" t="str">
        <f>VLOOKUP(Table13144[[#This Row],[PrevRecordType]],RecordTypes!$B$13:$C$27,2,0)</f>
        <v>Device Connect Network</v>
      </c>
      <c r="M1713" t="str">
        <f>+VLOOKUP(Table13144[[#This Row],[DeviceMAC]],C1714:H3616,5,0)</f>
        <v>Device Connect Network</v>
      </c>
    </row>
    <row r="1714" spans="2:13" x14ac:dyDescent="0.3">
      <c r="B1714" s="5" t="s">
        <v>26</v>
      </c>
      <c r="C1714" s="5" t="s">
        <v>151</v>
      </c>
      <c r="D1714" s="6">
        <v>44339</v>
      </c>
      <c r="E1714" s="28">
        <v>44339.33884259258</v>
      </c>
      <c r="F1714" s="7">
        <v>113</v>
      </c>
      <c r="G1714" s="7" t="str">
        <f>VLOOKUP(Table13144[[#This Row],[LogRecordType]],RecordTypes!$B$13:$C$27,2,0)</f>
        <v>User Login Start</v>
      </c>
      <c r="H1714" s="5" t="s">
        <v>181</v>
      </c>
      <c r="I1714" s="30">
        <f t="shared" si="26"/>
        <v>44339</v>
      </c>
      <c r="J1714" s="29">
        <f>+VLOOKUP(Table13144[[#This Row],[DeviceMAC]],C1715:F3617,3,0)</f>
        <v>44339.33884259258</v>
      </c>
      <c r="K1714">
        <f>+VLOOKUP(Table13144[[#This Row],[DeviceMAC]],C1715:F3617,4,0)</f>
        <v>123</v>
      </c>
      <c r="L1714" t="str">
        <f>VLOOKUP(Table13144[[#This Row],[PrevRecordType]],RecordTypes!$B$13:$C$27,2,0)</f>
        <v>User Login Start is Good</v>
      </c>
      <c r="M1714" t="str">
        <f>+VLOOKUP(Table13144[[#This Row],[DeviceMAC]],C1715:H3617,5,0)</f>
        <v>User Login Start is Good</v>
      </c>
    </row>
    <row r="1715" spans="2:13" ht="28.8" x14ac:dyDescent="0.3">
      <c r="B1715" s="5" t="s">
        <v>26</v>
      </c>
      <c r="C1715" s="5" t="s">
        <v>151</v>
      </c>
      <c r="D1715" s="6">
        <v>44339</v>
      </c>
      <c r="E1715" s="28">
        <v>44339.33884259258</v>
      </c>
      <c r="F1715" s="7">
        <v>123</v>
      </c>
      <c r="G1715" s="7" t="str">
        <f>VLOOKUP(Table13144[[#This Row],[LogRecordType]],RecordTypes!$B$13:$C$27,2,0)</f>
        <v>User Login Start is Good</v>
      </c>
      <c r="H1715" s="5" t="s">
        <v>181</v>
      </c>
      <c r="I1715" s="30">
        <f t="shared" si="26"/>
        <v>44339</v>
      </c>
      <c r="J1715" s="29">
        <f>+VLOOKUP(Table13144[[#This Row],[DeviceMAC]],C1716:F3618,3,0)</f>
        <v>44339.328009259247</v>
      </c>
      <c r="K1715">
        <f>+VLOOKUP(Table13144[[#This Row],[DeviceMAC]],C1716:F3618,4,0)</f>
        <v>112</v>
      </c>
      <c r="L1715" t="str">
        <f>VLOOKUP(Table13144[[#This Row],[PrevRecordType]],RecordTypes!$B$13:$C$27,2,0)</f>
        <v>Device Connect Network</v>
      </c>
      <c r="M1715" t="str">
        <f>+VLOOKUP(Table13144[[#This Row],[DeviceMAC]],C1716:H3618,5,0)</f>
        <v>Device Connect Network</v>
      </c>
    </row>
    <row r="1716" spans="2:13" ht="28.8" x14ac:dyDescent="0.3">
      <c r="B1716" s="5" t="s">
        <v>26</v>
      </c>
      <c r="C1716" s="5" t="s">
        <v>184</v>
      </c>
      <c r="D1716" s="6">
        <v>44339</v>
      </c>
      <c r="E1716" s="28">
        <v>44339.33865740741</v>
      </c>
      <c r="F1716" s="7">
        <v>112</v>
      </c>
      <c r="G1716" s="7" t="str">
        <f>VLOOKUP(Table13144[[#This Row],[LogRecordType]],RecordTypes!$B$13:$C$27,2,0)</f>
        <v>Device Connect Network</v>
      </c>
      <c r="H1716" s="5" t="s">
        <v>185</v>
      </c>
      <c r="I1716" s="30">
        <f t="shared" si="26"/>
        <v>44339</v>
      </c>
      <c r="J1716" s="29">
        <f>+VLOOKUP(Table13144[[#This Row],[DeviceMAC]],C1717:F3619,3,0)</f>
        <v>44339.338553240741</v>
      </c>
      <c r="K1716">
        <f>+VLOOKUP(Table13144[[#This Row],[DeviceMAC]],C1717:F3619,4,0)</f>
        <v>106</v>
      </c>
      <c r="L1716" t="str">
        <f>VLOOKUP(Table13144[[#This Row],[PrevRecordType]],RecordTypes!$B$13:$C$27,2,0)</f>
        <v>Device Start is Good</v>
      </c>
      <c r="M1716" t="str">
        <f>+VLOOKUP(Table13144[[#This Row],[DeviceMAC]],C1717:H3619,5,0)</f>
        <v>Device Start is Good</v>
      </c>
    </row>
    <row r="1717" spans="2:13" x14ac:dyDescent="0.3">
      <c r="B1717" s="5" t="s">
        <v>26</v>
      </c>
      <c r="C1717" s="5" t="s">
        <v>184</v>
      </c>
      <c r="D1717" s="6">
        <v>44339</v>
      </c>
      <c r="E1717" s="28">
        <v>44339.338553240741</v>
      </c>
      <c r="F1717" s="7">
        <v>106</v>
      </c>
      <c r="G1717" s="7" t="str">
        <f>VLOOKUP(Table13144[[#This Row],[LogRecordType]],RecordTypes!$B$13:$C$27,2,0)</f>
        <v>Device Start is Good</v>
      </c>
      <c r="H1717" s="5" t="s">
        <v>185</v>
      </c>
      <c r="I1717" s="30">
        <f t="shared" si="26"/>
        <v>44339</v>
      </c>
      <c r="J1717" s="29">
        <f>+VLOOKUP(Table13144[[#This Row],[DeviceMAC]],C1718:F3620,3,0)</f>
        <v>44339.337789351848</v>
      </c>
      <c r="K1717">
        <f>+VLOOKUP(Table13144[[#This Row],[DeviceMAC]],C1718:F3620,4,0)</f>
        <v>102</v>
      </c>
      <c r="L1717" t="str">
        <f>VLOOKUP(Table13144[[#This Row],[PrevRecordType]],RecordTypes!$B$13:$C$27,2,0)</f>
        <v>Device Start</v>
      </c>
      <c r="M1717" t="str">
        <f>+VLOOKUP(Table13144[[#This Row],[DeviceMAC]],C1718:H3620,5,0)</f>
        <v>Device Start</v>
      </c>
    </row>
    <row r="1718" spans="2:13" x14ac:dyDescent="0.3">
      <c r="B1718" s="5" t="s">
        <v>26</v>
      </c>
      <c r="C1718" s="5" t="s">
        <v>184</v>
      </c>
      <c r="D1718" s="6">
        <v>44339</v>
      </c>
      <c r="E1718" s="28">
        <v>44339.337789351848</v>
      </c>
      <c r="F1718" s="7">
        <v>102</v>
      </c>
      <c r="G1718" s="7" t="str">
        <f>VLOOKUP(Table13144[[#This Row],[LogRecordType]],RecordTypes!$B$13:$C$27,2,0)</f>
        <v>Device Start</v>
      </c>
      <c r="H1718" s="5" t="s">
        <v>185</v>
      </c>
      <c r="I1718" s="30" t="e">
        <f t="shared" si="26"/>
        <v>#N/A</v>
      </c>
      <c r="J1718" s="29" t="e">
        <f>+VLOOKUP(Table13144[[#This Row],[DeviceMAC]],C1719:F3621,3,0)</f>
        <v>#N/A</v>
      </c>
      <c r="K1718" t="e">
        <f>+VLOOKUP(Table13144[[#This Row],[DeviceMAC]],C1719:F3621,4,0)</f>
        <v>#N/A</v>
      </c>
      <c r="L1718" t="e">
        <f>VLOOKUP(Table13144[[#This Row],[PrevRecordType]],RecordTypes!$B$13:$C$27,2,0)</f>
        <v>#N/A</v>
      </c>
      <c r="M1718" t="e">
        <f>+VLOOKUP(Table13144[[#This Row],[DeviceMAC]],C1719:H3621,5,0)</f>
        <v>#N/A</v>
      </c>
    </row>
    <row r="1719" spans="2:13" ht="28.8" x14ac:dyDescent="0.3">
      <c r="B1719" s="5" t="s">
        <v>26</v>
      </c>
      <c r="C1719" s="5" t="s">
        <v>166</v>
      </c>
      <c r="D1719" s="6">
        <v>44339</v>
      </c>
      <c r="E1719" s="28">
        <v>44339.336006944446</v>
      </c>
      <c r="F1719" s="7">
        <v>123</v>
      </c>
      <c r="G1719" s="7" t="str">
        <f>VLOOKUP(Table13144[[#This Row],[LogRecordType]],RecordTypes!$B$13:$C$27,2,0)</f>
        <v>User Login Start is Good</v>
      </c>
      <c r="H1719" s="5" t="s">
        <v>182</v>
      </c>
      <c r="I1719" s="30">
        <f t="shared" si="26"/>
        <v>44339</v>
      </c>
      <c r="J1719" s="29">
        <f>+VLOOKUP(Table13144[[#This Row],[DeviceMAC]],C1720:F3622,3,0)</f>
        <v>44339.335844907408</v>
      </c>
      <c r="K1719">
        <f>+VLOOKUP(Table13144[[#This Row],[DeviceMAC]],C1720:F3622,4,0)</f>
        <v>113</v>
      </c>
      <c r="L1719" t="str">
        <f>VLOOKUP(Table13144[[#This Row],[PrevRecordType]],RecordTypes!$B$13:$C$27,2,0)</f>
        <v>User Login Start</v>
      </c>
      <c r="M1719" t="str">
        <f>+VLOOKUP(Table13144[[#This Row],[DeviceMAC]],C1720:H3622,5,0)</f>
        <v>User Login Start</v>
      </c>
    </row>
    <row r="1720" spans="2:13" ht="28.8" x14ac:dyDescent="0.3">
      <c r="B1720" s="5" t="s">
        <v>29</v>
      </c>
      <c r="C1720" s="5" t="s">
        <v>145</v>
      </c>
      <c r="D1720" s="6">
        <v>44339</v>
      </c>
      <c r="E1720" s="28">
        <v>44339.335937499993</v>
      </c>
      <c r="F1720" s="7">
        <v>123</v>
      </c>
      <c r="G1720" s="7" t="str">
        <f>VLOOKUP(Table13144[[#This Row],[LogRecordType]],RecordTypes!$B$13:$C$27,2,0)</f>
        <v>User Login Start is Good</v>
      </c>
      <c r="H1720" s="5" t="s">
        <v>183</v>
      </c>
      <c r="I1720" s="30">
        <f t="shared" si="26"/>
        <v>44339</v>
      </c>
      <c r="J1720" s="29">
        <f>+VLOOKUP(Table13144[[#This Row],[DeviceMAC]],C1721:F3623,3,0)</f>
        <v>44339.335868055547</v>
      </c>
      <c r="K1720">
        <f>+VLOOKUP(Table13144[[#This Row],[DeviceMAC]],C1721:F3623,4,0)</f>
        <v>113</v>
      </c>
      <c r="L1720" t="str">
        <f>VLOOKUP(Table13144[[#This Row],[PrevRecordType]],RecordTypes!$B$13:$C$27,2,0)</f>
        <v>User Login Start</v>
      </c>
      <c r="M1720" t="str">
        <f>+VLOOKUP(Table13144[[#This Row],[DeviceMAC]],C1721:H3623,5,0)</f>
        <v>User Login Start</v>
      </c>
    </row>
    <row r="1721" spans="2:13" x14ac:dyDescent="0.3">
      <c r="B1721" s="5" t="s">
        <v>29</v>
      </c>
      <c r="C1721" s="5" t="s">
        <v>145</v>
      </c>
      <c r="D1721" s="6">
        <v>44339</v>
      </c>
      <c r="E1721" s="28">
        <v>44339.335868055547</v>
      </c>
      <c r="F1721" s="7">
        <v>113</v>
      </c>
      <c r="G1721" s="7" t="str">
        <f>VLOOKUP(Table13144[[#This Row],[LogRecordType]],RecordTypes!$B$13:$C$27,2,0)</f>
        <v>User Login Start</v>
      </c>
      <c r="H1721" s="5" t="s">
        <v>183</v>
      </c>
      <c r="I1721" s="30">
        <f t="shared" si="26"/>
        <v>44339</v>
      </c>
      <c r="J1721" s="29">
        <f>+VLOOKUP(Table13144[[#This Row],[DeviceMAC]],C1722:F3624,3,0)</f>
        <v>44339.325023148143</v>
      </c>
      <c r="K1721">
        <f>+VLOOKUP(Table13144[[#This Row],[DeviceMAC]],C1722:F3624,4,0)</f>
        <v>112</v>
      </c>
      <c r="L1721" t="str">
        <f>VLOOKUP(Table13144[[#This Row],[PrevRecordType]],RecordTypes!$B$13:$C$27,2,0)</f>
        <v>Device Connect Network</v>
      </c>
      <c r="M1721" t="str">
        <f>+VLOOKUP(Table13144[[#This Row],[DeviceMAC]],C1722:H3624,5,0)</f>
        <v>Device Connect Network</v>
      </c>
    </row>
    <row r="1722" spans="2:13" x14ac:dyDescent="0.3">
      <c r="B1722" s="5" t="s">
        <v>26</v>
      </c>
      <c r="C1722" s="5" t="s">
        <v>166</v>
      </c>
      <c r="D1722" s="6">
        <v>44339</v>
      </c>
      <c r="E1722" s="28">
        <v>44339.335844907408</v>
      </c>
      <c r="F1722" s="7">
        <v>113</v>
      </c>
      <c r="G1722" s="7" t="str">
        <f>VLOOKUP(Table13144[[#This Row],[LogRecordType]],RecordTypes!$B$13:$C$27,2,0)</f>
        <v>User Login Start</v>
      </c>
      <c r="H1722" s="5" t="s">
        <v>182</v>
      </c>
      <c r="I1722" s="30">
        <f t="shared" si="26"/>
        <v>44339</v>
      </c>
      <c r="J1722" s="29">
        <f>+VLOOKUP(Table13144[[#This Row],[DeviceMAC]],C1723:F3625,3,0)</f>
        <v>44339.331192129634</v>
      </c>
      <c r="K1722">
        <f>+VLOOKUP(Table13144[[#This Row],[DeviceMAC]],C1723:F3625,4,0)</f>
        <v>112</v>
      </c>
      <c r="L1722" t="str">
        <f>VLOOKUP(Table13144[[#This Row],[PrevRecordType]],RecordTypes!$B$13:$C$27,2,0)</f>
        <v>Device Connect Network</v>
      </c>
      <c r="M1722" t="str">
        <f>+VLOOKUP(Table13144[[#This Row],[DeviceMAC]],C1723:H3625,5,0)</f>
        <v>Device Connect Network</v>
      </c>
    </row>
    <row r="1723" spans="2:13" ht="28.8" x14ac:dyDescent="0.3">
      <c r="B1723" s="5" t="s">
        <v>26</v>
      </c>
      <c r="C1723" s="5" t="s">
        <v>174</v>
      </c>
      <c r="D1723" s="6">
        <v>44339</v>
      </c>
      <c r="E1723" s="28">
        <v>44339.333877314813</v>
      </c>
      <c r="F1723" s="7">
        <v>123</v>
      </c>
      <c r="G1723" s="7" t="str">
        <f>VLOOKUP(Table13144[[#This Row],[LogRecordType]],RecordTypes!$B$13:$C$27,2,0)</f>
        <v>User Login Start is Good</v>
      </c>
      <c r="H1723" s="5" t="s">
        <v>181</v>
      </c>
      <c r="I1723" s="30">
        <f t="shared" si="26"/>
        <v>44339</v>
      </c>
      <c r="J1723" s="29">
        <f>+VLOOKUP(Table13144[[#This Row],[DeviceMAC]],C1724:F3626,3,0)</f>
        <v>44339.333749999998</v>
      </c>
      <c r="K1723">
        <f>+VLOOKUP(Table13144[[#This Row],[DeviceMAC]],C1724:F3626,4,0)</f>
        <v>113</v>
      </c>
      <c r="L1723" t="str">
        <f>VLOOKUP(Table13144[[#This Row],[PrevRecordType]],RecordTypes!$B$13:$C$27,2,0)</f>
        <v>User Login Start</v>
      </c>
      <c r="M1723" t="str">
        <f>+VLOOKUP(Table13144[[#This Row],[DeviceMAC]],C1724:H3626,5,0)</f>
        <v>User Login Start</v>
      </c>
    </row>
    <row r="1724" spans="2:13" x14ac:dyDescent="0.3">
      <c r="B1724" s="5" t="s">
        <v>26</v>
      </c>
      <c r="C1724" s="5" t="s">
        <v>174</v>
      </c>
      <c r="D1724" s="6">
        <v>44339</v>
      </c>
      <c r="E1724" s="28">
        <v>44339.333749999998</v>
      </c>
      <c r="F1724" s="7">
        <v>113</v>
      </c>
      <c r="G1724" s="7" t="str">
        <f>VLOOKUP(Table13144[[#This Row],[LogRecordType]],RecordTypes!$B$13:$C$27,2,0)</f>
        <v>User Login Start</v>
      </c>
      <c r="H1724" s="5" t="s">
        <v>180</v>
      </c>
      <c r="I1724" s="30">
        <f t="shared" si="26"/>
        <v>44339</v>
      </c>
      <c r="J1724" s="29">
        <f>+VLOOKUP(Table13144[[#This Row],[DeviceMAC]],C1725:F3627,3,0)</f>
        <v>44339.332662037035</v>
      </c>
      <c r="K1724">
        <f>+VLOOKUP(Table13144[[#This Row],[DeviceMAC]],C1725:F3627,4,0)</f>
        <v>112</v>
      </c>
      <c r="L1724" t="str">
        <f>VLOOKUP(Table13144[[#This Row],[PrevRecordType]],RecordTypes!$B$13:$C$27,2,0)</f>
        <v>Device Connect Network</v>
      </c>
      <c r="M1724" t="str">
        <f>+VLOOKUP(Table13144[[#This Row],[DeviceMAC]],C1725:H3627,5,0)</f>
        <v>Device Connect Network</v>
      </c>
    </row>
    <row r="1725" spans="2:13" ht="28.8" x14ac:dyDescent="0.3">
      <c r="B1725" s="5" t="s">
        <v>26</v>
      </c>
      <c r="C1725" s="5" t="s">
        <v>164</v>
      </c>
      <c r="D1725" s="6">
        <v>44339</v>
      </c>
      <c r="E1725" s="28">
        <v>44339.33284722222</v>
      </c>
      <c r="F1725" s="7">
        <v>123</v>
      </c>
      <c r="G1725" s="7" t="str">
        <f>VLOOKUP(Table13144[[#This Row],[LogRecordType]],RecordTypes!$B$13:$C$27,2,0)</f>
        <v>User Login Start is Good</v>
      </c>
      <c r="H1725" s="5" t="s">
        <v>179</v>
      </c>
      <c r="I1725" s="30">
        <f t="shared" si="26"/>
        <v>44339</v>
      </c>
      <c r="J1725" s="29">
        <f>+VLOOKUP(Table13144[[#This Row],[DeviceMAC]],C1726:F3628,3,0)</f>
        <v>44339.332731481481</v>
      </c>
      <c r="K1725">
        <f>+VLOOKUP(Table13144[[#This Row],[DeviceMAC]],C1726:F3628,4,0)</f>
        <v>113</v>
      </c>
      <c r="L1725" t="str">
        <f>VLOOKUP(Table13144[[#This Row],[PrevRecordType]],RecordTypes!$B$13:$C$27,2,0)</f>
        <v>User Login Start</v>
      </c>
      <c r="M1725" t="str">
        <f>+VLOOKUP(Table13144[[#This Row],[DeviceMAC]],C1726:H3628,5,0)</f>
        <v>User Login Start</v>
      </c>
    </row>
    <row r="1726" spans="2:13" x14ac:dyDescent="0.3">
      <c r="B1726" s="5" t="s">
        <v>26</v>
      </c>
      <c r="C1726" s="5" t="s">
        <v>164</v>
      </c>
      <c r="D1726" s="6">
        <v>44339</v>
      </c>
      <c r="E1726" s="28">
        <v>44339.332731481481</v>
      </c>
      <c r="F1726" s="7">
        <v>113</v>
      </c>
      <c r="G1726" s="7" t="str">
        <f>VLOOKUP(Table13144[[#This Row],[LogRecordType]],RecordTypes!$B$13:$C$27,2,0)</f>
        <v>User Login Start</v>
      </c>
      <c r="H1726" s="5" t="s">
        <v>178</v>
      </c>
      <c r="I1726" s="30">
        <f t="shared" si="26"/>
        <v>44339</v>
      </c>
      <c r="J1726" s="29">
        <f>+VLOOKUP(Table13144[[#This Row],[DeviceMAC]],C1727:F3629,3,0)</f>
        <v>44339.331643518519</v>
      </c>
      <c r="K1726">
        <f>+VLOOKUP(Table13144[[#This Row],[DeviceMAC]],C1727:F3629,4,0)</f>
        <v>112</v>
      </c>
      <c r="L1726" t="str">
        <f>VLOOKUP(Table13144[[#This Row],[PrevRecordType]],RecordTypes!$B$13:$C$27,2,0)</f>
        <v>Device Connect Network</v>
      </c>
      <c r="M1726" t="str">
        <f>+VLOOKUP(Table13144[[#This Row],[DeviceMAC]],C1727:H3629,5,0)</f>
        <v>Device Connect Network</v>
      </c>
    </row>
    <row r="1727" spans="2:13" ht="28.8" x14ac:dyDescent="0.3">
      <c r="B1727" s="5" t="s">
        <v>26</v>
      </c>
      <c r="C1727" s="5" t="s">
        <v>174</v>
      </c>
      <c r="D1727" s="6">
        <v>44339</v>
      </c>
      <c r="E1727" s="28">
        <v>44339.332662037035</v>
      </c>
      <c r="F1727" s="7">
        <v>112</v>
      </c>
      <c r="G1727" s="7" t="str">
        <f>VLOOKUP(Table13144[[#This Row],[LogRecordType]],RecordTypes!$B$13:$C$27,2,0)</f>
        <v>Device Connect Network</v>
      </c>
      <c r="H1727" s="5" t="s">
        <v>175</v>
      </c>
      <c r="I1727" s="30">
        <f t="shared" si="26"/>
        <v>44339</v>
      </c>
      <c r="J1727" s="29">
        <f>+VLOOKUP(Table13144[[#This Row],[DeviceMAC]],C1728:F3630,3,0)</f>
        <v>44339.332557870366</v>
      </c>
      <c r="K1727">
        <f>+VLOOKUP(Table13144[[#This Row],[DeviceMAC]],C1728:F3630,4,0)</f>
        <v>106</v>
      </c>
      <c r="L1727" t="str">
        <f>VLOOKUP(Table13144[[#This Row],[PrevRecordType]],RecordTypes!$B$13:$C$27,2,0)</f>
        <v>Device Start is Good</v>
      </c>
      <c r="M1727" t="str">
        <f>+VLOOKUP(Table13144[[#This Row],[DeviceMAC]],C1728:H3630,5,0)</f>
        <v>Device Start is Good</v>
      </c>
    </row>
    <row r="1728" spans="2:13" ht="28.8" x14ac:dyDescent="0.3">
      <c r="B1728" s="5" t="s">
        <v>26</v>
      </c>
      <c r="C1728" s="5" t="s">
        <v>149</v>
      </c>
      <c r="D1728" s="6">
        <v>44339</v>
      </c>
      <c r="E1728" s="28">
        <v>44339.33258101852</v>
      </c>
      <c r="F1728" s="7">
        <v>123</v>
      </c>
      <c r="G1728" s="7" t="str">
        <f>VLOOKUP(Table13144[[#This Row],[LogRecordType]],RecordTypes!$B$13:$C$27,2,0)</f>
        <v>User Login Start is Good</v>
      </c>
      <c r="H1728" s="5" t="s">
        <v>177</v>
      </c>
      <c r="I1728" s="30">
        <f t="shared" si="26"/>
        <v>44339</v>
      </c>
      <c r="J1728" s="29">
        <f>+VLOOKUP(Table13144[[#This Row],[DeviceMAC]],C1729:F3631,3,0)</f>
        <v>44339.332465277781</v>
      </c>
      <c r="K1728">
        <f>+VLOOKUP(Table13144[[#This Row],[DeviceMAC]],C1729:F3631,4,0)</f>
        <v>113</v>
      </c>
      <c r="L1728" t="str">
        <f>VLOOKUP(Table13144[[#This Row],[PrevRecordType]],RecordTypes!$B$13:$C$27,2,0)</f>
        <v>User Login Start</v>
      </c>
      <c r="M1728" t="str">
        <f>+VLOOKUP(Table13144[[#This Row],[DeviceMAC]],C1729:H3631,5,0)</f>
        <v>User Login Start</v>
      </c>
    </row>
    <row r="1729" spans="2:13" x14ac:dyDescent="0.3">
      <c r="B1729" s="5" t="s">
        <v>26</v>
      </c>
      <c r="C1729" s="5" t="s">
        <v>174</v>
      </c>
      <c r="D1729" s="6">
        <v>44339</v>
      </c>
      <c r="E1729" s="28">
        <v>44339.332557870366</v>
      </c>
      <c r="F1729" s="7">
        <v>106</v>
      </c>
      <c r="G1729" s="7" t="str">
        <f>VLOOKUP(Table13144[[#This Row],[LogRecordType]],RecordTypes!$B$13:$C$27,2,0)</f>
        <v>Device Start is Good</v>
      </c>
      <c r="H1729" s="5" t="s">
        <v>175</v>
      </c>
      <c r="I1729" s="30">
        <f t="shared" si="26"/>
        <v>44339</v>
      </c>
      <c r="J1729" s="29">
        <f>+VLOOKUP(Table13144[[#This Row],[DeviceMAC]],C1730:F3632,3,0)</f>
        <v>44339.331874999996</v>
      </c>
      <c r="K1729">
        <f>+VLOOKUP(Table13144[[#This Row],[DeviceMAC]],C1730:F3632,4,0)</f>
        <v>102</v>
      </c>
      <c r="L1729" t="str">
        <f>VLOOKUP(Table13144[[#This Row],[PrevRecordType]],RecordTypes!$B$13:$C$27,2,0)</f>
        <v>Device Start</v>
      </c>
      <c r="M1729" t="str">
        <f>+VLOOKUP(Table13144[[#This Row],[DeviceMAC]],C1730:H3632,5,0)</f>
        <v>Device Start</v>
      </c>
    </row>
    <row r="1730" spans="2:13" ht="28.8" x14ac:dyDescent="0.3">
      <c r="B1730" s="5" t="s">
        <v>26</v>
      </c>
      <c r="C1730" s="5" t="s">
        <v>162</v>
      </c>
      <c r="D1730" s="6">
        <v>44339</v>
      </c>
      <c r="E1730" s="28">
        <v>44339.332499999997</v>
      </c>
      <c r="F1730" s="7">
        <v>123</v>
      </c>
      <c r="G1730" s="7" t="str">
        <f>VLOOKUP(Table13144[[#This Row],[LogRecordType]],RecordTypes!$B$13:$C$27,2,0)</f>
        <v>User Login Start is Good</v>
      </c>
      <c r="H1730" s="5" t="s">
        <v>177</v>
      </c>
      <c r="I1730" s="30">
        <f t="shared" si="26"/>
        <v>44339</v>
      </c>
      <c r="J1730" s="29">
        <f>+VLOOKUP(Table13144[[#This Row],[DeviceMAC]],C1731:F3633,3,0)</f>
        <v>44339.332349537035</v>
      </c>
      <c r="K1730">
        <f>+VLOOKUP(Table13144[[#This Row],[DeviceMAC]],C1731:F3633,4,0)</f>
        <v>113</v>
      </c>
      <c r="L1730" t="str">
        <f>VLOOKUP(Table13144[[#This Row],[PrevRecordType]],RecordTypes!$B$13:$C$27,2,0)</f>
        <v>User Login Start</v>
      </c>
      <c r="M1730" t="str">
        <f>+VLOOKUP(Table13144[[#This Row],[DeviceMAC]],C1731:H3633,5,0)</f>
        <v>User Login Start</v>
      </c>
    </row>
    <row r="1731" spans="2:13" x14ac:dyDescent="0.3">
      <c r="B1731" s="5" t="s">
        <v>26</v>
      </c>
      <c r="C1731" s="5" t="s">
        <v>149</v>
      </c>
      <c r="D1731" s="6">
        <v>44339</v>
      </c>
      <c r="E1731" s="28">
        <v>44339.332465277781</v>
      </c>
      <c r="F1731" s="7">
        <v>113</v>
      </c>
      <c r="G1731" s="7" t="str">
        <f>VLOOKUP(Table13144[[#This Row],[LogRecordType]],RecordTypes!$B$13:$C$27,2,0)</f>
        <v>User Login Start</v>
      </c>
      <c r="H1731" s="5" t="s">
        <v>177</v>
      </c>
      <c r="I1731" s="30">
        <f t="shared" si="26"/>
        <v>44339</v>
      </c>
      <c r="J1731" s="29">
        <f>+VLOOKUP(Table13144[[#This Row],[DeviceMAC]],C1732:F3634,3,0)</f>
        <v>44339.327708333331</v>
      </c>
      <c r="K1731">
        <f>+VLOOKUP(Table13144[[#This Row],[DeviceMAC]],C1732:F3634,4,0)</f>
        <v>112</v>
      </c>
      <c r="L1731" t="str">
        <f>VLOOKUP(Table13144[[#This Row],[PrevRecordType]],RecordTypes!$B$13:$C$27,2,0)</f>
        <v>Device Connect Network</v>
      </c>
      <c r="M1731" t="str">
        <f>+VLOOKUP(Table13144[[#This Row],[DeviceMAC]],C1732:H3634,5,0)</f>
        <v>Device Connect Network</v>
      </c>
    </row>
    <row r="1732" spans="2:13" x14ac:dyDescent="0.3">
      <c r="B1732" s="5" t="s">
        <v>26</v>
      </c>
      <c r="C1732" s="5" t="s">
        <v>162</v>
      </c>
      <c r="D1732" s="6">
        <v>44339</v>
      </c>
      <c r="E1732" s="28">
        <v>44339.332349537035</v>
      </c>
      <c r="F1732" s="7">
        <v>113</v>
      </c>
      <c r="G1732" s="7" t="str">
        <f>VLOOKUP(Table13144[[#This Row],[LogRecordType]],RecordTypes!$B$13:$C$27,2,0)</f>
        <v>User Login Start</v>
      </c>
      <c r="H1732" s="5" t="s">
        <v>176</v>
      </c>
      <c r="I1732" s="30">
        <f t="shared" si="26"/>
        <v>44339</v>
      </c>
      <c r="J1732" s="29">
        <f>+VLOOKUP(Table13144[[#This Row],[DeviceMAC]],C1733:F3635,3,0)</f>
        <v>44339.331597222226</v>
      </c>
      <c r="K1732">
        <f>+VLOOKUP(Table13144[[#This Row],[DeviceMAC]],C1733:F3635,4,0)</f>
        <v>112</v>
      </c>
      <c r="L1732" t="str">
        <f>VLOOKUP(Table13144[[#This Row],[PrevRecordType]],RecordTypes!$B$13:$C$27,2,0)</f>
        <v>Device Connect Network</v>
      </c>
      <c r="M1732" t="str">
        <f>+VLOOKUP(Table13144[[#This Row],[DeviceMAC]],C1733:H3635,5,0)</f>
        <v>Device Connect Network</v>
      </c>
    </row>
    <row r="1733" spans="2:13" x14ac:dyDescent="0.3">
      <c r="B1733" s="5" t="s">
        <v>26</v>
      </c>
      <c r="C1733" s="5" t="s">
        <v>174</v>
      </c>
      <c r="D1733" s="6">
        <v>44339</v>
      </c>
      <c r="E1733" s="28">
        <v>44339.331874999996</v>
      </c>
      <c r="F1733" s="7">
        <v>102</v>
      </c>
      <c r="G1733" s="7" t="str">
        <f>VLOOKUP(Table13144[[#This Row],[LogRecordType]],RecordTypes!$B$13:$C$27,2,0)</f>
        <v>Device Start</v>
      </c>
      <c r="H1733" s="5" t="s">
        <v>175</v>
      </c>
      <c r="I1733" s="30" t="e">
        <f t="shared" si="26"/>
        <v>#N/A</v>
      </c>
      <c r="J1733" s="29" t="e">
        <f>+VLOOKUP(Table13144[[#This Row],[DeviceMAC]],C1734:F3636,3,0)</f>
        <v>#N/A</v>
      </c>
      <c r="K1733" t="e">
        <f>+VLOOKUP(Table13144[[#This Row],[DeviceMAC]],C1734:F3636,4,0)</f>
        <v>#N/A</v>
      </c>
      <c r="L1733" t="e">
        <f>VLOOKUP(Table13144[[#This Row],[PrevRecordType]],RecordTypes!$B$13:$C$27,2,0)</f>
        <v>#N/A</v>
      </c>
      <c r="M1733" t="e">
        <f>+VLOOKUP(Table13144[[#This Row],[DeviceMAC]],C1734:H3636,5,0)</f>
        <v>#N/A</v>
      </c>
    </row>
    <row r="1734" spans="2:13" ht="28.8" x14ac:dyDescent="0.3">
      <c r="B1734" s="5" t="s">
        <v>26</v>
      </c>
      <c r="C1734" s="5" t="s">
        <v>156</v>
      </c>
      <c r="D1734" s="6">
        <v>44339</v>
      </c>
      <c r="E1734" s="28">
        <v>44339.331828703711</v>
      </c>
      <c r="F1734" s="7">
        <v>123</v>
      </c>
      <c r="G1734" s="7" t="str">
        <f>VLOOKUP(Table13144[[#This Row],[LogRecordType]],RecordTypes!$B$13:$C$27,2,0)</f>
        <v>User Login Start is Good</v>
      </c>
      <c r="H1734" s="5" t="s">
        <v>173</v>
      </c>
      <c r="I1734" s="30">
        <f t="shared" si="26"/>
        <v>44339</v>
      </c>
      <c r="J1734" s="29">
        <f>+VLOOKUP(Table13144[[#This Row],[DeviceMAC]],C1735:F3637,3,0)</f>
        <v>44339.331782407411</v>
      </c>
      <c r="K1734">
        <f>+VLOOKUP(Table13144[[#This Row],[DeviceMAC]],C1735:F3637,4,0)</f>
        <v>113</v>
      </c>
      <c r="L1734" t="str">
        <f>VLOOKUP(Table13144[[#This Row],[PrevRecordType]],RecordTypes!$B$13:$C$27,2,0)</f>
        <v>User Login Start</v>
      </c>
      <c r="M1734" t="str">
        <f>+VLOOKUP(Table13144[[#This Row],[DeviceMAC]],C1735:H3637,5,0)</f>
        <v>User Login Start</v>
      </c>
    </row>
    <row r="1735" spans="2:13" x14ac:dyDescent="0.3">
      <c r="B1735" s="5" t="s">
        <v>26</v>
      </c>
      <c r="C1735" s="5" t="s">
        <v>156</v>
      </c>
      <c r="D1735" s="6">
        <v>44339</v>
      </c>
      <c r="E1735" s="28">
        <v>44339.331782407411</v>
      </c>
      <c r="F1735" s="7">
        <v>113</v>
      </c>
      <c r="G1735" s="7" t="str">
        <f>VLOOKUP(Table13144[[#This Row],[LogRecordType]],RecordTypes!$B$13:$C$27,2,0)</f>
        <v>User Login Start</v>
      </c>
      <c r="H1735" s="5" t="s">
        <v>172</v>
      </c>
      <c r="I1735" s="30">
        <f t="shared" si="26"/>
        <v>44339</v>
      </c>
      <c r="J1735" s="29">
        <f>+VLOOKUP(Table13144[[#This Row],[DeviceMAC]],C1736:F3638,3,0)</f>
        <v>44339.331458333334</v>
      </c>
      <c r="K1735">
        <f>+VLOOKUP(Table13144[[#This Row],[DeviceMAC]],C1736:F3638,4,0)</f>
        <v>112</v>
      </c>
      <c r="L1735" t="str">
        <f>VLOOKUP(Table13144[[#This Row],[PrevRecordType]],RecordTypes!$B$13:$C$27,2,0)</f>
        <v>Device Connect Network</v>
      </c>
      <c r="M1735" t="str">
        <f>+VLOOKUP(Table13144[[#This Row],[DeviceMAC]],C1736:H3638,5,0)</f>
        <v>Device Connect Network</v>
      </c>
    </row>
    <row r="1736" spans="2:13" x14ac:dyDescent="0.3">
      <c r="B1736" s="5" t="s">
        <v>29</v>
      </c>
      <c r="C1736" s="5" t="s">
        <v>158</v>
      </c>
      <c r="D1736" s="6">
        <v>44339</v>
      </c>
      <c r="E1736" s="28">
        <v>44339.331689814819</v>
      </c>
      <c r="F1736" s="7">
        <v>113</v>
      </c>
      <c r="G1736" s="7" t="str">
        <f>VLOOKUP(Table13144[[#This Row],[LogRecordType]],RecordTypes!$B$13:$C$27,2,0)</f>
        <v>User Login Start</v>
      </c>
      <c r="H1736" s="5" t="s">
        <v>170</v>
      </c>
      <c r="I1736" s="30">
        <f t="shared" si="26"/>
        <v>44339</v>
      </c>
      <c r="J1736" s="29">
        <f>+VLOOKUP(Table13144[[#This Row],[DeviceMAC]],C1737:F3639,3,0)</f>
        <v>44339.331689814819</v>
      </c>
      <c r="K1736">
        <f>+VLOOKUP(Table13144[[#This Row],[DeviceMAC]],C1737:F3639,4,0)</f>
        <v>123</v>
      </c>
      <c r="L1736" t="str">
        <f>VLOOKUP(Table13144[[#This Row],[PrevRecordType]],RecordTypes!$B$13:$C$27,2,0)</f>
        <v>User Login Start is Good</v>
      </c>
      <c r="M1736" t="str">
        <f>+VLOOKUP(Table13144[[#This Row],[DeviceMAC]],C1737:H3639,5,0)</f>
        <v>User Login Start is Good</v>
      </c>
    </row>
    <row r="1737" spans="2:13" ht="28.8" x14ac:dyDescent="0.3">
      <c r="B1737" s="5" t="s">
        <v>29</v>
      </c>
      <c r="C1737" s="5" t="s">
        <v>158</v>
      </c>
      <c r="D1737" s="6">
        <v>44339</v>
      </c>
      <c r="E1737" s="28">
        <v>44339.331689814819</v>
      </c>
      <c r="F1737" s="7">
        <v>123</v>
      </c>
      <c r="G1737" s="7" t="str">
        <f>VLOOKUP(Table13144[[#This Row],[LogRecordType]],RecordTypes!$B$13:$C$27,2,0)</f>
        <v>User Login Start is Good</v>
      </c>
      <c r="H1737" s="5" t="s">
        <v>171</v>
      </c>
      <c r="I1737" s="30">
        <f t="shared" si="26"/>
        <v>44339</v>
      </c>
      <c r="J1737" s="29">
        <f>+VLOOKUP(Table13144[[#This Row],[DeviceMAC]],C1738:F3640,3,0)</f>
        <v>44339.331076388895</v>
      </c>
      <c r="K1737">
        <f>+VLOOKUP(Table13144[[#This Row],[DeviceMAC]],C1738:F3640,4,0)</f>
        <v>112</v>
      </c>
      <c r="L1737" t="str">
        <f>VLOOKUP(Table13144[[#This Row],[PrevRecordType]],RecordTypes!$B$13:$C$27,2,0)</f>
        <v>Device Connect Network</v>
      </c>
      <c r="M1737" t="str">
        <f>+VLOOKUP(Table13144[[#This Row],[DeviceMAC]],C1738:H3640,5,0)</f>
        <v>Device Connect Network</v>
      </c>
    </row>
    <row r="1738" spans="2:13" ht="28.8" x14ac:dyDescent="0.3">
      <c r="B1738" s="5" t="s">
        <v>26</v>
      </c>
      <c r="C1738" s="5" t="s">
        <v>164</v>
      </c>
      <c r="D1738" s="6">
        <v>44339</v>
      </c>
      <c r="E1738" s="28">
        <v>44339.331643518519</v>
      </c>
      <c r="F1738" s="7">
        <v>112</v>
      </c>
      <c r="G1738" s="7" t="str">
        <f>VLOOKUP(Table13144[[#This Row],[LogRecordType]],RecordTypes!$B$13:$C$27,2,0)</f>
        <v>Device Connect Network</v>
      </c>
      <c r="H1738" s="5" t="s">
        <v>165</v>
      </c>
      <c r="I1738" s="30">
        <f t="shared" si="26"/>
        <v>44339</v>
      </c>
      <c r="J1738" s="29">
        <f>+VLOOKUP(Table13144[[#This Row],[DeviceMAC]],C1739:F3641,3,0)</f>
        <v>44339.33153935185</v>
      </c>
      <c r="K1738">
        <f>+VLOOKUP(Table13144[[#This Row],[DeviceMAC]],C1739:F3641,4,0)</f>
        <v>106</v>
      </c>
      <c r="L1738" t="str">
        <f>VLOOKUP(Table13144[[#This Row],[PrevRecordType]],RecordTypes!$B$13:$C$27,2,0)</f>
        <v>Device Start is Good</v>
      </c>
      <c r="M1738" t="str">
        <f>+VLOOKUP(Table13144[[#This Row],[DeviceMAC]],C1739:H3641,5,0)</f>
        <v>Device Start is Good</v>
      </c>
    </row>
    <row r="1739" spans="2:13" ht="28.8" x14ac:dyDescent="0.3">
      <c r="B1739" s="5" t="s">
        <v>26</v>
      </c>
      <c r="C1739" s="5" t="s">
        <v>162</v>
      </c>
      <c r="D1739" s="6">
        <v>44339</v>
      </c>
      <c r="E1739" s="28">
        <v>44339.331597222226</v>
      </c>
      <c r="F1739" s="7">
        <v>112</v>
      </c>
      <c r="G1739" s="7" t="str">
        <f>VLOOKUP(Table13144[[#This Row],[LogRecordType]],RecordTypes!$B$13:$C$27,2,0)</f>
        <v>Device Connect Network</v>
      </c>
      <c r="H1739" s="5" t="s">
        <v>163</v>
      </c>
      <c r="I1739" s="30">
        <f t="shared" ref="I1739:I1802" si="27">+VLOOKUP(C1739,C1740:H3642,2,0)</f>
        <v>44339</v>
      </c>
      <c r="J1739" s="29">
        <f>+VLOOKUP(Table13144[[#This Row],[DeviceMAC]],C1740:F3642,3,0)</f>
        <v>44339.331493055557</v>
      </c>
      <c r="K1739">
        <f>+VLOOKUP(Table13144[[#This Row],[DeviceMAC]],C1740:F3642,4,0)</f>
        <v>106</v>
      </c>
      <c r="L1739" t="str">
        <f>VLOOKUP(Table13144[[#This Row],[PrevRecordType]],RecordTypes!$B$13:$C$27,2,0)</f>
        <v>Device Start is Good</v>
      </c>
      <c r="M1739" t="str">
        <f>+VLOOKUP(Table13144[[#This Row],[DeviceMAC]],C1740:H3642,5,0)</f>
        <v>Device Start is Good</v>
      </c>
    </row>
    <row r="1740" spans="2:13" x14ac:dyDescent="0.3">
      <c r="B1740" s="5" t="s">
        <v>26</v>
      </c>
      <c r="C1740" s="5" t="s">
        <v>164</v>
      </c>
      <c r="D1740" s="6">
        <v>44339</v>
      </c>
      <c r="E1740" s="28">
        <v>44339.33153935185</v>
      </c>
      <c r="F1740" s="7">
        <v>106</v>
      </c>
      <c r="G1740" s="7" t="str">
        <f>VLOOKUP(Table13144[[#This Row],[LogRecordType]],RecordTypes!$B$13:$C$27,2,0)</f>
        <v>Device Start is Good</v>
      </c>
      <c r="H1740" s="5" t="s">
        <v>165</v>
      </c>
      <c r="I1740" s="30">
        <f t="shared" si="27"/>
        <v>44339</v>
      </c>
      <c r="J1740" s="29">
        <f>+VLOOKUP(Table13144[[#This Row],[DeviceMAC]],C1741:F3643,3,0)</f>
        <v>44339.330983796295</v>
      </c>
      <c r="K1740">
        <f>+VLOOKUP(Table13144[[#This Row],[DeviceMAC]],C1741:F3643,4,0)</f>
        <v>102</v>
      </c>
      <c r="L1740" t="str">
        <f>VLOOKUP(Table13144[[#This Row],[PrevRecordType]],RecordTypes!$B$13:$C$27,2,0)</f>
        <v>Device Start</v>
      </c>
      <c r="M1740" t="str">
        <f>+VLOOKUP(Table13144[[#This Row],[DeviceMAC]],C1741:H3643,5,0)</f>
        <v>Device Start</v>
      </c>
    </row>
    <row r="1741" spans="2:13" x14ac:dyDescent="0.3">
      <c r="B1741" s="5" t="s">
        <v>26</v>
      </c>
      <c r="C1741" s="5" t="s">
        <v>162</v>
      </c>
      <c r="D1741" s="6">
        <v>44339</v>
      </c>
      <c r="E1741" s="28">
        <v>44339.331493055557</v>
      </c>
      <c r="F1741" s="7">
        <v>106</v>
      </c>
      <c r="G1741" s="7" t="str">
        <f>VLOOKUP(Table13144[[#This Row],[LogRecordType]],RecordTypes!$B$13:$C$27,2,0)</f>
        <v>Device Start is Good</v>
      </c>
      <c r="H1741" s="5" t="s">
        <v>163</v>
      </c>
      <c r="I1741" s="30">
        <f t="shared" si="27"/>
        <v>44339</v>
      </c>
      <c r="J1741" s="29">
        <f>+VLOOKUP(Table13144[[#This Row],[DeviceMAC]],C1742:F3644,3,0)</f>
        <v>44339.330960648149</v>
      </c>
      <c r="K1741">
        <f>+VLOOKUP(Table13144[[#This Row],[DeviceMAC]],C1742:F3644,4,0)</f>
        <v>102</v>
      </c>
      <c r="L1741" t="str">
        <f>VLOOKUP(Table13144[[#This Row],[PrevRecordType]],RecordTypes!$B$13:$C$27,2,0)</f>
        <v>Device Start</v>
      </c>
      <c r="M1741" t="str">
        <f>+VLOOKUP(Table13144[[#This Row],[DeviceMAC]],C1742:H3644,5,0)</f>
        <v>Device Start</v>
      </c>
    </row>
    <row r="1742" spans="2:13" ht="28.8" x14ac:dyDescent="0.3">
      <c r="B1742" s="5" t="s">
        <v>26</v>
      </c>
      <c r="C1742" s="5" t="s">
        <v>156</v>
      </c>
      <c r="D1742" s="6">
        <v>44339</v>
      </c>
      <c r="E1742" s="28">
        <v>44339.331458333334</v>
      </c>
      <c r="F1742" s="7">
        <v>112</v>
      </c>
      <c r="G1742" s="7" t="str">
        <f>VLOOKUP(Table13144[[#This Row],[LogRecordType]],RecordTypes!$B$13:$C$27,2,0)</f>
        <v>Device Connect Network</v>
      </c>
      <c r="H1742" s="5" t="s">
        <v>157</v>
      </c>
      <c r="I1742" s="30">
        <f t="shared" si="27"/>
        <v>44339</v>
      </c>
      <c r="J1742" s="29">
        <f>+VLOOKUP(Table13144[[#This Row],[DeviceMAC]],C1743:F3645,3,0)</f>
        <v>44339.331354166665</v>
      </c>
      <c r="K1742">
        <f>+VLOOKUP(Table13144[[#This Row],[DeviceMAC]],C1743:F3645,4,0)</f>
        <v>106</v>
      </c>
      <c r="L1742" t="str">
        <f>VLOOKUP(Table13144[[#This Row],[PrevRecordType]],RecordTypes!$B$13:$C$27,2,0)</f>
        <v>Device Start is Good</v>
      </c>
      <c r="M1742" t="str">
        <f>+VLOOKUP(Table13144[[#This Row],[DeviceMAC]],C1743:H3645,5,0)</f>
        <v>Device Start is Good</v>
      </c>
    </row>
    <row r="1743" spans="2:13" x14ac:dyDescent="0.3">
      <c r="B1743" s="5" t="s">
        <v>26</v>
      </c>
      <c r="C1743" s="5" t="s">
        <v>156</v>
      </c>
      <c r="D1743" s="6">
        <v>44339</v>
      </c>
      <c r="E1743" s="28">
        <v>44339.331354166665</v>
      </c>
      <c r="F1743" s="7">
        <v>106</v>
      </c>
      <c r="G1743" s="7" t="str">
        <f>VLOOKUP(Table13144[[#This Row],[LogRecordType]],RecordTypes!$B$13:$C$27,2,0)</f>
        <v>Device Start is Good</v>
      </c>
      <c r="H1743" s="5" t="s">
        <v>157</v>
      </c>
      <c r="I1743" s="30">
        <f t="shared" si="27"/>
        <v>44339</v>
      </c>
      <c r="J1743" s="29">
        <f>+VLOOKUP(Table13144[[#This Row],[DeviceMAC]],C1744:F3646,3,0)</f>
        <v>44339.330405092587</v>
      </c>
      <c r="K1743">
        <f>+VLOOKUP(Table13144[[#This Row],[DeviceMAC]],C1744:F3646,4,0)</f>
        <v>102</v>
      </c>
      <c r="L1743" t="str">
        <f>VLOOKUP(Table13144[[#This Row],[PrevRecordType]],RecordTypes!$B$13:$C$27,2,0)</f>
        <v>Device Start</v>
      </c>
      <c r="M1743" t="str">
        <f>+VLOOKUP(Table13144[[#This Row],[DeviceMAC]],C1744:H3646,5,0)</f>
        <v>Device Start</v>
      </c>
    </row>
    <row r="1744" spans="2:13" ht="28.8" x14ac:dyDescent="0.3">
      <c r="B1744" s="5" t="s">
        <v>29</v>
      </c>
      <c r="C1744" s="5" t="s">
        <v>153</v>
      </c>
      <c r="D1744" s="6">
        <v>44339</v>
      </c>
      <c r="E1744" s="28">
        <v>44339.331319444449</v>
      </c>
      <c r="F1744" s="7">
        <v>123</v>
      </c>
      <c r="G1744" s="7" t="str">
        <f>VLOOKUP(Table13144[[#This Row],[LogRecordType]],RecordTypes!$B$13:$C$27,2,0)</f>
        <v>User Login Start is Good</v>
      </c>
      <c r="H1744" s="5" t="s">
        <v>169</v>
      </c>
      <c r="I1744" s="30">
        <f t="shared" si="27"/>
        <v>44339</v>
      </c>
      <c r="J1744" s="29">
        <f>+VLOOKUP(Table13144[[#This Row],[DeviceMAC]],C1745:F3647,3,0)</f>
        <v>44339.33120370371</v>
      </c>
      <c r="K1744">
        <f>+VLOOKUP(Table13144[[#This Row],[DeviceMAC]],C1745:F3647,4,0)</f>
        <v>113</v>
      </c>
      <c r="L1744" t="str">
        <f>VLOOKUP(Table13144[[#This Row],[PrevRecordType]],RecordTypes!$B$13:$C$27,2,0)</f>
        <v>User Login Start</v>
      </c>
      <c r="M1744" t="str">
        <f>+VLOOKUP(Table13144[[#This Row],[DeviceMAC]],C1745:H3647,5,0)</f>
        <v>User Login Start</v>
      </c>
    </row>
    <row r="1745" spans="2:13" x14ac:dyDescent="0.3">
      <c r="B1745" s="5" t="s">
        <v>29</v>
      </c>
      <c r="C1745" s="5" t="s">
        <v>153</v>
      </c>
      <c r="D1745" s="6">
        <v>44339</v>
      </c>
      <c r="E1745" s="28">
        <v>44339.33120370371</v>
      </c>
      <c r="F1745" s="7">
        <v>113</v>
      </c>
      <c r="G1745" s="7" t="str">
        <f>VLOOKUP(Table13144[[#This Row],[LogRecordType]],RecordTypes!$B$13:$C$27,2,0)</f>
        <v>User Login Start</v>
      </c>
      <c r="H1745" s="5" t="s">
        <v>168</v>
      </c>
      <c r="I1745" s="30">
        <f t="shared" si="27"/>
        <v>44339</v>
      </c>
      <c r="J1745" s="29">
        <f>+VLOOKUP(Table13144[[#This Row],[DeviceMAC]],C1746:F3648,3,0)</f>
        <v>44339.330752314818</v>
      </c>
      <c r="K1745">
        <f>+VLOOKUP(Table13144[[#This Row],[DeviceMAC]],C1746:F3648,4,0)</f>
        <v>112</v>
      </c>
      <c r="L1745" t="str">
        <f>VLOOKUP(Table13144[[#This Row],[PrevRecordType]],RecordTypes!$B$13:$C$27,2,0)</f>
        <v>Device Connect Network</v>
      </c>
      <c r="M1745" t="str">
        <f>+VLOOKUP(Table13144[[#This Row],[DeviceMAC]],C1746:H3648,5,0)</f>
        <v>Device Connect Network</v>
      </c>
    </row>
    <row r="1746" spans="2:13" ht="28.8" x14ac:dyDescent="0.3">
      <c r="B1746" s="5" t="s">
        <v>26</v>
      </c>
      <c r="C1746" s="5" t="s">
        <v>166</v>
      </c>
      <c r="D1746" s="6">
        <v>44339</v>
      </c>
      <c r="E1746" s="28">
        <v>44339.331192129634</v>
      </c>
      <c r="F1746" s="7">
        <v>112</v>
      </c>
      <c r="G1746" s="7" t="str">
        <f>VLOOKUP(Table13144[[#This Row],[LogRecordType]],RecordTypes!$B$13:$C$27,2,0)</f>
        <v>Device Connect Network</v>
      </c>
      <c r="H1746" s="5" t="s">
        <v>167</v>
      </c>
      <c r="I1746" s="30" t="e">
        <f t="shared" si="27"/>
        <v>#N/A</v>
      </c>
      <c r="J1746" s="29" t="e">
        <f>+VLOOKUP(Table13144[[#This Row],[DeviceMAC]],C1747:F3649,3,0)</f>
        <v>#N/A</v>
      </c>
      <c r="K1746" t="e">
        <f>+VLOOKUP(Table13144[[#This Row],[DeviceMAC]],C1747:F3649,4,0)</f>
        <v>#N/A</v>
      </c>
      <c r="L1746" t="e">
        <f>VLOOKUP(Table13144[[#This Row],[PrevRecordType]],RecordTypes!$B$13:$C$27,2,0)</f>
        <v>#N/A</v>
      </c>
      <c r="M1746" t="e">
        <f>+VLOOKUP(Table13144[[#This Row],[DeviceMAC]],C1747:H3649,5,0)</f>
        <v>#N/A</v>
      </c>
    </row>
    <row r="1747" spans="2:13" ht="28.8" x14ac:dyDescent="0.3">
      <c r="B1747" s="5" t="s">
        <v>29</v>
      </c>
      <c r="C1747" s="5" t="s">
        <v>158</v>
      </c>
      <c r="D1747" s="6">
        <v>44339</v>
      </c>
      <c r="E1747" s="28">
        <v>44339.331076388895</v>
      </c>
      <c r="F1747" s="7">
        <v>112</v>
      </c>
      <c r="G1747" s="7" t="str">
        <f>VLOOKUP(Table13144[[#This Row],[LogRecordType]],RecordTypes!$B$13:$C$27,2,0)</f>
        <v>Device Connect Network</v>
      </c>
      <c r="H1747" s="5" t="s">
        <v>159</v>
      </c>
      <c r="I1747" s="30">
        <f t="shared" si="27"/>
        <v>44339</v>
      </c>
      <c r="J1747" s="29">
        <f>+VLOOKUP(Table13144[[#This Row],[DeviceMAC]],C1748:F3650,3,0)</f>
        <v>44339.330972222226</v>
      </c>
      <c r="K1747">
        <f>+VLOOKUP(Table13144[[#This Row],[DeviceMAC]],C1748:F3650,4,0)</f>
        <v>106</v>
      </c>
      <c r="L1747" t="str">
        <f>VLOOKUP(Table13144[[#This Row],[PrevRecordType]],RecordTypes!$B$13:$C$27,2,0)</f>
        <v>Device Start is Good</v>
      </c>
      <c r="M1747" t="str">
        <f>+VLOOKUP(Table13144[[#This Row],[DeviceMAC]],C1748:H3650,5,0)</f>
        <v>Device Start is Good</v>
      </c>
    </row>
    <row r="1748" spans="2:13" ht="28.8" x14ac:dyDescent="0.3">
      <c r="B1748" s="5" t="s">
        <v>26</v>
      </c>
      <c r="C1748" s="5" t="s">
        <v>141</v>
      </c>
      <c r="D1748" s="6">
        <v>44339</v>
      </c>
      <c r="E1748" s="28">
        <v>44339.331041666665</v>
      </c>
      <c r="F1748" s="7">
        <v>123</v>
      </c>
      <c r="G1748" s="7" t="str">
        <f>VLOOKUP(Table13144[[#This Row],[LogRecordType]],RecordTypes!$B$13:$C$27,2,0)</f>
        <v>User Login Start is Good</v>
      </c>
      <c r="H1748" s="5" t="s">
        <v>161</v>
      </c>
      <c r="I1748" s="30">
        <f t="shared" si="27"/>
        <v>44339</v>
      </c>
      <c r="J1748" s="29">
        <f>+VLOOKUP(Table13144[[#This Row],[DeviceMAC]],C1749:F3651,3,0)</f>
        <v>44339.330960648149</v>
      </c>
      <c r="K1748">
        <f>+VLOOKUP(Table13144[[#This Row],[DeviceMAC]],C1749:F3651,4,0)</f>
        <v>113</v>
      </c>
      <c r="L1748" t="str">
        <f>VLOOKUP(Table13144[[#This Row],[PrevRecordType]],RecordTypes!$B$13:$C$27,2,0)</f>
        <v>User Login Start</v>
      </c>
      <c r="M1748" t="str">
        <f>+VLOOKUP(Table13144[[#This Row],[DeviceMAC]],C1749:H3651,5,0)</f>
        <v>User Login Start</v>
      </c>
    </row>
    <row r="1749" spans="2:13" x14ac:dyDescent="0.3">
      <c r="B1749" s="5" t="s">
        <v>26</v>
      </c>
      <c r="C1749" s="5" t="s">
        <v>164</v>
      </c>
      <c r="D1749" s="6">
        <v>44339</v>
      </c>
      <c r="E1749" s="28">
        <v>44339.330983796295</v>
      </c>
      <c r="F1749" s="7">
        <v>102</v>
      </c>
      <c r="G1749" s="7" t="str">
        <f>VLOOKUP(Table13144[[#This Row],[LogRecordType]],RecordTypes!$B$13:$C$27,2,0)</f>
        <v>Device Start</v>
      </c>
      <c r="H1749" s="5" t="s">
        <v>165</v>
      </c>
      <c r="I1749" s="30" t="e">
        <f t="shared" si="27"/>
        <v>#N/A</v>
      </c>
      <c r="J1749" s="29" t="e">
        <f>+VLOOKUP(Table13144[[#This Row],[DeviceMAC]],C1750:F3652,3,0)</f>
        <v>#N/A</v>
      </c>
      <c r="K1749" t="e">
        <f>+VLOOKUP(Table13144[[#This Row],[DeviceMAC]],C1750:F3652,4,0)</f>
        <v>#N/A</v>
      </c>
      <c r="L1749" t="e">
        <f>VLOOKUP(Table13144[[#This Row],[PrevRecordType]],RecordTypes!$B$13:$C$27,2,0)</f>
        <v>#N/A</v>
      </c>
      <c r="M1749" t="e">
        <f>+VLOOKUP(Table13144[[#This Row],[DeviceMAC]],C1750:H3652,5,0)</f>
        <v>#N/A</v>
      </c>
    </row>
    <row r="1750" spans="2:13" x14ac:dyDescent="0.3">
      <c r="B1750" s="5" t="s">
        <v>29</v>
      </c>
      <c r="C1750" s="5" t="s">
        <v>158</v>
      </c>
      <c r="D1750" s="6">
        <v>44339</v>
      </c>
      <c r="E1750" s="28">
        <v>44339.330972222226</v>
      </c>
      <c r="F1750" s="7">
        <v>106</v>
      </c>
      <c r="G1750" s="7" t="str">
        <f>VLOOKUP(Table13144[[#This Row],[LogRecordType]],RecordTypes!$B$13:$C$27,2,0)</f>
        <v>Device Start is Good</v>
      </c>
      <c r="H1750" s="5" t="s">
        <v>159</v>
      </c>
      <c r="I1750" s="30">
        <f t="shared" si="27"/>
        <v>44339</v>
      </c>
      <c r="J1750" s="29">
        <f>+VLOOKUP(Table13144[[#This Row],[DeviceMAC]],C1751:F3653,3,0)</f>
        <v>44339.330462962964</v>
      </c>
      <c r="K1750">
        <f>+VLOOKUP(Table13144[[#This Row],[DeviceMAC]],C1751:F3653,4,0)</f>
        <v>102</v>
      </c>
      <c r="L1750" t="str">
        <f>VLOOKUP(Table13144[[#This Row],[PrevRecordType]],RecordTypes!$B$13:$C$27,2,0)</f>
        <v>Device Start</v>
      </c>
      <c r="M1750" t="str">
        <f>+VLOOKUP(Table13144[[#This Row],[DeviceMAC]],C1751:H3653,5,0)</f>
        <v>Device Start</v>
      </c>
    </row>
    <row r="1751" spans="2:13" x14ac:dyDescent="0.3">
      <c r="B1751" s="5" t="s">
        <v>26</v>
      </c>
      <c r="C1751" s="5" t="s">
        <v>141</v>
      </c>
      <c r="D1751" s="6">
        <v>44339</v>
      </c>
      <c r="E1751" s="28">
        <v>44339.330960648149</v>
      </c>
      <c r="F1751" s="7">
        <v>113</v>
      </c>
      <c r="G1751" s="7" t="str">
        <f>VLOOKUP(Table13144[[#This Row],[LogRecordType]],RecordTypes!$B$13:$C$27,2,0)</f>
        <v>User Login Start</v>
      </c>
      <c r="H1751" s="5" t="s">
        <v>161</v>
      </c>
      <c r="I1751" s="30">
        <f t="shared" si="27"/>
        <v>44339</v>
      </c>
      <c r="J1751" s="29">
        <f>+VLOOKUP(Table13144[[#This Row],[DeviceMAC]],C1752:F3654,3,0)</f>
        <v>44339.320983796293</v>
      </c>
      <c r="K1751">
        <f>+VLOOKUP(Table13144[[#This Row],[DeviceMAC]],C1752:F3654,4,0)</f>
        <v>112</v>
      </c>
      <c r="L1751" t="str">
        <f>VLOOKUP(Table13144[[#This Row],[PrevRecordType]],RecordTypes!$B$13:$C$27,2,0)</f>
        <v>Device Connect Network</v>
      </c>
      <c r="M1751" t="str">
        <f>+VLOOKUP(Table13144[[#This Row],[DeviceMAC]],C1752:H3654,5,0)</f>
        <v>Device Connect Network</v>
      </c>
    </row>
    <row r="1752" spans="2:13" x14ac:dyDescent="0.3">
      <c r="B1752" s="5" t="s">
        <v>26</v>
      </c>
      <c r="C1752" s="5" t="s">
        <v>162</v>
      </c>
      <c r="D1752" s="6">
        <v>44339</v>
      </c>
      <c r="E1752" s="28">
        <v>44339.330960648149</v>
      </c>
      <c r="F1752" s="7">
        <v>102</v>
      </c>
      <c r="G1752" s="7" t="str">
        <f>VLOOKUP(Table13144[[#This Row],[LogRecordType]],RecordTypes!$B$13:$C$27,2,0)</f>
        <v>Device Start</v>
      </c>
      <c r="H1752" s="5" t="s">
        <v>163</v>
      </c>
      <c r="I1752" s="30" t="e">
        <f t="shared" si="27"/>
        <v>#N/A</v>
      </c>
      <c r="J1752" s="29" t="e">
        <f>+VLOOKUP(Table13144[[#This Row],[DeviceMAC]],C1753:F3655,3,0)</f>
        <v>#N/A</v>
      </c>
      <c r="K1752" t="e">
        <f>+VLOOKUP(Table13144[[#This Row],[DeviceMAC]],C1753:F3655,4,0)</f>
        <v>#N/A</v>
      </c>
      <c r="L1752" t="e">
        <f>VLOOKUP(Table13144[[#This Row],[PrevRecordType]],RecordTypes!$B$13:$C$27,2,0)</f>
        <v>#N/A</v>
      </c>
      <c r="M1752" t="e">
        <f>+VLOOKUP(Table13144[[#This Row],[DeviceMAC]],C1753:H3655,5,0)</f>
        <v>#N/A</v>
      </c>
    </row>
    <row r="1753" spans="2:13" ht="28.8" x14ac:dyDescent="0.3">
      <c r="B1753" s="5" t="s">
        <v>29</v>
      </c>
      <c r="C1753" s="5" t="s">
        <v>147</v>
      </c>
      <c r="D1753" s="6">
        <v>44339</v>
      </c>
      <c r="E1753" s="28">
        <v>44339.330775462964</v>
      </c>
      <c r="F1753" s="7">
        <v>123</v>
      </c>
      <c r="G1753" s="7" t="str">
        <f>VLOOKUP(Table13144[[#This Row],[LogRecordType]],RecordTypes!$B$13:$C$27,2,0)</f>
        <v>User Login Start is Good</v>
      </c>
      <c r="H1753" s="5" t="s">
        <v>160</v>
      </c>
      <c r="I1753" s="30">
        <f t="shared" si="27"/>
        <v>44339</v>
      </c>
      <c r="J1753" s="29">
        <f>+VLOOKUP(Table13144[[#This Row],[DeviceMAC]],C1754:F3656,3,0)</f>
        <v>44339.330671296295</v>
      </c>
      <c r="K1753">
        <f>+VLOOKUP(Table13144[[#This Row],[DeviceMAC]],C1754:F3656,4,0)</f>
        <v>113</v>
      </c>
      <c r="L1753" t="str">
        <f>VLOOKUP(Table13144[[#This Row],[PrevRecordType]],RecordTypes!$B$13:$C$27,2,0)</f>
        <v>User Login Start</v>
      </c>
      <c r="M1753" t="str">
        <f>+VLOOKUP(Table13144[[#This Row],[DeviceMAC]],C1754:H3656,5,0)</f>
        <v>User Login Start</v>
      </c>
    </row>
    <row r="1754" spans="2:13" ht="28.8" x14ac:dyDescent="0.3">
      <c r="B1754" s="5" t="s">
        <v>29</v>
      </c>
      <c r="C1754" s="5" t="s">
        <v>153</v>
      </c>
      <c r="D1754" s="6">
        <v>44339</v>
      </c>
      <c r="E1754" s="28">
        <v>44339.330752314818</v>
      </c>
      <c r="F1754" s="7">
        <v>112</v>
      </c>
      <c r="G1754" s="7" t="str">
        <f>VLOOKUP(Table13144[[#This Row],[LogRecordType]],RecordTypes!$B$13:$C$27,2,0)</f>
        <v>Device Connect Network</v>
      </c>
      <c r="H1754" s="5" t="s">
        <v>154</v>
      </c>
      <c r="I1754" s="30">
        <f t="shared" si="27"/>
        <v>44339</v>
      </c>
      <c r="J1754" s="29">
        <f>+VLOOKUP(Table13144[[#This Row],[DeviceMAC]],C1755:F3657,3,0)</f>
        <v>44339.330648148149</v>
      </c>
      <c r="K1754">
        <f>+VLOOKUP(Table13144[[#This Row],[DeviceMAC]],C1755:F3657,4,0)</f>
        <v>106</v>
      </c>
      <c r="L1754" t="str">
        <f>VLOOKUP(Table13144[[#This Row],[PrevRecordType]],RecordTypes!$B$13:$C$27,2,0)</f>
        <v>Device Start is Good</v>
      </c>
      <c r="M1754" t="str">
        <f>+VLOOKUP(Table13144[[#This Row],[DeviceMAC]],C1755:H3657,5,0)</f>
        <v>Device Start is Good</v>
      </c>
    </row>
    <row r="1755" spans="2:13" x14ac:dyDescent="0.3">
      <c r="B1755" s="5" t="s">
        <v>29</v>
      </c>
      <c r="C1755" s="5" t="s">
        <v>147</v>
      </c>
      <c r="D1755" s="6">
        <v>44339</v>
      </c>
      <c r="E1755" s="28">
        <v>44339.330671296295</v>
      </c>
      <c r="F1755" s="7">
        <v>113</v>
      </c>
      <c r="G1755" s="7" t="str">
        <f>VLOOKUP(Table13144[[#This Row],[LogRecordType]],RecordTypes!$B$13:$C$27,2,0)</f>
        <v>User Login Start</v>
      </c>
      <c r="H1755" s="5" t="s">
        <v>160</v>
      </c>
      <c r="I1755" s="30">
        <f t="shared" si="27"/>
        <v>44339</v>
      </c>
      <c r="J1755" s="29">
        <f>+VLOOKUP(Table13144[[#This Row],[DeviceMAC]],C1756:F3658,3,0)</f>
        <v>44339.325914351852</v>
      </c>
      <c r="K1755">
        <f>+VLOOKUP(Table13144[[#This Row],[DeviceMAC]],C1756:F3658,4,0)</f>
        <v>112</v>
      </c>
      <c r="L1755" t="str">
        <f>VLOOKUP(Table13144[[#This Row],[PrevRecordType]],RecordTypes!$B$13:$C$27,2,0)</f>
        <v>Device Connect Network</v>
      </c>
      <c r="M1755" t="str">
        <f>+VLOOKUP(Table13144[[#This Row],[DeviceMAC]],C1756:H3658,5,0)</f>
        <v>Device Connect Network</v>
      </c>
    </row>
    <row r="1756" spans="2:13" x14ac:dyDescent="0.3">
      <c r="B1756" s="5" t="s">
        <v>29</v>
      </c>
      <c r="C1756" s="5" t="s">
        <v>153</v>
      </c>
      <c r="D1756" s="6">
        <v>44339</v>
      </c>
      <c r="E1756" s="28">
        <v>44339.330648148149</v>
      </c>
      <c r="F1756" s="7">
        <v>106</v>
      </c>
      <c r="G1756" s="7" t="str">
        <f>VLOOKUP(Table13144[[#This Row],[LogRecordType]],RecordTypes!$B$13:$C$27,2,0)</f>
        <v>Device Start is Good</v>
      </c>
      <c r="H1756" s="5" t="s">
        <v>154</v>
      </c>
      <c r="I1756" s="30">
        <f t="shared" si="27"/>
        <v>44339</v>
      </c>
      <c r="J1756" s="29">
        <f>+VLOOKUP(Table13144[[#This Row],[DeviceMAC]],C1757:F3659,3,0)</f>
        <v>44339.328425925924</v>
      </c>
      <c r="K1756">
        <f>+VLOOKUP(Table13144[[#This Row],[DeviceMAC]],C1757:F3659,4,0)</f>
        <v>102</v>
      </c>
      <c r="L1756" t="str">
        <f>VLOOKUP(Table13144[[#This Row],[PrevRecordType]],RecordTypes!$B$13:$C$27,2,0)</f>
        <v>Device Start</v>
      </c>
      <c r="M1756" t="str">
        <f>+VLOOKUP(Table13144[[#This Row],[DeviceMAC]],C1757:H3659,5,0)</f>
        <v>Device Start</v>
      </c>
    </row>
    <row r="1757" spans="2:13" x14ac:dyDescent="0.3">
      <c r="B1757" s="5" t="s">
        <v>29</v>
      </c>
      <c r="C1757" s="5" t="s">
        <v>158</v>
      </c>
      <c r="D1757" s="6">
        <v>44339</v>
      </c>
      <c r="E1757" s="28">
        <v>44339.330462962964</v>
      </c>
      <c r="F1757" s="7">
        <v>102</v>
      </c>
      <c r="G1757" s="7" t="str">
        <f>VLOOKUP(Table13144[[#This Row],[LogRecordType]],RecordTypes!$B$13:$C$27,2,0)</f>
        <v>Device Start</v>
      </c>
      <c r="H1757" s="5" t="s">
        <v>159</v>
      </c>
      <c r="I1757" s="30" t="e">
        <f t="shared" si="27"/>
        <v>#N/A</v>
      </c>
      <c r="J1757" s="29" t="e">
        <f>+VLOOKUP(Table13144[[#This Row],[DeviceMAC]],C1758:F3660,3,0)</f>
        <v>#N/A</v>
      </c>
      <c r="K1757" t="e">
        <f>+VLOOKUP(Table13144[[#This Row],[DeviceMAC]],C1758:F3660,4,0)</f>
        <v>#N/A</v>
      </c>
      <c r="L1757" t="e">
        <f>VLOOKUP(Table13144[[#This Row],[PrevRecordType]],RecordTypes!$B$13:$C$27,2,0)</f>
        <v>#N/A</v>
      </c>
      <c r="M1757" t="e">
        <f>+VLOOKUP(Table13144[[#This Row],[DeviceMAC]],C1758:H3660,5,0)</f>
        <v>#N/A</v>
      </c>
    </row>
    <row r="1758" spans="2:13" x14ac:dyDescent="0.3">
      <c r="B1758" s="5" t="s">
        <v>26</v>
      </c>
      <c r="C1758" s="5" t="s">
        <v>156</v>
      </c>
      <c r="D1758" s="6">
        <v>44339</v>
      </c>
      <c r="E1758" s="28">
        <v>44339.330405092587</v>
      </c>
      <c r="F1758" s="7">
        <v>102</v>
      </c>
      <c r="G1758" s="7" t="str">
        <f>VLOOKUP(Table13144[[#This Row],[LogRecordType]],RecordTypes!$B$13:$C$27,2,0)</f>
        <v>Device Start</v>
      </c>
      <c r="H1758" s="5" t="s">
        <v>157</v>
      </c>
      <c r="I1758" s="30" t="e">
        <f t="shared" si="27"/>
        <v>#N/A</v>
      </c>
      <c r="J1758" s="29" t="e">
        <f>+VLOOKUP(Table13144[[#This Row],[DeviceMAC]],C1759:F3661,3,0)</f>
        <v>#N/A</v>
      </c>
      <c r="K1758" t="e">
        <f>+VLOOKUP(Table13144[[#This Row],[DeviceMAC]],C1759:F3661,4,0)</f>
        <v>#N/A</v>
      </c>
      <c r="L1758" t="e">
        <f>VLOOKUP(Table13144[[#This Row],[PrevRecordType]],RecordTypes!$B$13:$C$27,2,0)</f>
        <v>#N/A</v>
      </c>
      <c r="M1758" t="e">
        <f>+VLOOKUP(Table13144[[#This Row],[DeviceMAC]],C1759:H3661,5,0)</f>
        <v>#N/A</v>
      </c>
    </row>
    <row r="1759" spans="2:13" ht="28.8" x14ac:dyDescent="0.3">
      <c r="B1759" s="5" t="s">
        <v>26</v>
      </c>
      <c r="C1759" s="5" t="s">
        <v>143</v>
      </c>
      <c r="D1759" s="6">
        <v>44339</v>
      </c>
      <c r="E1759" s="28">
        <v>44339.330104166664</v>
      </c>
      <c r="F1759" s="7">
        <v>123</v>
      </c>
      <c r="G1759" s="7" t="str">
        <f>VLOOKUP(Table13144[[#This Row],[LogRecordType]],RecordTypes!$B$13:$C$27,2,0)</f>
        <v>User Login Start is Good</v>
      </c>
      <c r="H1759" s="5" t="s">
        <v>155</v>
      </c>
      <c r="I1759" s="30">
        <f t="shared" si="27"/>
        <v>44339</v>
      </c>
      <c r="J1759" s="29">
        <f>+VLOOKUP(Table13144[[#This Row],[DeviceMAC]],C1760:F3662,3,0)</f>
        <v>44339.329976851848</v>
      </c>
      <c r="K1759">
        <f>+VLOOKUP(Table13144[[#This Row],[DeviceMAC]],C1760:F3662,4,0)</f>
        <v>113</v>
      </c>
      <c r="L1759" t="str">
        <f>VLOOKUP(Table13144[[#This Row],[PrevRecordType]],RecordTypes!$B$13:$C$27,2,0)</f>
        <v>User Login Start</v>
      </c>
      <c r="M1759" t="str">
        <f>+VLOOKUP(Table13144[[#This Row],[DeviceMAC]],C1760:H3662,5,0)</f>
        <v>User Login Start</v>
      </c>
    </row>
    <row r="1760" spans="2:13" x14ac:dyDescent="0.3">
      <c r="B1760" s="5" t="s">
        <v>26</v>
      </c>
      <c r="C1760" s="5" t="s">
        <v>143</v>
      </c>
      <c r="D1760" s="6">
        <v>44339</v>
      </c>
      <c r="E1760" s="28">
        <v>44339.329976851848</v>
      </c>
      <c r="F1760" s="7">
        <v>113</v>
      </c>
      <c r="G1760" s="7" t="str">
        <f>VLOOKUP(Table13144[[#This Row],[LogRecordType]],RecordTypes!$B$13:$C$27,2,0)</f>
        <v>User Login Start</v>
      </c>
      <c r="H1760" s="5" t="s">
        <v>155</v>
      </c>
      <c r="I1760" s="30">
        <f t="shared" si="27"/>
        <v>44339</v>
      </c>
      <c r="J1760" s="29">
        <f>+VLOOKUP(Table13144[[#This Row],[DeviceMAC]],C1761:F3663,3,0)</f>
        <v>44339.324456018512</v>
      </c>
      <c r="K1760">
        <f>+VLOOKUP(Table13144[[#This Row],[DeviceMAC]],C1761:F3663,4,0)</f>
        <v>112</v>
      </c>
      <c r="L1760" t="str">
        <f>VLOOKUP(Table13144[[#This Row],[PrevRecordType]],RecordTypes!$B$13:$C$27,2,0)</f>
        <v>Device Connect Network</v>
      </c>
      <c r="M1760" t="str">
        <f>+VLOOKUP(Table13144[[#This Row],[DeviceMAC]],C1761:H3663,5,0)</f>
        <v>Device Connect Network</v>
      </c>
    </row>
    <row r="1761" spans="2:13" x14ac:dyDescent="0.3">
      <c r="B1761" s="5" t="s">
        <v>29</v>
      </c>
      <c r="C1761" s="5" t="s">
        <v>153</v>
      </c>
      <c r="D1761" s="6">
        <v>44339</v>
      </c>
      <c r="E1761" s="28">
        <v>44339.328425925924</v>
      </c>
      <c r="F1761" s="7">
        <v>102</v>
      </c>
      <c r="G1761" s="7" t="str">
        <f>VLOOKUP(Table13144[[#This Row],[LogRecordType]],RecordTypes!$B$13:$C$27,2,0)</f>
        <v>Device Start</v>
      </c>
      <c r="H1761" s="5" t="s">
        <v>154</v>
      </c>
      <c r="I1761" s="30" t="e">
        <f t="shared" si="27"/>
        <v>#N/A</v>
      </c>
      <c r="J1761" s="29" t="e">
        <f>+VLOOKUP(Table13144[[#This Row],[DeviceMAC]],C1762:F3664,3,0)</f>
        <v>#N/A</v>
      </c>
      <c r="K1761" t="e">
        <f>+VLOOKUP(Table13144[[#This Row],[DeviceMAC]],C1762:F3664,4,0)</f>
        <v>#N/A</v>
      </c>
      <c r="L1761" t="e">
        <f>VLOOKUP(Table13144[[#This Row],[PrevRecordType]],RecordTypes!$B$13:$C$27,2,0)</f>
        <v>#N/A</v>
      </c>
      <c r="M1761" t="e">
        <f>+VLOOKUP(Table13144[[#This Row],[DeviceMAC]],C1762:H3664,5,0)</f>
        <v>#N/A</v>
      </c>
    </row>
    <row r="1762" spans="2:13" ht="28.8" x14ac:dyDescent="0.3">
      <c r="B1762" s="5" t="s">
        <v>26</v>
      </c>
      <c r="C1762" s="5" t="s">
        <v>151</v>
      </c>
      <c r="D1762" s="6">
        <v>44339</v>
      </c>
      <c r="E1762" s="28">
        <v>44339.328009259247</v>
      </c>
      <c r="F1762" s="7">
        <v>112</v>
      </c>
      <c r="G1762" s="7" t="str">
        <f>VLOOKUP(Table13144[[#This Row],[LogRecordType]],RecordTypes!$B$13:$C$27,2,0)</f>
        <v>Device Connect Network</v>
      </c>
      <c r="H1762" s="5" t="s">
        <v>152</v>
      </c>
      <c r="I1762" s="30" t="e">
        <f t="shared" si="27"/>
        <v>#N/A</v>
      </c>
      <c r="J1762" s="29" t="e">
        <f>+VLOOKUP(Table13144[[#This Row],[DeviceMAC]],C1763:F3665,3,0)</f>
        <v>#N/A</v>
      </c>
      <c r="K1762" t="e">
        <f>+VLOOKUP(Table13144[[#This Row],[DeviceMAC]],C1763:F3665,4,0)</f>
        <v>#N/A</v>
      </c>
      <c r="L1762" t="e">
        <f>VLOOKUP(Table13144[[#This Row],[PrevRecordType]],RecordTypes!$B$13:$C$27,2,0)</f>
        <v>#N/A</v>
      </c>
      <c r="M1762" t="e">
        <f>+VLOOKUP(Table13144[[#This Row],[DeviceMAC]],C1763:H3665,5,0)</f>
        <v>#N/A</v>
      </c>
    </row>
    <row r="1763" spans="2:13" ht="28.8" x14ac:dyDescent="0.3">
      <c r="B1763" s="5" t="s">
        <v>26</v>
      </c>
      <c r="C1763" s="5" t="s">
        <v>149</v>
      </c>
      <c r="D1763" s="6">
        <v>44339</v>
      </c>
      <c r="E1763" s="28">
        <v>44339.327708333331</v>
      </c>
      <c r="F1763" s="7">
        <v>112</v>
      </c>
      <c r="G1763" s="7" t="str">
        <f>VLOOKUP(Table13144[[#This Row],[LogRecordType]],RecordTypes!$B$13:$C$27,2,0)</f>
        <v>Device Connect Network</v>
      </c>
      <c r="H1763" s="5" t="s">
        <v>150</v>
      </c>
      <c r="I1763" s="30" t="e">
        <f t="shared" si="27"/>
        <v>#N/A</v>
      </c>
      <c r="J1763" s="29" t="e">
        <f>+VLOOKUP(Table13144[[#This Row],[DeviceMAC]],C1764:F3666,3,0)</f>
        <v>#N/A</v>
      </c>
      <c r="K1763" t="e">
        <f>+VLOOKUP(Table13144[[#This Row],[DeviceMAC]],C1764:F3666,4,0)</f>
        <v>#N/A</v>
      </c>
      <c r="L1763" t="e">
        <f>VLOOKUP(Table13144[[#This Row],[PrevRecordType]],RecordTypes!$B$13:$C$27,2,0)</f>
        <v>#N/A</v>
      </c>
      <c r="M1763" t="e">
        <f>+VLOOKUP(Table13144[[#This Row],[DeviceMAC]],C1764:H3666,5,0)</f>
        <v>#N/A</v>
      </c>
    </row>
    <row r="1764" spans="2:13" ht="28.8" x14ac:dyDescent="0.3">
      <c r="B1764" s="5" t="s">
        <v>29</v>
      </c>
      <c r="C1764" s="5" t="s">
        <v>147</v>
      </c>
      <c r="D1764" s="6">
        <v>44339</v>
      </c>
      <c r="E1764" s="28">
        <v>44339.325914351852</v>
      </c>
      <c r="F1764" s="7">
        <v>112</v>
      </c>
      <c r="G1764" s="7" t="str">
        <f>VLOOKUP(Table13144[[#This Row],[LogRecordType]],RecordTypes!$B$13:$C$27,2,0)</f>
        <v>Device Connect Network</v>
      </c>
      <c r="H1764" s="5" t="s">
        <v>148</v>
      </c>
      <c r="I1764" s="30" t="e">
        <f t="shared" si="27"/>
        <v>#N/A</v>
      </c>
      <c r="J1764" s="29" t="e">
        <f>+VLOOKUP(Table13144[[#This Row],[DeviceMAC]],C1765:F3667,3,0)</f>
        <v>#N/A</v>
      </c>
      <c r="K1764" t="e">
        <f>+VLOOKUP(Table13144[[#This Row],[DeviceMAC]],C1765:F3667,4,0)</f>
        <v>#N/A</v>
      </c>
      <c r="L1764" t="e">
        <f>VLOOKUP(Table13144[[#This Row],[PrevRecordType]],RecordTypes!$B$13:$C$27,2,0)</f>
        <v>#N/A</v>
      </c>
      <c r="M1764" t="e">
        <f>+VLOOKUP(Table13144[[#This Row],[DeviceMAC]],C1765:H3667,5,0)</f>
        <v>#N/A</v>
      </c>
    </row>
    <row r="1765" spans="2:13" ht="28.8" x14ac:dyDescent="0.3">
      <c r="B1765" s="5" t="s">
        <v>29</v>
      </c>
      <c r="C1765" s="5" t="s">
        <v>145</v>
      </c>
      <c r="D1765" s="6">
        <v>44339</v>
      </c>
      <c r="E1765" s="28">
        <v>44339.325023148143</v>
      </c>
      <c r="F1765" s="7">
        <v>112</v>
      </c>
      <c r="G1765" s="7" t="str">
        <f>VLOOKUP(Table13144[[#This Row],[LogRecordType]],RecordTypes!$B$13:$C$27,2,0)</f>
        <v>Device Connect Network</v>
      </c>
      <c r="H1765" s="5" t="s">
        <v>146</v>
      </c>
      <c r="I1765" s="30" t="e">
        <f t="shared" si="27"/>
        <v>#N/A</v>
      </c>
      <c r="J1765" s="29" t="e">
        <f>+VLOOKUP(Table13144[[#This Row],[DeviceMAC]],C1766:F3668,3,0)</f>
        <v>#N/A</v>
      </c>
      <c r="K1765" t="e">
        <f>+VLOOKUP(Table13144[[#This Row],[DeviceMAC]],C1766:F3668,4,0)</f>
        <v>#N/A</v>
      </c>
      <c r="L1765" t="e">
        <f>VLOOKUP(Table13144[[#This Row],[PrevRecordType]],RecordTypes!$B$13:$C$27,2,0)</f>
        <v>#N/A</v>
      </c>
      <c r="M1765" t="e">
        <f>+VLOOKUP(Table13144[[#This Row],[DeviceMAC]],C1766:H3668,5,0)</f>
        <v>#N/A</v>
      </c>
    </row>
    <row r="1766" spans="2:13" ht="28.8" x14ac:dyDescent="0.3">
      <c r="B1766" s="5" t="s">
        <v>26</v>
      </c>
      <c r="C1766" s="5" t="s">
        <v>143</v>
      </c>
      <c r="D1766" s="6">
        <v>44339</v>
      </c>
      <c r="E1766" s="28">
        <v>44339.324456018512</v>
      </c>
      <c r="F1766" s="7">
        <v>112</v>
      </c>
      <c r="G1766" s="7" t="str">
        <f>VLOOKUP(Table13144[[#This Row],[LogRecordType]],RecordTypes!$B$13:$C$27,2,0)</f>
        <v>Device Connect Network</v>
      </c>
      <c r="H1766" s="5" t="s">
        <v>144</v>
      </c>
      <c r="I1766" s="30" t="e">
        <f t="shared" si="27"/>
        <v>#N/A</v>
      </c>
      <c r="J1766" s="29" t="e">
        <f>+VLOOKUP(Table13144[[#This Row],[DeviceMAC]],C1767:F3669,3,0)</f>
        <v>#N/A</v>
      </c>
      <c r="K1766" t="e">
        <f>+VLOOKUP(Table13144[[#This Row],[DeviceMAC]],C1767:F3669,4,0)</f>
        <v>#N/A</v>
      </c>
      <c r="L1766" t="e">
        <f>VLOOKUP(Table13144[[#This Row],[PrevRecordType]],RecordTypes!$B$13:$C$27,2,0)</f>
        <v>#N/A</v>
      </c>
      <c r="M1766" t="e">
        <f>+VLOOKUP(Table13144[[#This Row],[DeviceMAC]],C1767:H3669,5,0)</f>
        <v>#N/A</v>
      </c>
    </row>
    <row r="1767" spans="2:13" ht="28.8" x14ac:dyDescent="0.3">
      <c r="B1767" s="5" t="s">
        <v>26</v>
      </c>
      <c r="C1767" s="5" t="s">
        <v>141</v>
      </c>
      <c r="D1767" s="6">
        <v>44339</v>
      </c>
      <c r="E1767" s="28">
        <v>44339.320983796293</v>
      </c>
      <c r="F1767" s="7">
        <v>112</v>
      </c>
      <c r="G1767" s="7" t="str">
        <f>VLOOKUP(Table13144[[#This Row],[LogRecordType]],RecordTypes!$B$13:$C$27,2,0)</f>
        <v>Device Connect Network</v>
      </c>
      <c r="H1767" s="5" t="s">
        <v>142</v>
      </c>
      <c r="I1767" s="30" t="e">
        <f t="shared" si="27"/>
        <v>#N/A</v>
      </c>
      <c r="J1767" s="29" t="e">
        <f>+VLOOKUP(Table13144[[#This Row],[DeviceMAC]],C1768:F3670,3,0)</f>
        <v>#N/A</v>
      </c>
      <c r="K1767" t="e">
        <f>+VLOOKUP(Table13144[[#This Row],[DeviceMAC]],C1768:F3670,4,0)</f>
        <v>#N/A</v>
      </c>
      <c r="L1767" t="e">
        <f>VLOOKUP(Table13144[[#This Row],[PrevRecordType]],RecordTypes!$B$13:$C$27,2,0)</f>
        <v>#N/A</v>
      </c>
      <c r="M1767" t="e">
        <f>+VLOOKUP(Table13144[[#This Row],[DeviceMAC]],C1768:H3670,5,0)</f>
        <v>#N/A</v>
      </c>
    </row>
    <row r="1768" spans="2:13" ht="28.8" x14ac:dyDescent="0.3">
      <c r="B1768" s="5" t="s">
        <v>29</v>
      </c>
      <c r="C1768" s="5" t="s">
        <v>135</v>
      </c>
      <c r="D1768" s="6">
        <v>44339</v>
      </c>
      <c r="E1768" s="28">
        <v>44339.320567129631</v>
      </c>
      <c r="F1768" s="7">
        <v>123</v>
      </c>
      <c r="G1768" s="7" t="str">
        <f>VLOOKUP(Table13144[[#This Row],[LogRecordType]],RecordTypes!$B$13:$C$27,2,0)</f>
        <v>User Login Start is Good</v>
      </c>
      <c r="H1768" s="5" t="s">
        <v>130</v>
      </c>
      <c r="I1768" s="30">
        <f t="shared" si="27"/>
        <v>44339</v>
      </c>
      <c r="J1768" s="29">
        <f>+VLOOKUP(Table13144[[#This Row],[DeviceMAC]],C1769:F3671,3,0)</f>
        <v>44339.320520833331</v>
      </c>
      <c r="K1768">
        <f>+VLOOKUP(Table13144[[#This Row],[DeviceMAC]],C1769:F3671,4,0)</f>
        <v>113</v>
      </c>
      <c r="L1768" t="str">
        <f>VLOOKUP(Table13144[[#This Row],[PrevRecordType]],RecordTypes!$B$13:$C$27,2,0)</f>
        <v>User Login Start</v>
      </c>
      <c r="M1768" t="str">
        <f>+VLOOKUP(Table13144[[#This Row],[DeviceMAC]],C1769:H3671,5,0)</f>
        <v>User Login Start</v>
      </c>
    </row>
    <row r="1769" spans="2:13" x14ac:dyDescent="0.3">
      <c r="B1769" s="5" t="s">
        <v>29</v>
      </c>
      <c r="C1769" s="5" t="s">
        <v>135</v>
      </c>
      <c r="D1769" s="6">
        <v>44339</v>
      </c>
      <c r="E1769" s="28">
        <v>44339.320520833331</v>
      </c>
      <c r="F1769" s="7">
        <v>113</v>
      </c>
      <c r="G1769" s="7" t="str">
        <f>VLOOKUP(Table13144[[#This Row],[LogRecordType]],RecordTypes!$B$13:$C$27,2,0)</f>
        <v>User Login Start</v>
      </c>
      <c r="H1769" s="5" t="s">
        <v>140</v>
      </c>
      <c r="I1769" s="30">
        <f t="shared" si="27"/>
        <v>44339</v>
      </c>
      <c r="J1769" s="29">
        <f>+VLOOKUP(Table13144[[#This Row],[DeviceMAC]],C1770:F3672,3,0)</f>
        <v>44339.319594907407</v>
      </c>
      <c r="K1769">
        <f>+VLOOKUP(Table13144[[#This Row],[DeviceMAC]],C1770:F3672,4,0)</f>
        <v>112</v>
      </c>
      <c r="L1769" t="str">
        <f>VLOOKUP(Table13144[[#This Row],[PrevRecordType]],RecordTypes!$B$13:$C$27,2,0)</f>
        <v>Device Connect Network</v>
      </c>
      <c r="M1769" t="str">
        <f>+VLOOKUP(Table13144[[#This Row],[DeviceMAC]],C1770:H3672,5,0)</f>
        <v>Device Connect Network</v>
      </c>
    </row>
    <row r="1770" spans="2:13" ht="28.8" x14ac:dyDescent="0.3">
      <c r="B1770" s="5" t="s">
        <v>29</v>
      </c>
      <c r="C1770" s="5" t="s">
        <v>135</v>
      </c>
      <c r="D1770" s="6">
        <v>44339</v>
      </c>
      <c r="E1770" s="28">
        <v>44339.319594907407</v>
      </c>
      <c r="F1770" s="7">
        <v>112</v>
      </c>
      <c r="G1770" s="7" t="str">
        <f>VLOOKUP(Table13144[[#This Row],[LogRecordType]],RecordTypes!$B$13:$C$27,2,0)</f>
        <v>Device Connect Network</v>
      </c>
      <c r="H1770" s="5" t="s">
        <v>136</v>
      </c>
      <c r="I1770" s="30">
        <f t="shared" si="27"/>
        <v>44339</v>
      </c>
      <c r="J1770" s="29">
        <f>+VLOOKUP(Table13144[[#This Row],[DeviceMAC]],C1771:F3673,3,0)</f>
        <v>44339.319490740738</v>
      </c>
      <c r="K1770">
        <f>+VLOOKUP(Table13144[[#This Row],[DeviceMAC]],C1771:F3673,4,0)</f>
        <v>106</v>
      </c>
      <c r="L1770" t="str">
        <f>VLOOKUP(Table13144[[#This Row],[PrevRecordType]],RecordTypes!$B$13:$C$27,2,0)</f>
        <v>Device Start is Good</v>
      </c>
      <c r="M1770" t="str">
        <f>+VLOOKUP(Table13144[[#This Row],[DeviceMAC]],C1771:H3673,5,0)</f>
        <v>Device Start is Good</v>
      </c>
    </row>
    <row r="1771" spans="2:13" x14ac:dyDescent="0.3">
      <c r="B1771" s="5" t="s">
        <v>29</v>
      </c>
      <c r="C1771" s="5" t="s">
        <v>135</v>
      </c>
      <c r="D1771" s="6">
        <v>44339</v>
      </c>
      <c r="E1771" s="28">
        <v>44339.319490740738</v>
      </c>
      <c r="F1771" s="7">
        <v>106</v>
      </c>
      <c r="G1771" s="7" t="str">
        <f>VLOOKUP(Table13144[[#This Row],[LogRecordType]],RecordTypes!$B$13:$C$27,2,0)</f>
        <v>Device Start is Good</v>
      </c>
      <c r="H1771" s="5" t="s">
        <v>136</v>
      </c>
      <c r="I1771" s="30">
        <f t="shared" si="27"/>
        <v>44339</v>
      </c>
      <c r="J1771" s="29">
        <f>+VLOOKUP(Table13144[[#This Row],[DeviceMAC]],C1772:F3674,3,0)</f>
        <v>44339.318703703699</v>
      </c>
      <c r="K1771">
        <f>+VLOOKUP(Table13144[[#This Row],[DeviceMAC]],C1772:F3674,4,0)</f>
        <v>102</v>
      </c>
      <c r="L1771" t="str">
        <f>VLOOKUP(Table13144[[#This Row],[PrevRecordType]],RecordTypes!$B$13:$C$27,2,0)</f>
        <v>Device Start</v>
      </c>
      <c r="M1771" t="str">
        <f>+VLOOKUP(Table13144[[#This Row],[DeviceMAC]],C1772:H3674,5,0)</f>
        <v>Device Start</v>
      </c>
    </row>
    <row r="1772" spans="2:13" ht="28.8" x14ac:dyDescent="0.3">
      <c r="B1772" s="5" t="s">
        <v>26</v>
      </c>
      <c r="C1772" s="5" t="s">
        <v>131</v>
      </c>
      <c r="D1772" s="6">
        <v>44339</v>
      </c>
      <c r="E1772" s="28">
        <v>44339.319398148153</v>
      </c>
      <c r="F1772" s="7">
        <v>123</v>
      </c>
      <c r="G1772" s="7" t="str">
        <f>VLOOKUP(Table13144[[#This Row],[LogRecordType]],RecordTypes!$B$13:$C$27,2,0)</f>
        <v>User Login Start is Good</v>
      </c>
      <c r="H1772" s="5" t="s">
        <v>139</v>
      </c>
      <c r="I1772" s="30">
        <f t="shared" si="27"/>
        <v>44339</v>
      </c>
      <c r="J1772" s="29">
        <f>+VLOOKUP(Table13144[[#This Row],[DeviceMAC]],C1773:F3675,3,0)</f>
        <v>44339.31936342593</v>
      </c>
      <c r="K1772">
        <f>+VLOOKUP(Table13144[[#This Row],[DeviceMAC]],C1773:F3675,4,0)</f>
        <v>113</v>
      </c>
      <c r="L1772" t="str">
        <f>VLOOKUP(Table13144[[#This Row],[PrevRecordType]],RecordTypes!$B$13:$C$27,2,0)</f>
        <v>User Login Start</v>
      </c>
      <c r="M1772" t="str">
        <f>+VLOOKUP(Table13144[[#This Row],[DeviceMAC]],C1773:H3675,5,0)</f>
        <v>User Login Start</v>
      </c>
    </row>
    <row r="1773" spans="2:13" ht="43.2" x14ac:dyDescent="0.3">
      <c r="B1773" s="5" t="s">
        <v>26</v>
      </c>
      <c r="C1773" s="5" t="s">
        <v>109</v>
      </c>
      <c r="D1773" s="6">
        <v>44339</v>
      </c>
      <c r="E1773" s="28">
        <v>44339.319386574083</v>
      </c>
      <c r="F1773" s="7">
        <v>156</v>
      </c>
      <c r="G1773" s="7" t="str">
        <f>VLOOKUP(Table13144[[#This Row],[LogRecordType]],RecordTypes!$B$13:$C$27,2,0)</f>
        <v>PowerDown Or Network Disconnect Discovered</v>
      </c>
      <c r="H1773" s="5" t="s">
        <v>67</v>
      </c>
      <c r="I1773" s="30">
        <f t="shared" si="27"/>
        <v>44339</v>
      </c>
      <c r="J1773" s="29">
        <f>+VLOOKUP(Table13144[[#This Row],[DeviceMAC]],C1774:F3676,3,0)</f>
        <v>44339.319236111121</v>
      </c>
      <c r="K1773">
        <f>+VLOOKUP(Table13144[[#This Row],[DeviceMAC]],C1774:F3676,4,0)</f>
        <v>123</v>
      </c>
      <c r="L1773" t="str">
        <f>VLOOKUP(Table13144[[#This Row],[PrevRecordType]],RecordTypes!$B$13:$C$27,2,0)</f>
        <v>User Login Start is Good</v>
      </c>
      <c r="M1773" t="str">
        <f>+VLOOKUP(Table13144[[#This Row],[DeviceMAC]],C1774:H3676,5,0)</f>
        <v>User Login Start is Good</v>
      </c>
    </row>
    <row r="1774" spans="2:13" x14ac:dyDescent="0.3">
      <c r="B1774" s="5" t="s">
        <v>26</v>
      </c>
      <c r="C1774" s="5" t="s">
        <v>131</v>
      </c>
      <c r="D1774" s="6">
        <v>44339</v>
      </c>
      <c r="E1774" s="28">
        <v>44339.31936342593</v>
      </c>
      <c r="F1774" s="7">
        <v>113</v>
      </c>
      <c r="G1774" s="7" t="str">
        <f>VLOOKUP(Table13144[[#This Row],[LogRecordType]],RecordTypes!$B$13:$C$27,2,0)</f>
        <v>User Login Start</v>
      </c>
      <c r="H1774" s="5" t="s">
        <v>138</v>
      </c>
      <c r="I1774" s="30">
        <f t="shared" si="27"/>
        <v>44339</v>
      </c>
      <c r="J1774" s="29">
        <f>+VLOOKUP(Table13144[[#This Row],[DeviceMAC]],C1775:F3677,3,0)</f>
        <v>44339.318437500006</v>
      </c>
      <c r="K1774">
        <f>+VLOOKUP(Table13144[[#This Row],[DeviceMAC]],C1775:F3677,4,0)</f>
        <v>112</v>
      </c>
      <c r="L1774" t="str">
        <f>VLOOKUP(Table13144[[#This Row],[PrevRecordType]],RecordTypes!$B$13:$C$27,2,0)</f>
        <v>Device Connect Network</v>
      </c>
      <c r="M1774" t="str">
        <f>+VLOOKUP(Table13144[[#This Row],[DeviceMAC]],C1775:H3677,5,0)</f>
        <v>Device Connect Network</v>
      </c>
    </row>
    <row r="1775" spans="2:13" ht="28.8" x14ac:dyDescent="0.3">
      <c r="B1775" s="5" t="s">
        <v>26</v>
      </c>
      <c r="C1775" s="5" t="s">
        <v>109</v>
      </c>
      <c r="D1775" s="6">
        <v>44339</v>
      </c>
      <c r="E1775" s="28">
        <v>44339.319236111121</v>
      </c>
      <c r="F1775" s="7">
        <v>123</v>
      </c>
      <c r="G1775" s="7" t="str">
        <f>VLOOKUP(Table13144[[#This Row],[LogRecordType]],RecordTypes!$B$13:$C$27,2,0)</f>
        <v>User Login Start is Good</v>
      </c>
      <c r="H1775" s="5" t="s">
        <v>137</v>
      </c>
      <c r="I1775" s="30">
        <f t="shared" si="27"/>
        <v>44339</v>
      </c>
      <c r="J1775" s="29">
        <f>+VLOOKUP(Table13144[[#This Row],[DeviceMAC]],C1776:F3678,3,0)</f>
        <v>44339.319201388898</v>
      </c>
      <c r="K1775">
        <f>+VLOOKUP(Table13144[[#This Row],[DeviceMAC]],C1776:F3678,4,0)</f>
        <v>113</v>
      </c>
      <c r="L1775" t="str">
        <f>VLOOKUP(Table13144[[#This Row],[PrevRecordType]],RecordTypes!$B$13:$C$27,2,0)</f>
        <v>User Login Start</v>
      </c>
      <c r="M1775" t="str">
        <f>+VLOOKUP(Table13144[[#This Row],[DeviceMAC]],C1776:H3678,5,0)</f>
        <v>User Login Start</v>
      </c>
    </row>
    <row r="1776" spans="2:13" x14ac:dyDescent="0.3">
      <c r="B1776" s="5" t="s">
        <v>26</v>
      </c>
      <c r="C1776" s="5" t="s">
        <v>109</v>
      </c>
      <c r="D1776" s="6">
        <v>44339</v>
      </c>
      <c r="E1776" s="28">
        <v>44339.319201388898</v>
      </c>
      <c r="F1776" s="7">
        <v>113</v>
      </c>
      <c r="G1776" s="7" t="str">
        <f>VLOOKUP(Table13144[[#This Row],[LogRecordType]],RecordTypes!$B$13:$C$27,2,0)</f>
        <v>User Login Start</v>
      </c>
      <c r="H1776" s="5" t="s">
        <v>137</v>
      </c>
      <c r="I1776" s="30">
        <f t="shared" si="27"/>
        <v>44339</v>
      </c>
      <c r="J1776" s="29">
        <f>+VLOOKUP(Table13144[[#This Row],[DeviceMAC]],C1777:F3679,3,0)</f>
        <v>44339.309351851858</v>
      </c>
      <c r="K1776">
        <f>+VLOOKUP(Table13144[[#This Row],[DeviceMAC]],C1777:F3679,4,0)</f>
        <v>112</v>
      </c>
      <c r="L1776" t="str">
        <f>VLOOKUP(Table13144[[#This Row],[PrevRecordType]],RecordTypes!$B$13:$C$27,2,0)</f>
        <v>Device Connect Network</v>
      </c>
      <c r="M1776" t="str">
        <f>+VLOOKUP(Table13144[[#This Row],[DeviceMAC]],C1777:H3679,5,0)</f>
        <v>Device Connect Network</v>
      </c>
    </row>
    <row r="1777" spans="2:13" x14ac:dyDescent="0.3">
      <c r="B1777" s="5" t="s">
        <v>29</v>
      </c>
      <c r="C1777" s="5" t="s">
        <v>135</v>
      </c>
      <c r="D1777" s="6">
        <v>44339</v>
      </c>
      <c r="E1777" s="28">
        <v>44339.318703703699</v>
      </c>
      <c r="F1777" s="7">
        <v>102</v>
      </c>
      <c r="G1777" s="7" t="str">
        <f>VLOOKUP(Table13144[[#This Row],[LogRecordType]],RecordTypes!$B$13:$C$27,2,0)</f>
        <v>Device Start</v>
      </c>
      <c r="H1777" s="5" t="s">
        <v>136</v>
      </c>
      <c r="I1777" s="30" t="e">
        <f t="shared" si="27"/>
        <v>#N/A</v>
      </c>
      <c r="J1777" s="29" t="e">
        <f>+VLOOKUP(Table13144[[#This Row],[DeviceMAC]],C1778:F3680,3,0)</f>
        <v>#N/A</v>
      </c>
      <c r="K1777" t="e">
        <f>+VLOOKUP(Table13144[[#This Row],[DeviceMAC]],C1778:F3680,4,0)</f>
        <v>#N/A</v>
      </c>
      <c r="L1777" t="e">
        <f>VLOOKUP(Table13144[[#This Row],[PrevRecordType]],RecordTypes!$B$13:$C$27,2,0)</f>
        <v>#N/A</v>
      </c>
      <c r="M1777" t="e">
        <f>+VLOOKUP(Table13144[[#This Row],[DeviceMAC]],C1778:H3680,5,0)</f>
        <v>#N/A</v>
      </c>
    </row>
    <row r="1778" spans="2:13" ht="28.8" x14ac:dyDescent="0.3">
      <c r="B1778" s="5" t="s">
        <v>26</v>
      </c>
      <c r="C1778" s="5" t="s">
        <v>131</v>
      </c>
      <c r="D1778" s="6">
        <v>44339</v>
      </c>
      <c r="E1778" s="28">
        <v>44339.318437500006</v>
      </c>
      <c r="F1778" s="7">
        <v>112</v>
      </c>
      <c r="G1778" s="7" t="str">
        <f>VLOOKUP(Table13144[[#This Row],[LogRecordType]],RecordTypes!$B$13:$C$27,2,0)</f>
        <v>Device Connect Network</v>
      </c>
      <c r="H1778" s="5" t="s">
        <v>132</v>
      </c>
      <c r="I1778" s="30">
        <f t="shared" si="27"/>
        <v>44339</v>
      </c>
      <c r="J1778" s="29">
        <f>+VLOOKUP(Table13144[[#This Row],[DeviceMAC]],C1779:F3681,3,0)</f>
        <v>44339.318333333336</v>
      </c>
      <c r="K1778">
        <f>+VLOOKUP(Table13144[[#This Row],[DeviceMAC]],C1779:F3681,4,0)</f>
        <v>106</v>
      </c>
      <c r="L1778" t="str">
        <f>VLOOKUP(Table13144[[#This Row],[PrevRecordType]],RecordTypes!$B$13:$C$27,2,0)</f>
        <v>Device Start is Good</v>
      </c>
      <c r="M1778" t="str">
        <f>+VLOOKUP(Table13144[[#This Row],[DeviceMAC]],C1779:H3681,5,0)</f>
        <v>Device Start is Good</v>
      </c>
    </row>
    <row r="1779" spans="2:13" x14ac:dyDescent="0.3">
      <c r="B1779" s="5" t="s">
        <v>26</v>
      </c>
      <c r="C1779" s="5" t="s">
        <v>131</v>
      </c>
      <c r="D1779" s="6">
        <v>44339</v>
      </c>
      <c r="E1779" s="28">
        <v>44339.318333333336</v>
      </c>
      <c r="F1779" s="7">
        <v>106</v>
      </c>
      <c r="G1779" s="7" t="str">
        <f>VLOOKUP(Table13144[[#This Row],[LogRecordType]],RecordTypes!$B$13:$C$27,2,0)</f>
        <v>Device Start is Good</v>
      </c>
      <c r="H1779" s="5" t="s">
        <v>132</v>
      </c>
      <c r="I1779" s="30">
        <f t="shared" si="27"/>
        <v>44339</v>
      </c>
      <c r="J1779" s="29">
        <f>+VLOOKUP(Table13144[[#This Row],[DeviceMAC]],C1780:F3682,3,0)</f>
        <v>44339.317546296297</v>
      </c>
      <c r="K1779">
        <f>+VLOOKUP(Table13144[[#This Row],[DeviceMAC]],C1780:F3682,4,0)</f>
        <v>102</v>
      </c>
      <c r="L1779" t="str">
        <f>VLOOKUP(Table13144[[#This Row],[PrevRecordType]],RecordTypes!$B$13:$C$27,2,0)</f>
        <v>Device Start</v>
      </c>
      <c r="M1779" t="str">
        <f>+VLOOKUP(Table13144[[#This Row],[DeviceMAC]],C1780:H3682,5,0)</f>
        <v>Device Start</v>
      </c>
    </row>
    <row r="1780" spans="2:13" ht="28.8" x14ac:dyDescent="0.3">
      <c r="B1780" s="5" t="s">
        <v>26</v>
      </c>
      <c r="C1780" s="5" t="s">
        <v>124</v>
      </c>
      <c r="D1780" s="6">
        <v>44339</v>
      </c>
      <c r="E1780" s="28">
        <v>44339.318298611106</v>
      </c>
      <c r="F1780" s="7">
        <v>123</v>
      </c>
      <c r="G1780" s="7" t="str">
        <f>VLOOKUP(Table13144[[#This Row],[LogRecordType]],RecordTypes!$B$13:$C$27,2,0)</f>
        <v>User Login Start is Good</v>
      </c>
      <c r="H1780" s="5" t="s">
        <v>134</v>
      </c>
      <c r="I1780" s="30">
        <f t="shared" si="27"/>
        <v>44339</v>
      </c>
      <c r="J1780" s="29">
        <f>+VLOOKUP(Table13144[[#This Row],[DeviceMAC]],C1781:F3683,3,0)</f>
        <v>44339.318240740737</v>
      </c>
      <c r="K1780">
        <f>+VLOOKUP(Table13144[[#This Row],[DeviceMAC]],C1781:F3683,4,0)</f>
        <v>113</v>
      </c>
      <c r="L1780" t="str">
        <f>VLOOKUP(Table13144[[#This Row],[PrevRecordType]],RecordTypes!$B$13:$C$27,2,0)</f>
        <v>User Login Start</v>
      </c>
      <c r="M1780" t="str">
        <f>+VLOOKUP(Table13144[[#This Row],[DeviceMAC]],C1781:H3683,5,0)</f>
        <v>User Login Start</v>
      </c>
    </row>
    <row r="1781" spans="2:13" x14ac:dyDescent="0.3">
      <c r="B1781" s="5" t="s">
        <v>26</v>
      </c>
      <c r="C1781" s="5" t="s">
        <v>124</v>
      </c>
      <c r="D1781" s="6">
        <v>44339</v>
      </c>
      <c r="E1781" s="28">
        <v>44339.318240740737</v>
      </c>
      <c r="F1781" s="7">
        <v>113</v>
      </c>
      <c r="G1781" s="7" t="str">
        <f>VLOOKUP(Table13144[[#This Row],[LogRecordType]],RecordTypes!$B$13:$C$27,2,0)</f>
        <v>User Login Start</v>
      </c>
      <c r="H1781" s="5" t="s">
        <v>133</v>
      </c>
      <c r="I1781" s="30">
        <f t="shared" si="27"/>
        <v>44339</v>
      </c>
      <c r="J1781" s="29">
        <f>+VLOOKUP(Table13144[[#This Row],[DeviceMAC]],C1782:F3684,3,0)</f>
        <v>44339.317696759259</v>
      </c>
      <c r="K1781">
        <f>+VLOOKUP(Table13144[[#This Row],[DeviceMAC]],C1782:F3684,4,0)</f>
        <v>112</v>
      </c>
      <c r="L1781" t="str">
        <f>VLOOKUP(Table13144[[#This Row],[PrevRecordType]],RecordTypes!$B$13:$C$27,2,0)</f>
        <v>Device Connect Network</v>
      </c>
      <c r="M1781" t="str">
        <f>+VLOOKUP(Table13144[[#This Row],[DeviceMAC]],C1782:H3684,5,0)</f>
        <v>Device Connect Network</v>
      </c>
    </row>
    <row r="1782" spans="2:13" ht="28.8" x14ac:dyDescent="0.3">
      <c r="B1782" s="5" t="s">
        <v>26</v>
      </c>
      <c r="C1782" s="5" t="s">
        <v>124</v>
      </c>
      <c r="D1782" s="6">
        <v>44339</v>
      </c>
      <c r="E1782" s="28">
        <v>44339.317696759259</v>
      </c>
      <c r="F1782" s="7">
        <v>112</v>
      </c>
      <c r="G1782" s="7" t="str">
        <f>VLOOKUP(Table13144[[#This Row],[LogRecordType]],RecordTypes!$B$13:$C$27,2,0)</f>
        <v>Device Connect Network</v>
      </c>
      <c r="H1782" s="5" t="s">
        <v>125</v>
      </c>
      <c r="I1782" s="30">
        <f t="shared" si="27"/>
        <v>44339</v>
      </c>
      <c r="J1782" s="29">
        <f>+VLOOKUP(Table13144[[#This Row],[DeviceMAC]],C1783:F3685,3,0)</f>
        <v>44339.31759259259</v>
      </c>
      <c r="K1782">
        <f>+VLOOKUP(Table13144[[#This Row],[DeviceMAC]],C1783:F3685,4,0)</f>
        <v>106</v>
      </c>
      <c r="L1782" t="str">
        <f>VLOOKUP(Table13144[[#This Row],[PrevRecordType]],RecordTypes!$B$13:$C$27,2,0)</f>
        <v>Device Start is Good</v>
      </c>
      <c r="M1782" t="str">
        <f>+VLOOKUP(Table13144[[#This Row],[DeviceMAC]],C1783:H3685,5,0)</f>
        <v>Device Start is Good</v>
      </c>
    </row>
    <row r="1783" spans="2:13" x14ac:dyDescent="0.3">
      <c r="B1783" s="5" t="s">
        <v>26</v>
      </c>
      <c r="C1783" s="5" t="s">
        <v>124</v>
      </c>
      <c r="D1783" s="6">
        <v>44339</v>
      </c>
      <c r="E1783" s="28">
        <v>44339.31759259259</v>
      </c>
      <c r="F1783" s="7">
        <v>106</v>
      </c>
      <c r="G1783" s="7" t="str">
        <f>VLOOKUP(Table13144[[#This Row],[LogRecordType]],RecordTypes!$B$13:$C$27,2,0)</f>
        <v>Device Start is Good</v>
      </c>
      <c r="H1783" s="5" t="s">
        <v>125</v>
      </c>
      <c r="I1783" s="30">
        <f t="shared" si="27"/>
        <v>44339</v>
      </c>
      <c r="J1783" s="29">
        <f>+VLOOKUP(Table13144[[#This Row],[DeviceMAC]],C1784:F3686,3,0)</f>
        <v>44339.315335648142</v>
      </c>
      <c r="K1783">
        <f>+VLOOKUP(Table13144[[#This Row],[DeviceMAC]],C1784:F3686,4,0)</f>
        <v>102</v>
      </c>
      <c r="L1783" t="str">
        <f>VLOOKUP(Table13144[[#This Row],[PrevRecordType]],RecordTypes!$B$13:$C$27,2,0)</f>
        <v>Device Start</v>
      </c>
      <c r="M1783" t="str">
        <f>+VLOOKUP(Table13144[[#This Row],[DeviceMAC]],C1784:H3686,5,0)</f>
        <v>Device Start</v>
      </c>
    </row>
    <row r="1784" spans="2:13" x14ac:dyDescent="0.3">
      <c r="B1784" s="5" t="s">
        <v>26</v>
      </c>
      <c r="C1784" s="5" t="s">
        <v>131</v>
      </c>
      <c r="D1784" s="6">
        <v>44339</v>
      </c>
      <c r="E1784" s="28">
        <v>44339.317546296297</v>
      </c>
      <c r="F1784" s="7">
        <v>102</v>
      </c>
      <c r="G1784" s="7" t="str">
        <f>VLOOKUP(Table13144[[#This Row],[LogRecordType]],RecordTypes!$B$13:$C$27,2,0)</f>
        <v>Device Start</v>
      </c>
      <c r="H1784" s="5" t="s">
        <v>132</v>
      </c>
      <c r="I1784" s="30" t="e">
        <f t="shared" si="27"/>
        <v>#N/A</v>
      </c>
      <c r="J1784" s="29" t="e">
        <f>+VLOOKUP(Table13144[[#This Row],[DeviceMAC]],C1785:F3687,3,0)</f>
        <v>#N/A</v>
      </c>
      <c r="K1784" t="e">
        <f>+VLOOKUP(Table13144[[#This Row],[DeviceMAC]],C1785:F3687,4,0)</f>
        <v>#N/A</v>
      </c>
      <c r="L1784" t="e">
        <f>VLOOKUP(Table13144[[#This Row],[PrevRecordType]],RecordTypes!$B$13:$C$27,2,0)</f>
        <v>#N/A</v>
      </c>
      <c r="M1784" t="e">
        <f>+VLOOKUP(Table13144[[#This Row],[DeviceMAC]],C1785:H3687,5,0)</f>
        <v>#N/A</v>
      </c>
    </row>
    <row r="1785" spans="2:13" x14ac:dyDescent="0.3">
      <c r="B1785" s="5" t="s">
        <v>29</v>
      </c>
      <c r="C1785" s="5" t="s">
        <v>105</v>
      </c>
      <c r="D1785" s="6">
        <v>44339</v>
      </c>
      <c r="E1785" s="28">
        <v>44339.316574074081</v>
      </c>
      <c r="F1785" s="7">
        <v>113</v>
      </c>
      <c r="G1785" s="7" t="str">
        <f>VLOOKUP(Table13144[[#This Row],[LogRecordType]],RecordTypes!$B$13:$C$27,2,0)</f>
        <v>User Login Start</v>
      </c>
      <c r="H1785" s="5" t="s">
        <v>127</v>
      </c>
      <c r="I1785" s="30">
        <f t="shared" si="27"/>
        <v>44339</v>
      </c>
      <c r="J1785" s="29">
        <f>+VLOOKUP(Table13144[[#This Row],[DeviceMAC]],C1786:F3688,3,0)</f>
        <v>44339.316574074081</v>
      </c>
      <c r="K1785">
        <f>+VLOOKUP(Table13144[[#This Row],[DeviceMAC]],C1786:F3688,4,0)</f>
        <v>123</v>
      </c>
      <c r="L1785" t="str">
        <f>VLOOKUP(Table13144[[#This Row],[PrevRecordType]],RecordTypes!$B$13:$C$27,2,0)</f>
        <v>User Login Start is Good</v>
      </c>
      <c r="M1785" t="str">
        <f>+VLOOKUP(Table13144[[#This Row],[DeviceMAC]],C1786:H3688,5,0)</f>
        <v>User Login Start is Good</v>
      </c>
    </row>
    <row r="1786" spans="2:13" ht="28.8" x14ac:dyDescent="0.3">
      <c r="B1786" s="5" t="s">
        <v>29</v>
      </c>
      <c r="C1786" s="5" t="s">
        <v>105</v>
      </c>
      <c r="D1786" s="6">
        <v>44339</v>
      </c>
      <c r="E1786" s="28">
        <v>44339.316574074081</v>
      </c>
      <c r="F1786" s="7">
        <v>123</v>
      </c>
      <c r="G1786" s="7" t="str">
        <f>VLOOKUP(Table13144[[#This Row],[LogRecordType]],RecordTypes!$B$13:$C$27,2,0)</f>
        <v>User Login Start is Good</v>
      </c>
      <c r="H1786" s="5" t="s">
        <v>127</v>
      </c>
      <c r="I1786" s="30">
        <f t="shared" si="27"/>
        <v>44339</v>
      </c>
      <c r="J1786" s="29">
        <f>+VLOOKUP(Table13144[[#This Row],[DeviceMAC]],C1787:F3689,3,0)</f>
        <v>44339.306574074079</v>
      </c>
      <c r="K1786">
        <f>+VLOOKUP(Table13144[[#This Row],[DeviceMAC]],C1787:F3689,4,0)</f>
        <v>112</v>
      </c>
      <c r="L1786" t="str">
        <f>VLOOKUP(Table13144[[#This Row],[PrevRecordType]],RecordTypes!$B$13:$C$27,2,0)</f>
        <v>Device Connect Network</v>
      </c>
      <c r="M1786" t="str">
        <f>+VLOOKUP(Table13144[[#This Row],[DeviceMAC]],C1787:H3689,5,0)</f>
        <v>Device Connect Network</v>
      </c>
    </row>
    <row r="1787" spans="2:13" ht="28.8" x14ac:dyDescent="0.3">
      <c r="B1787" s="5" t="s">
        <v>29</v>
      </c>
      <c r="C1787" s="5" t="s">
        <v>120</v>
      </c>
      <c r="D1787" s="6">
        <v>44339</v>
      </c>
      <c r="E1787" s="28">
        <v>44339.316446759258</v>
      </c>
      <c r="F1787" s="7">
        <v>123</v>
      </c>
      <c r="G1787" s="7" t="str">
        <f>VLOOKUP(Table13144[[#This Row],[LogRecordType]],RecordTypes!$B$13:$C$27,2,0)</f>
        <v>User Login Start is Good</v>
      </c>
      <c r="H1787" s="5" t="s">
        <v>130</v>
      </c>
      <c r="I1787" s="30">
        <f t="shared" si="27"/>
        <v>44339</v>
      </c>
      <c r="J1787" s="29">
        <f>+VLOOKUP(Table13144[[#This Row],[DeviceMAC]],C1788:F3690,3,0)</f>
        <v>44339.316446759258</v>
      </c>
      <c r="K1787">
        <f>+VLOOKUP(Table13144[[#This Row],[DeviceMAC]],C1788:F3690,4,0)</f>
        <v>113</v>
      </c>
      <c r="L1787" t="str">
        <f>VLOOKUP(Table13144[[#This Row],[PrevRecordType]],RecordTypes!$B$13:$C$27,2,0)</f>
        <v>User Login Start</v>
      </c>
      <c r="M1787" t="str">
        <f>+VLOOKUP(Table13144[[#This Row],[DeviceMAC]],C1788:H3690,5,0)</f>
        <v>User Login Start</v>
      </c>
    </row>
    <row r="1788" spans="2:13" x14ac:dyDescent="0.3">
      <c r="B1788" s="5" t="s">
        <v>29</v>
      </c>
      <c r="C1788" s="5" t="s">
        <v>120</v>
      </c>
      <c r="D1788" s="6">
        <v>44339</v>
      </c>
      <c r="E1788" s="28">
        <v>44339.316446759258</v>
      </c>
      <c r="F1788" s="7">
        <v>113</v>
      </c>
      <c r="G1788" s="7" t="str">
        <f>VLOOKUP(Table13144[[#This Row],[LogRecordType]],RecordTypes!$B$13:$C$27,2,0)</f>
        <v>User Login Start</v>
      </c>
      <c r="H1788" s="5" t="s">
        <v>130</v>
      </c>
      <c r="I1788" s="30">
        <f t="shared" si="27"/>
        <v>44339</v>
      </c>
      <c r="J1788" s="29">
        <f>+VLOOKUP(Table13144[[#This Row],[DeviceMAC]],C1789:F3691,3,0)</f>
        <v>44339.311898148146</v>
      </c>
      <c r="K1788">
        <f>+VLOOKUP(Table13144[[#This Row],[DeviceMAC]],C1789:F3691,4,0)</f>
        <v>112</v>
      </c>
      <c r="L1788" t="str">
        <f>VLOOKUP(Table13144[[#This Row],[PrevRecordType]],RecordTypes!$B$13:$C$27,2,0)</f>
        <v>Device Connect Network</v>
      </c>
      <c r="M1788" t="str">
        <f>+VLOOKUP(Table13144[[#This Row],[DeviceMAC]],C1789:H3691,5,0)</f>
        <v>Device Connect Network</v>
      </c>
    </row>
    <row r="1789" spans="2:13" ht="28.8" x14ac:dyDescent="0.3">
      <c r="B1789" s="5" t="s">
        <v>29</v>
      </c>
      <c r="C1789" s="5" t="s">
        <v>113</v>
      </c>
      <c r="D1789" s="6">
        <v>44339</v>
      </c>
      <c r="E1789" s="28">
        <v>44339.316180555557</v>
      </c>
      <c r="F1789" s="7">
        <v>123</v>
      </c>
      <c r="G1789" s="7" t="str">
        <f>VLOOKUP(Table13144[[#This Row],[LogRecordType]],RecordTypes!$B$13:$C$27,2,0)</f>
        <v>User Login Start is Good</v>
      </c>
      <c r="H1789" s="5" t="s">
        <v>129</v>
      </c>
      <c r="I1789" s="30">
        <f t="shared" si="27"/>
        <v>44339</v>
      </c>
      <c r="J1789" s="29">
        <f>+VLOOKUP(Table13144[[#This Row],[DeviceMAC]],C1790:F3692,3,0)</f>
        <v>44339.316122685188</v>
      </c>
      <c r="K1789">
        <f>+VLOOKUP(Table13144[[#This Row],[DeviceMAC]],C1790:F3692,4,0)</f>
        <v>113</v>
      </c>
      <c r="L1789" t="str">
        <f>VLOOKUP(Table13144[[#This Row],[PrevRecordType]],RecordTypes!$B$13:$C$27,2,0)</f>
        <v>User Login Start</v>
      </c>
      <c r="M1789" t="str">
        <f>+VLOOKUP(Table13144[[#This Row],[DeviceMAC]],C1790:H3692,5,0)</f>
        <v>User Login Start</v>
      </c>
    </row>
    <row r="1790" spans="2:13" x14ac:dyDescent="0.3">
      <c r="B1790" s="5" t="s">
        <v>29</v>
      </c>
      <c r="C1790" s="5" t="s">
        <v>113</v>
      </c>
      <c r="D1790" s="6">
        <v>44339</v>
      </c>
      <c r="E1790" s="28">
        <v>44339.316122685188</v>
      </c>
      <c r="F1790" s="7">
        <v>113</v>
      </c>
      <c r="G1790" s="7" t="str">
        <f>VLOOKUP(Table13144[[#This Row],[LogRecordType]],RecordTypes!$B$13:$C$27,2,0)</f>
        <v>User Login Start</v>
      </c>
      <c r="H1790" s="5" t="s">
        <v>129</v>
      </c>
      <c r="I1790" s="30">
        <f t="shared" si="27"/>
        <v>44339</v>
      </c>
      <c r="J1790" s="29">
        <f>+VLOOKUP(Table13144[[#This Row],[DeviceMAC]],C1791:F3693,3,0)</f>
        <v>44339.310972222222</v>
      </c>
      <c r="K1790">
        <f>+VLOOKUP(Table13144[[#This Row],[DeviceMAC]],C1791:F3693,4,0)</f>
        <v>112</v>
      </c>
      <c r="L1790" t="str">
        <f>VLOOKUP(Table13144[[#This Row],[PrevRecordType]],RecordTypes!$B$13:$C$27,2,0)</f>
        <v>Device Connect Network</v>
      </c>
      <c r="M1790" t="str">
        <f>+VLOOKUP(Table13144[[#This Row],[DeviceMAC]],C1791:H3693,5,0)</f>
        <v>Device Connect Network</v>
      </c>
    </row>
    <row r="1791" spans="2:13" ht="28.8" x14ac:dyDescent="0.3">
      <c r="B1791" s="5" t="s">
        <v>29</v>
      </c>
      <c r="C1791" s="5" t="s">
        <v>116</v>
      </c>
      <c r="D1791" s="6">
        <v>44339</v>
      </c>
      <c r="E1791" s="28">
        <v>44339.316111111104</v>
      </c>
      <c r="F1791" s="7">
        <v>123</v>
      </c>
      <c r="G1791" s="7" t="str">
        <f>VLOOKUP(Table13144[[#This Row],[LogRecordType]],RecordTypes!$B$13:$C$27,2,0)</f>
        <v>User Login Start is Good</v>
      </c>
      <c r="H1791" s="5" t="s">
        <v>128</v>
      </c>
      <c r="I1791" s="30">
        <f t="shared" si="27"/>
        <v>44339</v>
      </c>
      <c r="J1791" s="29">
        <f>+VLOOKUP(Table13144[[#This Row],[DeviceMAC]],C1792:F3694,3,0)</f>
        <v>44339.316041666658</v>
      </c>
      <c r="K1791">
        <f>+VLOOKUP(Table13144[[#This Row],[DeviceMAC]],C1792:F3694,4,0)</f>
        <v>113</v>
      </c>
      <c r="L1791" t="str">
        <f>VLOOKUP(Table13144[[#This Row],[PrevRecordType]],RecordTypes!$B$13:$C$27,2,0)</f>
        <v>User Login Start</v>
      </c>
      <c r="M1791" t="str">
        <f>+VLOOKUP(Table13144[[#This Row],[DeviceMAC]],C1792:H3694,5,0)</f>
        <v>User Login Start</v>
      </c>
    </row>
    <row r="1792" spans="2:13" x14ac:dyDescent="0.3">
      <c r="B1792" s="5" t="s">
        <v>29</v>
      </c>
      <c r="C1792" s="5" t="s">
        <v>116</v>
      </c>
      <c r="D1792" s="6">
        <v>44339</v>
      </c>
      <c r="E1792" s="28">
        <v>44339.316041666658</v>
      </c>
      <c r="F1792" s="7">
        <v>113</v>
      </c>
      <c r="G1792" s="7" t="str">
        <f>VLOOKUP(Table13144[[#This Row],[LogRecordType]],RecordTypes!$B$13:$C$27,2,0)</f>
        <v>User Login Start</v>
      </c>
      <c r="H1792" s="5" t="s">
        <v>128</v>
      </c>
      <c r="I1792" s="30">
        <f t="shared" si="27"/>
        <v>44339</v>
      </c>
      <c r="J1792" s="29">
        <f>+VLOOKUP(Table13144[[#This Row],[DeviceMAC]],C1793:F3695,3,0)</f>
        <v>44339.311539351846</v>
      </c>
      <c r="K1792">
        <f>+VLOOKUP(Table13144[[#This Row],[DeviceMAC]],C1793:F3695,4,0)</f>
        <v>112</v>
      </c>
      <c r="L1792" t="str">
        <f>VLOOKUP(Table13144[[#This Row],[PrevRecordType]],RecordTypes!$B$13:$C$27,2,0)</f>
        <v>Device Connect Network</v>
      </c>
      <c r="M1792" t="str">
        <f>+VLOOKUP(Table13144[[#This Row],[DeviceMAC]],C1793:H3695,5,0)</f>
        <v>Device Connect Network</v>
      </c>
    </row>
    <row r="1793" spans="2:13" ht="28.8" x14ac:dyDescent="0.3">
      <c r="B1793" s="5" t="s">
        <v>29</v>
      </c>
      <c r="C1793" s="5" t="s">
        <v>122</v>
      </c>
      <c r="D1793" s="6">
        <v>44339</v>
      </c>
      <c r="E1793" s="28">
        <v>44339.315509259264</v>
      </c>
      <c r="F1793" s="7">
        <v>123</v>
      </c>
      <c r="G1793" s="7" t="str">
        <f>VLOOKUP(Table13144[[#This Row],[LogRecordType]],RecordTypes!$B$13:$C$27,2,0)</f>
        <v>User Login Start is Good</v>
      </c>
      <c r="H1793" s="5" t="s">
        <v>127</v>
      </c>
      <c r="I1793" s="30">
        <f t="shared" si="27"/>
        <v>44339</v>
      </c>
      <c r="J1793" s="29">
        <f>+VLOOKUP(Table13144[[#This Row],[DeviceMAC]],C1794:F3696,3,0)</f>
        <v>44339.315474537041</v>
      </c>
      <c r="K1793">
        <f>+VLOOKUP(Table13144[[#This Row],[DeviceMAC]],C1794:F3696,4,0)</f>
        <v>113</v>
      </c>
      <c r="L1793" t="str">
        <f>VLOOKUP(Table13144[[#This Row],[PrevRecordType]],RecordTypes!$B$13:$C$27,2,0)</f>
        <v>User Login Start</v>
      </c>
      <c r="M1793" t="str">
        <f>+VLOOKUP(Table13144[[#This Row],[DeviceMAC]],C1794:H3696,5,0)</f>
        <v>User Login Start</v>
      </c>
    </row>
    <row r="1794" spans="2:13" x14ac:dyDescent="0.3">
      <c r="B1794" s="5" t="s">
        <v>29</v>
      </c>
      <c r="C1794" s="5" t="s">
        <v>122</v>
      </c>
      <c r="D1794" s="6">
        <v>44339</v>
      </c>
      <c r="E1794" s="28">
        <v>44339.315474537041</v>
      </c>
      <c r="F1794" s="7">
        <v>113</v>
      </c>
      <c r="G1794" s="7" t="str">
        <f>VLOOKUP(Table13144[[#This Row],[LogRecordType]],RecordTypes!$B$13:$C$27,2,0)</f>
        <v>User Login Start</v>
      </c>
      <c r="H1794" s="5" t="s">
        <v>126</v>
      </c>
      <c r="I1794" s="30">
        <f t="shared" si="27"/>
        <v>44339</v>
      </c>
      <c r="J1794" s="29">
        <f>+VLOOKUP(Table13144[[#This Row],[DeviceMAC]],C1795:F3697,3,0)</f>
        <v>44339.314560185194</v>
      </c>
      <c r="K1794">
        <f>+VLOOKUP(Table13144[[#This Row],[DeviceMAC]],C1795:F3697,4,0)</f>
        <v>112</v>
      </c>
      <c r="L1794" t="str">
        <f>VLOOKUP(Table13144[[#This Row],[PrevRecordType]],RecordTypes!$B$13:$C$27,2,0)</f>
        <v>Device Connect Network</v>
      </c>
      <c r="M1794" t="str">
        <f>+VLOOKUP(Table13144[[#This Row],[DeviceMAC]],C1795:H3697,5,0)</f>
        <v>Device Connect Network</v>
      </c>
    </row>
    <row r="1795" spans="2:13" x14ac:dyDescent="0.3">
      <c r="B1795" s="5" t="s">
        <v>26</v>
      </c>
      <c r="C1795" s="5" t="s">
        <v>124</v>
      </c>
      <c r="D1795" s="6">
        <v>44339</v>
      </c>
      <c r="E1795" s="28">
        <v>44339.315335648142</v>
      </c>
      <c r="F1795" s="7">
        <v>102</v>
      </c>
      <c r="G1795" s="7" t="str">
        <f>VLOOKUP(Table13144[[#This Row],[LogRecordType]],RecordTypes!$B$13:$C$27,2,0)</f>
        <v>Device Start</v>
      </c>
      <c r="H1795" s="5" t="s">
        <v>125</v>
      </c>
      <c r="I1795" s="30" t="e">
        <f t="shared" si="27"/>
        <v>#N/A</v>
      </c>
      <c r="J1795" s="29" t="e">
        <f>+VLOOKUP(Table13144[[#This Row],[DeviceMAC]],C1796:F3698,3,0)</f>
        <v>#N/A</v>
      </c>
      <c r="K1795" t="e">
        <f>+VLOOKUP(Table13144[[#This Row],[DeviceMAC]],C1796:F3698,4,0)</f>
        <v>#N/A</v>
      </c>
      <c r="L1795" t="e">
        <f>VLOOKUP(Table13144[[#This Row],[PrevRecordType]],RecordTypes!$B$13:$C$27,2,0)</f>
        <v>#N/A</v>
      </c>
      <c r="M1795" t="e">
        <f>+VLOOKUP(Table13144[[#This Row],[DeviceMAC]],C1796:H3698,5,0)</f>
        <v>#N/A</v>
      </c>
    </row>
    <row r="1796" spans="2:13" ht="28.8" x14ac:dyDescent="0.3">
      <c r="B1796" s="5" t="s">
        <v>29</v>
      </c>
      <c r="C1796" s="5" t="s">
        <v>122</v>
      </c>
      <c r="D1796" s="6">
        <v>44339</v>
      </c>
      <c r="E1796" s="28">
        <v>44339.314560185194</v>
      </c>
      <c r="F1796" s="7">
        <v>112</v>
      </c>
      <c r="G1796" s="7" t="str">
        <f>VLOOKUP(Table13144[[#This Row],[LogRecordType]],RecordTypes!$B$13:$C$27,2,0)</f>
        <v>Device Connect Network</v>
      </c>
      <c r="H1796" s="5" t="s">
        <v>123</v>
      </c>
      <c r="I1796" s="30">
        <f t="shared" si="27"/>
        <v>44339</v>
      </c>
      <c r="J1796" s="29">
        <f>+VLOOKUP(Table13144[[#This Row],[DeviceMAC]],C1797:F3699,3,0)</f>
        <v>44339.314456018525</v>
      </c>
      <c r="K1796">
        <f>+VLOOKUP(Table13144[[#This Row],[DeviceMAC]],C1797:F3699,4,0)</f>
        <v>106</v>
      </c>
      <c r="L1796" t="str">
        <f>VLOOKUP(Table13144[[#This Row],[PrevRecordType]],RecordTypes!$B$13:$C$27,2,0)</f>
        <v>Device Start is Good</v>
      </c>
      <c r="M1796" t="str">
        <f>+VLOOKUP(Table13144[[#This Row],[DeviceMAC]],C1797:H3699,5,0)</f>
        <v>Device Start is Good</v>
      </c>
    </row>
    <row r="1797" spans="2:13" x14ac:dyDescent="0.3">
      <c r="B1797" s="5" t="s">
        <v>29</v>
      </c>
      <c r="C1797" s="5" t="s">
        <v>122</v>
      </c>
      <c r="D1797" s="6">
        <v>44339</v>
      </c>
      <c r="E1797" s="28">
        <v>44339.314456018525</v>
      </c>
      <c r="F1797" s="7">
        <v>106</v>
      </c>
      <c r="G1797" s="7" t="str">
        <f>VLOOKUP(Table13144[[#This Row],[LogRecordType]],RecordTypes!$B$13:$C$27,2,0)</f>
        <v>Device Start is Good</v>
      </c>
      <c r="H1797" s="5" t="s">
        <v>123</v>
      </c>
      <c r="I1797" s="30">
        <f t="shared" si="27"/>
        <v>44339</v>
      </c>
      <c r="J1797" s="29">
        <f>+VLOOKUP(Table13144[[#This Row],[DeviceMAC]],C1798:F3700,3,0)</f>
        <v>44339.313773148155</v>
      </c>
      <c r="K1797">
        <f>+VLOOKUP(Table13144[[#This Row],[DeviceMAC]],C1798:F3700,4,0)</f>
        <v>102</v>
      </c>
      <c r="L1797" t="str">
        <f>VLOOKUP(Table13144[[#This Row],[PrevRecordType]],RecordTypes!$B$13:$C$27,2,0)</f>
        <v>Device Start</v>
      </c>
      <c r="M1797" t="str">
        <f>+VLOOKUP(Table13144[[#This Row],[DeviceMAC]],C1798:H3700,5,0)</f>
        <v>Device Start</v>
      </c>
    </row>
    <row r="1798" spans="2:13" x14ac:dyDescent="0.3">
      <c r="B1798" s="5" t="s">
        <v>29</v>
      </c>
      <c r="C1798" s="5" t="s">
        <v>122</v>
      </c>
      <c r="D1798" s="6">
        <v>44339</v>
      </c>
      <c r="E1798" s="28">
        <v>44339.313773148155</v>
      </c>
      <c r="F1798" s="7">
        <v>102</v>
      </c>
      <c r="G1798" s="7" t="str">
        <f>VLOOKUP(Table13144[[#This Row],[LogRecordType]],RecordTypes!$B$13:$C$27,2,0)</f>
        <v>Device Start</v>
      </c>
      <c r="H1798" s="5" t="s">
        <v>123</v>
      </c>
      <c r="I1798" s="30" t="e">
        <f t="shared" si="27"/>
        <v>#N/A</v>
      </c>
      <c r="J1798" s="29" t="e">
        <f>+VLOOKUP(Table13144[[#This Row],[DeviceMAC]],C1799:F3701,3,0)</f>
        <v>#N/A</v>
      </c>
      <c r="K1798" t="e">
        <f>+VLOOKUP(Table13144[[#This Row],[DeviceMAC]],C1799:F3701,4,0)</f>
        <v>#N/A</v>
      </c>
      <c r="L1798" t="e">
        <f>VLOOKUP(Table13144[[#This Row],[PrevRecordType]],RecordTypes!$B$13:$C$27,2,0)</f>
        <v>#N/A</v>
      </c>
      <c r="M1798" t="e">
        <f>+VLOOKUP(Table13144[[#This Row],[DeviceMAC]],C1799:H3701,5,0)</f>
        <v>#N/A</v>
      </c>
    </row>
    <row r="1799" spans="2:13" ht="28.8" x14ac:dyDescent="0.3">
      <c r="B1799" s="5" t="s">
        <v>29</v>
      </c>
      <c r="C1799" s="5" t="s">
        <v>120</v>
      </c>
      <c r="D1799" s="6">
        <v>44339</v>
      </c>
      <c r="E1799" s="28">
        <v>44339.311898148146</v>
      </c>
      <c r="F1799" s="7">
        <v>112</v>
      </c>
      <c r="G1799" s="7" t="str">
        <f>VLOOKUP(Table13144[[#This Row],[LogRecordType]],RecordTypes!$B$13:$C$27,2,0)</f>
        <v>Device Connect Network</v>
      </c>
      <c r="H1799" s="5" t="s">
        <v>121</v>
      </c>
      <c r="I1799" s="30" t="e">
        <f t="shared" si="27"/>
        <v>#N/A</v>
      </c>
      <c r="J1799" s="29" t="e">
        <f>+VLOOKUP(Table13144[[#This Row],[DeviceMAC]],C1800:F3702,3,0)</f>
        <v>#N/A</v>
      </c>
      <c r="K1799" t="e">
        <f>+VLOOKUP(Table13144[[#This Row],[DeviceMAC]],C1800:F3702,4,0)</f>
        <v>#N/A</v>
      </c>
      <c r="L1799" t="e">
        <f>VLOOKUP(Table13144[[#This Row],[PrevRecordType]],RecordTypes!$B$13:$C$27,2,0)</f>
        <v>#N/A</v>
      </c>
      <c r="M1799" t="e">
        <f>+VLOOKUP(Table13144[[#This Row],[DeviceMAC]],C1800:H3702,5,0)</f>
        <v>#N/A</v>
      </c>
    </row>
    <row r="1800" spans="2:13" ht="28.8" x14ac:dyDescent="0.3">
      <c r="B1800" s="5" t="s">
        <v>26</v>
      </c>
      <c r="C1800" s="5" t="s">
        <v>111</v>
      </c>
      <c r="D1800" s="6">
        <v>44339</v>
      </c>
      <c r="E1800" s="28">
        <v>44339.31185185186</v>
      </c>
      <c r="F1800" s="7">
        <v>123</v>
      </c>
      <c r="G1800" s="7" t="str">
        <f>VLOOKUP(Table13144[[#This Row],[LogRecordType]],RecordTypes!$B$13:$C$27,2,0)</f>
        <v>User Login Start is Good</v>
      </c>
      <c r="H1800" s="5" t="s">
        <v>119</v>
      </c>
      <c r="I1800" s="30">
        <f t="shared" si="27"/>
        <v>44339</v>
      </c>
      <c r="J1800" s="29">
        <f>+VLOOKUP(Table13144[[#This Row],[DeviceMAC]],C1801:F3703,3,0)</f>
        <v>44339.311817129637</v>
      </c>
      <c r="K1800">
        <f>+VLOOKUP(Table13144[[#This Row],[DeviceMAC]],C1801:F3703,4,0)</f>
        <v>113</v>
      </c>
      <c r="L1800" t="str">
        <f>VLOOKUP(Table13144[[#This Row],[PrevRecordType]],RecordTypes!$B$13:$C$27,2,0)</f>
        <v>User Login Start</v>
      </c>
      <c r="M1800" t="str">
        <f>+VLOOKUP(Table13144[[#This Row],[DeviceMAC]],C1801:H3703,5,0)</f>
        <v>User Login Start</v>
      </c>
    </row>
    <row r="1801" spans="2:13" x14ac:dyDescent="0.3">
      <c r="B1801" s="5" t="s">
        <v>26</v>
      </c>
      <c r="C1801" s="5" t="s">
        <v>111</v>
      </c>
      <c r="D1801" s="6">
        <v>44339</v>
      </c>
      <c r="E1801" s="28">
        <v>44339.311817129637</v>
      </c>
      <c r="F1801" s="7">
        <v>113</v>
      </c>
      <c r="G1801" s="7" t="str">
        <f>VLOOKUP(Table13144[[#This Row],[LogRecordType]],RecordTypes!$B$13:$C$27,2,0)</f>
        <v>User Login Start</v>
      </c>
      <c r="H1801" s="5" t="s">
        <v>118</v>
      </c>
      <c r="I1801" s="30">
        <f t="shared" si="27"/>
        <v>44339</v>
      </c>
      <c r="J1801" s="29">
        <f>+VLOOKUP(Table13144[[#This Row],[DeviceMAC]],C1802:F3704,3,0)</f>
        <v>44339.310752314821</v>
      </c>
      <c r="K1801">
        <f>+VLOOKUP(Table13144[[#This Row],[DeviceMAC]],C1802:F3704,4,0)</f>
        <v>112</v>
      </c>
      <c r="L1801" t="str">
        <f>VLOOKUP(Table13144[[#This Row],[PrevRecordType]],RecordTypes!$B$13:$C$27,2,0)</f>
        <v>Device Connect Network</v>
      </c>
      <c r="M1801" t="str">
        <f>+VLOOKUP(Table13144[[#This Row],[DeviceMAC]],C1802:H3704,5,0)</f>
        <v>Device Connect Network</v>
      </c>
    </row>
    <row r="1802" spans="2:13" ht="28.8" x14ac:dyDescent="0.3">
      <c r="B1802" s="5" t="s">
        <v>29</v>
      </c>
      <c r="C1802" s="5" t="s">
        <v>116</v>
      </c>
      <c r="D1802" s="6">
        <v>44339</v>
      </c>
      <c r="E1802" s="28">
        <v>44339.311539351846</v>
      </c>
      <c r="F1802" s="7">
        <v>112</v>
      </c>
      <c r="G1802" s="7" t="str">
        <f>VLOOKUP(Table13144[[#This Row],[LogRecordType]],RecordTypes!$B$13:$C$27,2,0)</f>
        <v>Device Connect Network</v>
      </c>
      <c r="H1802" s="5" t="s">
        <v>117</v>
      </c>
      <c r="I1802" s="30" t="e">
        <f t="shared" si="27"/>
        <v>#N/A</v>
      </c>
      <c r="J1802" s="29" t="e">
        <f>+VLOOKUP(Table13144[[#This Row],[DeviceMAC]],C1803:F3705,3,0)</f>
        <v>#N/A</v>
      </c>
      <c r="K1802" t="e">
        <f>+VLOOKUP(Table13144[[#This Row],[DeviceMAC]],C1803:F3705,4,0)</f>
        <v>#N/A</v>
      </c>
      <c r="L1802" t="e">
        <f>VLOOKUP(Table13144[[#This Row],[PrevRecordType]],RecordTypes!$B$13:$C$27,2,0)</f>
        <v>#N/A</v>
      </c>
      <c r="M1802" t="e">
        <f>+VLOOKUP(Table13144[[#This Row],[DeviceMAC]],C1803:H3705,5,0)</f>
        <v>#N/A</v>
      </c>
    </row>
    <row r="1803" spans="2:13" ht="28.8" x14ac:dyDescent="0.3">
      <c r="B1803" s="5" t="s">
        <v>29</v>
      </c>
      <c r="C1803" s="5" t="s">
        <v>107</v>
      </c>
      <c r="D1803" s="6">
        <v>44339</v>
      </c>
      <c r="E1803" s="28">
        <v>44339.31145833333</v>
      </c>
      <c r="F1803" s="7">
        <v>123</v>
      </c>
      <c r="G1803" s="7" t="str">
        <f>VLOOKUP(Table13144[[#This Row],[LogRecordType]],RecordTypes!$B$13:$C$27,2,0)</f>
        <v>User Login Start is Good</v>
      </c>
      <c r="H1803" s="5" t="s">
        <v>115</v>
      </c>
      <c r="I1803" s="30">
        <f t="shared" ref="I1803:I1866" si="28">+VLOOKUP(C1803,C1804:H3706,2,0)</f>
        <v>44339</v>
      </c>
      <c r="J1803" s="29">
        <f>+VLOOKUP(Table13144[[#This Row],[DeviceMAC]],C1804:F3706,3,0)</f>
        <v>44339.311319444438</v>
      </c>
      <c r="K1803">
        <f>+VLOOKUP(Table13144[[#This Row],[DeviceMAC]],C1804:F3706,4,0)</f>
        <v>113</v>
      </c>
      <c r="L1803" t="str">
        <f>VLOOKUP(Table13144[[#This Row],[PrevRecordType]],RecordTypes!$B$13:$C$27,2,0)</f>
        <v>User Login Start</v>
      </c>
      <c r="M1803" t="str">
        <f>+VLOOKUP(Table13144[[#This Row],[DeviceMAC]],C1804:H3706,5,0)</f>
        <v>User Login Start</v>
      </c>
    </row>
    <row r="1804" spans="2:13" x14ac:dyDescent="0.3">
      <c r="B1804" s="5" t="s">
        <v>29</v>
      </c>
      <c r="C1804" s="5" t="s">
        <v>107</v>
      </c>
      <c r="D1804" s="6">
        <v>44339</v>
      </c>
      <c r="E1804" s="28">
        <v>44339.311319444438</v>
      </c>
      <c r="F1804" s="7">
        <v>113</v>
      </c>
      <c r="G1804" s="7" t="str">
        <f>VLOOKUP(Table13144[[#This Row],[LogRecordType]],RecordTypes!$B$13:$C$27,2,0)</f>
        <v>User Login Start</v>
      </c>
      <c r="H1804" s="5" t="s">
        <v>115</v>
      </c>
      <c r="I1804" s="30">
        <f t="shared" si="28"/>
        <v>44339</v>
      </c>
      <c r="J1804" s="29">
        <f>+VLOOKUP(Table13144[[#This Row],[DeviceMAC]],C1805:F3707,3,0)</f>
        <v>44339.306898148141</v>
      </c>
      <c r="K1804">
        <f>+VLOOKUP(Table13144[[#This Row],[DeviceMAC]],C1805:F3707,4,0)</f>
        <v>112</v>
      </c>
      <c r="L1804" t="str">
        <f>VLOOKUP(Table13144[[#This Row],[PrevRecordType]],RecordTypes!$B$13:$C$27,2,0)</f>
        <v>Device Connect Network</v>
      </c>
      <c r="M1804" t="str">
        <f>+VLOOKUP(Table13144[[#This Row],[DeviceMAC]],C1805:H3707,5,0)</f>
        <v>Device Connect Network</v>
      </c>
    </row>
    <row r="1805" spans="2:13" ht="28.8" x14ac:dyDescent="0.3">
      <c r="B1805" s="5" t="s">
        <v>29</v>
      </c>
      <c r="C1805" s="5" t="s">
        <v>113</v>
      </c>
      <c r="D1805" s="6">
        <v>44339</v>
      </c>
      <c r="E1805" s="28">
        <v>44339.310972222222</v>
      </c>
      <c r="F1805" s="7">
        <v>112</v>
      </c>
      <c r="G1805" s="7" t="str">
        <f>VLOOKUP(Table13144[[#This Row],[LogRecordType]],RecordTypes!$B$13:$C$27,2,0)</f>
        <v>Device Connect Network</v>
      </c>
      <c r="H1805" s="5" t="s">
        <v>114</v>
      </c>
      <c r="I1805" s="30" t="e">
        <f t="shared" si="28"/>
        <v>#N/A</v>
      </c>
      <c r="J1805" s="29" t="e">
        <f>+VLOOKUP(Table13144[[#This Row],[DeviceMAC]],C1806:F3708,3,0)</f>
        <v>#N/A</v>
      </c>
      <c r="K1805" t="e">
        <f>+VLOOKUP(Table13144[[#This Row],[DeviceMAC]],C1806:F3708,4,0)</f>
        <v>#N/A</v>
      </c>
      <c r="L1805" t="e">
        <f>VLOOKUP(Table13144[[#This Row],[PrevRecordType]],RecordTypes!$B$13:$C$27,2,0)</f>
        <v>#N/A</v>
      </c>
      <c r="M1805" t="e">
        <f>+VLOOKUP(Table13144[[#This Row],[DeviceMAC]],C1806:H3708,5,0)</f>
        <v>#N/A</v>
      </c>
    </row>
    <row r="1806" spans="2:13" ht="28.8" x14ac:dyDescent="0.3">
      <c r="B1806" s="5" t="s">
        <v>26</v>
      </c>
      <c r="C1806" s="5" t="s">
        <v>111</v>
      </c>
      <c r="D1806" s="6">
        <v>44339</v>
      </c>
      <c r="E1806" s="28">
        <v>44339.310752314821</v>
      </c>
      <c r="F1806" s="7">
        <v>112</v>
      </c>
      <c r="G1806" s="7" t="str">
        <f>VLOOKUP(Table13144[[#This Row],[LogRecordType]],RecordTypes!$B$13:$C$27,2,0)</f>
        <v>Device Connect Network</v>
      </c>
      <c r="H1806" s="5" t="s">
        <v>112</v>
      </c>
      <c r="I1806" s="30">
        <f t="shared" si="28"/>
        <v>44339</v>
      </c>
      <c r="J1806" s="29">
        <f>+VLOOKUP(Table13144[[#This Row],[DeviceMAC]],C1807:F3709,3,0)</f>
        <v>44339.310648148152</v>
      </c>
      <c r="K1806">
        <f>+VLOOKUP(Table13144[[#This Row],[DeviceMAC]],C1807:F3709,4,0)</f>
        <v>106</v>
      </c>
      <c r="L1806" t="str">
        <f>VLOOKUP(Table13144[[#This Row],[PrevRecordType]],RecordTypes!$B$13:$C$27,2,0)</f>
        <v>Device Start is Good</v>
      </c>
      <c r="M1806" t="str">
        <f>+VLOOKUP(Table13144[[#This Row],[DeviceMAC]],C1807:H3709,5,0)</f>
        <v>Device Start is Good</v>
      </c>
    </row>
    <row r="1807" spans="2:13" x14ac:dyDescent="0.3">
      <c r="B1807" s="5" t="s">
        <v>26</v>
      </c>
      <c r="C1807" s="5" t="s">
        <v>111</v>
      </c>
      <c r="D1807" s="6">
        <v>44339</v>
      </c>
      <c r="E1807" s="28">
        <v>44339.310648148152</v>
      </c>
      <c r="F1807" s="7">
        <v>106</v>
      </c>
      <c r="G1807" s="7" t="str">
        <f>VLOOKUP(Table13144[[#This Row],[LogRecordType]],RecordTypes!$B$13:$C$27,2,0)</f>
        <v>Device Start is Good</v>
      </c>
      <c r="H1807" s="5" t="s">
        <v>112</v>
      </c>
      <c r="I1807" s="30">
        <f t="shared" si="28"/>
        <v>44339</v>
      </c>
      <c r="J1807" s="29">
        <f>+VLOOKUP(Table13144[[#This Row],[DeviceMAC]],C1808:F3710,3,0)</f>
        <v>44339.310023148151</v>
      </c>
      <c r="K1807">
        <f>+VLOOKUP(Table13144[[#This Row],[DeviceMAC]],C1808:F3710,4,0)</f>
        <v>102</v>
      </c>
      <c r="L1807" t="str">
        <f>VLOOKUP(Table13144[[#This Row],[PrevRecordType]],RecordTypes!$B$13:$C$27,2,0)</f>
        <v>Device Start</v>
      </c>
      <c r="M1807" t="str">
        <f>+VLOOKUP(Table13144[[#This Row],[DeviceMAC]],C1808:H3710,5,0)</f>
        <v>Device Start</v>
      </c>
    </row>
    <row r="1808" spans="2:13" x14ac:dyDescent="0.3">
      <c r="B1808" s="5" t="s">
        <v>26</v>
      </c>
      <c r="C1808" s="5" t="s">
        <v>111</v>
      </c>
      <c r="D1808" s="6">
        <v>44339</v>
      </c>
      <c r="E1808" s="28">
        <v>44339.310023148151</v>
      </c>
      <c r="F1808" s="7">
        <v>102</v>
      </c>
      <c r="G1808" s="7" t="str">
        <f>VLOOKUP(Table13144[[#This Row],[LogRecordType]],RecordTypes!$B$13:$C$27,2,0)</f>
        <v>Device Start</v>
      </c>
      <c r="H1808" s="5" t="s">
        <v>112</v>
      </c>
      <c r="I1808" s="30" t="e">
        <f t="shared" si="28"/>
        <v>#N/A</v>
      </c>
      <c r="J1808" s="29" t="e">
        <f>+VLOOKUP(Table13144[[#This Row],[DeviceMAC]],C1809:F3711,3,0)</f>
        <v>#N/A</v>
      </c>
      <c r="K1808" t="e">
        <f>+VLOOKUP(Table13144[[#This Row],[DeviceMAC]],C1809:F3711,4,0)</f>
        <v>#N/A</v>
      </c>
      <c r="L1808" t="e">
        <f>VLOOKUP(Table13144[[#This Row],[PrevRecordType]],RecordTypes!$B$13:$C$27,2,0)</f>
        <v>#N/A</v>
      </c>
      <c r="M1808" t="e">
        <f>+VLOOKUP(Table13144[[#This Row],[DeviceMAC]],C1809:H3711,5,0)</f>
        <v>#N/A</v>
      </c>
    </row>
    <row r="1809" spans="2:13" ht="28.8" x14ac:dyDescent="0.3">
      <c r="B1809" s="5" t="s">
        <v>26</v>
      </c>
      <c r="C1809" s="5" t="s">
        <v>109</v>
      </c>
      <c r="D1809" s="6">
        <v>44339</v>
      </c>
      <c r="E1809" s="28">
        <v>44339.309351851858</v>
      </c>
      <c r="F1809" s="7">
        <v>112</v>
      </c>
      <c r="G1809" s="7" t="str">
        <f>VLOOKUP(Table13144[[#This Row],[LogRecordType]],RecordTypes!$B$13:$C$27,2,0)</f>
        <v>Device Connect Network</v>
      </c>
      <c r="H1809" s="5" t="s">
        <v>110</v>
      </c>
      <c r="I1809" s="30" t="e">
        <f t="shared" si="28"/>
        <v>#N/A</v>
      </c>
      <c r="J1809" s="29" t="e">
        <f>+VLOOKUP(Table13144[[#This Row],[DeviceMAC]],C1810:F3712,3,0)</f>
        <v>#N/A</v>
      </c>
      <c r="K1809" t="e">
        <f>+VLOOKUP(Table13144[[#This Row],[DeviceMAC]],C1810:F3712,4,0)</f>
        <v>#N/A</v>
      </c>
      <c r="L1809" t="e">
        <f>VLOOKUP(Table13144[[#This Row],[PrevRecordType]],RecordTypes!$B$13:$C$27,2,0)</f>
        <v>#N/A</v>
      </c>
      <c r="M1809" t="e">
        <f>+VLOOKUP(Table13144[[#This Row],[DeviceMAC]],C1810:H3712,5,0)</f>
        <v>#N/A</v>
      </c>
    </row>
    <row r="1810" spans="2:13" ht="28.8" x14ac:dyDescent="0.3">
      <c r="B1810" s="5" t="s">
        <v>29</v>
      </c>
      <c r="C1810" s="5" t="s">
        <v>107</v>
      </c>
      <c r="D1810" s="6">
        <v>44339</v>
      </c>
      <c r="E1810" s="28">
        <v>44339.306898148141</v>
      </c>
      <c r="F1810" s="7">
        <v>112</v>
      </c>
      <c r="G1810" s="7" t="str">
        <f>VLOOKUP(Table13144[[#This Row],[LogRecordType]],RecordTypes!$B$13:$C$27,2,0)</f>
        <v>Device Connect Network</v>
      </c>
      <c r="H1810" s="5" t="s">
        <v>108</v>
      </c>
      <c r="I1810" s="30" t="e">
        <f t="shared" si="28"/>
        <v>#N/A</v>
      </c>
      <c r="J1810" s="29" t="e">
        <f>+VLOOKUP(Table13144[[#This Row],[DeviceMAC]],C1811:F3713,3,0)</f>
        <v>#N/A</v>
      </c>
      <c r="K1810" t="e">
        <f>+VLOOKUP(Table13144[[#This Row],[DeviceMAC]],C1811:F3713,4,0)</f>
        <v>#N/A</v>
      </c>
      <c r="L1810" t="e">
        <f>VLOOKUP(Table13144[[#This Row],[PrevRecordType]],RecordTypes!$B$13:$C$27,2,0)</f>
        <v>#N/A</v>
      </c>
      <c r="M1810" t="e">
        <f>+VLOOKUP(Table13144[[#This Row],[DeviceMAC]],C1811:H3713,5,0)</f>
        <v>#N/A</v>
      </c>
    </row>
    <row r="1811" spans="2:13" ht="28.8" x14ac:dyDescent="0.3">
      <c r="B1811" s="5" t="s">
        <v>29</v>
      </c>
      <c r="C1811" s="5" t="s">
        <v>105</v>
      </c>
      <c r="D1811" s="6">
        <v>44339</v>
      </c>
      <c r="E1811" s="28">
        <v>44339.306574074079</v>
      </c>
      <c r="F1811" s="7">
        <v>112</v>
      </c>
      <c r="G1811" s="7" t="str">
        <f>VLOOKUP(Table13144[[#This Row],[LogRecordType]],RecordTypes!$B$13:$C$27,2,0)</f>
        <v>Device Connect Network</v>
      </c>
      <c r="H1811" s="5" t="s">
        <v>106</v>
      </c>
      <c r="I1811" s="30" t="e">
        <f t="shared" si="28"/>
        <v>#N/A</v>
      </c>
      <c r="J1811" s="29" t="e">
        <f>+VLOOKUP(Table13144[[#This Row],[DeviceMAC]],C1812:F3714,3,0)</f>
        <v>#N/A</v>
      </c>
      <c r="K1811" t="e">
        <f>+VLOOKUP(Table13144[[#This Row],[DeviceMAC]],C1812:F3714,4,0)</f>
        <v>#N/A</v>
      </c>
      <c r="L1811" t="e">
        <f>VLOOKUP(Table13144[[#This Row],[PrevRecordType]],RecordTypes!$B$13:$C$27,2,0)</f>
        <v>#N/A</v>
      </c>
      <c r="M1811" t="e">
        <f>+VLOOKUP(Table13144[[#This Row],[DeviceMAC]],C1812:H3714,5,0)</f>
        <v>#N/A</v>
      </c>
    </row>
    <row r="1812" spans="2:13" ht="28.8" x14ac:dyDescent="0.3">
      <c r="B1812" s="5" t="s">
        <v>29</v>
      </c>
      <c r="C1812" s="5" t="s">
        <v>100</v>
      </c>
      <c r="D1812" s="6">
        <v>44339</v>
      </c>
      <c r="E1812" s="28">
        <v>44339.305543981478</v>
      </c>
      <c r="F1812" s="7">
        <v>123</v>
      </c>
      <c r="G1812" s="7" t="str">
        <f>VLOOKUP(Table13144[[#This Row],[LogRecordType]],RecordTypes!$B$13:$C$27,2,0)</f>
        <v>User Login Start is Good</v>
      </c>
      <c r="H1812" s="5" t="s">
        <v>104</v>
      </c>
      <c r="I1812" s="30">
        <f t="shared" si="28"/>
        <v>44339</v>
      </c>
      <c r="J1812" s="29">
        <f>+VLOOKUP(Table13144[[#This Row],[DeviceMAC]],C1813:F3715,3,0)</f>
        <v>44339.305393518516</v>
      </c>
      <c r="K1812">
        <f>+VLOOKUP(Table13144[[#This Row],[DeviceMAC]],C1813:F3715,4,0)</f>
        <v>113</v>
      </c>
      <c r="L1812" t="str">
        <f>VLOOKUP(Table13144[[#This Row],[PrevRecordType]],RecordTypes!$B$13:$C$27,2,0)</f>
        <v>User Login Start</v>
      </c>
      <c r="M1812" t="str">
        <f>+VLOOKUP(Table13144[[#This Row],[DeviceMAC]],C1813:H3715,5,0)</f>
        <v>User Login Start</v>
      </c>
    </row>
    <row r="1813" spans="2:13" x14ac:dyDescent="0.3">
      <c r="B1813" s="5" t="s">
        <v>29</v>
      </c>
      <c r="C1813" s="5" t="s">
        <v>100</v>
      </c>
      <c r="D1813" s="6">
        <v>44339</v>
      </c>
      <c r="E1813" s="28">
        <v>44339.305393518516</v>
      </c>
      <c r="F1813" s="7">
        <v>113</v>
      </c>
      <c r="G1813" s="7" t="str">
        <f>VLOOKUP(Table13144[[#This Row],[LogRecordType]],RecordTypes!$B$13:$C$27,2,0)</f>
        <v>User Login Start</v>
      </c>
      <c r="H1813" s="5" t="s">
        <v>103</v>
      </c>
      <c r="I1813" s="30">
        <f t="shared" si="28"/>
        <v>44339</v>
      </c>
      <c r="J1813" s="29">
        <f>+VLOOKUP(Table13144[[#This Row],[DeviceMAC]],C1814:F3716,3,0)</f>
        <v>44339.305</v>
      </c>
      <c r="K1813">
        <f>+VLOOKUP(Table13144[[#This Row],[DeviceMAC]],C1814:F3716,4,0)</f>
        <v>112</v>
      </c>
      <c r="L1813" t="str">
        <f>VLOOKUP(Table13144[[#This Row],[PrevRecordType]],RecordTypes!$B$13:$C$27,2,0)</f>
        <v>Device Connect Network</v>
      </c>
      <c r="M1813" t="str">
        <f>+VLOOKUP(Table13144[[#This Row],[DeviceMAC]],C1814:H3716,5,0)</f>
        <v>Device Connect Network</v>
      </c>
    </row>
    <row r="1814" spans="2:13" ht="28.8" x14ac:dyDescent="0.3">
      <c r="B1814" s="5" t="s">
        <v>29</v>
      </c>
      <c r="C1814" s="5" t="s">
        <v>100</v>
      </c>
      <c r="D1814" s="6">
        <v>44339</v>
      </c>
      <c r="E1814" s="28">
        <v>44339.305</v>
      </c>
      <c r="F1814" s="7">
        <v>112</v>
      </c>
      <c r="G1814" s="7" t="str">
        <f>VLOOKUP(Table13144[[#This Row],[LogRecordType]],RecordTypes!$B$13:$C$27,2,0)</f>
        <v>Device Connect Network</v>
      </c>
      <c r="H1814" s="5" t="s">
        <v>101</v>
      </c>
      <c r="I1814" s="30">
        <f t="shared" si="28"/>
        <v>44339</v>
      </c>
      <c r="J1814" s="29">
        <f>+VLOOKUP(Table13144[[#This Row],[DeviceMAC]],C1815:F3717,3,0)</f>
        <v>44339.304895833331</v>
      </c>
      <c r="K1814">
        <f>+VLOOKUP(Table13144[[#This Row],[DeviceMAC]],C1815:F3717,4,0)</f>
        <v>106</v>
      </c>
      <c r="L1814" t="str">
        <f>VLOOKUP(Table13144[[#This Row],[PrevRecordType]],RecordTypes!$B$13:$C$27,2,0)</f>
        <v>Device Start is Good</v>
      </c>
      <c r="M1814" t="str">
        <f>+VLOOKUP(Table13144[[#This Row],[DeviceMAC]],C1815:H3717,5,0)</f>
        <v>Device Start is Good</v>
      </c>
    </row>
    <row r="1815" spans="2:13" x14ac:dyDescent="0.3">
      <c r="B1815" s="5" t="s">
        <v>29</v>
      </c>
      <c r="C1815" s="5" t="s">
        <v>100</v>
      </c>
      <c r="D1815" s="6">
        <v>44339</v>
      </c>
      <c r="E1815" s="28">
        <v>44339.304895833331</v>
      </c>
      <c r="F1815" s="7">
        <v>106</v>
      </c>
      <c r="G1815" s="7" t="str">
        <f>VLOOKUP(Table13144[[#This Row],[LogRecordType]],RecordTypes!$B$13:$C$27,2,0)</f>
        <v>Device Start is Good</v>
      </c>
      <c r="H1815" s="5" t="s">
        <v>101</v>
      </c>
      <c r="I1815" s="30">
        <f t="shared" si="28"/>
        <v>44339</v>
      </c>
      <c r="J1815" s="29">
        <f>+VLOOKUP(Table13144[[#This Row],[DeviceMAC]],C1816:F3718,3,0)</f>
        <v>44339.303946759253</v>
      </c>
      <c r="K1815">
        <f>+VLOOKUP(Table13144[[#This Row],[DeviceMAC]],C1816:F3718,4,0)</f>
        <v>102</v>
      </c>
      <c r="L1815" t="str">
        <f>VLOOKUP(Table13144[[#This Row],[PrevRecordType]],RecordTypes!$B$13:$C$27,2,0)</f>
        <v>Device Start</v>
      </c>
      <c r="M1815" t="str">
        <f>+VLOOKUP(Table13144[[#This Row],[DeviceMAC]],C1816:H3718,5,0)</f>
        <v>Device Start</v>
      </c>
    </row>
    <row r="1816" spans="2:13" ht="28.8" x14ac:dyDescent="0.3">
      <c r="B1816" s="5" t="s">
        <v>26</v>
      </c>
      <c r="C1816" s="5" t="s">
        <v>95</v>
      </c>
      <c r="D1816" s="6">
        <v>44339</v>
      </c>
      <c r="E1816" s="28">
        <v>44339.304629629631</v>
      </c>
      <c r="F1816" s="7">
        <v>123</v>
      </c>
      <c r="G1816" s="7" t="str">
        <f>VLOOKUP(Table13144[[#This Row],[LogRecordType]],RecordTypes!$B$13:$C$27,2,0)</f>
        <v>User Login Start is Good</v>
      </c>
      <c r="H1816" s="5" t="s">
        <v>102</v>
      </c>
      <c r="I1816" s="30">
        <f t="shared" si="28"/>
        <v>44339</v>
      </c>
      <c r="J1816" s="29">
        <f>+VLOOKUP(Table13144[[#This Row],[DeviceMAC]],C1817:F3719,3,0)</f>
        <v>44339.304583333331</v>
      </c>
      <c r="K1816">
        <f>+VLOOKUP(Table13144[[#This Row],[DeviceMAC]],C1817:F3719,4,0)</f>
        <v>113</v>
      </c>
      <c r="L1816" t="str">
        <f>VLOOKUP(Table13144[[#This Row],[PrevRecordType]],RecordTypes!$B$13:$C$27,2,0)</f>
        <v>User Login Start</v>
      </c>
      <c r="M1816" t="str">
        <f>+VLOOKUP(Table13144[[#This Row],[DeviceMAC]],C1817:H3719,5,0)</f>
        <v>User Login Start</v>
      </c>
    </row>
    <row r="1817" spans="2:13" x14ac:dyDescent="0.3">
      <c r="B1817" s="5" t="s">
        <v>26</v>
      </c>
      <c r="C1817" s="5" t="s">
        <v>95</v>
      </c>
      <c r="D1817" s="6">
        <v>44339</v>
      </c>
      <c r="E1817" s="28">
        <v>44339.304583333331</v>
      </c>
      <c r="F1817" s="7">
        <v>113</v>
      </c>
      <c r="G1817" s="7" t="str">
        <f>VLOOKUP(Table13144[[#This Row],[LogRecordType]],RecordTypes!$B$13:$C$27,2,0)</f>
        <v>User Login Start</v>
      </c>
      <c r="H1817" s="5" t="s">
        <v>102</v>
      </c>
      <c r="I1817" s="30">
        <f t="shared" si="28"/>
        <v>44339</v>
      </c>
      <c r="J1817" s="29">
        <f>+VLOOKUP(Table13144[[#This Row],[DeviceMAC]],C1818:F3720,3,0)</f>
        <v>44339.299178240741</v>
      </c>
      <c r="K1817">
        <f>+VLOOKUP(Table13144[[#This Row],[DeviceMAC]],C1818:F3720,4,0)</f>
        <v>112</v>
      </c>
      <c r="L1817" t="str">
        <f>VLOOKUP(Table13144[[#This Row],[PrevRecordType]],RecordTypes!$B$13:$C$27,2,0)</f>
        <v>Device Connect Network</v>
      </c>
      <c r="M1817" t="str">
        <f>+VLOOKUP(Table13144[[#This Row],[DeviceMAC]],C1818:H3720,5,0)</f>
        <v>Device Connect Network</v>
      </c>
    </row>
    <row r="1818" spans="2:13" x14ac:dyDescent="0.3">
      <c r="B1818" s="5" t="s">
        <v>29</v>
      </c>
      <c r="C1818" s="5" t="s">
        <v>100</v>
      </c>
      <c r="D1818" s="6">
        <v>44339</v>
      </c>
      <c r="E1818" s="28">
        <v>44339.303946759253</v>
      </c>
      <c r="F1818" s="7">
        <v>102</v>
      </c>
      <c r="G1818" s="7" t="str">
        <f>VLOOKUP(Table13144[[#This Row],[LogRecordType]],RecordTypes!$B$13:$C$27,2,0)</f>
        <v>Device Start</v>
      </c>
      <c r="H1818" s="5" t="s">
        <v>101</v>
      </c>
      <c r="I1818" s="30" t="e">
        <f t="shared" si="28"/>
        <v>#N/A</v>
      </c>
      <c r="J1818" s="29" t="e">
        <f>+VLOOKUP(Table13144[[#This Row],[DeviceMAC]],C1819:F3721,3,0)</f>
        <v>#N/A</v>
      </c>
      <c r="K1818" t="e">
        <f>+VLOOKUP(Table13144[[#This Row],[DeviceMAC]],C1819:F3721,4,0)</f>
        <v>#N/A</v>
      </c>
      <c r="L1818" t="e">
        <f>VLOOKUP(Table13144[[#This Row],[PrevRecordType]],RecordTypes!$B$13:$C$27,2,0)</f>
        <v>#N/A</v>
      </c>
      <c r="M1818" t="e">
        <f>+VLOOKUP(Table13144[[#This Row],[DeviceMAC]],C1819:H3721,5,0)</f>
        <v>#N/A</v>
      </c>
    </row>
    <row r="1819" spans="2:13" ht="28.8" x14ac:dyDescent="0.3">
      <c r="B1819" s="5" t="s">
        <v>29</v>
      </c>
      <c r="C1819" s="5" t="s">
        <v>97</v>
      </c>
      <c r="D1819" s="6">
        <v>44339</v>
      </c>
      <c r="E1819" s="28">
        <v>44339.300428240735</v>
      </c>
      <c r="F1819" s="7">
        <v>123</v>
      </c>
      <c r="G1819" s="7" t="str">
        <f>VLOOKUP(Table13144[[#This Row],[LogRecordType]],RecordTypes!$B$13:$C$27,2,0)</f>
        <v>User Login Start is Good</v>
      </c>
      <c r="H1819" s="5" t="s">
        <v>94</v>
      </c>
      <c r="I1819" s="30">
        <f t="shared" si="28"/>
        <v>44339</v>
      </c>
      <c r="J1819" s="29">
        <f>+VLOOKUP(Table13144[[#This Row],[DeviceMAC]],C1820:F3722,3,0)</f>
        <v>44339.300405092588</v>
      </c>
      <c r="K1819">
        <f>+VLOOKUP(Table13144[[#This Row],[DeviceMAC]],C1820:F3722,4,0)</f>
        <v>113</v>
      </c>
      <c r="L1819" t="str">
        <f>VLOOKUP(Table13144[[#This Row],[PrevRecordType]],RecordTypes!$B$13:$C$27,2,0)</f>
        <v>User Login Start</v>
      </c>
      <c r="M1819" t="str">
        <f>+VLOOKUP(Table13144[[#This Row],[DeviceMAC]],C1820:H3722,5,0)</f>
        <v>User Login Start</v>
      </c>
    </row>
    <row r="1820" spans="2:13" x14ac:dyDescent="0.3">
      <c r="B1820" s="5" t="s">
        <v>29</v>
      </c>
      <c r="C1820" s="5" t="s">
        <v>97</v>
      </c>
      <c r="D1820" s="6">
        <v>44339</v>
      </c>
      <c r="E1820" s="28">
        <v>44339.300405092588</v>
      </c>
      <c r="F1820" s="7">
        <v>113</v>
      </c>
      <c r="G1820" s="7" t="str">
        <f>VLOOKUP(Table13144[[#This Row],[LogRecordType]],RecordTypes!$B$13:$C$27,2,0)</f>
        <v>User Login Start</v>
      </c>
      <c r="H1820" s="5" t="s">
        <v>99</v>
      </c>
      <c r="I1820" s="30">
        <f t="shared" si="28"/>
        <v>44339</v>
      </c>
      <c r="J1820" s="29">
        <f>+VLOOKUP(Table13144[[#This Row],[DeviceMAC]],C1821:F3723,3,0)</f>
        <v>44339.300393518519</v>
      </c>
      <c r="K1820">
        <f>+VLOOKUP(Table13144[[#This Row],[DeviceMAC]],C1821:F3723,4,0)</f>
        <v>112</v>
      </c>
      <c r="L1820" t="str">
        <f>VLOOKUP(Table13144[[#This Row],[PrevRecordType]],RecordTypes!$B$13:$C$27,2,0)</f>
        <v>Device Connect Network</v>
      </c>
      <c r="M1820" t="str">
        <f>+VLOOKUP(Table13144[[#This Row],[DeviceMAC]],C1821:H3723,5,0)</f>
        <v>Device Connect Network</v>
      </c>
    </row>
    <row r="1821" spans="2:13" ht="28.8" x14ac:dyDescent="0.3">
      <c r="B1821" s="5" t="s">
        <v>29</v>
      </c>
      <c r="C1821" s="5" t="s">
        <v>97</v>
      </c>
      <c r="D1821" s="6">
        <v>44339</v>
      </c>
      <c r="E1821" s="28">
        <v>44339.300393518519</v>
      </c>
      <c r="F1821" s="7">
        <v>112</v>
      </c>
      <c r="G1821" s="7" t="str">
        <f>VLOOKUP(Table13144[[#This Row],[LogRecordType]],RecordTypes!$B$13:$C$27,2,0)</f>
        <v>Device Connect Network</v>
      </c>
      <c r="H1821" s="5" t="s">
        <v>98</v>
      </c>
      <c r="I1821" s="30">
        <f t="shared" si="28"/>
        <v>44339</v>
      </c>
      <c r="J1821" s="29">
        <f>+VLOOKUP(Table13144[[#This Row],[DeviceMAC]],C1822:F3724,3,0)</f>
        <v>44339.30028935185</v>
      </c>
      <c r="K1821">
        <f>+VLOOKUP(Table13144[[#This Row],[DeviceMAC]],C1822:F3724,4,0)</f>
        <v>106</v>
      </c>
      <c r="L1821" t="str">
        <f>VLOOKUP(Table13144[[#This Row],[PrevRecordType]],RecordTypes!$B$13:$C$27,2,0)</f>
        <v>Device Start is Good</v>
      </c>
      <c r="M1821" t="str">
        <f>+VLOOKUP(Table13144[[#This Row],[DeviceMAC]],C1822:H3724,5,0)</f>
        <v>Device Start is Good</v>
      </c>
    </row>
    <row r="1822" spans="2:13" x14ac:dyDescent="0.3">
      <c r="B1822" s="5" t="s">
        <v>29</v>
      </c>
      <c r="C1822" s="5" t="s">
        <v>97</v>
      </c>
      <c r="D1822" s="6">
        <v>44339</v>
      </c>
      <c r="E1822" s="28">
        <v>44339.30028935185</v>
      </c>
      <c r="F1822" s="7">
        <v>106</v>
      </c>
      <c r="G1822" s="7" t="str">
        <f>VLOOKUP(Table13144[[#This Row],[LogRecordType]],RecordTypes!$B$13:$C$27,2,0)</f>
        <v>Device Start is Good</v>
      </c>
      <c r="H1822" s="5" t="s">
        <v>98</v>
      </c>
      <c r="I1822" s="30">
        <f t="shared" si="28"/>
        <v>44339</v>
      </c>
      <c r="J1822" s="29">
        <f>+VLOOKUP(Table13144[[#This Row],[DeviceMAC]],C1823:F3725,3,0)</f>
        <v>44339.299340277772</v>
      </c>
      <c r="K1822">
        <f>+VLOOKUP(Table13144[[#This Row],[DeviceMAC]],C1823:F3725,4,0)</f>
        <v>102</v>
      </c>
      <c r="L1822" t="str">
        <f>VLOOKUP(Table13144[[#This Row],[PrevRecordType]],RecordTypes!$B$13:$C$27,2,0)</f>
        <v>Device Start</v>
      </c>
      <c r="M1822" t="str">
        <f>+VLOOKUP(Table13144[[#This Row],[DeviceMAC]],C1823:H3725,5,0)</f>
        <v>Device Start</v>
      </c>
    </row>
    <row r="1823" spans="2:13" x14ac:dyDescent="0.3">
      <c r="B1823" s="5" t="s">
        <v>29</v>
      </c>
      <c r="C1823" s="5" t="s">
        <v>97</v>
      </c>
      <c r="D1823" s="6">
        <v>44339</v>
      </c>
      <c r="E1823" s="28">
        <v>44339.299340277772</v>
      </c>
      <c r="F1823" s="7">
        <v>102</v>
      </c>
      <c r="G1823" s="7" t="str">
        <f>VLOOKUP(Table13144[[#This Row],[LogRecordType]],RecordTypes!$B$13:$C$27,2,0)</f>
        <v>Device Start</v>
      </c>
      <c r="H1823" s="5" t="s">
        <v>98</v>
      </c>
      <c r="I1823" s="30" t="e">
        <f t="shared" si="28"/>
        <v>#N/A</v>
      </c>
      <c r="J1823" s="29" t="e">
        <f>+VLOOKUP(Table13144[[#This Row],[DeviceMAC]],C1824:F3726,3,0)</f>
        <v>#N/A</v>
      </c>
      <c r="K1823" t="e">
        <f>+VLOOKUP(Table13144[[#This Row],[DeviceMAC]],C1824:F3726,4,0)</f>
        <v>#N/A</v>
      </c>
      <c r="L1823" t="e">
        <f>VLOOKUP(Table13144[[#This Row],[PrevRecordType]],RecordTypes!$B$13:$C$27,2,0)</f>
        <v>#N/A</v>
      </c>
      <c r="M1823" t="e">
        <f>+VLOOKUP(Table13144[[#This Row],[DeviceMAC]],C1824:H3726,5,0)</f>
        <v>#N/A</v>
      </c>
    </row>
    <row r="1824" spans="2:13" ht="28.8" x14ac:dyDescent="0.3">
      <c r="B1824" s="5" t="s">
        <v>26</v>
      </c>
      <c r="C1824" s="5" t="s">
        <v>95</v>
      </c>
      <c r="D1824" s="6">
        <v>44339</v>
      </c>
      <c r="E1824" s="28">
        <v>44339.299178240741</v>
      </c>
      <c r="F1824" s="7">
        <v>112</v>
      </c>
      <c r="G1824" s="7" t="str">
        <f>VLOOKUP(Table13144[[#This Row],[LogRecordType]],RecordTypes!$B$13:$C$27,2,0)</f>
        <v>Device Connect Network</v>
      </c>
      <c r="H1824" s="5" t="s">
        <v>96</v>
      </c>
      <c r="I1824" s="30" t="e">
        <f t="shared" si="28"/>
        <v>#N/A</v>
      </c>
      <c r="J1824" s="29" t="e">
        <f>+VLOOKUP(Table13144[[#This Row],[DeviceMAC]],C1825:F3727,3,0)</f>
        <v>#N/A</v>
      </c>
      <c r="K1824" t="e">
        <f>+VLOOKUP(Table13144[[#This Row],[DeviceMAC]],C1825:F3727,4,0)</f>
        <v>#N/A</v>
      </c>
      <c r="L1824" t="e">
        <f>VLOOKUP(Table13144[[#This Row],[PrevRecordType]],RecordTypes!$B$13:$C$27,2,0)</f>
        <v>#N/A</v>
      </c>
      <c r="M1824" t="e">
        <f>+VLOOKUP(Table13144[[#This Row],[DeviceMAC]],C1825:H3727,5,0)</f>
        <v>#N/A</v>
      </c>
    </row>
    <row r="1825" spans="2:13" ht="28.8" x14ac:dyDescent="0.3">
      <c r="B1825" s="5" t="s">
        <v>26</v>
      </c>
      <c r="C1825" s="5" t="s">
        <v>64</v>
      </c>
      <c r="D1825" s="6">
        <v>44339</v>
      </c>
      <c r="E1825" s="28">
        <v>44339.298796296302</v>
      </c>
      <c r="F1825" s="7">
        <v>123</v>
      </c>
      <c r="G1825" s="7" t="str">
        <f>VLOOKUP(Table13144[[#This Row],[LogRecordType]],RecordTypes!$B$13:$C$27,2,0)</f>
        <v>User Login Start is Good</v>
      </c>
      <c r="H1825" s="5" t="s">
        <v>90</v>
      </c>
      <c r="I1825" s="30">
        <f t="shared" si="28"/>
        <v>44339</v>
      </c>
      <c r="J1825" s="29">
        <f>+VLOOKUP(Table13144[[#This Row],[DeviceMAC]],C1826:F3728,3,0)</f>
        <v>44339.298738425932</v>
      </c>
      <c r="K1825">
        <f>+VLOOKUP(Table13144[[#This Row],[DeviceMAC]],C1826:F3728,4,0)</f>
        <v>113</v>
      </c>
      <c r="L1825" t="str">
        <f>VLOOKUP(Table13144[[#This Row],[PrevRecordType]],RecordTypes!$B$13:$C$27,2,0)</f>
        <v>User Login Start</v>
      </c>
      <c r="M1825" t="str">
        <f>+VLOOKUP(Table13144[[#This Row],[DeviceMAC]],C1826:H3728,5,0)</f>
        <v>User Login Start</v>
      </c>
    </row>
    <row r="1826" spans="2:13" x14ac:dyDescent="0.3">
      <c r="B1826" s="5" t="s">
        <v>26</v>
      </c>
      <c r="C1826" s="5" t="s">
        <v>64</v>
      </c>
      <c r="D1826" s="6">
        <v>44339</v>
      </c>
      <c r="E1826" s="28">
        <v>44339.298738425932</v>
      </c>
      <c r="F1826" s="7">
        <v>113</v>
      </c>
      <c r="G1826" s="7" t="str">
        <f>VLOOKUP(Table13144[[#This Row],[LogRecordType]],RecordTypes!$B$13:$C$27,2,0)</f>
        <v>User Login Start</v>
      </c>
      <c r="H1826" s="5" t="s">
        <v>90</v>
      </c>
      <c r="I1826" s="30">
        <f t="shared" si="28"/>
        <v>44339</v>
      </c>
      <c r="J1826" s="29">
        <f>+VLOOKUP(Table13144[[#This Row],[DeviceMAC]],C1827:F3729,3,0)</f>
        <v>44339.288356481484</v>
      </c>
      <c r="K1826">
        <f>+VLOOKUP(Table13144[[#This Row],[DeviceMAC]],C1827:F3729,4,0)</f>
        <v>112</v>
      </c>
      <c r="L1826" t="str">
        <f>VLOOKUP(Table13144[[#This Row],[PrevRecordType]],RecordTypes!$B$13:$C$27,2,0)</f>
        <v>Device Connect Network</v>
      </c>
      <c r="M1826" t="str">
        <f>+VLOOKUP(Table13144[[#This Row],[DeviceMAC]],C1827:H3729,5,0)</f>
        <v>Device Connect Network</v>
      </c>
    </row>
    <row r="1827" spans="2:13" ht="28.8" x14ac:dyDescent="0.3">
      <c r="B1827" s="5" t="s">
        <v>26</v>
      </c>
      <c r="C1827" s="5" t="s">
        <v>72</v>
      </c>
      <c r="D1827" s="6">
        <v>44339</v>
      </c>
      <c r="E1827" s="28">
        <v>44339.296527777777</v>
      </c>
      <c r="F1827" s="7">
        <v>123</v>
      </c>
      <c r="G1827" s="7" t="str">
        <f>VLOOKUP(Table13144[[#This Row],[LogRecordType]],RecordTypes!$B$13:$C$27,2,0)</f>
        <v>User Login Start is Good</v>
      </c>
      <c r="H1827" s="5" t="s">
        <v>68</v>
      </c>
      <c r="I1827" s="30">
        <f t="shared" si="28"/>
        <v>44339</v>
      </c>
      <c r="J1827" s="29">
        <f>+VLOOKUP(Table13144[[#This Row],[DeviceMAC]],C1828:F3730,3,0)</f>
        <v>44339.296412037038</v>
      </c>
      <c r="K1827">
        <f>+VLOOKUP(Table13144[[#This Row],[DeviceMAC]],C1828:F3730,4,0)</f>
        <v>113</v>
      </c>
      <c r="L1827" t="str">
        <f>VLOOKUP(Table13144[[#This Row],[PrevRecordType]],RecordTypes!$B$13:$C$27,2,0)</f>
        <v>User Login Start</v>
      </c>
      <c r="M1827" t="str">
        <f>+VLOOKUP(Table13144[[#This Row],[DeviceMAC]],C1828:H3730,5,0)</f>
        <v>User Login Start</v>
      </c>
    </row>
    <row r="1828" spans="2:13" ht="28.8" x14ac:dyDescent="0.3">
      <c r="B1828" s="5" t="s">
        <v>29</v>
      </c>
      <c r="C1828" s="5" t="s">
        <v>74</v>
      </c>
      <c r="D1828" s="6">
        <v>44339</v>
      </c>
      <c r="E1828" s="28">
        <v>44339.296527777769</v>
      </c>
      <c r="F1828" s="7">
        <v>123</v>
      </c>
      <c r="G1828" s="7" t="str">
        <f>VLOOKUP(Table13144[[#This Row],[LogRecordType]],RecordTypes!$B$13:$C$27,2,0)</f>
        <v>User Login Start is Good</v>
      </c>
      <c r="H1828" s="5" t="s">
        <v>94</v>
      </c>
      <c r="I1828" s="30">
        <f t="shared" si="28"/>
        <v>44339</v>
      </c>
      <c r="J1828" s="29">
        <f>+VLOOKUP(Table13144[[#This Row],[DeviceMAC]],C1829:F3731,3,0)</f>
        <v>44339.296504629623</v>
      </c>
      <c r="K1828">
        <f>+VLOOKUP(Table13144[[#This Row],[DeviceMAC]],C1829:F3731,4,0)</f>
        <v>113</v>
      </c>
      <c r="L1828" t="str">
        <f>VLOOKUP(Table13144[[#This Row],[PrevRecordType]],RecordTypes!$B$13:$C$27,2,0)</f>
        <v>User Login Start</v>
      </c>
      <c r="M1828" t="str">
        <f>+VLOOKUP(Table13144[[#This Row],[DeviceMAC]],C1829:H3731,5,0)</f>
        <v>User Login Start</v>
      </c>
    </row>
    <row r="1829" spans="2:13" x14ac:dyDescent="0.3">
      <c r="B1829" s="5" t="s">
        <v>29</v>
      </c>
      <c r="C1829" s="5" t="s">
        <v>74</v>
      </c>
      <c r="D1829" s="6">
        <v>44339</v>
      </c>
      <c r="E1829" s="28">
        <v>44339.296504629623</v>
      </c>
      <c r="F1829" s="7">
        <v>113</v>
      </c>
      <c r="G1829" s="7" t="str">
        <f>VLOOKUP(Table13144[[#This Row],[LogRecordType]],RecordTypes!$B$13:$C$27,2,0)</f>
        <v>User Login Start</v>
      </c>
      <c r="H1829" s="5" t="s">
        <v>94</v>
      </c>
      <c r="I1829" s="30">
        <f t="shared" si="28"/>
        <v>44339</v>
      </c>
      <c r="J1829" s="29">
        <f>+VLOOKUP(Table13144[[#This Row],[DeviceMAC]],C1830:F3732,3,0)</f>
        <v>44339.291655092587</v>
      </c>
      <c r="K1829">
        <f>+VLOOKUP(Table13144[[#This Row],[DeviceMAC]],C1830:F3732,4,0)</f>
        <v>112</v>
      </c>
      <c r="L1829" t="str">
        <f>VLOOKUP(Table13144[[#This Row],[PrevRecordType]],RecordTypes!$B$13:$C$27,2,0)</f>
        <v>Device Connect Network</v>
      </c>
      <c r="M1829" t="str">
        <f>+VLOOKUP(Table13144[[#This Row],[DeviceMAC]],C1830:H3732,5,0)</f>
        <v>Device Connect Network</v>
      </c>
    </row>
    <row r="1830" spans="2:13" x14ac:dyDescent="0.3">
      <c r="B1830" s="5" t="s">
        <v>26</v>
      </c>
      <c r="C1830" s="5" t="s">
        <v>72</v>
      </c>
      <c r="D1830" s="6">
        <v>44339</v>
      </c>
      <c r="E1830" s="28">
        <v>44339.296412037038</v>
      </c>
      <c r="F1830" s="7">
        <v>113</v>
      </c>
      <c r="G1830" s="7" t="str">
        <f>VLOOKUP(Table13144[[#This Row],[LogRecordType]],RecordTypes!$B$13:$C$27,2,0)</f>
        <v>User Login Start</v>
      </c>
      <c r="H1830" s="5" t="s">
        <v>87</v>
      </c>
      <c r="I1830" s="30">
        <f t="shared" si="28"/>
        <v>44339</v>
      </c>
      <c r="J1830" s="29">
        <f>+VLOOKUP(Table13144[[#This Row],[DeviceMAC]],C1831:F3733,3,0)</f>
        <v>44339.294386574074</v>
      </c>
      <c r="K1830">
        <f>+VLOOKUP(Table13144[[#This Row],[DeviceMAC]],C1831:F3733,4,0)</f>
        <v>135</v>
      </c>
      <c r="L1830" t="str">
        <f>VLOOKUP(Table13144[[#This Row],[PrevRecordType]],RecordTypes!$B$13:$C$27,2,0)</f>
        <v>User Login Start Fail</v>
      </c>
      <c r="M1830" t="str">
        <f>+VLOOKUP(Table13144[[#This Row],[DeviceMAC]],C1831:H3733,5,0)</f>
        <v>User Login Start Fail</v>
      </c>
    </row>
    <row r="1831" spans="2:13" ht="28.8" x14ac:dyDescent="0.3">
      <c r="B1831" s="5" t="s">
        <v>29</v>
      </c>
      <c r="C1831" s="5" t="s">
        <v>83</v>
      </c>
      <c r="D1831" s="6">
        <v>44339</v>
      </c>
      <c r="E1831" s="28">
        <v>44339.295821759268</v>
      </c>
      <c r="F1831" s="7">
        <v>123</v>
      </c>
      <c r="G1831" s="7" t="str">
        <f>VLOOKUP(Table13144[[#This Row],[LogRecordType]],RecordTypes!$B$13:$C$27,2,0)</f>
        <v>User Login Start is Good</v>
      </c>
      <c r="H1831" s="5" t="s">
        <v>93</v>
      </c>
      <c r="I1831" s="30">
        <f t="shared" si="28"/>
        <v>44339</v>
      </c>
      <c r="J1831" s="29">
        <f>+VLOOKUP(Table13144[[#This Row],[DeviceMAC]],C1832:F3734,3,0)</f>
        <v>44339.295752314822</v>
      </c>
      <c r="K1831">
        <f>+VLOOKUP(Table13144[[#This Row],[DeviceMAC]],C1832:F3734,4,0)</f>
        <v>113</v>
      </c>
      <c r="L1831" t="str">
        <f>VLOOKUP(Table13144[[#This Row],[PrevRecordType]],RecordTypes!$B$13:$C$27,2,0)</f>
        <v>User Login Start</v>
      </c>
      <c r="M1831" t="str">
        <f>+VLOOKUP(Table13144[[#This Row],[DeviceMAC]],C1832:H3734,5,0)</f>
        <v>User Login Start</v>
      </c>
    </row>
    <row r="1832" spans="2:13" ht="43.2" x14ac:dyDescent="0.3">
      <c r="B1832" s="5" t="s">
        <v>29</v>
      </c>
      <c r="C1832" s="5" t="s">
        <v>50</v>
      </c>
      <c r="D1832" s="6">
        <v>44339</v>
      </c>
      <c r="E1832" s="28">
        <v>44339.295810185176</v>
      </c>
      <c r="F1832" s="7">
        <v>156</v>
      </c>
      <c r="G1832" s="7" t="str">
        <f>VLOOKUP(Table13144[[#This Row],[LogRecordType]],RecordTypes!$B$13:$C$27,2,0)</f>
        <v>PowerDown Or Network Disconnect Discovered</v>
      </c>
      <c r="H1832" s="5" t="s">
        <v>67</v>
      </c>
      <c r="I1832" s="30">
        <f t="shared" si="28"/>
        <v>44339</v>
      </c>
      <c r="J1832" s="29">
        <f>+VLOOKUP(Table13144[[#This Row],[DeviceMAC]],C1833:F3735,3,0)</f>
        <v>44339.295694444438</v>
      </c>
      <c r="K1832">
        <f>+VLOOKUP(Table13144[[#This Row],[DeviceMAC]],C1833:F3735,4,0)</f>
        <v>123</v>
      </c>
      <c r="L1832" t="str">
        <f>VLOOKUP(Table13144[[#This Row],[PrevRecordType]],RecordTypes!$B$13:$C$27,2,0)</f>
        <v>User Login Start is Good</v>
      </c>
      <c r="M1832" t="str">
        <f>+VLOOKUP(Table13144[[#This Row],[DeviceMAC]],C1833:H3735,5,0)</f>
        <v>User Login Start is Good</v>
      </c>
    </row>
    <row r="1833" spans="2:13" x14ac:dyDescent="0.3">
      <c r="B1833" s="5" t="s">
        <v>29</v>
      </c>
      <c r="C1833" s="5" t="s">
        <v>83</v>
      </c>
      <c r="D1833" s="6">
        <v>44339</v>
      </c>
      <c r="E1833" s="28">
        <v>44339.295752314822</v>
      </c>
      <c r="F1833" s="7">
        <v>113</v>
      </c>
      <c r="G1833" s="7" t="str">
        <f>VLOOKUP(Table13144[[#This Row],[LogRecordType]],RecordTypes!$B$13:$C$27,2,0)</f>
        <v>User Login Start</v>
      </c>
      <c r="H1833" s="5" t="s">
        <v>92</v>
      </c>
      <c r="I1833" s="30">
        <f t="shared" si="28"/>
        <v>44339</v>
      </c>
      <c r="J1833" s="29">
        <f>+VLOOKUP(Table13144[[#This Row],[DeviceMAC]],C1834:F3736,3,0)</f>
        <v>44339.294837962967</v>
      </c>
      <c r="K1833">
        <f>+VLOOKUP(Table13144[[#This Row],[DeviceMAC]],C1834:F3736,4,0)</f>
        <v>112</v>
      </c>
      <c r="L1833" t="str">
        <f>VLOOKUP(Table13144[[#This Row],[PrevRecordType]],RecordTypes!$B$13:$C$27,2,0)</f>
        <v>Device Connect Network</v>
      </c>
      <c r="M1833" t="str">
        <f>+VLOOKUP(Table13144[[#This Row],[DeviceMAC]],C1834:H3736,5,0)</f>
        <v>Device Connect Network</v>
      </c>
    </row>
    <row r="1834" spans="2:13" ht="28.8" x14ac:dyDescent="0.3">
      <c r="B1834" s="5" t="s">
        <v>29</v>
      </c>
      <c r="C1834" s="5" t="s">
        <v>50</v>
      </c>
      <c r="D1834" s="6">
        <v>44339</v>
      </c>
      <c r="E1834" s="28">
        <v>44339.295694444438</v>
      </c>
      <c r="F1834" s="7">
        <v>123</v>
      </c>
      <c r="G1834" s="7" t="str">
        <f>VLOOKUP(Table13144[[#This Row],[LogRecordType]],RecordTypes!$B$13:$C$27,2,0)</f>
        <v>User Login Start is Good</v>
      </c>
      <c r="H1834" s="5" t="s">
        <v>91</v>
      </c>
      <c r="I1834" s="30">
        <f t="shared" si="28"/>
        <v>44339</v>
      </c>
      <c r="J1834" s="29">
        <f>+VLOOKUP(Table13144[[#This Row],[DeviceMAC]],C1835:F3737,3,0)</f>
        <v>44339.295659722215</v>
      </c>
      <c r="K1834">
        <f>+VLOOKUP(Table13144[[#This Row],[DeviceMAC]],C1835:F3737,4,0)</f>
        <v>113</v>
      </c>
      <c r="L1834" t="str">
        <f>VLOOKUP(Table13144[[#This Row],[PrevRecordType]],RecordTypes!$B$13:$C$27,2,0)</f>
        <v>User Login Start</v>
      </c>
      <c r="M1834" t="str">
        <f>+VLOOKUP(Table13144[[#This Row],[DeviceMAC]],C1835:H3737,5,0)</f>
        <v>User Login Start</v>
      </c>
    </row>
    <row r="1835" spans="2:13" x14ac:dyDescent="0.3">
      <c r="B1835" s="5" t="s">
        <v>29</v>
      </c>
      <c r="C1835" s="5" t="s">
        <v>50</v>
      </c>
      <c r="D1835" s="6">
        <v>44339</v>
      </c>
      <c r="E1835" s="28">
        <v>44339.295659722215</v>
      </c>
      <c r="F1835" s="7">
        <v>113</v>
      </c>
      <c r="G1835" s="7" t="str">
        <f>VLOOKUP(Table13144[[#This Row],[LogRecordType]],RecordTypes!$B$13:$C$27,2,0)</f>
        <v>User Login Start</v>
      </c>
      <c r="H1835" s="5" t="s">
        <v>91</v>
      </c>
      <c r="I1835" s="30">
        <f t="shared" si="28"/>
        <v>44339</v>
      </c>
      <c r="J1835" s="29">
        <f>+VLOOKUP(Table13144[[#This Row],[DeviceMAC]],C1836:F3738,3,0)</f>
        <v>44339.284895833327</v>
      </c>
      <c r="K1835">
        <f>+VLOOKUP(Table13144[[#This Row],[DeviceMAC]],C1836:F3738,4,0)</f>
        <v>112</v>
      </c>
      <c r="L1835" t="str">
        <f>VLOOKUP(Table13144[[#This Row],[PrevRecordType]],RecordTypes!$B$13:$C$27,2,0)</f>
        <v>Device Connect Network</v>
      </c>
      <c r="M1835" t="str">
        <f>+VLOOKUP(Table13144[[#This Row],[DeviceMAC]],C1836:H3738,5,0)</f>
        <v>Device Connect Network</v>
      </c>
    </row>
    <row r="1836" spans="2:13" ht="28.8" x14ac:dyDescent="0.3">
      <c r="B1836" s="5" t="s">
        <v>26</v>
      </c>
      <c r="C1836" s="5" t="s">
        <v>85</v>
      </c>
      <c r="D1836" s="6">
        <v>44339</v>
      </c>
      <c r="E1836" s="28">
        <v>44339.295532407414</v>
      </c>
      <c r="F1836" s="7">
        <v>123</v>
      </c>
      <c r="G1836" s="7" t="str">
        <f>VLOOKUP(Table13144[[#This Row],[LogRecordType]],RecordTypes!$B$13:$C$27,2,0)</f>
        <v>User Login Start is Good</v>
      </c>
      <c r="H1836" s="5" t="s">
        <v>90</v>
      </c>
      <c r="I1836" s="30">
        <f t="shared" si="28"/>
        <v>44339</v>
      </c>
      <c r="J1836" s="29">
        <f>+VLOOKUP(Table13144[[#This Row],[DeviceMAC]],C1837:F3739,3,0)</f>
        <v>44339.295416666675</v>
      </c>
      <c r="K1836">
        <f>+VLOOKUP(Table13144[[#This Row],[DeviceMAC]],C1837:F3739,4,0)</f>
        <v>113</v>
      </c>
      <c r="L1836" t="str">
        <f>VLOOKUP(Table13144[[#This Row],[PrevRecordType]],RecordTypes!$B$13:$C$27,2,0)</f>
        <v>User Login Start</v>
      </c>
      <c r="M1836" t="str">
        <f>+VLOOKUP(Table13144[[#This Row],[DeviceMAC]],C1837:H3739,5,0)</f>
        <v>User Login Start</v>
      </c>
    </row>
    <row r="1837" spans="2:13" x14ac:dyDescent="0.3">
      <c r="B1837" s="5" t="s">
        <v>26</v>
      </c>
      <c r="C1837" s="5" t="s">
        <v>85</v>
      </c>
      <c r="D1837" s="6">
        <v>44339</v>
      </c>
      <c r="E1837" s="28">
        <v>44339.295416666675</v>
      </c>
      <c r="F1837" s="7">
        <v>113</v>
      </c>
      <c r="G1837" s="7" t="str">
        <f>VLOOKUP(Table13144[[#This Row],[LogRecordType]],RecordTypes!$B$13:$C$27,2,0)</f>
        <v>User Login Start</v>
      </c>
      <c r="H1837" s="5" t="s">
        <v>89</v>
      </c>
      <c r="I1837" s="30">
        <f t="shared" si="28"/>
        <v>44339</v>
      </c>
      <c r="J1837" s="29">
        <f>+VLOOKUP(Table13144[[#This Row],[DeviceMAC]],C1838:F3740,3,0)</f>
        <v>44339.295173611121</v>
      </c>
      <c r="K1837">
        <f>+VLOOKUP(Table13144[[#This Row],[DeviceMAC]],C1838:F3740,4,0)</f>
        <v>112</v>
      </c>
      <c r="L1837" t="str">
        <f>VLOOKUP(Table13144[[#This Row],[PrevRecordType]],RecordTypes!$B$13:$C$27,2,0)</f>
        <v>Device Connect Network</v>
      </c>
      <c r="M1837" t="str">
        <f>+VLOOKUP(Table13144[[#This Row],[DeviceMAC]],C1838:H3740,5,0)</f>
        <v>Device Connect Network</v>
      </c>
    </row>
    <row r="1838" spans="2:13" ht="28.8" x14ac:dyDescent="0.3">
      <c r="B1838" s="5" t="s">
        <v>26</v>
      </c>
      <c r="C1838" s="5" t="s">
        <v>54</v>
      </c>
      <c r="D1838" s="6">
        <v>44339</v>
      </c>
      <c r="E1838" s="28">
        <v>44339.295381944445</v>
      </c>
      <c r="F1838" s="7">
        <v>123</v>
      </c>
      <c r="G1838" s="7" t="str">
        <f>VLOOKUP(Table13144[[#This Row],[LogRecordType]],RecordTypes!$B$13:$C$27,2,0)</f>
        <v>User Login Start is Good</v>
      </c>
      <c r="H1838" s="5" t="s">
        <v>88</v>
      </c>
      <c r="I1838" s="30">
        <f t="shared" si="28"/>
        <v>44339</v>
      </c>
      <c r="J1838" s="29">
        <f>+VLOOKUP(Table13144[[#This Row],[DeviceMAC]],C1839:F3741,3,0)</f>
        <v>44339.295370370368</v>
      </c>
      <c r="K1838">
        <f>+VLOOKUP(Table13144[[#This Row],[DeviceMAC]],C1839:F3741,4,0)</f>
        <v>113</v>
      </c>
      <c r="L1838" t="str">
        <f>VLOOKUP(Table13144[[#This Row],[PrevRecordType]],RecordTypes!$B$13:$C$27,2,0)</f>
        <v>User Login Start</v>
      </c>
      <c r="M1838" t="str">
        <f>+VLOOKUP(Table13144[[#This Row],[DeviceMAC]],C1839:H3741,5,0)</f>
        <v>User Login Start</v>
      </c>
    </row>
    <row r="1839" spans="2:13" x14ac:dyDescent="0.3">
      <c r="B1839" s="5" t="s">
        <v>26</v>
      </c>
      <c r="C1839" s="5" t="s">
        <v>54</v>
      </c>
      <c r="D1839" s="6">
        <v>44339</v>
      </c>
      <c r="E1839" s="28">
        <v>44339.295370370368</v>
      </c>
      <c r="F1839" s="7">
        <v>113</v>
      </c>
      <c r="G1839" s="7" t="str">
        <f>VLOOKUP(Table13144[[#This Row],[LogRecordType]],RecordTypes!$B$13:$C$27,2,0)</f>
        <v>User Login Start</v>
      </c>
      <c r="H1839" s="5" t="s">
        <v>88</v>
      </c>
      <c r="I1839" s="30">
        <f t="shared" si="28"/>
        <v>44339</v>
      </c>
      <c r="J1839" s="29">
        <f>+VLOOKUP(Table13144[[#This Row],[DeviceMAC]],C1840:F3742,3,0)</f>
        <v>44339.285555555551</v>
      </c>
      <c r="K1839">
        <f>+VLOOKUP(Table13144[[#This Row],[DeviceMAC]],C1840:F3742,4,0)</f>
        <v>112</v>
      </c>
      <c r="L1839" t="str">
        <f>VLOOKUP(Table13144[[#This Row],[PrevRecordType]],RecordTypes!$B$13:$C$27,2,0)</f>
        <v>Device Connect Network</v>
      </c>
      <c r="M1839" t="str">
        <f>+VLOOKUP(Table13144[[#This Row],[DeviceMAC]],C1840:H3742,5,0)</f>
        <v>Device Connect Network</v>
      </c>
    </row>
    <row r="1840" spans="2:13" ht="28.8" x14ac:dyDescent="0.3">
      <c r="B1840" s="5" t="s">
        <v>26</v>
      </c>
      <c r="C1840" s="5" t="s">
        <v>62</v>
      </c>
      <c r="D1840" s="6">
        <v>44339</v>
      </c>
      <c r="E1840" s="28">
        <v>44339.295312499999</v>
      </c>
      <c r="F1840" s="7">
        <v>123</v>
      </c>
      <c r="G1840" s="7" t="str">
        <f>VLOOKUP(Table13144[[#This Row],[LogRecordType]],RecordTypes!$B$13:$C$27,2,0)</f>
        <v>User Login Start is Good</v>
      </c>
      <c r="H1840" s="5" t="s">
        <v>63</v>
      </c>
      <c r="I1840" s="30">
        <f t="shared" si="28"/>
        <v>44339</v>
      </c>
      <c r="J1840" s="29">
        <f>+VLOOKUP(Table13144[[#This Row],[DeviceMAC]],C1841:F3743,3,0)</f>
        <v>44339.29519675926</v>
      </c>
      <c r="K1840">
        <f>+VLOOKUP(Table13144[[#This Row],[DeviceMAC]],C1841:F3743,4,0)</f>
        <v>113</v>
      </c>
      <c r="L1840" t="str">
        <f>VLOOKUP(Table13144[[#This Row],[PrevRecordType]],RecordTypes!$B$13:$C$27,2,0)</f>
        <v>User Login Start</v>
      </c>
      <c r="M1840" t="str">
        <f>+VLOOKUP(Table13144[[#This Row],[DeviceMAC]],C1841:H3743,5,0)</f>
        <v>User Login Start</v>
      </c>
    </row>
    <row r="1841" spans="2:13" x14ac:dyDescent="0.3">
      <c r="B1841" s="5" t="s">
        <v>26</v>
      </c>
      <c r="C1841" s="5" t="s">
        <v>62</v>
      </c>
      <c r="D1841" s="6">
        <v>44339</v>
      </c>
      <c r="E1841" s="28">
        <v>44339.29519675926</v>
      </c>
      <c r="F1841" s="7">
        <v>113</v>
      </c>
      <c r="G1841" s="7" t="str">
        <f>VLOOKUP(Table13144[[#This Row],[LogRecordType]],RecordTypes!$B$13:$C$27,2,0)</f>
        <v>User Login Start</v>
      </c>
      <c r="H1841" s="5" t="s">
        <v>63</v>
      </c>
      <c r="I1841" s="30">
        <f t="shared" si="28"/>
        <v>44339</v>
      </c>
      <c r="J1841" s="29">
        <f>+VLOOKUP(Table13144[[#This Row],[DeviceMAC]],C1842:F3744,3,0)</f>
        <v>44339.29246527778</v>
      </c>
      <c r="K1841">
        <f>+VLOOKUP(Table13144[[#This Row],[DeviceMAC]],C1842:F3744,4,0)</f>
        <v>135</v>
      </c>
      <c r="L1841" t="str">
        <f>VLOOKUP(Table13144[[#This Row],[PrevRecordType]],RecordTypes!$B$13:$C$27,2,0)</f>
        <v>User Login Start Fail</v>
      </c>
      <c r="M1841" t="str">
        <f>+VLOOKUP(Table13144[[#This Row],[DeviceMAC]],C1842:H3744,5,0)</f>
        <v>User Login Start Fail</v>
      </c>
    </row>
    <row r="1842" spans="2:13" ht="28.8" x14ac:dyDescent="0.3">
      <c r="B1842" s="5" t="s">
        <v>26</v>
      </c>
      <c r="C1842" s="5" t="s">
        <v>85</v>
      </c>
      <c r="D1842" s="6">
        <v>44339</v>
      </c>
      <c r="E1842" s="28">
        <v>44339.295173611121</v>
      </c>
      <c r="F1842" s="7">
        <v>112</v>
      </c>
      <c r="G1842" s="7" t="str">
        <f>VLOOKUP(Table13144[[#This Row],[LogRecordType]],RecordTypes!$B$13:$C$27,2,0)</f>
        <v>Device Connect Network</v>
      </c>
      <c r="H1842" s="5" t="s">
        <v>86</v>
      </c>
      <c r="I1842" s="30">
        <f t="shared" si="28"/>
        <v>44339</v>
      </c>
      <c r="J1842" s="29">
        <f>+VLOOKUP(Table13144[[#This Row],[DeviceMAC]],C1843:F3745,3,0)</f>
        <v>44339.295069444452</v>
      </c>
      <c r="K1842">
        <f>+VLOOKUP(Table13144[[#This Row],[DeviceMAC]],C1843:F3745,4,0)</f>
        <v>106</v>
      </c>
      <c r="L1842" t="str">
        <f>VLOOKUP(Table13144[[#This Row],[PrevRecordType]],RecordTypes!$B$13:$C$27,2,0)</f>
        <v>Device Start is Good</v>
      </c>
      <c r="M1842" t="str">
        <f>+VLOOKUP(Table13144[[#This Row],[DeviceMAC]],C1843:H3745,5,0)</f>
        <v>Device Start is Good</v>
      </c>
    </row>
    <row r="1843" spans="2:13" x14ac:dyDescent="0.3">
      <c r="B1843" s="5" t="s">
        <v>26</v>
      </c>
      <c r="C1843" s="5" t="s">
        <v>85</v>
      </c>
      <c r="D1843" s="6">
        <v>44339</v>
      </c>
      <c r="E1843" s="28">
        <v>44339.295069444452</v>
      </c>
      <c r="F1843" s="7">
        <v>106</v>
      </c>
      <c r="G1843" s="7" t="str">
        <f>VLOOKUP(Table13144[[#This Row],[LogRecordType]],RecordTypes!$B$13:$C$27,2,0)</f>
        <v>Device Start is Good</v>
      </c>
      <c r="H1843" s="5" t="s">
        <v>86</v>
      </c>
      <c r="I1843" s="30">
        <f t="shared" si="28"/>
        <v>44339</v>
      </c>
      <c r="J1843" s="29">
        <f>+VLOOKUP(Table13144[[#This Row],[DeviceMAC]],C1844:F3746,3,0)</f>
        <v>44339.294120370374</v>
      </c>
      <c r="K1843">
        <f>+VLOOKUP(Table13144[[#This Row],[DeviceMAC]],C1844:F3746,4,0)</f>
        <v>102</v>
      </c>
      <c r="L1843" t="str">
        <f>VLOOKUP(Table13144[[#This Row],[PrevRecordType]],RecordTypes!$B$13:$C$27,2,0)</f>
        <v>Device Start</v>
      </c>
      <c r="M1843" t="str">
        <f>+VLOOKUP(Table13144[[#This Row],[DeviceMAC]],C1844:H3746,5,0)</f>
        <v>Device Start</v>
      </c>
    </row>
    <row r="1844" spans="2:13" ht="28.8" x14ac:dyDescent="0.3">
      <c r="B1844" s="5" t="s">
        <v>29</v>
      </c>
      <c r="C1844" s="5" t="s">
        <v>83</v>
      </c>
      <c r="D1844" s="6">
        <v>44339</v>
      </c>
      <c r="E1844" s="28">
        <v>44339.294837962967</v>
      </c>
      <c r="F1844" s="7">
        <v>112</v>
      </c>
      <c r="G1844" s="7" t="str">
        <f>VLOOKUP(Table13144[[#This Row],[LogRecordType]],RecordTypes!$B$13:$C$27,2,0)</f>
        <v>Device Connect Network</v>
      </c>
      <c r="H1844" s="5" t="s">
        <v>84</v>
      </c>
      <c r="I1844" s="30">
        <f t="shared" si="28"/>
        <v>44339</v>
      </c>
      <c r="J1844" s="29">
        <f>+VLOOKUP(Table13144[[#This Row],[DeviceMAC]],C1845:F3747,3,0)</f>
        <v>44339.294733796298</v>
      </c>
      <c r="K1844">
        <f>+VLOOKUP(Table13144[[#This Row],[DeviceMAC]],C1845:F3747,4,0)</f>
        <v>106</v>
      </c>
      <c r="L1844" t="str">
        <f>VLOOKUP(Table13144[[#This Row],[PrevRecordType]],RecordTypes!$B$13:$C$27,2,0)</f>
        <v>Device Start is Good</v>
      </c>
      <c r="M1844" t="str">
        <f>+VLOOKUP(Table13144[[#This Row],[DeviceMAC]],C1845:H3747,5,0)</f>
        <v>Device Start is Good</v>
      </c>
    </row>
    <row r="1845" spans="2:13" x14ac:dyDescent="0.3">
      <c r="B1845" s="5" t="s">
        <v>29</v>
      </c>
      <c r="C1845" s="5" t="s">
        <v>83</v>
      </c>
      <c r="D1845" s="6">
        <v>44339</v>
      </c>
      <c r="E1845" s="28">
        <v>44339.294733796298</v>
      </c>
      <c r="F1845" s="7">
        <v>106</v>
      </c>
      <c r="G1845" s="7" t="str">
        <f>VLOOKUP(Table13144[[#This Row],[LogRecordType]],RecordTypes!$B$13:$C$27,2,0)</f>
        <v>Device Start is Good</v>
      </c>
      <c r="H1845" s="5" t="s">
        <v>84</v>
      </c>
      <c r="I1845" s="30">
        <f t="shared" si="28"/>
        <v>44339</v>
      </c>
      <c r="J1845" s="29">
        <f>+VLOOKUP(Table13144[[#This Row],[DeviceMAC]],C1846:F3748,3,0)</f>
        <v>44339.293935185182</v>
      </c>
      <c r="K1845">
        <f>+VLOOKUP(Table13144[[#This Row],[DeviceMAC]],C1846:F3748,4,0)</f>
        <v>102</v>
      </c>
      <c r="L1845" t="str">
        <f>VLOOKUP(Table13144[[#This Row],[PrevRecordType]],RecordTypes!$B$13:$C$27,2,0)</f>
        <v>Device Start</v>
      </c>
      <c r="M1845" t="str">
        <f>+VLOOKUP(Table13144[[#This Row],[DeviceMAC]],C1846:H3748,5,0)</f>
        <v>Device Start</v>
      </c>
    </row>
    <row r="1846" spans="2:13" x14ac:dyDescent="0.3">
      <c r="B1846" s="5" t="s">
        <v>26</v>
      </c>
      <c r="C1846" s="5" t="s">
        <v>72</v>
      </c>
      <c r="D1846" s="6">
        <v>44339</v>
      </c>
      <c r="E1846" s="28">
        <v>44339.294386574074</v>
      </c>
      <c r="F1846" s="7">
        <v>135</v>
      </c>
      <c r="G1846" s="7" t="str">
        <f>VLOOKUP(Table13144[[#This Row],[LogRecordType]],RecordTypes!$B$13:$C$27,2,0)</f>
        <v>User Login Start Fail</v>
      </c>
      <c r="H1846" s="5" t="s">
        <v>68</v>
      </c>
      <c r="I1846" s="30">
        <f t="shared" si="28"/>
        <v>44339</v>
      </c>
      <c r="J1846" s="29">
        <f>+VLOOKUP(Table13144[[#This Row],[DeviceMAC]],C1847:F3749,3,0)</f>
        <v>44339.294259259259</v>
      </c>
      <c r="K1846">
        <f>+VLOOKUP(Table13144[[#This Row],[DeviceMAC]],C1847:F3749,4,0)</f>
        <v>113</v>
      </c>
      <c r="L1846" t="str">
        <f>VLOOKUP(Table13144[[#This Row],[PrevRecordType]],RecordTypes!$B$13:$C$27,2,0)</f>
        <v>User Login Start</v>
      </c>
      <c r="M1846" t="str">
        <f>+VLOOKUP(Table13144[[#This Row],[DeviceMAC]],C1847:H3749,5,0)</f>
        <v>User Login Start</v>
      </c>
    </row>
    <row r="1847" spans="2:13" x14ac:dyDescent="0.3">
      <c r="B1847" s="5" t="s">
        <v>26</v>
      </c>
      <c r="C1847" s="5" t="s">
        <v>72</v>
      </c>
      <c r="D1847" s="6">
        <v>44339</v>
      </c>
      <c r="E1847" s="28">
        <v>44339.294259259259</v>
      </c>
      <c r="F1847" s="7">
        <v>113</v>
      </c>
      <c r="G1847" s="7" t="str">
        <f>VLOOKUP(Table13144[[#This Row],[LogRecordType]],RecordTypes!$B$13:$C$27,2,0)</f>
        <v>User Login Start</v>
      </c>
      <c r="H1847" s="5" t="s">
        <v>87</v>
      </c>
      <c r="I1847" s="30">
        <f t="shared" si="28"/>
        <v>44339</v>
      </c>
      <c r="J1847" s="29">
        <f>+VLOOKUP(Table13144[[#This Row],[DeviceMAC]],C1848:F3750,3,0)</f>
        <v>44339.293599537035</v>
      </c>
      <c r="K1847">
        <f>+VLOOKUP(Table13144[[#This Row],[DeviceMAC]],C1848:F3750,4,0)</f>
        <v>112</v>
      </c>
      <c r="L1847" t="str">
        <f>VLOOKUP(Table13144[[#This Row],[PrevRecordType]],RecordTypes!$B$13:$C$27,2,0)</f>
        <v>Device Connect Network</v>
      </c>
      <c r="M1847" t="str">
        <f>+VLOOKUP(Table13144[[#This Row],[DeviceMAC]],C1848:H3750,5,0)</f>
        <v>Device Connect Network</v>
      </c>
    </row>
    <row r="1848" spans="2:13" x14ac:dyDescent="0.3">
      <c r="B1848" s="5" t="s">
        <v>26</v>
      </c>
      <c r="C1848" s="5" t="s">
        <v>85</v>
      </c>
      <c r="D1848" s="6">
        <v>44339</v>
      </c>
      <c r="E1848" s="28">
        <v>44339.294120370374</v>
      </c>
      <c r="F1848" s="7">
        <v>102</v>
      </c>
      <c r="G1848" s="7" t="str">
        <f>VLOOKUP(Table13144[[#This Row],[LogRecordType]],RecordTypes!$B$13:$C$27,2,0)</f>
        <v>Device Start</v>
      </c>
      <c r="H1848" s="5" t="s">
        <v>86</v>
      </c>
      <c r="I1848" s="30" t="e">
        <f t="shared" si="28"/>
        <v>#N/A</v>
      </c>
      <c r="J1848" s="29" t="e">
        <f>+VLOOKUP(Table13144[[#This Row],[DeviceMAC]],C1849:F3751,3,0)</f>
        <v>#N/A</v>
      </c>
      <c r="K1848" t="e">
        <f>+VLOOKUP(Table13144[[#This Row],[DeviceMAC]],C1849:F3751,4,0)</f>
        <v>#N/A</v>
      </c>
      <c r="L1848" t="e">
        <f>VLOOKUP(Table13144[[#This Row],[PrevRecordType]],RecordTypes!$B$13:$C$27,2,0)</f>
        <v>#N/A</v>
      </c>
      <c r="M1848" t="e">
        <f>+VLOOKUP(Table13144[[#This Row],[DeviceMAC]],C1849:H3751,5,0)</f>
        <v>#N/A</v>
      </c>
    </row>
    <row r="1849" spans="2:13" x14ac:dyDescent="0.3">
      <c r="B1849" s="5" t="s">
        <v>29</v>
      </c>
      <c r="C1849" s="5" t="s">
        <v>83</v>
      </c>
      <c r="D1849" s="6">
        <v>44339</v>
      </c>
      <c r="E1849" s="28">
        <v>44339.293935185182</v>
      </c>
      <c r="F1849" s="7">
        <v>102</v>
      </c>
      <c r="G1849" s="7" t="str">
        <f>VLOOKUP(Table13144[[#This Row],[LogRecordType]],RecordTypes!$B$13:$C$27,2,0)</f>
        <v>Device Start</v>
      </c>
      <c r="H1849" s="5" t="s">
        <v>84</v>
      </c>
      <c r="I1849" s="30" t="e">
        <f t="shared" si="28"/>
        <v>#N/A</v>
      </c>
      <c r="J1849" s="29" t="e">
        <f>+VLOOKUP(Table13144[[#This Row],[DeviceMAC]],C1850:F3752,3,0)</f>
        <v>#N/A</v>
      </c>
      <c r="K1849" t="e">
        <f>+VLOOKUP(Table13144[[#This Row],[DeviceMAC]],C1850:F3752,4,0)</f>
        <v>#N/A</v>
      </c>
      <c r="L1849" t="e">
        <f>VLOOKUP(Table13144[[#This Row],[PrevRecordType]],RecordTypes!$B$13:$C$27,2,0)</f>
        <v>#N/A</v>
      </c>
      <c r="M1849" t="e">
        <f>+VLOOKUP(Table13144[[#This Row],[DeviceMAC]],C1850:H3752,5,0)</f>
        <v>#N/A</v>
      </c>
    </row>
    <row r="1850" spans="2:13" ht="28.8" x14ac:dyDescent="0.3">
      <c r="B1850" s="5" t="s">
        <v>26</v>
      </c>
      <c r="C1850" s="5" t="s">
        <v>79</v>
      </c>
      <c r="D1850" s="6">
        <v>44339</v>
      </c>
      <c r="E1850" s="28">
        <v>44339.293715277789</v>
      </c>
      <c r="F1850" s="7">
        <v>123</v>
      </c>
      <c r="G1850" s="7" t="str">
        <f>VLOOKUP(Table13144[[#This Row],[LogRecordType]],RecordTypes!$B$13:$C$27,2,0)</f>
        <v>User Login Start is Good</v>
      </c>
      <c r="H1850" s="5" t="s">
        <v>82</v>
      </c>
      <c r="I1850" s="30">
        <f t="shared" si="28"/>
        <v>44339</v>
      </c>
      <c r="J1850" s="29">
        <f>+VLOOKUP(Table13144[[#This Row],[DeviceMAC]],C1851:F3753,3,0)</f>
        <v>44339.293703703712</v>
      </c>
      <c r="K1850">
        <f>+VLOOKUP(Table13144[[#This Row],[DeviceMAC]],C1851:F3753,4,0)</f>
        <v>113</v>
      </c>
      <c r="L1850" t="str">
        <f>VLOOKUP(Table13144[[#This Row],[PrevRecordType]],RecordTypes!$B$13:$C$27,2,0)</f>
        <v>User Login Start</v>
      </c>
      <c r="M1850" t="str">
        <f>+VLOOKUP(Table13144[[#This Row],[DeviceMAC]],C1851:H3753,5,0)</f>
        <v>User Login Start</v>
      </c>
    </row>
    <row r="1851" spans="2:13" x14ac:dyDescent="0.3">
      <c r="B1851" s="5" t="s">
        <v>26</v>
      </c>
      <c r="C1851" s="5" t="s">
        <v>79</v>
      </c>
      <c r="D1851" s="6">
        <v>44339</v>
      </c>
      <c r="E1851" s="28">
        <v>44339.293703703712</v>
      </c>
      <c r="F1851" s="7">
        <v>113</v>
      </c>
      <c r="G1851" s="7" t="str">
        <f>VLOOKUP(Table13144[[#This Row],[LogRecordType]],RecordTypes!$B$13:$C$27,2,0)</f>
        <v>User Login Start</v>
      </c>
      <c r="H1851" s="5" t="s">
        <v>81</v>
      </c>
      <c r="I1851" s="30">
        <f t="shared" si="28"/>
        <v>44339</v>
      </c>
      <c r="J1851" s="29">
        <f>+VLOOKUP(Table13144[[#This Row],[DeviceMAC]],C1852:F3754,3,0)</f>
        <v>44339.293472222227</v>
      </c>
      <c r="K1851">
        <f>+VLOOKUP(Table13144[[#This Row],[DeviceMAC]],C1852:F3754,4,0)</f>
        <v>112</v>
      </c>
      <c r="L1851" t="str">
        <f>VLOOKUP(Table13144[[#This Row],[PrevRecordType]],RecordTypes!$B$13:$C$27,2,0)</f>
        <v>Device Connect Network</v>
      </c>
      <c r="M1851" t="str">
        <f>+VLOOKUP(Table13144[[#This Row],[DeviceMAC]],C1852:H3754,5,0)</f>
        <v>Device Connect Network</v>
      </c>
    </row>
    <row r="1852" spans="2:13" ht="28.8" x14ac:dyDescent="0.3">
      <c r="B1852" s="5" t="s">
        <v>26</v>
      </c>
      <c r="C1852" s="5" t="s">
        <v>72</v>
      </c>
      <c r="D1852" s="6">
        <v>44339</v>
      </c>
      <c r="E1852" s="28">
        <v>44339.293599537035</v>
      </c>
      <c r="F1852" s="7">
        <v>112</v>
      </c>
      <c r="G1852" s="7" t="str">
        <f>VLOOKUP(Table13144[[#This Row],[LogRecordType]],RecordTypes!$B$13:$C$27,2,0)</f>
        <v>Device Connect Network</v>
      </c>
      <c r="H1852" s="5" t="s">
        <v>73</v>
      </c>
      <c r="I1852" s="30">
        <f t="shared" si="28"/>
        <v>44339</v>
      </c>
      <c r="J1852" s="29">
        <f>+VLOOKUP(Table13144[[#This Row],[DeviceMAC]],C1853:F3755,3,0)</f>
        <v>44339.293495370366</v>
      </c>
      <c r="K1852">
        <f>+VLOOKUP(Table13144[[#This Row],[DeviceMAC]],C1853:F3755,4,0)</f>
        <v>106</v>
      </c>
      <c r="L1852" t="str">
        <f>VLOOKUP(Table13144[[#This Row],[PrevRecordType]],RecordTypes!$B$13:$C$27,2,0)</f>
        <v>Device Start is Good</v>
      </c>
      <c r="M1852" t="str">
        <f>+VLOOKUP(Table13144[[#This Row],[DeviceMAC]],C1853:H3755,5,0)</f>
        <v>Device Start is Good</v>
      </c>
    </row>
    <row r="1853" spans="2:13" x14ac:dyDescent="0.3">
      <c r="B1853" s="5" t="s">
        <v>26</v>
      </c>
      <c r="C1853" s="5" t="s">
        <v>72</v>
      </c>
      <c r="D1853" s="6">
        <v>44339</v>
      </c>
      <c r="E1853" s="28">
        <v>44339.293495370366</v>
      </c>
      <c r="F1853" s="7">
        <v>106</v>
      </c>
      <c r="G1853" s="7" t="str">
        <f>VLOOKUP(Table13144[[#This Row],[LogRecordType]],RecordTypes!$B$13:$C$27,2,0)</f>
        <v>Device Start is Good</v>
      </c>
      <c r="H1853" s="5" t="s">
        <v>73</v>
      </c>
      <c r="I1853" s="30">
        <f t="shared" si="28"/>
        <v>44339</v>
      </c>
      <c r="J1853" s="29">
        <f>+VLOOKUP(Table13144[[#This Row],[DeviceMAC]],C1854:F3756,3,0)</f>
        <v>44339.291412037033</v>
      </c>
      <c r="K1853">
        <f>+VLOOKUP(Table13144[[#This Row],[DeviceMAC]],C1854:F3756,4,0)</f>
        <v>102</v>
      </c>
      <c r="L1853" t="str">
        <f>VLOOKUP(Table13144[[#This Row],[PrevRecordType]],RecordTypes!$B$13:$C$27,2,0)</f>
        <v>Device Start</v>
      </c>
      <c r="M1853" t="str">
        <f>+VLOOKUP(Table13144[[#This Row],[DeviceMAC]],C1854:H3756,5,0)</f>
        <v>Device Start</v>
      </c>
    </row>
    <row r="1854" spans="2:13" ht="28.8" x14ac:dyDescent="0.3">
      <c r="B1854" s="5" t="s">
        <v>26</v>
      </c>
      <c r="C1854" s="5" t="s">
        <v>79</v>
      </c>
      <c r="D1854" s="6">
        <v>44339</v>
      </c>
      <c r="E1854" s="28">
        <v>44339.293472222227</v>
      </c>
      <c r="F1854" s="7">
        <v>112</v>
      </c>
      <c r="G1854" s="7" t="str">
        <f>VLOOKUP(Table13144[[#This Row],[LogRecordType]],RecordTypes!$B$13:$C$27,2,0)</f>
        <v>Device Connect Network</v>
      </c>
      <c r="H1854" s="5" t="s">
        <v>80</v>
      </c>
      <c r="I1854" s="30">
        <f t="shared" si="28"/>
        <v>44339</v>
      </c>
      <c r="J1854" s="29">
        <f>+VLOOKUP(Table13144[[#This Row],[DeviceMAC]],C1855:F3757,3,0)</f>
        <v>44339.293368055558</v>
      </c>
      <c r="K1854">
        <f>+VLOOKUP(Table13144[[#This Row],[DeviceMAC]],C1855:F3757,4,0)</f>
        <v>106</v>
      </c>
      <c r="L1854" t="str">
        <f>VLOOKUP(Table13144[[#This Row],[PrevRecordType]],RecordTypes!$B$13:$C$27,2,0)</f>
        <v>Device Start is Good</v>
      </c>
      <c r="M1854" t="str">
        <f>+VLOOKUP(Table13144[[#This Row],[DeviceMAC]],C1855:H3757,5,0)</f>
        <v>Device Start is Good</v>
      </c>
    </row>
    <row r="1855" spans="2:13" x14ac:dyDescent="0.3">
      <c r="B1855" s="5" t="s">
        <v>26</v>
      </c>
      <c r="C1855" s="5" t="s">
        <v>79</v>
      </c>
      <c r="D1855" s="6">
        <v>44339</v>
      </c>
      <c r="E1855" s="28">
        <v>44339.293368055558</v>
      </c>
      <c r="F1855" s="7">
        <v>106</v>
      </c>
      <c r="G1855" s="7" t="str">
        <f>VLOOKUP(Table13144[[#This Row],[LogRecordType]],RecordTypes!$B$13:$C$27,2,0)</f>
        <v>Device Start is Good</v>
      </c>
      <c r="H1855" s="5" t="s">
        <v>80</v>
      </c>
      <c r="I1855" s="30">
        <f t="shared" si="28"/>
        <v>44339</v>
      </c>
      <c r="J1855" s="29">
        <f>+VLOOKUP(Table13144[[#This Row],[DeviceMAC]],C1856:F3758,3,0)</f>
        <v>44339.292719907411</v>
      </c>
      <c r="K1855">
        <f>+VLOOKUP(Table13144[[#This Row],[DeviceMAC]],C1856:F3758,4,0)</f>
        <v>102</v>
      </c>
      <c r="L1855" t="str">
        <f>VLOOKUP(Table13144[[#This Row],[PrevRecordType]],RecordTypes!$B$13:$C$27,2,0)</f>
        <v>Device Start</v>
      </c>
      <c r="M1855" t="str">
        <f>+VLOOKUP(Table13144[[#This Row],[DeviceMAC]],C1856:H3758,5,0)</f>
        <v>Device Start</v>
      </c>
    </row>
    <row r="1856" spans="2:13" ht="28.8" x14ac:dyDescent="0.3">
      <c r="B1856" s="5" t="s">
        <v>26</v>
      </c>
      <c r="C1856" s="5" t="s">
        <v>56</v>
      </c>
      <c r="D1856" s="6">
        <v>44339</v>
      </c>
      <c r="E1856" s="28">
        <v>44339.293124999997</v>
      </c>
      <c r="F1856" s="7">
        <v>123</v>
      </c>
      <c r="G1856" s="7" t="str">
        <f>VLOOKUP(Table13144[[#This Row],[LogRecordType]],RecordTypes!$B$13:$C$27,2,0)</f>
        <v>User Login Start is Good</v>
      </c>
      <c r="H1856" s="5" t="s">
        <v>68</v>
      </c>
      <c r="I1856" s="30">
        <f t="shared" si="28"/>
        <v>44339</v>
      </c>
      <c r="J1856" s="29">
        <f>+VLOOKUP(Table13144[[#This Row],[DeviceMAC]],C1857:F3759,3,0)</f>
        <v>44339.293009259258</v>
      </c>
      <c r="K1856">
        <f>+VLOOKUP(Table13144[[#This Row],[DeviceMAC]],C1857:F3759,4,0)</f>
        <v>113</v>
      </c>
      <c r="L1856" t="str">
        <f>VLOOKUP(Table13144[[#This Row],[PrevRecordType]],RecordTypes!$B$13:$C$27,2,0)</f>
        <v>User Login Start</v>
      </c>
      <c r="M1856" t="str">
        <f>+VLOOKUP(Table13144[[#This Row],[DeviceMAC]],C1857:H3759,5,0)</f>
        <v>User Login Start</v>
      </c>
    </row>
    <row r="1857" spans="2:13" x14ac:dyDescent="0.3">
      <c r="B1857" s="5" t="s">
        <v>26</v>
      </c>
      <c r="C1857" s="5" t="s">
        <v>56</v>
      </c>
      <c r="D1857" s="6">
        <v>44339</v>
      </c>
      <c r="E1857" s="28">
        <v>44339.293009259258</v>
      </c>
      <c r="F1857" s="7">
        <v>113</v>
      </c>
      <c r="G1857" s="7" t="str">
        <f>VLOOKUP(Table13144[[#This Row],[LogRecordType]],RecordTypes!$B$13:$C$27,2,0)</f>
        <v>User Login Start</v>
      </c>
      <c r="H1857" s="5" t="s">
        <v>68</v>
      </c>
      <c r="I1857" s="30">
        <f t="shared" si="28"/>
        <v>44339</v>
      </c>
      <c r="J1857" s="29">
        <f>+VLOOKUP(Table13144[[#This Row],[DeviceMAC]],C1858:F3760,3,0)</f>
        <v>44339.290856481479</v>
      </c>
      <c r="K1857">
        <f>+VLOOKUP(Table13144[[#This Row],[DeviceMAC]],C1858:F3760,4,0)</f>
        <v>135</v>
      </c>
      <c r="L1857" t="str">
        <f>VLOOKUP(Table13144[[#This Row],[PrevRecordType]],RecordTypes!$B$13:$C$27,2,0)</f>
        <v>User Login Start Fail</v>
      </c>
      <c r="M1857" t="str">
        <f>+VLOOKUP(Table13144[[#This Row],[DeviceMAC]],C1858:H3760,5,0)</f>
        <v>User Login Start Fail</v>
      </c>
    </row>
    <row r="1858" spans="2:13" x14ac:dyDescent="0.3">
      <c r="B1858" s="5" t="s">
        <v>26</v>
      </c>
      <c r="C1858" s="5" t="s">
        <v>79</v>
      </c>
      <c r="D1858" s="6">
        <v>44339</v>
      </c>
      <c r="E1858" s="28">
        <v>44339.292719907411</v>
      </c>
      <c r="F1858" s="7">
        <v>102</v>
      </c>
      <c r="G1858" s="7" t="str">
        <f>VLOOKUP(Table13144[[#This Row],[LogRecordType]],RecordTypes!$B$13:$C$27,2,0)</f>
        <v>Device Start</v>
      </c>
      <c r="H1858" s="5" t="s">
        <v>80</v>
      </c>
      <c r="I1858" s="30" t="e">
        <f t="shared" si="28"/>
        <v>#N/A</v>
      </c>
      <c r="J1858" s="29" t="e">
        <f>+VLOOKUP(Table13144[[#This Row],[DeviceMAC]],C1859:F3761,3,0)</f>
        <v>#N/A</v>
      </c>
      <c r="K1858" t="e">
        <f>+VLOOKUP(Table13144[[#This Row],[DeviceMAC]],C1859:F3761,4,0)</f>
        <v>#N/A</v>
      </c>
      <c r="L1858" t="e">
        <f>VLOOKUP(Table13144[[#This Row],[PrevRecordType]],RecordTypes!$B$13:$C$27,2,0)</f>
        <v>#N/A</v>
      </c>
      <c r="M1858" t="e">
        <f>+VLOOKUP(Table13144[[#This Row],[DeviceMAC]],C1859:H3761,5,0)</f>
        <v>#N/A</v>
      </c>
    </row>
    <row r="1859" spans="2:13" x14ac:dyDescent="0.3">
      <c r="B1859" s="5" t="s">
        <v>26</v>
      </c>
      <c r="C1859" s="5" t="s">
        <v>62</v>
      </c>
      <c r="D1859" s="6">
        <v>44339</v>
      </c>
      <c r="E1859" s="28">
        <v>44339.29246527778</v>
      </c>
      <c r="F1859" s="7">
        <v>135</v>
      </c>
      <c r="G1859" s="7" t="str">
        <f>VLOOKUP(Table13144[[#This Row],[LogRecordType]],RecordTypes!$B$13:$C$27,2,0)</f>
        <v>User Login Start Fail</v>
      </c>
      <c r="H1859" s="5" t="s">
        <v>63</v>
      </c>
      <c r="I1859" s="30">
        <f t="shared" si="28"/>
        <v>44339</v>
      </c>
      <c r="J1859" s="29">
        <f>+VLOOKUP(Table13144[[#This Row],[DeviceMAC]],C1860:F3762,3,0)</f>
        <v>44339.292384259265</v>
      </c>
      <c r="K1859">
        <f>+VLOOKUP(Table13144[[#This Row],[DeviceMAC]],C1860:F3762,4,0)</f>
        <v>113</v>
      </c>
      <c r="L1859" t="str">
        <f>VLOOKUP(Table13144[[#This Row],[PrevRecordType]],RecordTypes!$B$13:$C$27,2,0)</f>
        <v>User Login Start</v>
      </c>
      <c r="M1859" t="str">
        <f>+VLOOKUP(Table13144[[#This Row],[DeviceMAC]],C1860:H3762,5,0)</f>
        <v>User Login Start</v>
      </c>
    </row>
    <row r="1860" spans="2:13" x14ac:dyDescent="0.3">
      <c r="B1860" s="5" t="s">
        <v>26</v>
      </c>
      <c r="C1860" s="5" t="s">
        <v>62</v>
      </c>
      <c r="D1860" s="6">
        <v>44339</v>
      </c>
      <c r="E1860" s="28">
        <v>44339.292384259265</v>
      </c>
      <c r="F1860" s="7">
        <v>113</v>
      </c>
      <c r="G1860" s="7" t="str">
        <f>VLOOKUP(Table13144[[#This Row],[LogRecordType]],RecordTypes!$B$13:$C$27,2,0)</f>
        <v>User Login Start</v>
      </c>
      <c r="H1860" s="5" t="s">
        <v>63</v>
      </c>
      <c r="I1860" s="30">
        <f t="shared" si="28"/>
        <v>44339</v>
      </c>
      <c r="J1860" s="29">
        <f>+VLOOKUP(Table13144[[#This Row],[DeviceMAC]],C1861:F3763,3,0)</f>
        <v>44339.287812499999</v>
      </c>
      <c r="K1860">
        <f>+VLOOKUP(Table13144[[#This Row],[DeviceMAC]],C1861:F3763,4,0)</f>
        <v>112</v>
      </c>
      <c r="L1860" t="str">
        <f>VLOOKUP(Table13144[[#This Row],[PrevRecordType]],RecordTypes!$B$13:$C$27,2,0)</f>
        <v>Device Connect Network</v>
      </c>
      <c r="M1860" t="str">
        <f>+VLOOKUP(Table13144[[#This Row],[DeviceMAC]],C1861:H3763,5,0)</f>
        <v>Device Connect Network</v>
      </c>
    </row>
    <row r="1861" spans="2:13" ht="28.8" x14ac:dyDescent="0.3">
      <c r="B1861" s="5" t="s">
        <v>29</v>
      </c>
      <c r="C1861" s="5" t="s">
        <v>60</v>
      </c>
      <c r="D1861" s="6">
        <v>44339</v>
      </c>
      <c r="E1861" s="28">
        <v>44339.291956018526</v>
      </c>
      <c r="F1861" s="7">
        <v>123</v>
      </c>
      <c r="G1861" s="7" t="str">
        <f>VLOOKUP(Table13144[[#This Row],[LogRecordType]],RecordTypes!$B$13:$C$27,2,0)</f>
        <v>User Login Start is Good</v>
      </c>
      <c r="H1861" s="5" t="s">
        <v>76</v>
      </c>
      <c r="I1861" s="30">
        <f t="shared" si="28"/>
        <v>44339</v>
      </c>
      <c r="J1861" s="29">
        <f>+VLOOKUP(Table13144[[#This Row],[DeviceMAC]],C1862:F3764,3,0)</f>
        <v>44339.291817129633</v>
      </c>
      <c r="K1861">
        <f>+VLOOKUP(Table13144[[#This Row],[DeviceMAC]],C1862:F3764,4,0)</f>
        <v>113</v>
      </c>
      <c r="L1861" t="str">
        <f>VLOOKUP(Table13144[[#This Row],[PrevRecordType]],RecordTypes!$B$13:$C$27,2,0)</f>
        <v>User Login Start</v>
      </c>
      <c r="M1861" t="str">
        <f>+VLOOKUP(Table13144[[#This Row],[DeviceMAC]],C1862:H3764,5,0)</f>
        <v>User Login Start</v>
      </c>
    </row>
    <row r="1862" spans="2:13" ht="28.8" x14ac:dyDescent="0.3">
      <c r="B1862" s="5" t="s">
        <v>29</v>
      </c>
      <c r="C1862" s="5" t="s">
        <v>70</v>
      </c>
      <c r="D1862" s="6">
        <v>44339</v>
      </c>
      <c r="E1862" s="28">
        <v>44339.291909722226</v>
      </c>
      <c r="F1862" s="7">
        <v>123</v>
      </c>
      <c r="G1862" s="7" t="str">
        <f>VLOOKUP(Table13144[[#This Row],[LogRecordType]],RecordTypes!$B$13:$C$27,2,0)</f>
        <v>User Login Start is Good</v>
      </c>
      <c r="H1862" s="5" t="s">
        <v>78</v>
      </c>
      <c r="I1862" s="30">
        <f t="shared" si="28"/>
        <v>44339</v>
      </c>
      <c r="J1862" s="29">
        <f>+VLOOKUP(Table13144[[#This Row],[DeviceMAC]],C1863:F3765,3,0)</f>
        <v>44339.291886574079</v>
      </c>
      <c r="K1862">
        <f>+VLOOKUP(Table13144[[#This Row],[DeviceMAC]],C1863:F3765,4,0)</f>
        <v>113</v>
      </c>
      <c r="L1862" t="str">
        <f>VLOOKUP(Table13144[[#This Row],[PrevRecordType]],RecordTypes!$B$13:$C$27,2,0)</f>
        <v>User Login Start</v>
      </c>
      <c r="M1862" t="str">
        <f>+VLOOKUP(Table13144[[#This Row],[DeviceMAC]],C1863:H3765,5,0)</f>
        <v>User Login Start</v>
      </c>
    </row>
    <row r="1863" spans="2:13" x14ac:dyDescent="0.3">
      <c r="B1863" s="5" t="s">
        <v>29</v>
      </c>
      <c r="C1863" s="5" t="s">
        <v>70</v>
      </c>
      <c r="D1863" s="6">
        <v>44339</v>
      </c>
      <c r="E1863" s="28">
        <v>44339.291886574079</v>
      </c>
      <c r="F1863" s="7">
        <v>113</v>
      </c>
      <c r="G1863" s="7" t="str">
        <f>VLOOKUP(Table13144[[#This Row],[LogRecordType]],RecordTypes!$B$13:$C$27,2,0)</f>
        <v>User Login Start</v>
      </c>
      <c r="H1863" s="5" t="s">
        <v>77</v>
      </c>
      <c r="I1863" s="30">
        <f t="shared" si="28"/>
        <v>44339</v>
      </c>
      <c r="J1863" s="29">
        <f>+VLOOKUP(Table13144[[#This Row],[DeviceMAC]],C1864:F3766,3,0)</f>
        <v>44339.291666666672</v>
      </c>
      <c r="K1863">
        <f>+VLOOKUP(Table13144[[#This Row],[DeviceMAC]],C1864:F3766,4,0)</f>
        <v>112</v>
      </c>
      <c r="L1863" t="str">
        <f>VLOOKUP(Table13144[[#This Row],[PrevRecordType]],RecordTypes!$B$13:$C$27,2,0)</f>
        <v>Device Connect Network</v>
      </c>
      <c r="M1863" t="str">
        <f>+VLOOKUP(Table13144[[#This Row],[DeviceMAC]],C1864:H3766,5,0)</f>
        <v>Device Connect Network</v>
      </c>
    </row>
    <row r="1864" spans="2:13" x14ac:dyDescent="0.3">
      <c r="B1864" s="5" t="s">
        <v>29</v>
      </c>
      <c r="C1864" s="5" t="s">
        <v>60</v>
      </c>
      <c r="D1864" s="6">
        <v>44339</v>
      </c>
      <c r="E1864" s="28">
        <v>44339.291817129633</v>
      </c>
      <c r="F1864" s="7">
        <v>113</v>
      </c>
      <c r="G1864" s="7" t="str">
        <f>VLOOKUP(Table13144[[#This Row],[LogRecordType]],RecordTypes!$B$13:$C$27,2,0)</f>
        <v>User Login Start</v>
      </c>
      <c r="H1864" s="5" t="s">
        <v>76</v>
      </c>
      <c r="I1864" s="30">
        <f t="shared" si="28"/>
        <v>44339</v>
      </c>
      <c r="J1864" s="29">
        <f>+VLOOKUP(Table13144[[#This Row],[DeviceMAC]],C1865:F3767,3,0)</f>
        <v>44339.286585648151</v>
      </c>
      <c r="K1864">
        <f>+VLOOKUP(Table13144[[#This Row],[DeviceMAC]],C1865:F3767,4,0)</f>
        <v>112</v>
      </c>
      <c r="L1864" t="str">
        <f>VLOOKUP(Table13144[[#This Row],[PrevRecordType]],RecordTypes!$B$13:$C$27,2,0)</f>
        <v>Device Connect Network</v>
      </c>
      <c r="M1864" t="str">
        <f>+VLOOKUP(Table13144[[#This Row],[DeviceMAC]],C1865:H3767,5,0)</f>
        <v>Device Connect Network</v>
      </c>
    </row>
    <row r="1865" spans="2:13" ht="28.8" x14ac:dyDescent="0.3">
      <c r="B1865" s="5" t="s">
        <v>29</v>
      </c>
      <c r="C1865" s="5" t="s">
        <v>70</v>
      </c>
      <c r="D1865" s="6">
        <v>44339</v>
      </c>
      <c r="E1865" s="28">
        <v>44339.291666666672</v>
      </c>
      <c r="F1865" s="7">
        <v>112</v>
      </c>
      <c r="G1865" s="7" t="str">
        <f>VLOOKUP(Table13144[[#This Row],[LogRecordType]],RecordTypes!$B$13:$C$27,2,0)</f>
        <v>Device Connect Network</v>
      </c>
      <c r="H1865" s="5" t="s">
        <v>71</v>
      </c>
      <c r="I1865" s="30">
        <f t="shared" si="28"/>
        <v>44339</v>
      </c>
      <c r="J1865" s="29">
        <f>+VLOOKUP(Table13144[[#This Row],[DeviceMAC]],C1866:F3768,3,0)</f>
        <v>44339.291562500002</v>
      </c>
      <c r="K1865">
        <f>+VLOOKUP(Table13144[[#This Row],[DeviceMAC]],C1866:F3768,4,0)</f>
        <v>106</v>
      </c>
      <c r="L1865" t="str">
        <f>VLOOKUP(Table13144[[#This Row],[PrevRecordType]],RecordTypes!$B$13:$C$27,2,0)</f>
        <v>Device Start is Good</v>
      </c>
      <c r="M1865" t="str">
        <f>+VLOOKUP(Table13144[[#This Row],[DeviceMAC]],C1866:H3768,5,0)</f>
        <v>Device Start is Good</v>
      </c>
    </row>
    <row r="1866" spans="2:13" ht="28.8" x14ac:dyDescent="0.3">
      <c r="B1866" s="5" t="s">
        <v>29</v>
      </c>
      <c r="C1866" s="5" t="s">
        <v>74</v>
      </c>
      <c r="D1866" s="6">
        <v>44339</v>
      </c>
      <c r="E1866" s="28">
        <v>44339.291655092587</v>
      </c>
      <c r="F1866" s="7">
        <v>112</v>
      </c>
      <c r="G1866" s="7" t="str">
        <f>VLOOKUP(Table13144[[#This Row],[LogRecordType]],RecordTypes!$B$13:$C$27,2,0)</f>
        <v>Device Connect Network</v>
      </c>
      <c r="H1866" s="5" t="s">
        <v>75</v>
      </c>
      <c r="I1866" s="30" t="e">
        <f t="shared" si="28"/>
        <v>#N/A</v>
      </c>
      <c r="J1866" s="29" t="e">
        <f>+VLOOKUP(Table13144[[#This Row],[DeviceMAC]],C1867:F3769,3,0)</f>
        <v>#N/A</v>
      </c>
      <c r="K1866" t="e">
        <f>+VLOOKUP(Table13144[[#This Row],[DeviceMAC]],C1867:F3769,4,0)</f>
        <v>#N/A</v>
      </c>
      <c r="L1866" t="e">
        <f>VLOOKUP(Table13144[[#This Row],[PrevRecordType]],RecordTypes!$B$13:$C$27,2,0)</f>
        <v>#N/A</v>
      </c>
      <c r="M1866" t="e">
        <f>+VLOOKUP(Table13144[[#This Row],[DeviceMAC]],C1867:H3769,5,0)</f>
        <v>#N/A</v>
      </c>
    </row>
    <row r="1867" spans="2:13" x14ac:dyDescent="0.3">
      <c r="B1867" s="5" t="s">
        <v>29</v>
      </c>
      <c r="C1867" s="5" t="s">
        <v>70</v>
      </c>
      <c r="D1867" s="6">
        <v>44339</v>
      </c>
      <c r="E1867" s="28">
        <v>44339.291562500002</v>
      </c>
      <c r="F1867" s="7">
        <v>106</v>
      </c>
      <c r="G1867" s="7" t="str">
        <f>VLOOKUP(Table13144[[#This Row],[LogRecordType]],RecordTypes!$B$13:$C$27,2,0)</f>
        <v>Device Start is Good</v>
      </c>
      <c r="H1867" s="5" t="s">
        <v>71</v>
      </c>
      <c r="I1867" s="30">
        <f t="shared" ref="I1867:I1914" si="29">+VLOOKUP(C1867,C1868:H3770,2,0)</f>
        <v>44339</v>
      </c>
      <c r="J1867" s="29">
        <f>+VLOOKUP(Table13144[[#This Row],[DeviceMAC]],C1868:F3770,3,0)</f>
        <v>44339.290995370371</v>
      </c>
      <c r="K1867">
        <f>+VLOOKUP(Table13144[[#This Row],[DeviceMAC]],C1868:F3770,4,0)</f>
        <v>102</v>
      </c>
      <c r="L1867" t="str">
        <f>VLOOKUP(Table13144[[#This Row],[PrevRecordType]],RecordTypes!$B$13:$C$27,2,0)</f>
        <v>Device Start</v>
      </c>
      <c r="M1867" t="str">
        <f>+VLOOKUP(Table13144[[#This Row],[DeviceMAC]],C1868:H3770,5,0)</f>
        <v>Device Start</v>
      </c>
    </row>
    <row r="1868" spans="2:13" x14ac:dyDescent="0.3">
      <c r="B1868" s="5" t="s">
        <v>26</v>
      </c>
      <c r="C1868" s="5" t="s">
        <v>72</v>
      </c>
      <c r="D1868" s="6">
        <v>44339</v>
      </c>
      <c r="E1868" s="28">
        <v>44339.291412037033</v>
      </c>
      <c r="F1868" s="7">
        <v>102</v>
      </c>
      <c r="G1868" s="7" t="str">
        <f>VLOOKUP(Table13144[[#This Row],[LogRecordType]],RecordTypes!$B$13:$C$27,2,0)</f>
        <v>Device Start</v>
      </c>
      <c r="H1868" s="5" t="s">
        <v>73</v>
      </c>
      <c r="I1868" s="30" t="e">
        <f t="shared" si="29"/>
        <v>#N/A</v>
      </c>
      <c r="J1868" s="29" t="e">
        <f>+VLOOKUP(Table13144[[#This Row],[DeviceMAC]],C1869:F3771,3,0)</f>
        <v>#N/A</v>
      </c>
      <c r="K1868" t="e">
        <f>+VLOOKUP(Table13144[[#This Row],[DeviceMAC]],C1869:F3771,4,0)</f>
        <v>#N/A</v>
      </c>
      <c r="L1868" t="e">
        <f>VLOOKUP(Table13144[[#This Row],[PrevRecordType]],RecordTypes!$B$13:$C$27,2,0)</f>
        <v>#N/A</v>
      </c>
      <c r="M1868" t="e">
        <f>+VLOOKUP(Table13144[[#This Row],[DeviceMAC]],C1869:H3771,5,0)</f>
        <v>#N/A</v>
      </c>
    </row>
    <row r="1869" spans="2:13" ht="43.2" x14ac:dyDescent="0.3">
      <c r="B1869" s="5" t="s">
        <v>29</v>
      </c>
      <c r="C1869" s="5" t="s">
        <v>58</v>
      </c>
      <c r="D1869" s="6">
        <v>44339</v>
      </c>
      <c r="E1869" s="28">
        <v>44339.291053240748</v>
      </c>
      <c r="F1869" s="7">
        <v>156</v>
      </c>
      <c r="G1869" s="7" t="str">
        <f>VLOOKUP(Table13144[[#This Row],[LogRecordType]],RecordTypes!$B$13:$C$27,2,0)</f>
        <v>PowerDown Or Network Disconnect Discovered</v>
      </c>
      <c r="H1869" s="5" t="s">
        <v>67</v>
      </c>
      <c r="I1869" s="30">
        <f t="shared" si="29"/>
        <v>44339</v>
      </c>
      <c r="J1869" s="29">
        <f>+VLOOKUP(Table13144[[#This Row],[DeviceMAC]],C1870:F3772,3,0)</f>
        <v>44339.290925925932</v>
      </c>
      <c r="K1869">
        <f>+VLOOKUP(Table13144[[#This Row],[DeviceMAC]],C1870:F3772,4,0)</f>
        <v>123</v>
      </c>
      <c r="L1869" t="str">
        <f>VLOOKUP(Table13144[[#This Row],[PrevRecordType]],RecordTypes!$B$13:$C$27,2,0)</f>
        <v>User Login Start is Good</v>
      </c>
      <c r="M1869" t="str">
        <f>+VLOOKUP(Table13144[[#This Row],[DeviceMAC]],C1870:H3772,5,0)</f>
        <v>User Login Start is Good</v>
      </c>
    </row>
    <row r="1870" spans="2:13" x14ac:dyDescent="0.3">
      <c r="B1870" s="5" t="s">
        <v>29</v>
      </c>
      <c r="C1870" s="5" t="s">
        <v>70</v>
      </c>
      <c r="D1870" s="6">
        <v>44339</v>
      </c>
      <c r="E1870" s="28">
        <v>44339.290995370371</v>
      </c>
      <c r="F1870" s="7">
        <v>102</v>
      </c>
      <c r="G1870" s="7" t="str">
        <f>VLOOKUP(Table13144[[#This Row],[LogRecordType]],RecordTypes!$B$13:$C$27,2,0)</f>
        <v>Device Start</v>
      </c>
      <c r="H1870" s="5" t="s">
        <v>71</v>
      </c>
      <c r="I1870" s="30" t="e">
        <f t="shared" si="29"/>
        <v>#N/A</v>
      </c>
      <c r="J1870" s="29" t="e">
        <f>+VLOOKUP(Table13144[[#This Row],[DeviceMAC]],C1871:F3773,3,0)</f>
        <v>#N/A</v>
      </c>
      <c r="K1870" t="e">
        <f>+VLOOKUP(Table13144[[#This Row],[DeviceMAC]],C1871:F3773,4,0)</f>
        <v>#N/A</v>
      </c>
      <c r="L1870" t="e">
        <f>VLOOKUP(Table13144[[#This Row],[PrevRecordType]],RecordTypes!$B$13:$C$27,2,0)</f>
        <v>#N/A</v>
      </c>
      <c r="M1870" t="e">
        <f>+VLOOKUP(Table13144[[#This Row],[DeviceMAC]],C1871:H3773,5,0)</f>
        <v>#N/A</v>
      </c>
    </row>
    <row r="1871" spans="2:13" ht="28.8" x14ac:dyDescent="0.3">
      <c r="B1871" s="5" t="s">
        <v>29</v>
      </c>
      <c r="C1871" s="5" t="s">
        <v>58</v>
      </c>
      <c r="D1871" s="6">
        <v>44339</v>
      </c>
      <c r="E1871" s="28">
        <v>44339.290925925932</v>
      </c>
      <c r="F1871" s="7">
        <v>123</v>
      </c>
      <c r="G1871" s="7" t="str">
        <f>VLOOKUP(Table13144[[#This Row],[LogRecordType]],RecordTypes!$B$13:$C$27,2,0)</f>
        <v>User Login Start is Good</v>
      </c>
      <c r="H1871" s="5" t="s">
        <v>69</v>
      </c>
      <c r="I1871" s="30">
        <f t="shared" si="29"/>
        <v>44339</v>
      </c>
      <c r="J1871" s="29">
        <f>+VLOOKUP(Table13144[[#This Row],[DeviceMAC]],C1872:F3774,3,0)</f>
        <v>44339.29083333334</v>
      </c>
      <c r="K1871">
        <f>+VLOOKUP(Table13144[[#This Row],[DeviceMAC]],C1872:F3774,4,0)</f>
        <v>113</v>
      </c>
      <c r="L1871" t="str">
        <f>VLOOKUP(Table13144[[#This Row],[PrevRecordType]],RecordTypes!$B$13:$C$27,2,0)</f>
        <v>User Login Start</v>
      </c>
      <c r="M1871" t="str">
        <f>+VLOOKUP(Table13144[[#This Row],[DeviceMAC]],C1872:H3774,5,0)</f>
        <v>User Login Start</v>
      </c>
    </row>
    <row r="1872" spans="2:13" x14ac:dyDescent="0.3">
      <c r="B1872" s="5" t="s">
        <v>26</v>
      </c>
      <c r="C1872" s="5" t="s">
        <v>56</v>
      </c>
      <c r="D1872" s="6">
        <v>44339</v>
      </c>
      <c r="E1872" s="28">
        <v>44339.290856481479</v>
      </c>
      <c r="F1872" s="7">
        <v>135</v>
      </c>
      <c r="G1872" s="7" t="str">
        <f>VLOOKUP(Table13144[[#This Row],[LogRecordType]],RecordTypes!$B$13:$C$27,2,0)</f>
        <v>User Login Start Fail</v>
      </c>
      <c r="H1872" s="5" t="s">
        <v>68</v>
      </c>
      <c r="I1872" s="30">
        <f t="shared" si="29"/>
        <v>44339</v>
      </c>
      <c r="J1872" s="29">
        <f>+VLOOKUP(Table13144[[#This Row],[DeviceMAC]],C1873:F3775,3,0)</f>
        <v>44339.290729166663</v>
      </c>
      <c r="K1872">
        <f>+VLOOKUP(Table13144[[#This Row],[DeviceMAC]],C1873:F3775,4,0)</f>
        <v>113</v>
      </c>
      <c r="L1872" t="str">
        <f>VLOOKUP(Table13144[[#This Row],[PrevRecordType]],RecordTypes!$B$13:$C$27,2,0)</f>
        <v>User Login Start</v>
      </c>
      <c r="M1872" t="str">
        <f>+VLOOKUP(Table13144[[#This Row],[DeviceMAC]],C1873:H3775,5,0)</f>
        <v>User Login Start</v>
      </c>
    </row>
    <row r="1873" spans="2:13" x14ac:dyDescent="0.3">
      <c r="B1873" s="5" t="s">
        <v>29</v>
      </c>
      <c r="C1873" s="5" t="s">
        <v>58</v>
      </c>
      <c r="D1873" s="6">
        <v>44339</v>
      </c>
      <c r="E1873" s="28">
        <v>44339.29083333334</v>
      </c>
      <c r="F1873" s="7">
        <v>113</v>
      </c>
      <c r="G1873" s="7" t="str">
        <f>VLOOKUP(Table13144[[#This Row],[LogRecordType]],RecordTypes!$B$13:$C$27,2,0)</f>
        <v>User Login Start</v>
      </c>
      <c r="H1873" s="5" t="s">
        <v>69</v>
      </c>
      <c r="I1873" s="30">
        <f t="shared" si="29"/>
        <v>44339</v>
      </c>
      <c r="J1873" s="29">
        <f>+VLOOKUP(Table13144[[#This Row],[DeviceMAC]],C1874:F3776,3,0)</f>
        <v>44339.285983796297</v>
      </c>
      <c r="K1873">
        <f>+VLOOKUP(Table13144[[#This Row],[DeviceMAC]],C1874:F3776,4,0)</f>
        <v>112</v>
      </c>
      <c r="L1873" t="str">
        <f>VLOOKUP(Table13144[[#This Row],[PrevRecordType]],RecordTypes!$B$13:$C$27,2,0)</f>
        <v>Device Connect Network</v>
      </c>
      <c r="M1873" t="str">
        <f>+VLOOKUP(Table13144[[#This Row],[DeviceMAC]],C1874:H3776,5,0)</f>
        <v>Device Connect Network</v>
      </c>
    </row>
    <row r="1874" spans="2:13" x14ac:dyDescent="0.3">
      <c r="B1874" s="5" t="s">
        <v>26</v>
      </c>
      <c r="C1874" s="5" t="s">
        <v>56</v>
      </c>
      <c r="D1874" s="6">
        <v>44339</v>
      </c>
      <c r="E1874" s="28">
        <v>44339.290729166663</v>
      </c>
      <c r="F1874" s="7">
        <v>113</v>
      </c>
      <c r="G1874" s="7" t="str">
        <f>VLOOKUP(Table13144[[#This Row],[LogRecordType]],RecordTypes!$B$13:$C$27,2,0)</f>
        <v>User Login Start</v>
      </c>
      <c r="H1874" s="5" t="s">
        <v>68</v>
      </c>
      <c r="I1874" s="30">
        <f t="shared" si="29"/>
        <v>44339</v>
      </c>
      <c r="J1874" s="29">
        <f>+VLOOKUP(Table13144[[#This Row],[DeviceMAC]],C1875:F3777,3,0)</f>
        <v>44339.285763888889</v>
      </c>
      <c r="K1874">
        <f>+VLOOKUP(Table13144[[#This Row],[DeviceMAC]],C1875:F3777,4,0)</f>
        <v>112</v>
      </c>
      <c r="L1874" t="str">
        <f>VLOOKUP(Table13144[[#This Row],[PrevRecordType]],RecordTypes!$B$13:$C$27,2,0)</f>
        <v>Device Connect Network</v>
      </c>
      <c r="M1874" t="str">
        <f>+VLOOKUP(Table13144[[#This Row],[DeviceMAC]],C1875:H3777,5,0)</f>
        <v>Device Connect Network</v>
      </c>
    </row>
    <row r="1875" spans="2:13" ht="43.2" x14ac:dyDescent="0.3">
      <c r="B1875" s="5" t="s">
        <v>26</v>
      </c>
      <c r="C1875" s="5" t="s">
        <v>52</v>
      </c>
      <c r="D1875" s="6">
        <v>44339</v>
      </c>
      <c r="E1875" s="28">
        <v>44339.289687500008</v>
      </c>
      <c r="F1875" s="7">
        <v>156</v>
      </c>
      <c r="G1875" s="7" t="str">
        <f>VLOOKUP(Table13144[[#This Row],[LogRecordType]],RecordTypes!$B$13:$C$27,2,0)</f>
        <v>PowerDown Or Network Disconnect Discovered</v>
      </c>
      <c r="H1875" s="5" t="s">
        <v>67</v>
      </c>
      <c r="I1875" s="30">
        <f t="shared" si="29"/>
        <v>44339</v>
      </c>
      <c r="J1875" s="29">
        <f>+VLOOKUP(Table13144[[#This Row],[DeviceMAC]],C1876:F3778,3,0)</f>
        <v>44339.289548611116</v>
      </c>
      <c r="K1875">
        <f>+VLOOKUP(Table13144[[#This Row],[DeviceMAC]],C1876:F3778,4,0)</f>
        <v>123</v>
      </c>
      <c r="L1875" t="str">
        <f>VLOOKUP(Table13144[[#This Row],[PrevRecordType]],RecordTypes!$B$13:$C$27,2,0)</f>
        <v>User Login Start is Good</v>
      </c>
      <c r="M1875" t="str">
        <f>+VLOOKUP(Table13144[[#This Row],[DeviceMAC]],C1876:H3778,5,0)</f>
        <v>User Login Start is Good</v>
      </c>
    </row>
    <row r="1876" spans="2:13" ht="28.8" x14ac:dyDescent="0.3">
      <c r="B1876" s="5" t="s">
        <v>26</v>
      </c>
      <c r="C1876" s="5" t="s">
        <v>52</v>
      </c>
      <c r="D1876" s="6">
        <v>44339</v>
      </c>
      <c r="E1876" s="28">
        <v>44339.289548611116</v>
      </c>
      <c r="F1876" s="7">
        <v>123</v>
      </c>
      <c r="G1876" s="7" t="str">
        <f>VLOOKUP(Table13144[[#This Row],[LogRecordType]],RecordTypes!$B$13:$C$27,2,0)</f>
        <v>User Login Start is Good</v>
      </c>
      <c r="H1876" s="5" t="s">
        <v>66</v>
      </c>
      <c r="I1876" s="30">
        <f t="shared" si="29"/>
        <v>44339</v>
      </c>
      <c r="J1876" s="29">
        <f>+VLOOKUP(Table13144[[#This Row],[DeviceMAC]],C1877:F3779,3,0)</f>
        <v>44339.289444444446</v>
      </c>
      <c r="K1876">
        <f>+VLOOKUP(Table13144[[#This Row],[DeviceMAC]],C1877:F3779,4,0)</f>
        <v>113</v>
      </c>
      <c r="L1876" t="str">
        <f>VLOOKUP(Table13144[[#This Row],[PrevRecordType]],RecordTypes!$B$13:$C$27,2,0)</f>
        <v>User Login Start</v>
      </c>
      <c r="M1876" t="str">
        <f>+VLOOKUP(Table13144[[#This Row],[DeviceMAC]],C1877:H3779,5,0)</f>
        <v>User Login Start</v>
      </c>
    </row>
    <row r="1877" spans="2:13" x14ac:dyDescent="0.3">
      <c r="B1877" s="5" t="s">
        <v>26</v>
      </c>
      <c r="C1877" s="5" t="s">
        <v>52</v>
      </c>
      <c r="D1877" s="6">
        <v>44339</v>
      </c>
      <c r="E1877" s="28">
        <v>44339.289444444446</v>
      </c>
      <c r="F1877" s="7">
        <v>113</v>
      </c>
      <c r="G1877" s="7" t="str">
        <f>VLOOKUP(Table13144[[#This Row],[LogRecordType]],RecordTypes!$B$13:$C$27,2,0)</f>
        <v>User Login Start</v>
      </c>
      <c r="H1877" s="5" t="s">
        <v>66</v>
      </c>
      <c r="I1877" s="30">
        <f t="shared" si="29"/>
        <v>44339</v>
      </c>
      <c r="J1877" s="29">
        <f>+VLOOKUP(Table13144[[#This Row],[DeviceMAC]],C1878:F3780,3,0)</f>
        <v>44339.285208333335</v>
      </c>
      <c r="K1877">
        <f>+VLOOKUP(Table13144[[#This Row],[DeviceMAC]],C1878:F3780,4,0)</f>
        <v>112</v>
      </c>
      <c r="L1877" t="str">
        <f>VLOOKUP(Table13144[[#This Row],[PrevRecordType]],RecordTypes!$B$13:$C$27,2,0)</f>
        <v>Device Connect Network</v>
      </c>
      <c r="M1877" t="str">
        <f>+VLOOKUP(Table13144[[#This Row],[DeviceMAC]],C1878:H3780,5,0)</f>
        <v>Device Connect Network</v>
      </c>
    </row>
    <row r="1878" spans="2:13" ht="28.8" x14ac:dyDescent="0.3">
      <c r="B1878" s="5" t="s">
        <v>26</v>
      </c>
      <c r="C1878" s="5" t="s">
        <v>64</v>
      </c>
      <c r="D1878" s="6">
        <v>44339</v>
      </c>
      <c r="E1878" s="28">
        <v>44339.288356481484</v>
      </c>
      <c r="F1878" s="7">
        <v>112</v>
      </c>
      <c r="G1878" s="7" t="str">
        <f>VLOOKUP(Table13144[[#This Row],[LogRecordType]],RecordTypes!$B$13:$C$27,2,0)</f>
        <v>Device Connect Network</v>
      </c>
      <c r="H1878" s="5" t="s">
        <v>65</v>
      </c>
      <c r="I1878" s="30" t="e">
        <f t="shared" si="29"/>
        <v>#N/A</v>
      </c>
      <c r="J1878" s="29" t="e">
        <f>+VLOOKUP(Table13144[[#This Row],[DeviceMAC]],C1879:F3781,3,0)</f>
        <v>#N/A</v>
      </c>
      <c r="K1878" t="e">
        <f>+VLOOKUP(Table13144[[#This Row],[DeviceMAC]],C1879:F3781,4,0)</f>
        <v>#N/A</v>
      </c>
      <c r="L1878" t="e">
        <f>VLOOKUP(Table13144[[#This Row],[PrevRecordType]],RecordTypes!$B$13:$C$27,2,0)</f>
        <v>#N/A</v>
      </c>
      <c r="M1878" t="e">
        <f>+VLOOKUP(Table13144[[#This Row],[DeviceMAC]],C1879:H3781,5,0)</f>
        <v>#N/A</v>
      </c>
    </row>
    <row r="1879" spans="2:13" ht="28.8" x14ac:dyDescent="0.3">
      <c r="B1879" s="5" t="s">
        <v>26</v>
      </c>
      <c r="C1879" s="5" t="s">
        <v>48</v>
      </c>
      <c r="D1879" s="6">
        <v>44339</v>
      </c>
      <c r="E1879" s="28">
        <v>44339.287870370368</v>
      </c>
      <c r="F1879" s="7">
        <v>123</v>
      </c>
      <c r="G1879" s="7" t="str">
        <f>VLOOKUP(Table13144[[#This Row],[LogRecordType]],RecordTypes!$B$13:$C$27,2,0)</f>
        <v>User Login Start is Good</v>
      </c>
      <c r="H1879" s="5" t="s">
        <v>63</v>
      </c>
      <c r="I1879" s="30">
        <f t="shared" si="29"/>
        <v>44339</v>
      </c>
      <c r="J1879" s="29">
        <f>+VLOOKUP(Table13144[[#This Row],[DeviceMAC]],C1880:F3782,3,0)</f>
        <v>44339.287858796291</v>
      </c>
      <c r="K1879">
        <f>+VLOOKUP(Table13144[[#This Row],[DeviceMAC]],C1880:F3782,4,0)</f>
        <v>113</v>
      </c>
      <c r="L1879" t="str">
        <f>VLOOKUP(Table13144[[#This Row],[PrevRecordType]],RecordTypes!$B$13:$C$27,2,0)</f>
        <v>User Login Start</v>
      </c>
      <c r="M1879" t="str">
        <f>+VLOOKUP(Table13144[[#This Row],[DeviceMAC]],C1880:H3782,5,0)</f>
        <v>User Login Start</v>
      </c>
    </row>
    <row r="1880" spans="2:13" x14ac:dyDescent="0.3">
      <c r="B1880" s="5" t="s">
        <v>26</v>
      </c>
      <c r="C1880" s="5" t="s">
        <v>48</v>
      </c>
      <c r="D1880" s="6">
        <v>44339</v>
      </c>
      <c r="E1880" s="28">
        <v>44339.287858796291</v>
      </c>
      <c r="F1880" s="7">
        <v>113</v>
      </c>
      <c r="G1880" s="7" t="str">
        <f>VLOOKUP(Table13144[[#This Row],[LogRecordType]],RecordTypes!$B$13:$C$27,2,0)</f>
        <v>User Login Start</v>
      </c>
      <c r="H1880" s="5" t="s">
        <v>63</v>
      </c>
      <c r="I1880" s="30">
        <f t="shared" si="29"/>
        <v>44339</v>
      </c>
      <c r="J1880" s="29">
        <f>+VLOOKUP(Table13144[[#This Row],[DeviceMAC]],C1881:F3783,3,0)</f>
        <v>44339.283182870364</v>
      </c>
      <c r="K1880">
        <f>+VLOOKUP(Table13144[[#This Row],[DeviceMAC]],C1881:F3783,4,0)</f>
        <v>112</v>
      </c>
      <c r="L1880" t="str">
        <f>VLOOKUP(Table13144[[#This Row],[PrevRecordType]],RecordTypes!$B$13:$C$27,2,0)</f>
        <v>Device Connect Network</v>
      </c>
      <c r="M1880" t="str">
        <f>+VLOOKUP(Table13144[[#This Row],[DeviceMAC]],C1881:H3783,5,0)</f>
        <v>Device Connect Network</v>
      </c>
    </row>
    <row r="1881" spans="2:13" ht="28.8" x14ac:dyDescent="0.3">
      <c r="B1881" s="5" t="s">
        <v>26</v>
      </c>
      <c r="C1881" s="5" t="s">
        <v>62</v>
      </c>
      <c r="D1881" s="6">
        <v>44339</v>
      </c>
      <c r="E1881" s="28">
        <v>44339.287812499999</v>
      </c>
      <c r="F1881" s="7">
        <v>112</v>
      </c>
      <c r="G1881" s="7" t="str">
        <f>VLOOKUP(Table13144[[#This Row],[LogRecordType]],RecordTypes!$B$13:$C$27,2,0)</f>
        <v>Device Connect Network</v>
      </c>
      <c r="H1881" s="5" t="s">
        <v>49</v>
      </c>
      <c r="I1881" s="30" t="e">
        <f t="shared" si="29"/>
        <v>#N/A</v>
      </c>
      <c r="J1881" s="29" t="e">
        <f>+VLOOKUP(Table13144[[#This Row],[DeviceMAC]],C1882:F3784,3,0)</f>
        <v>#N/A</v>
      </c>
      <c r="K1881" t="e">
        <f>+VLOOKUP(Table13144[[#This Row],[DeviceMAC]],C1882:F3784,4,0)</f>
        <v>#N/A</v>
      </c>
      <c r="L1881" t="e">
        <f>VLOOKUP(Table13144[[#This Row],[PrevRecordType]],RecordTypes!$B$13:$C$27,2,0)</f>
        <v>#N/A</v>
      </c>
      <c r="M1881" t="e">
        <f>+VLOOKUP(Table13144[[#This Row],[DeviceMAC]],C1882:H3784,5,0)</f>
        <v>#N/A</v>
      </c>
    </row>
    <row r="1882" spans="2:13" ht="28.8" x14ac:dyDescent="0.3">
      <c r="B1882" s="5" t="s">
        <v>29</v>
      </c>
      <c r="C1882" s="5" t="s">
        <v>60</v>
      </c>
      <c r="D1882" s="6">
        <v>44339</v>
      </c>
      <c r="E1882" s="28">
        <v>44339.286585648151</v>
      </c>
      <c r="F1882" s="7">
        <v>112</v>
      </c>
      <c r="G1882" s="7" t="str">
        <f>VLOOKUP(Table13144[[#This Row],[LogRecordType]],RecordTypes!$B$13:$C$27,2,0)</f>
        <v>Device Connect Network</v>
      </c>
      <c r="H1882" s="5" t="s">
        <v>61</v>
      </c>
      <c r="I1882" s="30" t="e">
        <f t="shared" si="29"/>
        <v>#N/A</v>
      </c>
      <c r="J1882" s="29" t="e">
        <f>+VLOOKUP(Table13144[[#This Row],[DeviceMAC]],C1883:F3785,3,0)</f>
        <v>#N/A</v>
      </c>
      <c r="K1882" t="e">
        <f>+VLOOKUP(Table13144[[#This Row],[DeviceMAC]],C1883:F3785,4,0)</f>
        <v>#N/A</v>
      </c>
      <c r="L1882" t="e">
        <f>VLOOKUP(Table13144[[#This Row],[PrevRecordType]],RecordTypes!$B$13:$C$27,2,0)</f>
        <v>#N/A</v>
      </c>
      <c r="M1882" t="e">
        <f>+VLOOKUP(Table13144[[#This Row],[DeviceMAC]],C1883:H3785,5,0)</f>
        <v>#N/A</v>
      </c>
    </row>
    <row r="1883" spans="2:13" ht="28.8" x14ac:dyDescent="0.3">
      <c r="B1883" s="5" t="s">
        <v>29</v>
      </c>
      <c r="C1883" s="5" t="s">
        <v>58</v>
      </c>
      <c r="D1883" s="6">
        <v>44339</v>
      </c>
      <c r="E1883" s="28">
        <v>44339.285983796297</v>
      </c>
      <c r="F1883" s="7">
        <v>112</v>
      </c>
      <c r="G1883" s="7" t="str">
        <f>VLOOKUP(Table13144[[#This Row],[LogRecordType]],RecordTypes!$B$13:$C$27,2,0)</f>
        <v>Device Connect Network</v>
      </c>
      <c r="H1883" s="5" t="s">
        <v>59</v>
      </c>
      <c r="I1883" s="30" t="e">
        <f t="shared" si="29"/>
        <v>#N/A</v>
      </c>
      <c r="J1883" s="29" t="e">
        <f>+VLOOKUP(Table13144[[#This Row],[DeviceMAC]],C1884:F3786,3,0)</f>
        <v>#N/A</v>
      </c>
      <c r="K1883" t="e">
        <f>+VLOOKUP(Table13144[[#This Row],[DeviceMAC]],C1884:F3786,4,0)</f>
        <v>#N/A</v>
      </c>
      <c r="L1883" t="e">
        <f>VLOOKUP(Table13144[[#This Row],[PrevRecordType]],RecordTypes!$B$13:$C$27,2,0)</f>
        <v>#N/A</v>
      </c>
      <c r="M1883" t="e">
        <f>+VLOOKUP(Table13144[[#This Row],[DeviceMAC]],C1884:H3786,5,0)</f>
        <v>#N/A</v>
      </c>
    </row>
    <row r="1884" spans="2:13" ht="28.8" x14ac:dyDescent="0.3">
      <c r="B1884" s="5" t="s">
        <v>26</v>
      </c>
      <c r="C1884" s="5" t="s">
        <v>56</v>
      </c>
      <c r="D1884" s="6">
        <v>44339</v>
      </c>
      <c r="E1884" s="28">
        <v>44339.285763888889</v>
      </c>
      <c r="F1884" s="7">
        <v>112</v>
      </c>
      <c r="G1884" s="7" t="str">
        <f>VLOOKUP(Table13144[[#This Row],[LogRecordType]],RecordTypes!$B$13:$C$27,2,0)</f>
        <v>Device Connect Network</v>
      </c>
      <c r="H1884" s="5" t="s">
        <v>57</v>
      </c>
      <c r="I1884" s="30" t="e">
        <f t="shared" si="29"/>
        <v>#N/A</v>
      </c>
      <c r="J1884" s="29" t="e">
        <f>+VLOOKUP(Table13144[[#This Row],[DeviceMAC]],C1885:F3787,3,0)</f>
        <v>#N/A</v>
      </c>
      <c r="K1884" t="e">
        <f>+VLOOKUP(Table13144[[#This Row],[DeviceMAC]],C1885:F3787,4,0)</f>
        <v>#N/A</v>
      </c>
      <c r="L1884" t="e">
        <f>VLOOKUP(Table13144[[#This Row],[PrevRecordType]],RecordTypes!$B$13:$C$27,2,0)</f>
        <v>#N/A</v>
      </c>
      <c r="M1884" t="e">
        <f>+VLOOKUP(Table13144[[#This Row],[DeviceMAC]],C1885:H3787,5,0)</f>
        <v>#N/A</v>
      </c>
    </row>
    <row r="1885" spans="2:13" ht="28.8" x14ac:dyDescent="0.3">
      <c r="B1885" s="5" t="s">
        <v>26</v>
      </c>
      <c r="C1885" s="5" t="s">
        <v>54</v>
      </c>
      <c r="D1885" s="6">
        <v>44339</v>
      </c>
      <c r="E1885" s="28">
        <v>44339.285555555551</v>
      </c>
      <c r="F1885" s="7">
        <v>112</v>
      </c>
      <c r="G1885" s="7" t="str">
        <f>VLOOKUP(Table13144[[#This Row],[LogRecordType]],RecordTypes!$B$13:$C$27,2,0)</f>
        <v>Device Connect Network</v>
      </c>
      <c r="H1885" s="5" t="s">
        <v>55</v>
      </c>
      <c r="I1885" s="30" t="e">
        <f t="shared" si="29"/>
        <v>#N/A</v>
      </c>
      <c r="J1885" s="29" t="e">
        <f>+VLOOKUP(Table13144[[#This Row],[DeviceMAC]],C1886:F3788,3,0)</f>
        <v>#N/A</v>
      </c>
      <c r="K1885" t="e">
        <f>+VLOOKUP(Table13144[[#This Row],[DeviceMAC]],C1886:F3788,4,0)</f>
        <v>#N/A</v>
      </c>
      <c r="L1885" t="e">
        <f>VLOOKUP(Table13144[[#This Row],[PrevRecordType]],RecordTypes!$B$13:$C$27,2,0)</f>
        <v>#N/A</v>
      </c>
      <c r="M1885" t="e">
        <f>+VLOOKUP(Table13144[[#This Row],[DeviceMAC]],C1886:H3788,5,0)</f>
        <v>#N/A</v>
      </c>
    </row>
    <row r="1886" spans="2:13" ht="28.8" x14ac:dyDescent="0.3">
      <c r="B1886" s="5" t="s">
        <v>26</v>
      </c>
      <c r="C1886" s="5" t="s">
        <v>52</v>
      </c>
      <c r="D1886" s="6">
        <v>44339</v>
      </c>
      <c r="E1886" s="28">
        <v>44339.285208333335</v>
      </c>
      <c r="F1886" s="7">
        <v>112</v>
      </c>
      <c r="G1886" s="7" t="str">
        <f>VLOOKUP(Table13144[[#This Row],[LogRecordType]],RecordTypes!$B$13:$C$27,2,0)</f>
        <v>Device Connect Network</v>
      </c>
      <c r="H1886" s="5" t="s">
        <v>53</v>
      </c>
      <c r="I1886" s="30" t="e">
        <f t="shared" si="29"/>
        <v>#N/A</v>
      </c>
      <c r="J1886" s="29" t="e">
        <f>+VLOOKUP(Table13144[[#This Row],[DeviceMAC]],C1887:F3789,3,0)</f>
        <v>#N/A</v>
      </c>
      <c r="K1886" t="e">
        <f>+VLOOKUP(Table13144[[#This Row],[DeviceMAC]],C1887:F3789,4,0)</f>
        <v>#N/A</v>
      </c>
      <c r="L1886" t="e">
        <f>VLOOKUP(Table13144[[#This Row],[PrevRecordType]],RecordTypes!$B$13:$C$27,2,0)</f>
        <v>#N/A</v>
      </c>
      <c r="M1886" t="e">
        <f>+VLOOKUP(Table13144[[#This Row],[DeviceMAC]],C1887:H3789,5,0)</f>
        <v>#N/A</v>
      </c>
    </row>
    <row r="1887" spans="2:13" ht="28.8" x14ac:dyDescent="0.3">
      <c r="B1887" s="5" t="s">
        <v>29</v>
      </c>
      <c r="C1887" s="5" t="s">
        <v>50</v>
      </c>
      <c r="D1887" s="6">
        <v>44339</v>
      </c>
      <c r="E1887" s="28">
        <v>44339.284895833327</v>
      </c>
      <c r="F1887" s="7">
        <v>112</v>
      </c>
      <c r="G1887" s="7" t="str">
        <f>VLOOKUP(Table13144[[#This Row],[LogRecordType]],RecordTypes!$B$13:$C$27,2,0)</f>
        <v>Device Connect Network</v>
      </c>
      <c r="H1887" s="5" t="s">
        <v>51</v>
      </c>
      <c r="I1887" s="30" t="e">
        <f t="shared" si="29"/>
        <v>#N/A</v>
      </c>
      <c r="J1887" s="29" t="e">
        <f>+VLOOKUP(Table13144[[#This Row],[DeviceMAC]],C1888:F3790,3,0)</f>
        <v>#N/A</v>
      </c>
      <c r="K1887" t="e">
        <f>+VLOOKUP(Table13144[[#This Row],[DeviceMAC]],C1888:F3790,4,0)</f>
        <v>#N/A</v>
      </c>
      <c r="L1887" t="e">
        <f>VLOOKUP(Table13144[[#This Row],[PrevRecordType]],RecordTypes!$B$13:$C$27,2,0)</f>
        <v>#N/A</v>
      </c>
      <c r="M1887" t="e">
        <f>+VLOOKUP(Table13144[[#This Row],[DeviceMAC]],C1888:H3790,5,0)</f>
        <v>#N/A</v>
      </c>
    </row>
    <row r="1888" spans="2:13" ht="28.8" x14ac:dyDescent="0.3">
      <c r="B1888" s="5" t="s">
        <v>26</v>
      </c>
      <c r="C1888" s="5" t="s">
        <v>48</v>
      </c>
      <c r="D1888" s="6">
        <v>44339</v>
      </c>
      <c r="E1888" s="28">
        <v>44339.283182870364</v>
      </c>
      <c r="F1888" s="7">
        <v>112</v>
      </c>
      <c r="G1888" s="7" t="str">
        <f>VLOOKUP(Table13144[[#This Row],[LogRecordType]],RecordTypes!$B$13:$C$27,2,0)</f>
        <v>Device Connect Network</v>
      </c>
      <c r="H1888" s="5" t="s">
        <v>49</v>
      </c>
      <c r="I1888" s="30" t="e">
        <f t="shared" si="29"/>
        <v>#N/A</v>
      </c>
      <c r="J1888" s="29" t="e">
        <f>+VLOOKUP(Table13144[[#This Row],[DeviceMAC]],C1889:F3791,3,0)</f>
        <v>#N/A</v>
      </c>
      <c r="K1888" t="e">
        <f>+VLOOKUP(Table13144[[#This Row],[DeviceMAC]],C1889:F3791,4,0)</f>
        <v>#N/A</v>
      </c>
      <c r="L1888" t="e">
        <f>VLOOKUP(Table13144[[#This Row],[PrevRecordType]],RecordTypes!$B$13:$C$27,2,0)</f>
        <v>#N/A</v>
      </c>
      <c r="M1888" t="e">
        <f>+VLOOKUP(Table13144[[#This Row],[DeviceMAC]],C1889:H3791,5,0)</f>
        <v>#N/A</v>
      </c>
    </row>
    <row r="1889" spans="2:13" ht="28.8" x14ac:dyDescent="0.3">
      <c r="B1889" s="5" t="s">
        <v>26</v>
      </c>
      <c r="C1889" s="5" t="s">
        <v>43</v>
      </c>
      <c r="D1889" s="6">
        <v>44339</v>
      </c>
      <c r="E1889" s="28">
        <v>44339.280115740738</v>
      </c>
      <c r="F1889" s="7">
        <v>123</v>
      </c>
      <c r="G1889" s="7" t="str">
        <f>VLOOKUP(Table13144[[#This Row],[LogRecordType]],RecordTypes!$B$13:$C$27,2,0)</f>
        <v>User Login Start is Good</v>
      </c>
      <c r="H1889" s="5" t="s">
        <v>47</v>
      </c>
      <c r="I1889" s="30">
        <f t="shared" si="29"/>
        <v>44339</v>
      </c>
      <c r="J1889" s="29">
        <f>+VLOOKUP(Table13144[[#This Row],[DeviceMAC]],C1890:F3792,3,0)</f>
        <v>44339.280011574068</v>
      </c>
      <c r="K1889">
        <f>+VLOOKUP(Table13144[[#This Row],[DeviceMAC]],C1890:F3792,4,0)</f>
        <v>113</v>
      </c>
      <c r="L1889" t="str">
        <f>VLOOKUP(Table13144[[#This Row],[PrevRecordType]],RecordTypes!$B$13:$C$27,2,0)</f>
        <v>User Login Start</v>
      </c>
      <c r="M1889" t="str">
        <f>+VLOOKUP(Table13144[[#This Row],[DeviceMAC]],C1890:H3792,5,0)</f>
        <v>User Login Start</v>
      </c>
    </row>
    <row r="1890" spans="2:13" x14ac:dyDescent="0.3">
      <c r="B1890" s="5" t="s">
        <v>26</v>
      </c>
      <c r="C1890" s="5" t="s">
        <v>43</v>
      </c>
      <c r="D1890" s="6">
        <v>44339</v>
      </c>
      <c r="E1890" s="28">
        <v>44339.280011574068</v>
      </c>
      <c r="F1890" s="7">
        <v>113</v>
      </c>
      <c r="G1890" s="7" t="str">
        <f>VLOOKUP(Table13144[[#This Row],[LogRecordType]],RecordTypes!$B$13:$C$27,2,0)</f>
        <v>User Login Start</v>
      </c>
      <c r="H1890" s="5" t="s">
        <v>46</v>
      </c>
      <c r="I1890" s="30">
        <f t="shared" si="29"/>
        <v>44339</v>
      </c>
      <c r="J1890" s="29">
        <f>+VLOOKUP(Table13144[[#This Row],[DeviceMAC]],C1891:F3793,3,0)</f>
        <v>44339.279282407406</v>
      </c>
      <c r="K1890">
        <f>+VLOOKUP(Table13144[[#This Row],[DeviceMAC]],C1891:F3793,4,0)</f>
        <v>112</v>
      </c>
      <c r="L1890" t="str">
        <f>VLOOKUP(Table13144[[#This Row],[PrevRecordType]],RecordTypes!$B$13:$C$27,2,0)</f>
        <v>Device Connect Network</v>
      </c>
      <c r="M1890" t="str">
        <f>+VLOOKUP(Table13144[[#This Row],[DeviceMAC]],C1891:H3793,5,0)</f>
        <v>Device Connect Network</v>
      </c>
    </row>
    <row r="1891" spans="2:13" ht="28.8" x14ac:dyDescent="0.3">
      <c r="B1891" s="5" t="s">
        <v>29</v>
      </c>
      <c r="C1891" s="5" t="s">
        <v>41</v>
      </c>
      <c r="D1891" s="6">
        <v>44339</v>
      </c>
      <c r="E1891" s="28">
        <v>44339.279513888898</v>
      </c>
      <c r="F1891" s="7">
        <v>123</v>
      </c>
      <c r="G1891" s="7" t="str">
        <f>VLOOKUP(Table13144[[#This Row],[LogRecordType]],RecordTypes!$B$13:$C$27,2,0)</f>
        <v>User Login Start is Good</v>
      </c>
      <c r="H1891" s="5" t="s">
        <v>45</v>
      </c>
      <c r="I1891" s="30">
        <f t="shared" si="29"/>
        <v>44339</v>
      </c>
      <c r="J1891" s="29">
        <f>+VLOOKUP(Table13144[[#This Row],[DeviceMAC]],C1892:F3794,3,0)</f>
        <v>44339.279375000006</v>
      </c>
      <c r="K1891">
        <f>+VLOOKUP(Table13144[[#This Row],[DeviceMAC]],C1892:F3794,4,0)</f>
        <v>113</v>
      </c>
      <c r="L1891" t="str">
        <f>VLOOKUP(Table13144[[#This Row],[PrevRecordType]],RecordTypes!$B$13:$C$27,2,0)</f>
        <v>User Login Start</v>
      </c>
      <c r="M1891" t="str">
        <f>+VLOOKUP(Table13144[[#This Row],[DeviceMAC]],C1892:H3794,5,0)</f>
        <v>User Login Start</v>
      </c>
    </row>
    <row r="1892" spans="2:13" x14ac:dyDescent="0.3">
      <c r="B1892" s="5" t="s">
        <v>29</v>
      </c>
      <c r="C1892" s="5" t="s">
        <v>41</v>
      </c>
      <c r="D1892" s="6">
        <v>44339</v>
      </c>
      <c r="E1892" s="28">
        <v>44339.279375000006</v>
      </c>
      <c r="F1892" s="7">
        <v>113</v>
      </c>
      <c r="G1892" s="7" t="str">
        <f>VLOOKUP(Table13144[[#This Row],[LogRecordType]],RecordTypes!$B$13:$C$27,2,0)</f>
        <v>User Login Start</v>
      </c>
      <c r="H1892" s="5" t="s">
        <v>45</v>
      </c>
      <c r="I1892" s="30">
        <f t="shared" si="29"/>
        <v>44339</v>
      </c>
      <c r="J1892" s="29">
        <f>+VLOOKUP(Table13144[[#This Row],[DeviceMAC]],C1893:F3795,3,0)</f>
        <v>44339.274305555555</v>
      </c>
      <c r="K1892">
        <f>+VLOOKUP(Table13144[[#This Row],[DeviceMAC]],C1893:F3795,4,0)</f>
        <v>112</v>
      </c>
      <c r="L1892" t="str">
        <f>VLOOKUP(Table13144[[#This Row],[PrevRecordType]],RecordTypes!$B$13:$C$27,2,0)</f>
        <v>Device Connect Network</v>
      </c>
      <c r="M1892" t="str">
        <f>+VLOOKUP(Table13144[[#This Row],[DeviceMAC]],C1893:H3795,5,0)</f>
        <v>Device Connect Network</v>
      </c>
    </row>
    <row r="1893" spans="2:13" ht="28.8" x14ac:dyDescent="0.3">
      <c r="B1893" s="5" t="s">
        <v>26</v>
      </c>
      <c r="C1893" s="5" t="s">
        <v>43</v>
      </c>
      <c r="D1893" s="6">
        <v>44339</v>
      </c>
      <c r="E1893" s="28">
        <v>44339.279282407406</v>
      </c>
      <c r="F1893" s="7">
        <v>112</v>
      </c>
      <c r="G1893" s="7" t="str">
        <f>VLOOKUP(Table13144[[#This Row],[LogRecordType]],RecordTypes!$B$13:$C$27,2,0)</f>
        <v>Device Connect Network</v>
      </c>
      <c r="H1893" s="5" t="s">
        <v>44</v>
      </c>
      <c r="I1893" s="30">
        <f t="shared" si="29"/>
        <v>44339</v>
      </c>
      <c r="J1893" s="29">
        <f>+VLOOKUP(Table13144[[#This Row],[DeviceMAC]],C1894:F3796,3,0)</f>
        <v>44339.279178240737</v>
      </c>
      <c r="K1893">
        <f>+VLOOKUP(Table13144[[#This Row],[DeviceMAC]],C1894:F3796,4,0)</f>
        <v>106</v>
      </c>
      <c r="L1893" t="str">
        <f>VLOOKUP(Table13144[[#This Row],[PrevRecordType]],RecordTypes!$B$13:$C$27,2,0)</f>
        <v>Device Start is Good</v>
      </c>
      <c r="M1893" t="str">
        <f>+VLOOKUP(Table13144[[#This Row],[DeviceMAC]],C1894:H3796,5,0)</f>
        <v>Device Start is Good</v>
      </c>
    </row>
    <row r="1894" spans="2:13" x14ac:dyDescent="0.3">
      <c r="B1894" s="5" t="s">
        <v>26</v>
      </c>
      <c r="C1894" s="5" t="s">
        <v>43</v>
      </c>
      <c r="D1894" s="6">
        <v>44339</v>
      </c>
      <c r="E1894" s="28">
        <v>44339.279178240737</v>
      </c>
      <c r="F1894" s="7">
        <v>106</v>
      </c>
      <c r="G1894" s="7" t="str">
        <f>VLOOKUP(Table13144[[#This Row],[LogRecordType]],RecordTypes!$B$13:$C$27,2,0)</f>
        <v>Device Start is Good</v>
      </c>
      <c r="H1894" s="5" t="s">
        <v>44</v>
      </c>
      <c r="I1894" s="30">
        <f t="shared" si="29"/>
        <v>44339</v>
      </c>
      <c r="J1894" s="29">
        <f>+VLOOKUP(Table13144[[#This Row],[DeviceMAC]],C1895:F3797,3,0)</f>
        <v>44339.278252314813</v>
      </c>
      <c r="K1894">
        <f>+VLOOKUP(Table13144[[#This Row],[DeviceMAC]],C1895:F3797,4,0)</f>
        <v>102</v>
      </c>
      <c r="L1894" t="str">
        <f>VLOOKUP(Table13144[[#This Row],[PrevRecordType]],RecordTypes!$B$13:$C$27,2,0)</f>
        <v>Device Start</v>
      </c>
      <c r="M1894" t="str">
        <f>+VLOOKUP(Table13144[[#This Row],[DeviceMAC]],C1895:H3797,5,0)</f>
        <v>Device Start</v>
      </c>
    </row>
    <row r="1895" spans="2:13" x14ac:dyDescent="0.3">
      <c r="B1895" s="5" t="s">
        <v>26</v>
      </c>
      <c r="C1895" s="5" t="s">
        <v>43</v>
      </c>
      <c r="D1895" s="6">
        <v>44339</v>
      </c>
      <c r="E1895" s="28">
        <v>44339.278252314813</v>
      </c>
      <c r="F1895" s="7">
        <v>102</v>
      </c>
      <c r="G1895" s="7" t="str">
        <f>VLOOKUP(Table13144[[#This Row],[LogRecordType]],RecordTypes!$B$13:$C$27,2,0)</f>
        <v>Device Start</v>
      </c>
      <c r="H1895" s="5" t="s">
        <v>44</v>
      </c>
      <c r="I1895" s="30" t="e">
        <f t="shared" si="29"/>
        <v>#N/A</v>
      </c>
      <c r="J1895" s="29" t="e">
        <f>+VLOOKUP(Table13144[[#This Row],[DeviceMAC]],C1896:F3798,3,0)</f>
        <v>#N/A</v>
      </c>
      <c r="K1895" t="e">
        <f>+VLOOKUP(Table13144[[#This Row],[DeviceMAC]],C1896:F3798,4,0)</f>
        <v>#N/A</v>
      </c>
      <c r="L1895" t="e">
        <f>VLOOKUP(Table13144[[#This Row],[PrevRecordType]],RecordTypes!$B$13:$C$27,2,0)</f>
        <v>#N/A</v>
      </c>
      <c r="M1895" t="e">
        <f>+VLOOKUP(Table13144[[#This Row],[DeviceMAC]],C1896:H3798,5,0)</f>
        <v>#N/A</v>
      </c>
    </row>
    <row r="1896" spans="2:13" ht="28.8" x14ac:dyDescent="0.3">
      <c r="B1896" s="5" t="s">
        <v>29</v>
      </c>
      <c r="C1896" s="5" t="s">
        <v>41</v>
      </c>
      <c r="D1896" s="6">
        <v>44339</v>
      </c>
      <c r="E1896" s="28">
        <v>44339.274305555555</v>
      </c>
      <c r="F1896" s="7">
        <v>112</v>
      </c>
      <c r="G1896" s="7" t="str">
        <f>VLOOKUP(Table13144[[#This Row],[LogRecordType]],RecordTypes!$B$13:$C$27,2,0)</f>
        <v>Device Connect Network</v>
      </c>
      <c r="H1896" s="5" t="s">
        <v>42</v>
      </c>
      <c r="I1896" s="30" t="e">
        <f t="shared" si="29"/>
        <v>#N/A</v>
      </c>
      <c r="J1896" s="29" t="e">
        <f>+VLOOKUP(Table13144[[#This Row],[DeviceMAC]],C1897:F3799,3,0)</f>
        <v>#N/A</v>
      </c>
      <c r="K1896" t="e">
        <f>+VLOOKUP(Table13144[[#This Row],[DeviceMAC]],C1897:F3799,4,0)</f>
        <v>#N/A</v>
      </c>
      <c r="L1896" t="e">
        <f>VLOOKUP(Table13144[[#This Row],[PrevRecordType]],RecordTypes!$B$13:$C$27,2,0)</f>
        <v>#N/A</v>
      </c>
      <c r="M1896" t="e">
        <f>+VLOOKUP(Table13144[[#This Row],[DeviceMAC]],C1897:H3799,5,0)</f>
        <v>#N/A</v>
      </c>
    </row>
    <row r="1897" spans="2:13" ht="28.8" x14ac:dyDescent="0.3">
      <c r="B1897" s="5" t="s">
        <v>26</v>
      </c>
      <c r="C1897" s="5" t="s">
        <v>37</v>
      </c>
      <c r="D1897" s="6">
        <v>44339</v>
      </c>
      <c r="E1897" s="28">
        <v>44339.264293981476</v>
      </c>
      <c r="F1897" s="7">
        <v>123</v>
      </c>
      <c r="G1897" s="7" t="str">
        <f>VLOOKUP(Table13144[[#This Row],[LogRecordType]],RecordTypes!$B$13:$C$27,2,0)</f>
        <v>User Login Start is Good</v>
      </c>
      <c r="H1897" s="5" t="s">
        <v>40</v>
      </c>
      <c r="I1897" s="30">
        <f t="shared" si="29"/>
        <v>44339</v>
      </c>
      <c r="J1897" s="29">
        <f>+VLOOKUP(Table13144[[#This Row],[DeviceMAC]],C1898:F3800,3,0)</f>
        <v>44339.264201388884</v>
      </c>
      <c r="K1897">
        <f>+VLOOKUP(Table13144[[#This Row],[DeviceMAC]],C1898:F3800,4,0)</f>
        <v>113</v>
      </c>
      <c r="L1897" t="str">
        <f>VLOOKUP(Table13144[[#This Row],[PrevRecordType]],RecordTypes!$B$13:$C$27,2,0)</f>
        <v>User Login Start</v>
      </c>
      <c r="M1897" t="str">
        <f>+VLOOKUP(Table13144[[#This Row],[DeviceMAC]],C1898:H3800,5,0)</f>
        <v>User Login Start</v>
      </c>
    </row>
    <row r="1898" spans="2:13" ht="28.8" x14ac:dyDescent="0.3">
      <c r="B1898" s="5" t="s">
        <v>29</v>
      </c>
      <c r="C1898" s="5" t="s">
        <v>30</v>
      </c>
      <c r="D1898" s="6">
        <v>44339</v>
      </c>
      <c r="E1898" s="28">
        <v>44339.264247685183</v>
      </c>
      <c r="F1898" s="7">
        <v>123</v>
      </c>
      <c r="G1898" s="7" t="str">
        <f>VLOOKUP(Table13144[[#This Row],[LogRecordType]],RecordTypes!$B$13:$C$27,2,0)</f>
        <v>User Login Start is Good</v>
      </c>
      <c r="H1898" s="5" t="s">
        <v>36</v>
      </c>
      <c r="I1898" s="30">
        <f t="shared" si="29"/>
        <v>44339</v>
      </c>
      <c r="J1898" s="29">
        <f>+VLOOKUP(Table13144[[#This Row],[DeviceMAC]],C1899:F3801,3,0)</f>
        <v>44339.264178240737</v>
      </c>
      <c r="K1898">
        <f>+VLOOKUP(Table13144[[#This Row],[DeviceMAC]],C1899:F3801,4,0)</f>
        <v>113</v>
      </c>
      <c r="L1898" t="str">
        <f>VLOOKUP(Table13144[[#This Row],[PrevRecordType]],RecordTypes!$B$13:$C$27,2,0)</f>
        <v>User Login Start</v>
      </c>
      <c r="M1898" t="str">
        <f>+VLOOKUP(Table13144[[#This Row],[DeviceMAC]],C1899:H3801,5,0)</f>
        <v>User Login Start</v>
      </c>
    </row>
    <row r="1899" spans="2:13" x14ac:dyDescent="0.3">
      <c r="B1899" s="5" t="s">
        <v>26</v>
      </c>
      <c r="C1899" s="5" t="s">
        <v>37</v>
      </c>
      <c r="D1899" s="6">
        <v>44339</v>
      </c>
      <c r="E1899" s="28">
        <v>44339.264201388884</v>
      </c>
      <c r="F1899" s="7">
        <v>113</v>
      </c>
      <c r="G1899" s="7" t="str">
        <f>VLOOKUP(Table13144[[#This Row],[LogRecordType]],RecordTypes!$B$13:$C$27,2,0)</f>
        <v>User Login Start</v>
      </c>
      <c r="H1899" s="5" t="s">
        <v>39</v>
      </c>
      <c r="I1899" s="30">
        <f t="shared" si="29"/>
        <v>44339</v>
      </c>
      <c r="J1899" s="29">
        <f>+VLOOKUP(Table13144[[#This Row],[DeviceMAC]],C1900:F3802,3,0)</f>
        <v>44339.263749999998</v>
      </c>
      <c r="K1899">
        <f>+VLOOKUP(Table13144[[#This Row],[DeviceMAC]],C1900:F3802,4,0)</f>
        <v>112</v>
      </c>
      <c r="L1899" t="str">
        <f>VLOOKUP(Table13144[[#This Row],[PrevRecordType]],RecordTypes!$B$13:$C$27,2,0)</f>
        <v>Device Connect Network</v>
      </c>
      <c r="M1899" t="str">
        <f>+VLOOKUP(Table13144[[#This Row],[DeviceMAC]],C1900:H3802,5,0)</f>
        <v>Device Connect Network</v>
      </c>
    </row>
    <row r="1900" spans="2:13" x14ac:dyDescent="0.3">
      <c r="B1900" s="5" t="s">
        <v>29</v>
      </c>
      <c r="C1900" s="5" t="s">
        <v>30</v>
      </c>
      <c r="D1900" s="6">
        <v>44339</v>
      </c>
      <c r="E1900" s="28">
        <v>44339.264178240737</v>
      </c>
      <c r="F1900" s="7">
        <v>113</v>
      </c>
      <c r="G1900" s="7" t="str">
        <f>VLOOKUP(Table13144[[#This Row],[LogRecordType]],RecordTypes!$B$13:$C$27,2,0)</f>
        <v>User Login Start</v>
      </c>
      <c r="H1900" s="5" t="s">
        <v>36</v>
      </c>
      <c r="I1900" s="30">
        <f t="shared" si="29"/>
        <v>44339</v>
      </c>
      <c r="J1900" s="29">
        <f>+VLOOKUP(Table13144[[#This Row],[DeviceMAC]],C1901:F3803,3,0)</f>
        <v>44339.261666666665</v>
      </c>
      <c r="K1900">
        <f>+VLOOKUP(Table13144[[#This Row],[DeviceMAC]],C1901:F3803,4,0)</f>
        <v>135</v>
      </c>
      <c r="L1900" t="str">
        <f>VLOOKUP(Table13144[[#This Row],[PrevRecordType]],RecordTypes!$B$13:$C$27,2,0)</f>
        <v>User Login Start Fail</v>
      </c>
      <c r="M1900" t="str">
        <f>+VLOOKUP(Table13144[[#This Row],[DeviceMAC]],C1901:H3803,5,0)</f>
        <v>User Login Start Fail</v>
      </c>
    </row>
    <row r="1901" spans="2:13" ht="28.8" x14ac:dyDescent="0.3">
      <c r="B1901" s="5" t="s">
        <v>26</v>
      </c>
      <c r="C1901" s="5" t="s">
        <v>37</v>
      </c>
      <c r="D1901" s="6">
        <v>44339</v>
      </c>
      <c r="E1901" s="28">
        <v>44339.263749999998</v>
      </c>
      <c r="F1901" s="7">
        <v>112</v>
      </c>
      <c r="G1901" s="7" t="str">
        <f>VLOOKUP(Table13144[[#This Row],[LogRecordType]],RecordTypes!$B$13:$C$27,2,0)</f>
        <v>Device Connect Network</v>
      </c>
      <c r="H1901" s="5" t="s">
        <v>38</v>
      </c>
      <c r="I1901" s="30">
        <f t="shared" si="29"/>
        <v>44339</v>
      </c>
      <c r="J1901" s="29">
        <f>+VLOOKUP(Table13144[[#This Row],[DeviceMAC]],C1902:F3804,3,0)</f>
        <v>44339.263645833329</v>
      </c>
      <c r="K1901">
        <f>+VLOOKUP(Table13144[[#This Row],[DeviceMAC]],C1902:F3804,4,0)</f>
        <v>106</v>
      </c>
      <c r="L1901" t="str">
        <f>VLOOKUP(Table13144[[#This Row],[PrevRecordType]],RecordTypes!$B$13:$C$27,2,0)</f>
        <v>Device Start is Good</v>
      </c>
      <c r="M1901" t="str">
        <f>+VLOOKUP(Table13144[[#This Row],[DeviceMAC]],C1902:H3804,5,0)</f>
        <v>Device Start is Good</v>
      </c>
    </row>
    <row r="1902" spans="2:13" x14ac:dyDescent="0.3">
      <c r="B1902" s="5" t="s">
        <v>26</v>
      </c>
      <c r="C1902" s="5" t="s">
        <v>37</v>
      </c>
      <c r="D1902" s="6">
        <v>44339</v>
      </c>
      <c r="E1902" s="28">
        <v>44339.263645833329</v>
      </c>
      <c r="F1902" s="7">
        <v>106</v>
      </c>
      <c r="G1902" s="7" t="str">
        <f>VLOOKUP(Table13144[[#This Row],[LogRecordType]],RecordTypes!$B$13:$C$27,2,0)</f>
        <v>Device Start is Good</v>
      </c>
      <c r="H1902" s="5" t="s">
        <v>38</v>
      </c>
      <c r="I1902" s="30">
        <f t="shared" si="29"/>
        <v>44339</v>
      </c>
      <c r="J1902" s="29">
        <f>+VLOOKUP(Table13144[[#This Row],[DeviceMAC]],C1903:F3805,3,0)</f>
        <v>44339.262939814806</v>
      </c>
      <c r="K1902">
        <f>+VLOOKUP(Table13144[[#This Row],[DeviceMAC]],C1903:F3805,4,0)</f>
        <v>102</v>
      </c>
      <c r="L1902" t="str">
        <f>VLOOKUP(Table13144[[#This Row],[PrevRecordType]],RecordTypes!$B$13:$C$27,2,0)</f>
        <v>Device Start</v>
      </c>
      <c r="M1902" t="str">
        <f>+VLOOKUP(Table13144[[#This Row],[DeviceMAC]],C1903:H3805,5,0)</f>
        <v>Device Start</v>
      </c>
    </row>
    <row r="1903" spans="2:13" x14ac:dyDescent="0.3">
      <c r="B1903" s="5" t="s">
        <v>26</v>
      </c>
      <c r="C1903" s="5" t="s">
        <v>37</v>
      </c>
      <c r="D1903" s="6">
        <v>44339</v>
      </c>
      <c r="E1903" s="28">
        <v>44339.262939814806</v>
      </c>
      <c r="F1903" s="7">
        <v>102</v>
      </c>
      <c r="G1903" s="7" t="str">
        <f>VLOOKUP(Table13144[[#This Row],[LogRecordType]],RecordTypes!$B$13:$C$27,2,0)</f>
        <v>Device Start</v>
      </c>
      <c r="H1903" s="5" t="s">
        <v>38</v>
      </c>
      <c r="I1903" s="30" t="e">
        <f t="shared" si="29"/>
        <v>#N/A</v>
      </c>
      <c r="J1903" s="29" t="e">
        <f>+VLOOKUP(Table13144[[#This Row],[DeviceMAC]],C1904:F3806,3,0)</f>
        <v>#N/A</v>
      </c>
      <c r="K1903" t="e">
        <f>+VLOOKUP(Table13144[[#This Row],[DeviceMAC]],C1904:F3806,4,0)</f>
        <v>#N/A</v>
      </c>
      <c r="L1903" t="e">
        <f>VLOOKUP(Table13144[[#This Row],[PrevRecordType]],RecordTypes!$B$13:$C$27,2,0)</f>
        <v>#N/A</v>
      </c>
      <c r="M1903" t="e">
        <f>+VLOOKUP(Table13144[[#This Row],[DeviceMAC]],C1904:H3806,5,0)</f>
        <v>#N/A</v>
      </c>
    </row>
    <row r="1904" spans="2:13" x14ac:dyDescent="0.3">
      <c r="B1904" s="5" t="s">
        <v>29</v>
      </c>
      <c r="C1904" s="5" t="s">
        <v>30</v>
      </c>
      <c r="D1904" s="6">
        <v>44339</v>
      </c>
      <c r="E1904" s="28">
        <v>44339.261666666665</v>
      </c>
      <c r="F1904" s="7">
        <v>135</v>
      </c>
      <c r="G1904" s="7" t="str">
        <f>VLOOKUP(Table13144[[#This Row],[LogRecordType]],RecordTypes!$B$13:$C$27,2,0)</f>
        <v>User Login Start Fail</v>
      </c>
      <c r="H1904" s="5" t="s">
        <v>36</v>
      </c>
      <c r="I1904" s="30">
        <f t="shared" si="29"/>
        <v>44339</v>
      </c>
      <c r="J1904" s="29">
        <f>+VLOOKUP(Table13144[[#This Row],[DeviceMAC]],C1905:F3807,3,0)</f>
        <v>44339.261597222219</v>
      </c>
      <c r="K1904">
        <f>+VLOOKUP(Table13144[[#This Row],[DeviceMAC]],C1905:F3807,4,0)</f>
        <v>113</v>
      </c>
      <c r="L1904" t="str">
        <f>VLOOKUP(Table13144[[#This Row],[PrevRecordType]],RecordTypes!$B$13:$C$27,2,0)</f>
        <v>User Login Start</v>
      </c>
      <c r="M1904" t="str">
        <f>+VLOOKUP(Table13144[[#This Row],[DeviceMAC]],C1905:H3807,5,0)</f>
        <v>User Login Start</v>
      </c>
    </row>
    <row r="1905" spans="2:13" x14ac:dyDescent="0.3">
      <c r="B1905" s="5" t="s">
        <v>29</v>
      </c>
      <c r="C1905" s="5" t="s">
        <v>30</v>
      </c>
      <c r="D1905" s="6">
        <v>44339</v>
      </c>
      <c r="E1905" s="28">
        <v>44339.261597222219</v>
      </c>
      <c r="F1905" s="7">
        <v>113</v>
      </c>
      <c r="G1905" s="7" t="str">
        <f>VLOOKUP(Table13144[[#This Row],[LogRecordType]],RecordTypes!$B$13:$C$27,2,0)</f>
        <v>User Login Start</v>
      </c>
      <c r="H1905" s="5" t="s">
        <v>36</v>
      </c>
      <c r="I1905" s="30">
        <f t="shared" si="29"/>
        <v>44339</v>
      </c>
      <c r="J1905" s="29">
        <f>+VLOOKUP(Table13144[[#This Row],[DeviceMAC]],C1906:F3808,3,0)</f>
        <v>44339.257291666669</v>
      </c>
      <c r="K1905">
        <f>+VLOOKUP(Table13144[[#This Row],[DeviceMAC]],C1906:F3808,4,0)</f>
        <v>112</v>
      </c>
      <c r="L1905" t="str">
        <f>VLOOKUP(Table13144[[#This Row],[PrevRecordType]],RecordTypes!$B$13:$C$27,2,0)</f>
        <v>Device Connect Network</v>
      </c>
      <c r="M1905" t="str">
        <f>+VLOOKUP(Table13144[[#This Row],[DeviceMAC]],C1906:H3808,5,0)</f>
        <v>Device Connect Network</v>
      </c>
    </row>
    <row r="1906" spans="2:13" ht="28.8" x14ac:dyDescent="0.3">
      <c r="B1906" s="5" t="s">
        <v>26</v>
      </c>
      <c r="C1906" s="5" t="s">
        <v>32</v>
      </c>
      <c r="D1906" s="6">
        <v>44339</v>
      </c>
      <c r="E1906" s="28">
        <v>44339.26130787038</v>
      </c>
      <c r="F1906" s="7">
        <v>123</v>
      </c>
      <c r="G1906" s="7" t="str">
        <f>VLOOKUP(Table13144[[#This Row],[LogRecordType]],RecordTypes!$B$13:$C$27,2,0)</f>
        <v>User Login Start is Good</v>
      </c>
      <c r="H1906" s="5" t="s">
        <v>34</v>
      </c>
      <c r="I1906" s="30">
        <f t="shared" si="29"/>
        <v>44339</v>
      </c>
      <c r="J1906" s="29">
        <f>+VLOOKUP(Table13144[[#This Row],[DeviceMAC]],C1907:F3809,3,0)</f>
        <v>44339.261226851864</v>
      </c>
      <c r="K1906">
        <f>+VLOOKUP(Table13144[[#This Row],[DeviceMAC]],C1907:F3809,4,0)</f>
        <v>113</v>
      </c>
      <c r="L1906" t="str">
        <f>VLOOKUP(Table13144[[#This Row],[PrevRecordType]],RecordTypes!$B$13:$C$27,2,0)</f>
        <v>User Login Start</v>
      </c>
      <c r="M1906" t="str">
        <f>+VLOOKUP(Table13144[[#This Row],[DeviceMAC]],C1907:H3809,5,0)</f>
        <v>User Login Start</v>
      </c>
    </row>
    <row r="1907" spans="2:13" x14ac:dyDescent="0.3">
      <c r="B1907" s="5" t="s">
        <v>26</v>
      </c>
      <c r="C1907" s="5" t="s">
        <v>32</v>
      </c>
      <c r="D1907" s="6">
        <v>44339</v>
      </c>
      <c r="E1907" s="28">
        <v>44339.261226851864</v>
      </c>
      <c r="F1907" s="7">
        <v>113</v>
      </c>
      <c r="G1907" s="7" t="str">
        <f>VLOOKUP(Table13144[[#This Row],[LogRecordType]],RecordTypes!$B$13:$C$27,2,0)</f>
        <v>User Login Start</v>
      </c>
      <c r="H1907" s="5" t="s">
        <v>35</v>
      </c>
      <c r="I1907" s="30">
        <f t="shared" si="29"/>
        <v>44339</v>
      </c>
      <c r="J1907" s="29">
        <f>+VLOOKUP(Table13144[[#This Row],[DeviceMAC]],C1908:F3810,3,0)</f>
        <v>44339.261076388902</v>
      </c>
      <c r="K1907">
        <f>+VLOOKUP(Table13144[[#This Row],[DeviceMAC]],C1908:F3810,4,0)</f>
        <v>112</v>
      </c>
      <c r="L1907" t="str">
        <f>VLOOKUP(Table13144[[#This Row],[PrevRecordType]],RecordTypes!$B$13:$C$27,2,0)</f>
        <v>Device Connect Network</v>
      </c>
      <c r="M1907" t="str">
        <f>+VLOOKUP(Table13144[[#This Row],[DeviceMAC]],C1908:H3810,5,0)</f>
        <v>Device Connect Network</v>
      </c>
    </row>
    <row r="1908" spans="2:13" ht="28.8" x14ac:dyDescent="0.3">
      <c r="B1908" s="5" t="s">
        <v>26</v>
      </c>
      <c r="C1908" s="5" t="s">
        <v>32</v>
      </c>
      <c r="D1908" s="6">
        <v>44339</v>
      </c>
      <c r="E1908" s="28">
        <v>44339.261076388902</v>
      </c>
      <c r="F1908" s="7">
        <v>112</v>
      </c>
      <c r="G1908" s="7" t="str">
        <f>VLOOKUP(Table13144[[#This Row],[LogRecordType]],RecordTypes!$B$13:$C$27,2,0)</f>
        <v>Device Connect Network</v>
      </c>
      <c r="H1908" s="5" t="s">
        <v>33</v>
      </c>
      <c r="I1908" s="30">
        <f t="shared" si="29"/>
        <v>44339</v>
      </c>
      <c r="J1908" s="29">
        <f>+VLOOKUP(Table13144[[#This Row],[DeviceMAC]],C1909:F3811,3,0)</f>
        <v>44339.260972222233</v>
      </c>
      <c r="K1908">
        <f>+VLOOKUP(Table13144[[#This Row],[DeviceMAC]],C1909:F3811,4,0)</f>
        <v>106</v>
      </c>
      <c r="L1908" t="str">
        <f>VLOOKUP(Table13144[[#This Row],[PrevRecordType]],RecordTypes!$B$13:$C$27,2,0)</f>
        <v>Device Start is Good</v>
      </c>
      <c r="M1908" t="str">
        <f>+VLOOKUP(Table13144[[#This Row],[DeviceMAC]],C1909:H3811,5,0)</f>
        <v>Device Start is Good</v>
      </c>
    </row>
    <row r="1909" spans="2:13" x14ac:dyDescent="0.3">
      <c r="B1909" s="5" t="s">
        <v>26</v>
      </c>
      <c r="C1909" s="5" t="s">
        <v>32</v>
      </c>
      <c r="D1909" s="6">
        <v>44339</v>
      </c>
      <c r="E1909" s="28">
        <v>44339.260972222233</v>
      </c>
      <c r="F1909" s="7">
        <v>106</v>
      </c>
      <c r="G1909" s="7" t="str">
        <f>VLOOKUP(Table13144[[#This Row],[LogRecordType]],RecordTypes!$B$13:$C$27,2,0)</f>
        <v>Device Start is Good</v>
      </c>
      <c r="H1909" s="5" t="s">
        <v>33</v>
      </c>
      <c r="I1909" s="30">
        <f t="shared" si="29"/>
        <v>44339</v>
      </c>
      <c r="J1909" s="29">
        <f>+VLOOKUP(Table13144[[#This Row],[DeviceMAC]],C1910:F3812,3,0)</f>
        <v>44339.260115740748</v>
      </c>
      <c r="K1909">
        <f>+VLOOKUP(Table13144[[#This Row],[DeviceMAC]],C1910:F3812,4,0)</f>
        <v>102</v>
      </c>
      <c r="L1909" t="str">
        <f>VLOOKUP(Table13144[[#This Row],[PrevRecordType]],RecordTypes!$B$13:$C$27,2,0)</f>
        <v>Device Start</v>
      </c>
      <c r="M1909" t="str">
        <f>+VLOOKUP(Table13144[[#This Row],[DeviceMAC]],C1910:H3812,5,0)</f>
        <v>Device Start</v>
      </c>
    </row>
    <row r="1910" spans="2:13" ht="28.8" x14ac:dyDescent="0.3">
      <c r="B1910" s="5" t="s">
        <v>26</v>
      </c>
      <c r="C1910" s="5" t="s">
        <v>27</v>
      </c>
      <c r="D1910" s="6">
        <v>44339</v>
      </c>
      <c r="E1910" s="28">
        <v>44339.260694444449</v>
      </c>
      <c r="F1910" s="7">
        <v>123</v>
      </c>
      <c r="G1910" s="7" t="str">
        <f>VLOOKUP(Table13144[[#This Row],[LogRecordType]],RecordTypes!$B$13:$C$27,2,0)</f>
        <v>User Login Start is Good</v>
      </c>
      <c r="H1910" s="5" t="s">
        <v>34</v>
      </c>
      <c r="I1910" s="30">
        <f t="shared" si="29"/>
        <v>44339</v>
      </c>
      <c r="J1910" s="29">
        <f>+VLOOKUP(Table13144[[#This Row],[DeviceMAC]],C1911:F3813,3,0)</f>
        <v>44339.260682870372</v>
      </c>
      <c r="K1910">
        <f>+VLOOKUP(Table13144[[#This Row],[DeviceMAC]],C1911:F3813,4,0)</f>
        <v>113</v>
      </c>
      <c r="L1910" t="str">
        <f>VLOOKUP(Table13144[[#This Row],[PrevRecordType]],RecordTypes!$B$13:$C$27,2,0)</f>
        <v>User Login Start</v>
      </c>
      <c r="M1910" t="str">
        <f>+VLOOKUP(Table13144[[#This Row],[DeviceMAC]],C1911:H3813,5,0)</f>
        <v>User Login Start</v>
      </c>
    </row>
    <row r="1911" spans="2:13" x14ac:dyDescent="0.3">
      <c r="B1911" s="5" t="s">
        <v>26</v>
      </c>
      <c r="C1911" s="5" t="s">
        <v>27</v>
      </c>
      <c r="D1911" s="6">
        <v>44339</v>
      </c>
      <c r="E1911" s="28">
        <v>44339.260682870372</v>
      </c>
      <c r="F1911" s="7">
        <v>113</v>
      </c>
      <c r="G1911" s="7" t="str">
        <f>VLOOKUP(Table13144[[#This Row],[LogRecordType]],RecordTypes!$B$13:$C$27,2,0)</f>
        <v>User Login Start</v>
      </c>
      <c r="H1911" s="5" t="s">
        <v>34</v>
      </c>
      <c r="I1911" s="30">
        <f t="shared" si="29"/>
        <v>44339</v>
      </c>
      <c r="J1911" s="29">
        <f>+VLOOKUP(Table13144[[#This Row],[DeviceMAC]],C1912:F3814,3,0)</f>
        <v>44339.255555555559</v>
      </c>
      <c r="K1911">
        <f>+VLOOKUP(Table13144[[#This Row],[DeviceMAC]],C1912:F3814,4,0)</f>
        <v>112</v>
      </c>
      <c r="L1911" t="str">
        <f>VLOOKUP(Table13144[[#This Row],[PrevRecordType]],RecordTypes!$B$13:$C$27,2,0)</f>
        <v>Device Connect Network</v>
      </c>
      <c r="M1911" t="str">
        <f>+VLOOKUP(Table13144[[#This Row],[DeviceMAC]],C1912:H3814,5,0)</f>
        <v>Device Connect Network</v>
      </c>
    </row>
    <row r="1912" spans="2:13" x14ac:dyDescent="0.3">
      <c r="B1912" s="5" t="s">
        <v>26</v>
      </c>
      <c r="C1912" s="5" t="s">
        <v>32</v>
      </c>
      <c r="D1912" s="6">
        <v>44339</v>
      </c>
      <c r="E1912" s="28">
        <v>44339.260115740748</v>
      </c>
      <c r="F1912" s="7">
        <v>102</v>
      </c>
      <c r="G1912" s="7" t="str">
        <f>VLOOKUP(Table13144[[#This Row],[LogRecordType]],RecordTypes!$B$13:$C$27,2,0)</f>
        <v>Device Start</v>
      </c>
      <c r="H1912" s="5" t="s">
        <v>33</v>
      </c>
      <c r="I1912" s="30" t="e">
        <f t="shared" si="29"/>
        <v>#N/A</v>
      </c>
      <c r="J1912" s="29" t="e">
        <f>+VLOOKUP(Table13144[[#This Row],[DeviceMAC]],C1913:F3815,3,0)</f>
        <v>#N/A</v>
      </c>
      <c r="K1912" t="e">
        <f>+VLOOKUP(Table13144[[#This Row],[DeviceMAC]],C1913:F3815,4,0)</f>
        <v>#N/A</v>
      </c>
      <c r="L1912" t="e">
        <f>VLOOKUP(Table13144[[#This Row],[PrevRecordType]],RecordTypes!$B$13:$C$27,2,0)</f>
        <v>#N/A</v>
      </c>
      <c r="M1912" t="e">
        <f>+VLOOKUP(Table13144[[#This Row],[DeviceMAC]],C1913:H3815,5,0)</f>
        <v>#N/A</v>
      </c>
    </row>
    <row r="1913" spans="2:13" ht="28.8" x14ac:dyDescent="0.3">
      <c r="B1913" s="5" t="s">
        <v>29</v>
      </c>
      <c r="C1913" s="5" t="s">
        <v>30</v>
      </c>
      <c r="D1913" s="6">
        <v>44339</v>
      </c>
      <c r="E1913" s="28">
        <v>44339.257291666669</v>
      </c>
      <c r="F1913" s="7">
        <v>112</v>
      </c>
      <c r="G1913" s="7" t="str">
        <f>VLOOKUP(Table13144[[#This Row],[LogRecordType]],RecordTypes!$B$13:$C$27,2,0)</f>
        <v>Device Connect Network</v>
      </c>
      <c r="H1913" s="5" t="s">
        <v>31</v>
      </c>
      <c r="I1913" s="30" t="e">
        <f t="shared" si="29"/>
        <v>#N/A</v>
      </c>
      <c r="J1913" s="29" t="e">
        <f>+VLOOKUP(Table13144[[#This Row],[DeviceMAC]],C1914:F3816,3,0)</f>
        <v>#N/A</v>
      </c>
      <c r="K1913" t="e">
        <f>+VLOOKUP(Table13144[[#This Row],[DeviceMAC]],C1914:F3816,4,0)</f>
        <v>#N/A</v>
      </c>
      <c r="L1913" t="e">
        <f>VLOOKUP(Table13144[[#This Row],[PrevRecordType]],RecordTypes!$B$13:$C$27,2,0)</f>
        <v>#N/A</v>
      </c>
      <c r="M1913" t="e">
        <f>+VLOOKUP(Table13144[[#This Row],[DeviceMAC]],C1914:H3816,5,0)</f>
        <v>#N/A</v>
      </c>
    </row>
    <row r="1914" spans="2:13" ht="28.8" x14ac:dyDescent="0.3">
      <c r="B1914" s="5" t="s">
        <v>26</v>
      </c>
      <c r="C1914" s="5" t="s">
        <v>27</v>
      </c>
      <c r="D1914" s="6">
        <v>44339</v>
      </c>
      <c r="E1914" s="28">
        <v>44339.255555555559</v>
      </c>
      <c r="F1914" s="7">
        <v>112</v>
      </c>
      <c r="G1914" s="7" t="str">
        <f>VLOOKUP(Table13144[[#This Row],[LogRecordType]],RecordTypes!$B$13:$C$27,2,0)</f>
        <v>Device Connect Network</v>
      </c>
      <c r="H1914" s="5" t="s">
        <v>28</v>
      </c>
      <c r="I1914" s="30" t="e">
        <f t="shared" si="29"/>
        <v>#N/A</v>
      </c>
      <c r="J1914" s="29" t="e">
        <f>+VLOOKUP(Table13144[[#This Row],[DeviceMAC]],C1915:F3817,3,0)</f>
        <v>#N/A</v>
      </c>
      <c r="K1914" t="e">
        <f>+VLOOKUP(Table13144[[#This Row],[DeviceMAC]],C1915:F3817,4,0)</f>
        <v>#N/A</v>
      </c>
      <c r="L1914" t="e">
        <f>VLOOKUP(Table13144[[#This Row],[PrevRecordType]],RecordTypes!$B$13:$C$27,2,0)</f>
        <v>#N/A</v>
      </c>
      <c r="M1914" t="e">
        <f>+VLOOKUP(Table13144[[#This Row],[DeviceMAC]],C1915:H3817,5,0)</f>
        <v>#N/A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D3061-E480-443D-902C-7358C589CA9C}">
  <dimension ref="A1:M26"/>
  <sheetViews>
    <sheetView tabSelected="1" topLeftCell="B1" zoomScale="60" workbookViewId="0">
      <selection activeCell="B28" sqref="B28"/>
    </sheetView>
  </sheetViews>
  <sheetFormatPr defaultColWidth="8.77734375" defaultRowHeight="14.4" x14ac:dyDescent="0.3"/>
  <cols>
    <col min="2" max="2" width="15.6640625" bestFit="1" customWidth="1"/>
    <col min="3" max="3" width="94" customWidth="1"/>
    <col min="4" max="4" width="17.44140625" bestFit="1" customWidth="1"/>
    <col min="5" max="5" width="10.6640625" bestFit="1" customWidth="1"/>
    <col min="6" max="6" width="14.77734375" bestFit="1" customWidth="1"/>
    <col min="7" max="7" width="12.77734375" bestFit="1" customWidth="1"/>
    <col min="9" max="9" width="12.77734375" bestFit="1" customWidth="1"/>
    <col min="10" max="10" width="17.77734375" bestFit="1" customWidth="1"/>
    <col min="11" max="11" width="17.77734375" customWidth="1"/>
    <col min="13" max="14" width="11.109375" bestFit="1" customWidth="1"/>
    <col min="18" max="18" width="10.77734375" bestFit="1" customWidth="1"/>
  </cols>
  <sheetData>
    <row r="1" spans="1:13" x14ac:dyDescent="0.3">
      <c r="A1" s="1" t="s">
        <v>15</v>
      </c>
    </row>
    <row r="2" spans="1:13" x14ac:dyDescent="0.3">
      <c r="D2" s="2" t="s">
        <v>1</v>
      </c>
      <c r="E2" s="2" t="s">
        <v>2</v>
      </c>
      <c r="F2" s="2"/>
      <c r="H2" s="2" t="s">
        <v>8</v>
      </c>
      <c r="L2" s="2" t="s">
        <v>187</v>
      </c>
      <c r="M2" s="12">
        <v>45006</v>
      </c>
    </row>
    <row r="3" spans="1:13" x14ac:dyDescent="0.3">
      <c r="D3" s="2" t="s">
        <v>3</v>
      </c>
      <c r="E3" s="2"/>
      <c r="F3" s="2"/>
      <c r="H3">
        <v>1</v>
      </c>
      <c r="I3" t="s">
        <v>18</v>
      </c>
    </row>
    <row r="4" spans="1:13" x14ac:dyDescent="0.3">
      <c r="B4" s="2" t="s">
        <v>17</v>
      </c>
      <c r="C4" s="2"/>
      <c r="D4" s="2">
        <v>1</v>
      </c>
      <c r="E4" t="s">
        <v>188</v>
      </c>
      <c r="F4">
        <v>8839268</v>
      </c>
      <c r="H4">
        <v>2</v>
      </c>
      <c r="I4" t="s">
        <v>19</v>
      </c>
    </row>
    <row r="5" spans="1:13" x14ac:dyDescent="0.3">
      <c r="B5" s="2"/>
      <c r="C5" s="2"/>
      <c r="D5" s="2">
        <v>2</v>
      </c>
      <c r="E5" t="s">
        <v>189</v>
      </c>
      <c r="F5">
        <v>8841879</v>
      </c>
      <c r="H5">
        <v>3</v>
      </c>
      <c r="I5" t="s">
        <v>9</v>
      </c>
    </row>
    <row r="6" spans="1:13" x14ac:dyDescent="0.3">
      <c r="D6" s="2">
        <v>3</v>
      </c>
      <c r="E6" t="s">
        <v>190</v>
      </c>
      <c r="F6">
        <v>8833576</v>
      </c>
    </row>
    <row r="10" spans="1:13" x14ac:dyDescent="0.3">
      <c r="B10" s="2" t="s">
        <v>191</v>
      </c>
      <c r="C10" s="2" t="s">
        <v>12</v>
      </c>
      <c r="D10" s="2" t="s">
        <v>192</v>
      </c>
      <c r="E10" s="2" t="s">
        <v>193</v>
      </c>
      <c r="F10" s="2" t="s">
        <v>194</v>
      </c>
      <c r="G10" s="2" t="s">
        <v>195</v>
      </c>
    </row>
    <row r="11" spans="1:13" x14ac:dyDescent="0.3">
      <c r="A11" s="2"/>
      <c r="B11">
        <v>1</v>
      </c>
      <c r="C11" t="s">
        <v>196</v>
      </c>
      <c r="D11" s="13">
        <v>1</v>
      </c>
      <c r="E11" t="s">
        <v>197</v>
      </c>
      <c r="F11" s="12">
        <v>44995</v>
      </c>
      <c r="G11" s="12">
        <v>44995</v>
      </c>
    </row>
    <row r="12" spans="1:13" x14ac:dyDescent="0.3">
      <c r="B12">
        <v>2</v>
      </c>
      <c r="C12" t="s">
        <v>198</v>
      </c>
      <c r="D12" s="13">
        <v>2</v>
      </c>
      <c r="E12" t="s">
        <v>197</v>
      </c>
      <c r="F12" s="12">
        <v>45000</v>
      </c>
      <c r="G12" s="12">
        <v>45000</v>
      </c>
    </row>
    <row r="13" spans="1:13" x14ac:dyDescent="0.3">
      <c r="B13">
        <v>3</v>
      </c>
      <c r="C13" t="s">
        <v>199</v>
      </c>
      <c r="D13" s="13">
        <v>2</v>
      </c>
      <c r="E13" t="s">
        <v>197</v>
      </c>
      <c r="F13" s="12">
        <v>45000</v>
      </c>
      <c r="G13" s="12">
        <v>45000</v>
      </c>
    </row>
    <row r="14" spans="1:13" x14ac:dyDescent="0.3">
      <c r="B14">
        <v>4</v>
      </c>
      <c r="C14" t="s">
        <v>200</v>
      </c>
      <c r="D14" s="13">
        <v>3</v>
      </c>
      <c r="E14" t="s">
        <v>197</v>
      </c>
      <c r="F14" s="12">
        <v>45000</v>
      </c>
      <c r="G14" s="12">
        <v>45000</v>
      </c>
    </row>
    <row r="15" spans="1:13" x14ac:dyDescent="0.3">
      <c r="B15">
        <v>5</v>
      </c>
      <c r="C15" t="s">
        <v>201</v>
      </c>
      <c r="D15" s="13">
        <v>3</v>
      </c>
      <c r="E15" t="s">
        <v>197</v>
      </c>
      <c r="F15" s="12">
        <v>45000</v>
      </c>
      <c r="G15" s="12">
        <v>45000</v>
      </c>
    </row>
    <row r="16" spans="1:13" x14ac:dyDescent="0.3">
      <c r="B16">
        <v>6</v>
      </c>
      <c r="C16" t="s">
        <v>315</v>
      </c>
      <c r="D16" s="13">
        <v>3</v>
      </c>
      <c r="E16" t="s">
        <v>197</v>
      </c>
      <c r="F16" s="12">
        <v>45000</v>
      </c>
      <c r="G16" s="12">
        <v>45000</v>
      </c>
    </row>
    <row r="17" spans="2:7" x14ac:dyDescent="0.3">
      <c r="B17">
        <v>7</v>
      </c>
      <c r="C17" t="s">
        <v>202</v>
      </c>
      <c r="D17" s="13">
        <v>4</v>
      </c>
      <c r="E17" t="s">
        <v>197</v>
      </c>
      <c r="F17" s="12">
        <v>45003</v>
      </c>
      <c r="G17" s="12">
        <v>45003</v>
      </c>
    </row>
    <row r="18" spans="2:7" x14ac:dyDescent="0.3">
      <c r="B18">
        <v>8</v>
      </c>
      <c r="C18" t="s">
        <v>316</v>
      </c>
      <c r="D18" s="13">
        <v>4</v>
      </c>
      <c r="E18" t="s">
        <v>197</v>
      </c>
      <c r="F18" s="12">
        <v>45003</v>
      </c>
      <c r="G18" s="12">
        <v>45003</v>
      </c>
    </row>
    <row r="19" spans="2:7" x14ac:dyDescent="0.3">
      <c r="B19">
        <v>9</v>
      </c>
      <c r="C19" t="s">
        <v>317</v>
      </c>
      <c r="D19" s="13">
        <v>4</v>
      </c>
      <c r="E19" t="s">
        <v>197</v>
      </c>
      <c r="F19" s="12">
        <v>45003</v>
      </c>
      <c r="G19" s="12">
        <v>45003</v>
      </c>
    </row>
    <row r="20" spans="2:7" x14ac:dyDescent="0.3">
      <c r="B20">
        <v>10</v>
      </c>
      <c r="C20" t="s">
        <v>318</v>
      </c>
      <c r="D20" s="13">
        <v>5</v>
      </c>
      <c r="E20" t="s">
        <v>197</v>
      </c>
      <c r="F20" s="12">
        <v>45003</v>
      </c>
      <c r="G20" s="12">
        <v>45003</v>
      </c>
    </row>
    <row r="21" spans="2:7" x14ac:dyDescent="0.3">
      <c r="B21">
        <v>11</v>
      </c>
      <c r="C21" t="s">
        <v>319</v>
      </c>
      <c r="D21" s="13">
        <v>5</v>
      </c>
      <c r="E21" t="s">
        <v>197</v>
      </c>
      <c r="F21" s="12">
        <v>45003</v>
      </c>
      <c r="G21" s="12">
        <v>45003</v>
      </c>
    </row>
    <row r="22" spans="2:7" x14ac:dyDescent="0.3">
      <c r="B22">
        <v>12</v>
      </c>
      <c r="C22" t="s">
        <v>320</v>
      </c>
      <c r="D22" s="13">
        <v>6</v>
      </c>
      <c r="E22" t="s">
        <v>197</v>
      </c>
      <c r="F22" s="12">
        <v>45003</v>
      </c>
      <c r="G22" s="12">
        <v>45003</v>
      </c>
    </row>
    <row r="23" spans="2:7" x14ac:dyDescent="0.3">
      <c r="B23">
        <v>13</v>
      </c>
      <c r="C23" t="s">
        <v>321</v>
      </c>
      <c r="D23" s="13">
        <v>7</v>
      </c>
      <c r="E23" t="s">
        <v>197</v>
      </c>
      <c r="F23" s="12">
        <v>45005</v>
      </c>
      <c r="G23" s="12">
        <v>45005</v>
      </c>
    </row>
    <row r="24" spans="2:7" x14ac:dyDescent="0.3">
      <c r="B24">
        <v>14</v>
      </c>
      <c r="C24" t="s">
        <v>322</v>
      </c>
      <c r="D24" s="13">
        <v>8</v>
      </c>
      <c r="E24" t="s">
        <v>197</v>
      </c>
      <c r="F24" s="12">
        <v>45005</v>
      </c>
      <c r="G24" s="12">
        <v>45005</v>
      </c>
    </row>
    <row r="25" spans="2:7" x14ac:dyDescent="0.3">
      <c r="B25">
        <v>15</v>
      </c>
      <c r="C25" t="s">
        <v>323</v>
      </c>
      <c r="D25" s="13">
        <v>8</v>
      </c>
      <c r="E25" t="s">
        <v>197</v>
      </c>
      <c r="F25" s="12">
        <v>45005</v>
      </c>
      <c r="G25" s="12">
        <v>45005</v>
      </c>
    </row>
    <row r="26" spans="2:7" x14ac:dyDescent="0.3">
      <c r="B26">
        <v>16</v>
      </c>
      <c r="C26" t="s">
        <v>324</v>
      </c>
      <c r="D26" s="13">
        <v>9</v>
      </c>
      <c r="E26" t="s">
        <v>197</v>
      </c>
      <c r="F26" s="12">
        <v>45005</v>
      </c>
      <c r="G26" s="12">
        <v>45005</v>
      </c>
    </row>
  </sheetData>
  <dataValidations count="1">
    <dataValidation type="list" allowBlank="1" showInputMessage="1" showErrorMessage="1" sqref="E11:E26" xr:uid="{BDAF2759-5527-4162-AEB2-B257BC7E3624}">
      <formula1>"Group, Pravallika, Shekar, Rincy"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4C01D-53CE-4A3A-BAFF-61B71DD6EC2D}">
  <dimension ref="A1:M35"/>
  <sheetViews>
    <sheetView topLeftCell="A7" zoomScale="57" workbookViewId="0">
      <selection activeCell="G19" sqref="G19"/>
    </sheetView>
  </sheetViews>
  <sheetFormatPr defaultColWidth="8.77734375" defaultRowHeight="14.4" x14ac:dyDescent="0.3"/>
  <cols>
    <col min="3" max="3" width="22.77734375" customWidth="1"/>
    <col min="4" max="4" width="16" customWidth="1"/>
    <col min="5" max="5" width="16.77734375" customWidth="1"/>
    <col min="6" max="6" width="13.44140625" bestFit="1" customWidth="1"/>
    <col min="7" max="7" width="39.33203125" customWidth="1"/>
    <col min="13" max="13" width="11.109375" bestFit="1" customWidth="1"/>
  </cols>
  <sheetData>
    <row r="1" spans="1:13" x14ac:dyDescent="0.3">
      <c r="A1" s="1" t="s">
        <v>203</v>
      </c>
    </row>
    <row r="2" spans="1:13" x14ac:dyDescent="0.3">
      <c r="D2" s="2" t="s">
        <v>1</v>
      </c>
      <c r="E2" s="2" t="s">
        <v>2</v>
      </c>
      <c r="F2" s="2"/>
      <c r="H2" s="2" t="s">
        <v>8</v>
      </c>
      <c r="L2" s="2" t="s">
        <v>187</v>
      </c>
      <c r="M2" s="12">
        <v>45006</v>
      </c>
    </row>
    <row r="3" spans="1:13" x14ac:dyDescent="0.3">
      <c r="D3" s="2" t="s">
        <v>3</v>
      </c>
      <c r="E3" s="2"/>
      <c r="F3" s="2"/>
      <c r="H3">
        <v>1</v>
      </c>
      <c r="I3" t="s">
        <v>18</v>
      </c>
    </row>
    <row r="4" spans="1:13" x14ac:dyDescent="0.3">
      <c r="B4" s="2" t="s">
        <v>17</v>
      </c>
      <c r="C4" s="2"/>
      <c r="D4" s="2">
        <v>1</v>
      </c>
      <c r="E4" t="s">
        <v>188</v>
      </c>
      <c r="F4">
        <v>8839268</v>
      </c>
      <c r="H4">
        <v>2</v>
      </c>
      <c r="I4" t="s">
        <v>19</v>
      </c>
    </row>
    <row r="5" spans="1:13" x14ac:dyDescent="0.3">
      <c r="B5" s="2"/>
      <c r="C5" s="2"/>
      <c r="D5" s="2">
        <v>2</v>
      </c>
      <c r="E5" t="s">
        <v>189</v>
      </c>
      <c r="F5">
        <v>8841879</v>
      </c>
      <c r="H5">
        <v>3</v>
      </c>
      <c r="I5" t="s">
        <v>9</v>
      </c>
    </row>
    <row r="6" spans="1:13" x14ac:dyDescent="0.3">
      <c r="D6" s="2">
        <v>3</v>
      </c>
      <c r="E6" t="s">
        <v>190</v>
      </c>
      <c r="F6">
        <v>8833576</v>
      </c>
    </row>
    <row r="10" spans="1:13" s="2" customFormat="1" x14ac:dyDescent="0.3">
      <c r="B10" s="2" t="s">
        <v>274</v>
      </c>
      <c r="C10" s="2" t="s">
        <v>204</v>
      </c>
      <c r="D10" s="2" t="s">
        <v>205</v>
      </c>
      <c r="E10" s="2" t="s">
        <v>206</v>
      </c>
      <c r="F10" s="2" t="s">
        <v>207</v>
      </c>
      <c r="G10" s="2" t="s">
        <v>208</v>
      </c>
    </row>
    <row r="11" spans="1:13" ht="28.8" x14ac:dyDescent="0.3">
      <c r="B11">
        <v>1</v>
      </c>
      <c r="C11" t="s">
        <v>275</v>
      </c>
      <c r="D11" t="s">
        <v>276</v>
      </c>
      <c r="E11" t="s">
        <v>277</v>
      </c>
      <c r="F11" s="20">
        <v>45000</v>
      </c>
      <c r="G11" s="33" t="s">
        <v>278</v>
      </c>
    </row>
    <row r="12" spans="1:13" ht="28.8" x14ac:dyDescent="0.3">
      <c r="G12" s="33" t="s">
        <v>279</v>
      </c>
    </row>
    <row r="13" spans="1:13" ht="28.8" x14ac:dyDescent="0.3">
      <c r="G13" s="33" t="s">
        <v>280</v>
      </c>
    </row>
    <row r="14" spans="1:13" x14ac:dyDescent="0.3">
      <c r="G14" s="33" t="s">
        <v>281</v>
      </c>
    </row>
    <row r="15" spans="1:13" x14ac:dyDescent="0.3">
      <c r="G15" s="33" t="s">
        <v>282</v>
      </c>
    </row>
    <row r="16" spans="1:13" ht="28.8" x14ac:dyDescent="0.3">
      <c r="B16">
        <v>2</v>
      </c>
      <c r="C16" t="s">
        <v>283</v>
      </c>
      <c r="D16" t="s">
        <v>284</v>
      </c>
      <c r="E16" t="s">
        <v>277</v>
      </c>
      <c r="F16" s="20">
        <v>45002</v>
      </c>
      <c r="G16" s="33" t="s">
        <v>285</v>
      </c>
    </row>
    <row r="17" spans="2:7" ht="28.8" x14ac:dyDescent="0.3">
      <c r="G17" s="33" t="s">
        <v>286</v>
      </c>
    </row>
    <row r="18" spans="2:7" x14ac:dyDescent="0.3">
      <c r="G18" s="33" t="s">
        <v>287</v>
      </c>
    </row>
    <row r="19" spans="2:7" ht="28.8" x14ac:dyDescent="0.3">
      <c r="G19" s="33" t="s">
        <v>288</v>
      </c>
    </row>
    <row r="20" spans="2:7" x14ac:dyDescent="0.3">
      <c r="G20" s="33" t="s">
        <v>289</v>
      </c>
    </row>
    <row r="21" spans="2:7" ht="28.8" x14ac:dyDescent="0.3">
      <c r="B21">
        <v>3</v>
      </c>
      <c r="C21" t="s">
        <v>290</v>
      </c>
      <c r="D21" t="s">
        <v>291</v>
      </c>
      <c r="E21" t="s">
        <v>277</v>
      </c>
      <c r="F21" s="20">
        <v>45005</v>
      </c>
      <c r="G21" s="33" t="s">
        <v>292</v>
      </c>
    </row>
    <row r="22" spans="2:7" ht="28.8" x14ac:dyDescent="0.3">
      <c r="G22" s="33" t="s">
        <v>293</v>
      </c>
    </row>
    <row r="23" spans="2:7" ht="28.8" x14ac:dyDescent="0.3">
      <c r="G23" s="33" t="s">
        <v>294</v>
      </c>
    </row>
    <row r="24" spans="2:7" ht="28.8" x14ac:dyDescent="0.3">
      <c r="G24" s="33" t="s">
        <v>295</v>
      </c>
    </row>
    <row r="25" spans="2:7" x14ac:dyDescent="0.3">
      <c r="G25" s="33" t="s">
        <v>296</v>
      </c>
    </row>
    <row r="26" spans="2:7" ht="28.8" x14ac:dyDescent="0.3">
      <c r="B26">
        <v>4</v>
      </c>
      <c r="C26" t="s">
        <v>297</v>
      </c>
      <c r="D26" t="s">
        <v>298</v>
      </c>
      <c r="E26" t="s">
        <v>299</v>
      </c>
      <c r="F26" s="20">
        <v>45007</v>
      </c>
      <c r="G26" s="33" t="s">
        <v>300</v>
      </c>
    </row>
    <row r="27" spans="2:7" ht="28.8" x14ac:dyDescent="0.3">
      <c r="G27" s="33" t="s">
        <v>301</v>
      </c>
    </row>
    <row r="28" spans="2:7" ht="28.8" x14ac:dyDescent="0.3">
      <c r="G28" s="33" t="s">
        <v>302</v>
      </c>
    </row>
    <row r="29" spans="2:7" ht="28.8" x14ac:dyDescent="0.3">
      <c r="G29" s="33" t="s">
        <v>279</v>
      </c>
    </row>
    <row r="30" spans="2:7" ht="28.8" x14ac:dyDescent="0.3">
      <c r="G30" s="33" t="s">
        <v>303</v>
      </c>
    </row>
    <row r="31" spans="2:7" ht="28.8" x14ac:dyDescent="0.3">
      <c r="B31">
        <v>5</v>
      </c>
      <c r="C31" t="s">
        <v>304</v>
      </c>
      <c r="D31" t="s">
        <v>305</v>
      </c>
      <c r="E31" t="s">
        <v>277</v>
      </c>
      <c r="F31" s="20">
        <v>45009</v>
      </c>
      <c r="G31" s="33" t="s">
        <v>292</v>
      </c>
    </row>
    <row r="32" spans="2:7" x14ac:dyDescent="0.3">
      <c r="G32" s="33" t="s">
        <v>281</v>
      </c>
    </row>
    <row r="33" spans="7:7" ht="28.8" x14ac:dyDescent="0.3">
      <c r="G33" s="33" t="s">
        <v>294</v>
      </c>
    </row>
    <row r="34" spans="7:7" ht="28.8" x14ac:dyDescent="0.3">
      <c r="G34" s="33" t="s">
        <v>306</v>
      </c>
    </row>
    <row r="35" spans="7:7" ht="28.8" x14ac:dyDescent="0.3">
      <c r="G35" s="33" t="s">
        <v>293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EE84D-56A2-4874-96ED-2F745F312956}">
  <dimension ref="A1:M1914"/>
  <sheetViews>
    <sheetView zoomScale="51" workbookViewId="0"/>
  </sheetViews>
  <sheetFormatPr defaultColWidth="8.77734375" defaultRowHeight="14.4" x14ac:dyDescent="0.3"/>
  <cols>
    <col min="2" max="2" width="15.109375" customWidth="1"/>
    <col min="3" max="3" width="15.77734375" customWidth="1"/>
    <col min="4" max="4" width="12.109375" customWidth="1"/>
    <col min="5" max="5" width="17" style="19" bestFit="1" customWidth="1"/>
    <col min="6" max="6" width="20.44140625" customWidth="1"/>
    <col min="7" max="7" width="21.33203125" customWidth="1"/>
    <col min="8" max="8" width="9" bestFit="1" customWidth="1"/>
    <col min="13" max="13" width="11.109375" bestFit="1" customWidth="1"/>
  </cols>
  <sheetData>
    <row r="1" spans="1:13" x14ac:dyDescent="0.3">
      <c r="A1" s="1" t="s">
        <v>209</v>
      </c>
      <c r="E1"/>
    </row>
    <row r="2" spans="1:13" x14ac:dyDescent="0.3">
      <c r="D2" s="2" t="s">
        <v>1</v>
      </c>
      <c r="E2" s="2" t="s">
        <v>2</v>
      </c>
      <c r="F2" s="2"/>
      <c r="H2" s="2" t="s">
        <v>8</v>
      </c>
      <c r="L2" s="2" t="s">
        <v>187</v>
      </c>
      <c r="M2" s="12">
        <v>45006</v>
      </c>
    </row>
    <row r="3" spans="1:13" x14ac:dyDescent="0.3">
      <c r="D3" s="2" t="s">
        <v>3</v>
      </c>
      <c r="E3" s="2"/>
      <c r="F3" s="2"/>
      <c r="H3">
        <v>1</v>
      </c>
      <c r="I3" t="s">
        <v>18</v>
      </c>
    </row>
    <row r="4" spans="1:13" x14ac:dyDescent="0.3">
      <c r="B4" s="2" t="s">
        <v>17</v>
      </c>
      <c r="C4" s="2"/>
      <c r="D4" s="2">
        <v>1</v>
      </c>
      <c r="E4" t="s">
        <v>188</v>
      </c>
      <c r="F4">
        <v>8839268</v>
      </c>
      <c r="H4">
        <v>2</v>
      </c>
      <c r="I4" t="s">
        <v>19</v>
      </c>
    </row>
    <row r="5" spans="1:13" x14ac:dyDescent="0.3">
      <c r="B5" s="2"/>
      <c r="C5" s="2"/>
      <c r="D5" s="2">
        <v>2</v>
      </c>
      <c r="E5" t="s">
        <v>189</v>
      </c>
      <c r="F5">
        <v>8841879</v>
      </c>
      <c r="H5">
        <v>3</v>
      </c>
      <c r="I5" t="s">
        <v>9</v>
      </c>
    </row>
    <row r="6" spans="1:13" x14ac:dyDescent="0.3">
      <c r="D6" s="2">
        <v>3</v>
      </c>
      <c r="E6" t="s">
        <v>190</v>
      </c>
      <c r="F6">
        <v>8833576</v>
      </c>
    </row>
    <row r="10" spans="1:13" x14ac:dyDescent="0.3">
      <c r="B10" s="8" t="s">
        <v>20</v>
      </c>
      <c r="C10" s="8" t="s">
        <v>21</v>
      </c>
      <c r="D10" s="8" t="s">
        <v>22</v>
      </c>
      <c r="E10" s="16" t="s">
        <v>23</v>
      </c>
      <c r="F10" s="8" t="s">
        <v>24</v>
      </c>
      <c r="G10" s="8" t="s">
        <v>25</v>
      </c>
    </row>
    <row r="11" spans="1:13" x14ac:dyDescent="0.3">
      <c r="B11" s="5" t="s">
        <v>26</v>
      </c>
      <c r="C11" s="5" t="s">
        <v>27</v>
      </c>
      <c r="D11" s="6">
        <v>44339</v>
      </c>
      <c r="E11" s="17">
        <v>44339.255555555559</v>
      </c>
      <c r="F11" s="7">
        <v>112</v>
      </c>
      <c r="G11" s="5" t="s">
        <v>28</v>
      </c>
    </row>
    <row r="12" spans="1:13" x14ac:dyDescent="0.3">
      <c r="B12" s="5" t="s">
        <v>29</v>
      </c>
      <c r="C12" s="5" t="s">
        <v>30</v>
      </c>
      <c r="D12" s="6">
        <v>44339</v>
      </c>
      <c r="E12" s="17">
        <v>44339.257291666669</v>
      </c>
      <c r="F12" s="7">
        <v>112</v>
      </c>
      <c r="G12" s="5" t="s">
        <v>31</v>
      </c>
    </row>
    <row r="13" spans="1:13" x14ac:dyDescent="0.3">
      <c r="B13" s="5" t="s">
        <v>26</v>
      </c>
      <c r="C13" s="5" t="s">
        <v>32</v>
      </c>
      <c r="D13" s="6">
        <v>44339</v>
      </c>
      <c r="E13" s="17">
        <v>44339.260115740748</v>
      </c>
      <c r="F13" s="7">
        <v>102</v>
      </c>
      <c r="G13" s="5" t="s">
        <v>33</v>
      </c>
    </row>
    <row r="14" spans="1:13" x14ac:dyDescent="0.3">
      <c r="B14" s="5" t="s">
        <v>26</v>
      </c>
      <c r="C14" s="5" t="s">
        <v>27</v>
      </c>
      <c r="D14" s="6">
        <v>44339</v>
      </c>
      <c r="E14" s="17">
        <v>44339.260682870372</v>
      </c>
      <c r="F14" s="7">
        <v>113</v>
      </c>
      <c r="G14" s="5" t="s">
        <v>34</v>
      </c>
    </row>
    <row r="15" spans="1:13" x14ac:dyDescent="0.3">
      <c r="B15" s="5" t="s">
        <v>26</v>
      </c>
      <c r="C15" s="5" t="s">
        <v>27</v>
      </c>
      <c r="D15" s="6">
        <v>44339</v>
      </c>
      <c r="E15" s="17">
        <v>44339.260694444449</v>
      </c>
      <c r="F15" s="7">
        <v>123</v>
      </c>
      <c r="G15" s="5" t="s">
        <v>34</v>
      </c>
    </row>
    <row r="16" spans="1:13" x14ac:dyDescent="0.3">
      <c r="B16" s="5" t="s">
        <v>26</v>
      </c>
      <c r="C16" s="5" t="s">
        <v>32</v>
      </c>
      <c r="D16" s="6">
        <v>44339</v>
      </c>
      <c r="E16" s="17">
        <v>44339.260972222233</v>
      </c>
      <c r="F16" s="7">
        <v>106</v>
      </c>
      <c r="G16" s="5" t="s">
        <v>33</v>
      </c>
    </row>
    <row r="17" spans="2:7" x14ac:dyDescent="0.3">
      <c r="B17" s="5" t="s">
        <v>26</v>
      </c>
      <c r="C17" s="5" t="s">
        <v>32</v>
      </c>
      <c r="D17" s="6">
        <v>44339</v>
      </c>
      <c r="E17" s="17">
        <v>44339.261076388902</v>
      </c>
      <c r="F17" s="7">
        <v>112</v>
      </c>
      <c r="G17" s="5" t="s">
        <v>33</v>
      </c>
    </row>
    <row r="18" spans="2:7" ht="28.8" x14ac:dyDescent="0.3">
      <c r="B18" s="5" t="s">
        <v>26</v>
      </c>
      <c r="C18" s="5" t="s">
        <v>32</v>
      </c>
      <c r="D18" s="6">
        <v>44339</v>
      </c>
      <c r="E18" s="17">
        <v>44339.261226851864</v>
      </c>
      <c r="F18" s="7">
        <v>113</v>
      </c>
      <c r="G18" s="5" t="s">
        <v>35</v>
      </c>
    </row>
    <row r="19" spans="2:7" x14ac:dyDescent="0.3">
      <c r="B19" s="5" t="s">
        <v>26</v>
      </c>
      <c r="C19" s="5" t="s">
        <v>32</v>
      </c>
      <c r="D19" s="6">
        <v>44339</v>
      </c>
      <c r="E19" s="17">
        <v>44339.26130787038</v>
      </c>
      <c r="F19" s="7">
        <v>123</v>
      </c>
      <c r="G19" s="5" t="s">
        <v>34</v>
      </c>
    </row>
    <row r="20" spans="2:7" x14ac:dyDescent="0.3">
      <c r="B20" s="5" t="s">
        <v>29</v>
      </c>
      <c r="C20" s="5" t="s">
        <v>30</v>
      </c>
      <c r="D20" s="6">
        <v>44339</v>
      </c>
      <c r="E20" s="17">
        <v>44339.261597222219</v>
      </c>
      <c r="F20" s="7">
        <v>113</v>
      </c>
      <c r="G20" s="5" t="s">
        <v>36</v>
      </c>
    </row>
    <row r="21" spans="2:7" x14ac:dyDescent="0.3">
      <c r="B21" s="5" t="s">
        <v>29</v>
      </c>
      <c r="C21" s="5" t="s">
        <v>30</v>
      </c>
      <c r="D21" s="6">
        <v>44339</v>
      </c>
      <c r="E21" s="17">
        <v>44339.261666666665</v>
      </c>
      <c r="F21" s="7">
        <v>135</v>
      </c>
      <c r="G21" s="5" t="s">
        <v>36</v>
      </c>
    </row>
    <row r="22" spans="2:7" x14ac:dyDescent="0.3">
      <c r="B22" s="5" t="s">
        <v>26</v>
      </c>
      <c r="C22" s="5" t="s">
        <v>37</v>
      </c>
      <c r="D22" s="6">
        <v>44339</v>
      </c>
      <c r="E22" s="17">
        <v>44339.262939814806</v>
      </c>
      <c r="F22" s="7">
        <v>102</v>
      </c>
      <c r="G22" s="5" t="s">
        <v>38</v>
      </c>
    </row>
    <row r="23" spans="2:7" x14ac:dyDescent="0.3">
      <c r="B23" s="5" t="s">
        <v>26</v>
      </c>
      <c r="C23" s="5" t="s">
        <v>37</v>
      </c>
      <c r="D23" s="6">
        <v>44339</v>
      </c>
      <c r="E23" s="17">
        <v>44339.263645833329</v>
      </c>
      <c r="F23" s="7">
        <v>106</v>
      </c>
      <c r="G23" s="5" t="s">
        <v>38</v>
      </c>
    </row>
    <row r="24" spans="2:7" x14ac:dyDescent="0.3">
      <c r="B24" s="5" t="s">
        <v>26</v>
      </c>
      <c r="C24" s="5" t="s">
        <v>37</v>
      </c>
      <c r="D24" s="6">
        <v>44339</v>
      </c>
      <c r="E24" s="17">
        <v>44339.263749999998</v>
      </c>
      <c r="F24" s="7">
        <v>112</v>
      </c>
      <c r="G24" s="5" t="s">
        <v>38</v>
      </c>
    </row>
    <row r="25" spans="2:7" x14ac:dyDescent="0.3">
      <c r="B25" s="5" t="s">
        <v>29</v>
      </c>
      <c r="C25" s="5" t="s">
        <v>30</v>
      </c>
      <c r="D25" s="6">
        <v>44339</v>
      </c>
      <c r="E25" s="17">
        <v>44339.264178240737</v>
      </c>
      <c r="F25" s="7">
        <v>113</v>
      </c>
      <c r="G25" s="5" t="s">
        <v>36</v>
      </c>
    </row>
    <row r="26" spans="2:7" ht="28.8" x14ac:dyDescent="0.3">
      <c r="B26" s="5" t="s">
        <v>26</v>
      </c>
      <c r="C26" s="5" t="s">
        <v>37</v>
      </c>
      <c r="D26" s="6">
        <v>44339</v>
      </c>
      <c r="E26" s="17">
        <v>44339.264201388884</v>
      </c>
      <c r="F26" s="7">
        <v>113</v>
      </c>
      <c r="G26" s="5" t="s">
        <v>39</v>
      </c>
    </row>
    <row r="27" spans="2:7" x14ac:dyDescent="0.3">
      <c r="B27" s="5" t="s">
        <v>29</v>
      </c>
      <c r="C27" s="5" t="s">
        <v>30</v>
      </c>
      <c r="D27" s="6">
        <v>44339</v>
      </c>
      <c r="E27" s="17">
        <v>44339.264247685183</v>
      </c>
      <c r="F27" s="7">
        <v>123</v>
      </c>
      <c r="G27" s="5" t="s">
        <v>36</v>
      </c>
    </row>
    <row r="28" spans="2:7" x14ac:dyDescent="0.3">
      <c r="B28" s="5" t="s">
        <v>26</v>
      </c>
      <c r="C28" s="5" t="s">
        <v>37</v>
      </c>
      <c r="D28" s="6">
        <v>44339</v>
      </c>
      <c r="E28" s="17">
        <v>44339.264293981476</v>
      </c>
      <c r="F28" s="7">
        <v>123</v>
      </c>
      <c r="G28" s="5" t="s">
        <v>40</v>
      </c>
    </row>
    <row r="29" spans="2:7" x14ac:dyDescent="0.3">
      <c r="B29" s="5" t="s">
        <v>29</v>
      </c>
      <c r="C29" s="5" t="s">
        <v>41</v>
      </c>
      <c r="D29" s="6">
        <v>44339</v>
      </c>
      <c r="E29" s="17">
        <v>44339.274305555555</v>
      </c>
      <c r="F29" s="7">
        <v>112</v>
      </c>
      <c r="G29" s="5" t="s">
        <v>42</v>
      </c>
    </row>
    <row r="30" spans="2:7" x14ac:dyDescent="0.3">
      <c r="B30" s="5" t="s">
        <v>26</v>
      </c>
      <c r="C30" s="5" t="s">
        <v>43</v>
      </c>
      <c r="D30" s="6">
        <v>44339</v>
      </c>
      <c r="E30" s="17">
        <v>44339.278252314813</v>
      </c>
      <c r="F30" s="7">
        <v>102</v>
      </c>
      <c r="G30" s="5" t="s">
        <v>44</v>
      </c>
    </row>
    <row r="31" spans="2:7" x14ac:dyDescent="0.3">
      <c r="B31" s="5" t="s">
        <v>26</v>
      </c>
      <c r="C31" s="5" t="s">
        <v>43</v>
      </c>
      <c r="D31" s="6">
        <v>44339</v>
      </c>
      <c r="E31" s="17">
        <v>44339.279178240737</v>
      </c>
      <c r="F31" s="7">
        <v>106</v>
      </c>
      <c r="G31" s="5" t="s">
        <v>44</v>
      </c>
    </row>
    <row r="32" spans="2:7" x14ac:dyDescent="0.3">
      <c r="B32" s="5" t="s">
        <v>26</v>
      </c>
      <c r="C32" s="5" t="s">
        <v>43</v>
      </c>
      <c r="D32" s="6">
        <v>44339</v>
      </c>
      <c r="E32" s="17">
        <v>44339.279282407406</v>
      </c>
      <c r="F32" s="7">
        <v>112</v>
      </c>
      <c r="G32" s="5" t="s">
        <v>44</v>
      </c>
    </row>
    <row r="33" spans="2:7" x14ac:dyDescent="0.3">
      <c r="B33" s="5" t="s">
        <v>29</v>
      </c>
      <c r="C33" s="5" t="s">
        <v>41</v>
      </c>
      <c r="D33" s="6">
        <v>44339</v>
      </c>
      <c r="E33" s="17">
        <v>44339.279375000006</v>
      </c>
      <c r="F33" s="7">
        <v>113</v>
      </c>
      <c r="G33" s="5" t="s">
        <v>45</v>
      </c>
    </row>
    <row r="34" spans="2:7" x14ac:dyDescent="0.3">
      <c r="B34" s="5" t="s">
        <v>29</v>
      </c>
      <c r="C34" s="5" t="s">
        <v>41</v>
      </c>
      <c r="D34" s="6">
        <v>44339</v>
      </c>
      <c r="E34" s="17">
        <v>44339.279513888898</v>
      </c>
      <c r="F34" s="7">
        <v>123</v>
      </c>
      <c r="G34" s="5" t="s">
        <v>45</v>
      </c>
    </row>
    <row r="35" spans="2:7" ht="28.8" x14ac:dyDescent="0.3">
      <c r="B35" s="5" t="s">
        <v>26</v>
      </c>
      <c r="C35" s="5" t="s">
        <v>43</v>
      </c>
      <c r="D35" s="6">
        <v>44339</v>
      </c>
      <c r="E35" s="17">
        <v>44339.280011574068</v>
      </c>
      <c r="F35" s="7">
        <v>113</v>
      </c>
      <c r="G35" s="5" t="s">
        <v>46</v>
      </c>
    </row>
    <row r="36" spans="2:7" x14ac:dyDescent="0.3">
      <c r="B36" s="5" t="s">
        <v>26</v>
      </c>
      <c r="C36" s="5" t="s">
        <v>43</v>
      </c>
      <c r="D36" s="6">
        <v>44339</v>
      </c>
      <c r="E36" s="17">
        <v>44339.280115740738</v>
      </c>
      <c r="F36" s="7">
        <v>123</v>
      </c>
      <c r="G36" s="5" t="s">
        <v>47</v>
      </c>
    </row>
    <row r="37" spans="2:7" x14ac:dyDescent="0.3">
      <c r="B37" s="5" t="s">
        <v>26</v>
      </c>
      <c r="C37" s="5" t="s">
        <v>48</v>
      </c>
      <c r="D37" s="6">
        <v>44339</v>
      </c>
      <c r="E37" s="17">
        <v>44339.283182870364</v>
      </c>
      <c r="F37" s="7">
        <v>112</v>
      </c>
      <c r="G37" s="5" t="s">
        <v>49</v>
      </c>
    </row>
    <row r="38" spans="2:7" x14ac:dyDescent="0.3">
      <c r="B38" s="5" t="s">
        <v>29</v>
      </c>
      <c r="C38" s="5" t="s">
        <v>50</v>
      </c>
      <c r="D38" s="6">
        <v>44339</v>
      </c>
      <c r="E38" s="17">
        <v>44339.284895833327</v>
      </c>
      <c r="F38" s="7">
        <v>112</v>
      </c>
      <c r="G38" s="5" t="s">
        <v>51</v>
      </c>
    </row>
    <row r="39" spans="2:7" x14ac:dyDescent="0.3">
      <c r="B39" s="5" t="s">
        <v>26</v>
      </c>
      <c r="C39" s="5" t="s">
        <v>52</v>
      </c>
      <c r="D39" s="6">
        <v>44339</v>
      </c>
      <c r="E39" s="17">
        <v>44339.285208333335</v>
      </c>
      <c r="F39" s="7">
        <v>112</v>
      </c>
      <c r="G39" s="5" t="s">
        <v>53</v>
      </c>
    </row>
    <row r="40" spans="2:7" x14ac:dyDescent="0.3">
      <c r="B40" s="5" t="s">
        <v>26</v>
      </c>
      <c r="C40" s="5" t="s">
        <v>54</v>
      </c>
      <c r="D40" s="6">
        <v>44339</v>
      </c>
      <c r="E40" s="17">
        <v>44339.285555555551</v>
      </c>
      <c r="F40" s="7">
        <v>112</v>
      </c>
      <c r="G40" s="5" t="s">
        <v>55</v>
      </c>
    </row>
    <row r="41" spans="2:7" x14ac:dyDescent="0.3">
      <c r="B41" s="5" t="s">
        <v>26</v>
      </c>
      <c r="C41" s="5" t="s">
        <v>56</v>
      </c>
      <c r="D41" s="6">
        <v>44339</v>
      </c>
      <c r="E41" s="17">
        <v>44339.285763888889</v>
      </c>
      <c r="F41" s="7">
        <v>112</v>
      </c>
      <c r="G41" s="5" t="s">
        <v>57</v>
      </c>
    </row>
    <row r="42" spans="2:7" x14ac:dyDescent="0.3">
      <c r="B42" s="5" t="s">
        <v>29</v>
      </c>
      <c r="C42" s="5" t="s">
        <v>58</v>
      </c>
      <c r="D42" s="6">
        <v>44339</v>
      </c>
      <c r="E42" s="17">
        <v>44339.285983796297</v>
      </c>
      <c r="F42" s="7">
        <v>112</v>
      </c>
      <c r="G42" s="5" t="s">
        <v>59</v>
      </c>
    </row>
    <row r="43" spans="2:7" x14ac:dyDescent="0.3">
      <c r="B43" s="5" t="s">
        <v>29</v>
      </c>
      <c r="C43" s="5" t="s">
        <v>60</v>
      </c>
      <c r="D43" s="6">
        <v>44339</v>
      </c>
      <c r="E43" s="17">
        <v>44339.286585648151</v>
      </c>
      <c r="F43" s="7">
        <v>112</v>
      </c>
      <c r="G43" s="5" t="s">
        <v>61</v>
      </c>
    </row>
    <row r="44" spans="2:7" x14ac:dyDescent="0.3">
      <c r="B44" s="5" t="s">
        <v>26</v>
      </c>
      <c r="C44" s="5" t="s">
        <v>62</v>
      </c>
      <c r="D44" s="6">
        <v>44339</v>
      </c>
      <c r="E44" s="17">
        <v>44339.287812499999</v>
      </c>
      <c r="F44" s="7">
        <v>112</v>
      </c>
      <c r="G44" s="5" t="s">
        <v>49</v>
      </c>
    </row>
    <row r="45" spans="2:7" x14ac:dyDescent="0.3">
      <c r="B45" s="5" t="s">
        <v>26</v>
      </c>
      <c r="C45" s="5" t="s">
        <v>48</v>
      </c>
      <c r="D45" s="6">
        <v>44339</v>
      </c>
      <c r="E45" s="17">
        <v>44339.287858796291</v>
      </c>
      <c r="F45" s="7">
        <v>113</v>
      </c>
      <c r="G45" s="5" t="s">
        <v>63</v>
      </c>
    </row>
    <row r="46" spans="2:7" x14ac:dyDescent="0.3">
      <c r="B46" s="5" t="s">
        <v>26</v>
      </c>
      <c r="C46" s="5" t="s">
        <v>48</v>
      </c>
      <c r="D46" s="6">
        <v>44339</v>
      </c>
      <c r="E46" s="17">
        <v>44339.287870370368</v>
      </c>
      <c r="F46" s="7">
        <v>123</v>
      </c>
      <c r="G46" s="5" t="s">
        <v>63</v>
      </c>
    </row>
    <row r="47" spans="2:7" x14ac:dyDescent="0.3">
      <c r="B47" s="5" t="s">
        <v>26</v>
      </c>
      <c r="C47" s="5" t="s">
        <v>64</v>
      </c>
      <c r="D47" s="6">
        <v>44339</v>
      </c>
      <c r="E47" s="17">
        <v>44339.288356481484</v>
      </c>
      <c r="F47" s="7">
        <v>112</v>
      </c>
      <c r="G47" s="5" t="s">
        <v>65</v>
      </c>
    </row>
    <row r="48" spans="2:7" x14ac:dyDescent="0.3">
      <c r="B48" s="5" t="s">
        <v>26</v>
      </c>
      <c r="C48" s="5" t="s">
        <v>52</v>
      </c>
      <c r="D48" s="6">
        <v>44339</v>
      </c>
      <c r="E48" s="17">
        <v>44339.289444444446</v>
      </c>
      <c r="F48" s="7">
        <v>113</v>
      </c>
      <c r="G48" s="5" t="s">
        <v>66</v>
      </c>
    </row>
    <row r="49" spans="2:7" x14ac:dyDescent="0.3">
      <c r="B49" s="5" t="s">
        <v>26</v>
      </c>
      <c r="C49" s="5" t="s">
        <v>52</v>
      </c>
      <c r="D49" s="6">
        <v>44339</v>
      </c>
      <c r="E49" s="17">
        <v>44339.289548611116</v>
      </c>
      <c r="F49" s="7">
        <v>123</v>
      </c>
      <c r="G49" s="5" t="s">
        <v>66</v>
      </c>
    </row>
    <row r="50" spans="2:7" x14ac:dyDescent="0.3">
      <c r="B50" s="5" t="s">
        <v>26</v>
      </c>
      <c r="C50" s="5" t="s">
        <v>52</v>
      </c>
      <c r="D50" s="6">
        <v>44339</v>
      </c>
      <c r="E50" s="17">
        <v>44339.289687500008</v>
      </c>
      <c r="F50" s="7">
        <v>156</v>
      </c>
      <c r="G50" s="5" t="s">
        <v>67</v>
      </c>
    </row>
    <row r="51" spans="2:7" x14ac:dyDescent="0.3">
      <c r="B51" s="5" t="s">
        <v>26</v>
      </c>
      <c r="C51" s="5" t="s">
        <v>56</v>
      </c>
      <c r="D51" s="6">
        <v>44339</v>
      </c>
      <c r="E51" s="17">
        <v>44339.290729166663</v>
      </c>
      <c r="F51" s="7">
        <v>113</v>
      </c>
      <c r="G51" s="5" t="s">
        <v>68</v>
      </c>
    </row>
    <row r="52" spans="2:7" x14ac:dyDescent="0.3">
      <c r="B52" s="5" t="s">
        <v>29</v>
      </c>
      <c r="C52" s="5" t="s">
        <v>58</v>
      </c>
      <c r="D52" s="6">
        <v>44339</v>
      </c>
      <c r="E52" s="17">
        <v>44339.29083333334</v>
      </c>
      <c r="F52" s="7">
        <v>113</v>
      </c>
      <c r="G52" s="5" t="s">
        <v>69</v>
      </c>
    </row>
    <row r="53" spans="2:7" x14ac:dyDescent="0.3">
      <c r="B53" s="5" t="s">
        <v>26</v>
      </c>
      <c r="C53" s="5" t="s">
        <v>56</v>
      </c>
      <c r="D53" s="6">
        <v>44339</v>
      </c>
      <c r="E53" s="17">
        <v>44339.290856481479</v>
      </c>
      <c r="F53" s="7">
        <v>135</v>
      </c>
      <c r="G53" s="5" t="s">
        <v>68</v>
      </c>
    </row>
    <row r="54" spans="2:7" x14ac:dyDescent="0.3">
      <c r="B54" s="5" t="s">
        <v>29</v>
      </c>
      <c r="C54" s="5" t="s">
        <v>58</v>
      </c>
      <c r="D54" s="6">
        <v>44339</v>
      </c>
      <c r="E54" s="17">
        <v>44339.290925925932</v>
      </c>
      <c r="F54" s="7">
        <v>123</v>
      </c>
      <c r="G54" s="5" t="s">
        <v>69</v>
      </c>
    </row>
    <row r="55" spans="2:7" x14ac:dyDescent="0.3">
      <c r="B55" s="5" t="s">
        <v>29</v>
      </c>
      <c r="C55" s="5" t="s">
        <v>70</v>
      </c>
      <c r="D55" s="6">
        <v>44339</v>
      </c>
      <c r="E55" s="17">
        <v>44339.290995370371</v>
      </c>
      <c r="F55" s="7">
        <v>102</v>
      </c>
      <c r="G55" s="5" t="s">
        <v>71</v>
      </c>
    </row>
    <row r="56" spans="2:7" x14ac:dyDescent="0.3">
      <c r="B56" s="5" t="s">
        <v>29</v>
      </c>
      <c r="C56" s="5" t="s">
        <v>58</v>
      </c>
      <c r="D56" s="6">
        <v>44339</v>
      </c>
      <c r="E56" s="17">
        <v>44339.291053240748</v>
      </c>
      <c r="F56" s="7">
        <v>156</v>
      </c>
      <c r="G56" s="5" t="s">
        <v>67</v>
      </c>
    </row>
    <row r="57" spans="2:7" x14ac:dyDescent="0.3">
      <c r="B57" s="5" t="s">
        <v>26</v>
      </c>
      <c r="C57" s="5" t="s">
        <v>72</v>
      </c>
      <c r="D57" s="6">
        <v>44339</v>
      </c>
      <c r="E57" s="17">
        <v>44339.291412037033</v>
      </c>
      <c r="F57" s="7">
        <v>102</v>
      </c>
      <c r="G57" s="5" t="s">
        <v>73</v>
      </c>
    </row>
    <row r="58" spans="2:7" x14ac:dyDescent="0.3">
      <c r="B58" s="5" t="s">
        <v>29</v>
      </c>
      <c r="C58" s="5" t="s">
        <v>70</v>
      </c>
      <c r="D58" s="6">
        <v>44339</v>
      </c>
      <c r="E58" s="17">
        <v>44339.291562500002</v>
      </c>
      <c r="F58" s="7">
        <v>106</v>
      </c>
      <c r="G58" s="5" t="s">
        <v>71</v>
      </c>
    </row>
    <row r="59" spans="2:7" x14ac:dyDescent="0.3">
      <c r="B59" s="5" t="s">
        <v>29</v>
      </c>
      <c r="C59" s="5" t="s">
        <v>74</v>
      </c>
      <c r="D59" s="6">
        <v>44339</v>
      </c>
      <c r="E59" s="17">
        <v>44339.291655092587</v>
      </c>
      <c r="F59" s="7">
        <v>112</v>
      </c>
      <c r="G59" s="5" t="s">
        <v>75</v>
      </c>
    </row>
    <row r="60" spans="2:7" x14ac:dyDescent="0.3">
      <c r="B60" s="5" t="s">
        <v>29</v>
      </c>
      <c r="C60" s="5" t="s">
        <v>70</v>
      </c>
      <c r="D60" s="6">
        <v>44339</v>
      </c>
      <c r="E60" s="17">
        <v>44339.291666666672</v>
      </c>
      <c r="F60" s="7">
        <v>112</v>
      </c>
      <c r="G60" s="5" t="s">
        <v>71</v>
      </c>
    </row>
    <row r="61" spans="2:7" x14ac:dyDescent="0.3">
      <c r="B61" s="5" t="s">
        <v>29</v>
      </c>
      <c r="C61" s="5" t="s">
        <v>60</v>
      </c>
      <c r="D61" s="6">
        <v>44339</v>
      </c>
      <c r="E61" s="17">
        <v>44339.291817129633</v>
      </c>
      <c r="F61" s="7">
        <v>113</v>
      </c>
      <c r="G61" s="5" t="s">
        <v>76</v>
      </c>
    </row>
    <row r="62" spans="2:7" ht="28.8" x14ac:dyDescent="0.3">
      <c r="B62" s="5" t="s">
        <v>29</v>
      </c>
      <c r="C62" s="5" t="s">
        <v>70</v>
      </c>
      <c r="D62" s="6">
        <v>44339</v>
      </c>
      <c r="E62" s="17">
        <v>44339.291886574079</v>
      </c>
      <c r="F62" s="7">
        <v>113</v>
      </c>
      <c r="G62" s="5" t="s">
        <v>77</v>
      </c>
    </row>
    <row r="63" spans="2:7" x14ac:dyDescent="0.3">
      <c r="B63" s="5" t="s">
        <v>29</v>
      </c>
      <c r="C63" s="5" t="s">
        <v>70</v>
      </c>
      <c r="D63" s="6">
        <v>44339</v>
      </c>
      <c r="E63" s="17">
        <v>44339.291909722226</v>
      </c>
      <c r="F63" s="7">
        <v>123</v>
      </c>
      <c r="G63" s="5" t="s">
        <v>78</v>
      </c>
    </row>
    <row r="64" spans="2:7" x14ac:dyDescent="0.3">
      <c r="B64" s="5" t="s">
        <v>29</v>
      </c>
      <c r="C64" s="5" t="s">
        <v>60</v>
      </c>
      <c r="D64" s="6">
        <v>44339</v>
      </c>
      <c r="E64" s="17">
        <v>44339.291956018526</v>
      </c>
      <c r="F64" s="7">
        <v>123</v>
      </c>
      <c r="G64" s="5" t="s">
        <v>76</v>
      </c>
    </row>
    <row r="65" spans="2:7" x14ac:dyDescent="0.3">
      <c r="B65" s="5" t="s">
        <v>26</v>
      </c>
      <c r="C65" s="5" t="s">
        <v>62</v>
      </c>
      <c r="D65" s="6">
        <v>44339</v>
      </c>
      <c r="E65" s="17">
        <v>44339.292384259265</v>
      </c>
      <c r="F65" s="7">
        <v>113</v>
      </c>
      <c r="G65" s="5" t="s">
        <v>63</v>
      </c>
    </row>
    <row r="66" spans="2:7" x14ac:dyDescent="0.3">
      <c r="B66" s="5" t="s">
        <v>26</v>
      </c>
      <c r="C66" s="5" t="s">
        <v>62</v>
      </c>
      <c r="D66" s="6">
        <v>44339</v>
      </c>
      <c r="E66" s="17">
        <v>44339.29246527778</v>
      </c>
      <c r="F66" s="7">
        <v>135</v>
      </c>
      <c r="G66" s="5" t="s">
        <v>63</v>
      </c>
    </row>
    <row r="67" spans="2:7" x14ac:dyDescent="0.3">
      <c r="B67" s="5" t="s">
        <v>26</v>
      </c>
      <c r="C67" s="5" t="s">
        <v>79</v>
      </c>
      <c r="D67" s="6">
        <v>44339</v>
      </c>
      <c r="E67" s="17">
        <v>44339.292719907411</v>
      </c>
      <c r="F67" s="7">
        <v>102</v>
      </c>
      <c r="G67" s="5" t="s">
        <v>80</v>
      </c>
    </row>
    <row r="68" spans="2:7" x14ac:dyDescent="0.3">
      <c r="B68" s="5" t="s">
        <v>26</v>
      </c>
      <c r="C68" s="5" t="s">
        <v>56</v>
      </c>
      <c r="D68" s="6">
        <v>44339</v>
      </c>
      <c r="E68" s="17">
        <v>44339.293009259258</v>
      </c>
      <c r="F68" s="7">
        <v>113</v>
      </c>
      <c r="G68" s="5" t="s">
        <v>68</v>
      </c>
    </row>
    <row r="69" spans="2:7" x14ac:dyDescent="0.3">
      <c r="B69" s="5" t="s">
        <v>26</v>
      </c>
      <c r="C69" s="5" t="s">
        <v>56</v>
      </c>
      <c r="D69" s="6">
        <v>44339</v>
      </c>
      <c r="E69" s="17">
        <v>44339.293124999997</v>
      </c>
      <c r="F69" s="7">
        <v>123</v>
      </c>
      <c r="G69" s="5" t="s">
        <v>68</v>
      </c>
    </row>
    <row r="70" spans="2:7" x14ac:dyDescent="0.3">
      <c r="B70" s="5" t="s">
        <v>26</v>
      </c>
      <c r="C70" s="5" t="s">
        <v>79</v>
      </c>
      <c r="D70" s="6">
        <v>44339</v>
      </c>
      <c r="E70" s="17">
        <v>44339.293368055558</v>
      </c>
      <c r="F70" s="7">
        <v>106</v>
      </c>
      <c r="G70" s="5" t="s">
        <v>80</v>
      </c>
    </row>
    <row r="71" spans="2:7" x14ac:dyDescent="0.3">
      <c r="B71" s="5" t="s">
        <v>26</v>
      </c>
      <c r="C71" s="5" t="s">
        <v>79</v>
      </c>
      <c r="D71" s="6">
        <v>44339</v>
      </c>
      <c r="E71" s="17">
        <v>44339.293472222227</v>
      </c>
      <c r="F71" s="7">
        <v>112</v>
      </c>
      <c r="G71" s="5" t="s">
        <v>80</v>
      </c>
    </row>
    <row r="72" spans="2:7" x14ac:dyDescent="0.3">
      <c r="B72" s="5" t="s">
        <v>26</v>
      </c>
      <c r="C72" s="5" t="s">
        <v>72</v>
      </c>
      <c r="D72" s="6">
        <v>44339</v>
      </c>
      <c r="E72" s="17">
        <v>44339.293495370366</v>
      </c>
      <c r="F72" s="7">
        <v>106</v>
      </c>
      <c r="G72" s="5" t="s">
        <v>73</v>
      </c>
    </row>
    <row r="73" spans="2:7" x14ac:dyDescent="0.3">
      <c r="B73" s="5" t="s">
        <v>26</v>
      </c>
      <c r="C73" s="5" t="s">
        <v>72</v>
      </c>
      <c r="D73" s="6">
        <v>44339</v>
      </c>
      <c r="E73" s="17">
        <v>44339.293599537035</v>
      </c>
      <c r="F73" s="7">
        <v>112</v>
      </c>
      <c r="G73" s="5" t="s">
        <v>73</v>
      </c>
    </row>
    <row r="74" spans="2:7" ht="28.8" x14ac:dyDescent="0.3">
      <c r="B74" s="5" t="s">
        <v>26</v>
      </c>
      <c r="C74" s="5" t="s">
        <v>79</v>
      </c>
      <c r="D74" s="6">
        <v>44339</v>
      </c>
      <c r="E74" s="17">
        <v>44339.293703703712</v>
      </c>
      <c r="F74" s="7">
        <v>113</v>
      </c>
      <c r="G74" s="5" t="s">
        <v>81</v>
      </c>
    </row>
    <row r="75" spans="2:7" x14ac:dyDescent="0.3">
      <c r="B75" s="5" t="s">
        <v>26</v>
      </c>
      <c r="C75" s="5" t="s">
        <v>79</v>
      </c>
      <c r="D75" s="6">
        <v>44339</v>
      </c>
      <c r="E75" s="17">
        <v>44339.293715277789</v>
      </c>
      <c r="F75" s="7">
        <v>123</v>
      </c>
      <c r="G75" s="5" t="s">
        <v>82</v>
      </c>
    </row>
    <row r="76" spans="2:7" x14ac:dyDescent="0.3">
      <c r="B76" s="5" t="s">
        <v>29</v>
      </c>
      <c r="C76" s="5" t="s">
        <v>83</v>
      </c>
      <c r="D76" s="6">
        <v>44339</v>
      </c>
      <c r="E76" s="17">
        <v>44339.293935185182</v>
      </c>
      <c r="F76" s="7">
        <v>102</v>
      </c>
      <c r="G76" s="5" t="s">
        <v>84</v>
      </c>
    </row>
    <row r="77" spans="2:7" x14ac:dyDescent="0.3">
      <c r="B77" s="5" t="s">
        <v>26</v>
      </c>
      <c r="C77" s="5" t="s">
        <v>85</v>
      </c>
      <c r="D77" s="6">
        <v>44339</v>
      </c>
      <c r="E77" s="17">
        <v>44339.294120370374</v>
      </c>
      <c r="F77" s="7">
        <v>102</v>
      </c>
      <c r="G77" s="5" t="s">
        <v>86</v>
      </c>
    </row>
    <row r="78" spans="2:7" ht="28.8" x14ac:dyDescent="0.3">
      <c r="B78" s="5" t="s">
        <v>26</v>
      </c>
      <c r="C78" s="5" t="s">
        <v>72</v>
      </c>
      <c r="D78" s="6">
        <v>44339</v>
      </c>
      <c r="E78" s="17">
        <v>44339.294259259259</v>
      </c>
      <c r="F78" s="7">
        <v>113</v>
      </c>
      <c r="G78" s="5" t="s">
        <v>87</v>
      </c>
    </row>
    <row r="79" spans="2:7" x14ac:dyDescent="0.3">
      <c r="B79" s="5" t="s">
        <v>26</v>
      </c>
      <c r="C79" s="5" t="s">
        <v>72</v>
      </c>
      <c r="D79" s="6">
        <v>44339</v>
      </c>
      <c r="E79" s="17">
        <v>44339.294386574074</v>
      </c>
      <c r="F79" s="7">
        <v>135</v>
      </c>
      <c r="G79" s="5" t="s">
        <v>68</v>
      </c>
    </row>
    <row r="80" spans="2:7" x14ac:dyDescent="0.3">
      <c r="B80" s="5" t="s">
        <v>29</v>
      </c>
      <c r="C80" s="5" t="s">
        <v>83</v>
      </c>
      <c r="D80" s="6">
        <v>44339</v>
      </c>
      <c r="E80" s="17">
        <v>44339.294733796298</v>
      </c>
      <c r="F80" s="7">
        <v>106</v>
      </c>
      <c r="G80" s="5" t="s">
        <v>84</v>
      </c>
    </row>
    <row r="81" spans="2:7" x14ac:dyDescent="0.3">
      <c r="B81" s="5" t="s">
        <v>29</v>
      </c>
      <c r="C81" s="5" t="s">
        <v>83</v>
      </c>
      <c r="D81" s="6">
        <v>44339</v>
      </c>
      <c r="E81" s="17">
        <v>44339.294837962967</v>
      </c>
      <c r="F81" s="7">
        <v>112</v>
      </c>
      <c r="G81" s="5" t="s">
        <v>84</v>
      </c>
    </row>
    <row r="82" spans="2:7" x14ac:dyDescent="0.3">
      <c r="B82" s="5" t="s">
        <v>26</v>
      </c>
      <c r="C82" s="5" t="s">
        <v>85</v>
      </c>
      <c r="D82" s="6">
        <v>44339</v>
      </c>
      <c r="E82" s="17">
        <v>44339.295069444452</v>
      </c>
      <c r="F82" s="7">
        <v>106</v>
      </c>
      <c r="G82" s="5" t="s">
        <v>86</v>
      </c>
    </row>
    <row r="83" spans="2:7" x14ac:dyDescent="0.3">
      <c r="B83" s="5" t="s">
        <v>26</v>
      </c>
      <c r="C83" s="5" t="s">
        <v>85</v>
      </c>
      <c r="D83" s="6">
        <v>44339</v>
      </c>
      <c r="E83" s="17">
        <v>44339.295173611121</v>
      </c>
      <c r="F83" s="7">
        <v>112</v>
      </c>
      <c r="G83" s="5" t="s">
        <v>86</v>
      </c>
    </row>
    <row r="84" spans="2:7" x14ac:dyDescent="0.3">
      <c r="B84" s="5" t="s">
        <v>26</v>
      </c>
      <c r="C84" s="5" t="s">
        <v>62</v>
      </c>
      <c r="D84" s="6">
        <v>44339</v>
      </c>
      <c r="E84" s="17">
        <v>44339.29519675926</v>
      </c>
      <c r="F84" s="7">
        <v>113</v>
      </c>
      <c r="G84" s="5" t="s">
        <v>63</v>
      </c>
    </row>
    <row r="85" spans="2:7" x14ac:dyDescent="0.3">
      <c r="B85" s="5" t="s">
        <v>26</v>
      </c>
      <c r="C85" s="5" t="s">
        <v>62</v>
      </c>
      <c r="D85" s="6">
        <v>44339</v>
      </c>
      <c r="E85" s="17">
        <v>44339.295312499999</v>
      </c>
      <c r="F85" s="7">
        <v>123</v>
      </c>
      <c r="G85" s="5" t="s">
        <v>63</v>
      </c>
    </row>
    <row r="86" spans="2:7" x14ac:dyDescent="0.3">
      <c r="B86" s="5" t="s">
        <v>26</v>
      </c>
      <c r="C86" s="5" t="s">
        <v>54</v>
      </c>
      <c r="D86" s="6">
        <v>44339</v>
      </c>
      <c r="E86" s="17">
        <v>44339.295370370368</v>
      </c>
      <c r="F86" s="7">
        <v>113</v>
      </c>
      <c r="G86" s="5" t="s">
        <v>88</v>
      </c>
    </row>
    <row r="87" spans="2:7" x14ac:dyDescent="0.3">
      <c r="B87" s="5" t="s">
        <v>26</v>
      </c>
      <c r="C87" s="5" t="s">
        <v>54</v>
      </c>
      <c r="D87" s="6">
        <v>44339</v>
      </c>
      <c r="E87" s="17">
        <v>44339.295381944445</v>
      </c>
      <c r="F87" s="7">
        <v>123</v>
      </c>
      <c r="G87" s="5" t="s">
        <v>88</v>
      </c>
    </row>
    <row r="88" spans="2:7" ht="28.8" x14ac:dyDescent="0.3">
      <c r="B88" s="5" t="s">
        <v>26</v>
      </c>
      <c r="C88" s="5" t="s">
        <v>85</v>
      </c>
      <c r="D88" s="6">
        <v>44339</v>
      </c>
      <c r="E88" s="17">
        <v>44339.295416666675</v>
      </c>
      <c r="F88" s="7">
        <v>113</v>
      </c>
      <c r="G88" s="5" t="s">
        <v>89</v>
      </c>
    </row>
    <row r="89" spans="2:7" x14ac:dyDescent="0.3">
      <c r="B89" s="5" t="s">
        <v>26</v>
      </c>
      <c r="C89" s="5" t="s">
        <v>85</v>
      </c>
      <c r="D89" s="6">
        <v>44339</v>
      </c>
      <c r="E89" s="17">
        <v>44339.295532407414</v>
      </c>
      <c r="F89" s="7">
        <v>123</v>
      </c>
      <c r="G89" s="5" t="s">
        <v>90</v>
      </c>
    </row>
    <row r="90" spans="2:7" x14ac:dyDescent="0.3">
      <c r="B90" s="5" t="s">
        <v>29</v>
      </c>
      <c r="C90" s="5" t="s">
        <v>50</v>
      </c>
      <c r="D90" s="6">
        <v>44339</v>
      </c>
      <c r="E90" s="17">
        <v>44339.295659722215</v>
      </c>
      <c r="F90" s="7">
        <v>113</v>
      </c>
      <c r="G90" s="5" t="s">
        <v>91</v>
      </c>
    </row>
    <row r="91" spans="2:7" x14ac:dyDescent="0.3">
      <c r="B91" s="5" t="s">
        <v>29</v>
      </c>
      <c r="C91" s="5" t="s">
        <v>50</v>
      </c>
      <c r="D91" s="6">
        <v>44339</v>
      </c>
      <c r="E91" s="17">
        <v>44339.295694444438</v>
      </c>
      <c r="F91" s="7">
        <v>123</v>
      </c>
      <c r="G91" s="5" t="s">
        <v>91</v>
      </c>
    </row>
    <row r="92" spans="2:7" ht="28.8" x14ac:dyDescent="0.3">
      <c r="B92" s="5" t="s">
        <v>29</v>
      </c>
      <c r="C92" s="5" t="s">
        <v>83</v>
      </c>
      <c r="D92" s="6">
        <v>44339</v>
      </c>
      <c r="E92" s="17">
        <v>44339.295752314822</v>
      </c>
      <c r="F92" s="7">
        <v>113</v>
      </c>
      <c r="G92" s="5" t="s">
        <v>92</v>
      </c>
    </row>
    <row r="93" spans="2:7" x14ac:dyDescent="0.3">
      <c r="B93" s="5" t="s">
        <v>29</v>
      </c>
      <c r="C93" s="5" t="s">
        <v>50</v>
      </c>
      <c r="D93" s="6">
        <v>44339</v>
      </c>
      <c r="E93" s="17">
        <v>44339.295810185176</v>
      </c>
      <c r="F93" s="7">
        <v>156</v>
      </c>
      <c r="G93" s="5" t="s">
        <v>67</v>
      </c>
    </row>
    <row r="94" spans="2:7" x14ac:dyDescent="0.3">
      <c r="B94" s="5" t="s">
        <v>29</v>
      </c>
      <c r="C94" s="5" t="s">
        <v>83</v>
      </c>
      <c r="D94" s="6">
        <v>44339</v>
      </c>
      <c r="E94" s="17">
        <v>44339.295821759268</v>
      </c>
      <c r="F94" s="7">
        <v>123</v>
      </c>
      <c r="G94" s="5" t="s">
        <v>93</v>
      </c>
    </row>
    <row r="95" spans="2:7" ht="28.8" x14ac:dyDescent="0.3">
      <c r="B95" s="5" t="s">
        <v>26</v>
      </c>
      <c r="C95" s="5" t="s">
        <v>72</v>
      </c>
      <c r="D95" s="6">
        <v>44339</v>
      </c>
      <c r="E95" s="17">
        <v>44339.296412037038</v>
      </c>
      <c r="F95" s="7">
        <v>113</v>
      </c>
      <c r="G95" s="5" t="s">
        <v>87</v>
      </c>
    </row>
    <row r="96" spans="2:7" x14ac:dyDescent="0.3">
      <c r="B96" s="5" t="s">
        <v>29</v>
      </c>
      <c r="C96" s="5" t="s">
        <v>74</v>
      </c>
      <c r="D96" s="6">
        <v>44339</v>
      </c>
      <c r="E96" s="17">
        <v>44339.296504629623</v>
      </c>
      <c r="F96" s="7">
        <v>113</v>
      </c>
      <c r="G96" s="5" t="s">
        <v>94</v>
      </c>
    </row>
    <row r="97" spans="2:7" x14ac:dyDescent="0.3">
      <c r="B97" s="5" t="s">
        <v>29</v>
      </c>
      <c r="C97" s="5" t="s">
        <v>74</v>
      </c>
      <c r="D97" s="6">
        <v>44339</v>
      </c>
      <c r="E97" s="17">
        <v>44339.296527777769</v>
      </c>
      <c r="F97" s="7">
        <v>123</v>
      </c>
      <c r="G97" s="5" t="s">
        <v>94</v>
      </c>
    </row>
    <row r="98" spans="2:7" x14ac:dyDescent="0.3">
      <c r="B98" s="5" t="s">
        <v>26</v>
      </c>
      <c r="C98" s="5" t="s">
        <v>72</v>
      </c>
      <c r="D98" s="6">
        <v>44339</v>
      </c>
      <c r="E98" s="17">
        <v>44339.296527777777</v>
      </c>
      <c r="F98" s="7">
        <v>123</v>
      </c>
      <c r="G98" s="5" t="s">
        <v>68</v>
      </c>
    </row>
    <row r="99" spans="2:7" x14ac:dyDescent="0.3">
      <c r="B99" s="5" t="s">
        <v>26</v>
      </c>
      <c r="C99" s="5" t="s">
        <v>64</v>
      </c>
      <c r="D99" s="6">
        <v>44339</v>
      </c>
      <c r="E99" s="17">
        <v>44339.298738425932</v>
      </c>
      <c r="F99" s="7">
        <v>113</v>
      </c>
      <c r="G99" s="5" t="s">
        <v>90</v>
      </c>
    </row>
    <row r="100" spans="2:7" x14ac:dyDescent="0.3">
      <c r="B100" s="5" t="s">
        <v>26</v>
      </c>
      <c r="C100" s="5" t="s">
        <v>64</v>
      </c>
      <c r="D100" s="6">
        <v>44339</v>
      </c>
      <c r="E100" s="17">
        <v>44339.298796296302</v>
      </c>
      <c r="F100" s="7">
        <v>123</v>
      </c>
      <c r="G100" s="5" t="s">
        <v>90</v>
      </c>
    </row>
    <row r="101" spans="2:7" x14ac:dyDescent="0.3">
      <c r="B101" s="5" t="s">
        <v>26</v>
      </c>
      <c r="C101" s="5" t="s">
        <v>95</v>
      </c>
      <c r="D101" s="6">
        <v>44339</v>
      </c>
      <c r="E101" s="17">
        <v>44339.299178240741</v>
      </c>
      <c r="F101" s="7">
        <v>112</v>
      </c>
      <c r="G101" s="5" t="s">
        <v>96</v>
      </c>
    </row>
    <row r="102" spans="2:7" x14ac:dyDescent="0.3">
      <c r="B102" s="5" t="s">
        <v>29</v>
      </c>
      <c r="C102" s="5" t="s">
        <v>97</v>
      </c>
      <c r="D102" s="6">
        <v>44339</v>
      </c>
      <c r="E102" s="17">
        <v>44339.299340277772</v>
      </c>
      <c r="F102" s="7">
        <v>102</v>
      </c>
      <c r="G102" s="5" t="s">
        <v>98</v>
      </c>
    </row>
    <row r="103" spans="2:7" x14ac:dyDescent="0.3">
      <c r="B103" s="5" t="s">
        <v>29</v>
      </c>
      <c r="C103" s="5" t="s">
        <v>97</v>
      </c>
      <c r="D103" s="6">
        <v>44339</v>
      </c>
      <c r="E103" s="17">
        <v>44339.30028935185</v>
      </c>
      <c r="F103" s="7">
        <v>106</v>
      </c>
      <c r="G103" s="5" t="s">
        <v>98</v>
      </c>
    </row>
    <row r="104" spans="2:7" x14ac:dyDescent="0.3">
      <c r="B104" s="5" t="s">
        <v>29</v>
      </c>
      <c r="C104" s="5" t="s">
        <v>97</v>
      </c>
      <c r="D104" s="6">
        <v>44339</v>
      </c>
      <c r="E104" s="17">
        <v>44339.300393518519</v>
      </c>
      <c r="F104" s="7">
        <v>112</v>
      </c>
      <c r="G104" s="5" t="s">
        <v>98</v>
      </c>
    </row>
    <row r="105" spans="2:7" ht="28.8" x14ac:dyDescent="0.3">
      <c r="B105" s="5" t="s">
        <v>29</v>
      </c>
      <c r="C105" s="5" t="s">
        <v>97</v>
      </c>
      <c r="D105" s="6">
        <v>44339</v>
      </c>
      <c r="E105" s="17">
        <v>44339.300405092588</v>
      </c>
      <c r="F105" s="7">
        <v>113</v>
      </c>
      <c r="G105" s="5" t="s">
        <v>99</v>
      </c>
    </row>
    <row r="106" spans="2:7" x14ac:dyDescent="0.3">
      <c r="B106" s="5" t="s">
        <v>29</v>
      </c>
      <c r="C106" s="5" t="s">
        <v>97</v>
      </c>
      <c r="D106" s="6">
        <v>44339</v>
      </c>
      <c r="E106" s="17">
        <v>44339.300428240735</v>
      </c>
      <c r="F106" s="7">
        <v>123</v>
      </c>
      <c r="G106" s="5" t="s">
        <v>94</v>
      </c>
    </row>
    <row r="107" spans="2:7" x14ac:dyDescent="0.3">
      <c r="B107" s="5" t="s">
        <v>29</v>
      </c>
      <c r="C107" s="5" t="s">
        <v>100</v>
      </c>
      <c r="D107" s="6">
        <v>44339</v>
      </c>
      <c r="E107" s="17">
        <v>44339.303946759253</v>
      </c>
      <c r="F107" s="7">
        <v>102</v>
      </c>
      <c r="G107" s="5" t="s">
        <v>101</v>
      </c>
    </row>
    <row r="108" spans="2:7" x14ac:dyDescent="0.3">
      <c r="B108" s="5" t="s">
        <v>26</v>
      </c>
      <c r="C108" s="5" t="s">
        <v>95</v>
      </c>
      <c r="D108" s="6">
        <v>44339</v>
      </c>
      <c r="E108" s="17">
        <v>44339.304583333331</v>
      </c>
      <c r="F108" s="7">
        <v>113</v>
      </c>
      <c r="G108" s="5" t="s">
        <v>102</v>
      </c>
    </row>
    <row r="109" spans="2:7" x14ac:dyDescent="0.3">
      <c r="B109" s="5" t="s">
        <v>26</v>
      </c>
      <c r="C109" s="5" t="s">
        <v>95</v>
      </c>
      <c r="D109" s="6">
        <v>44339</v>
      </c>
      <c r="E109" s="17">
        <v>44339.304629629631</v>
      </c>
      <c r="F109" s="7">
        <v>123</v>
      </c>
      <c r="G109" s="5" t="s">
        <v>102</v>
      </c>
    </row>
    <row r="110" spans="2:7" x14ac:dyDescent="0.3">
      <c r="B110" s="5" t="s">
        <v>29</v>
      </c>
      <c r="C110" s="5" t="s">
        <v>100</v>
      </c>
      <c r="D110" s="6">
        <v>44339</v>
      </c>
      <c r="E110" s="17">
        <v>44339.304895833331</v>
      </c>
      <c r="F110" s="7">
        <v>106</v>
      </c>
      <c r="G110" s="5" t="s">
        <v>101</v>
      </c>
    </row>
    <row r="111" spans="2:7" x14ac:dyDescent="0.3">
      <c r="B111" s="5" t="s">
        <v>29</v>
      </c>
      <c r="C111" s="5" t="s">
        <v>100</v>
      </c>
      <c r="D111" s="6">
        <v>44339</v>
      </c>
      <c r="E111" s="17">
        <v>44339.305</v>
      </c>
      <c r="F111" s="7">
        <v>112</v>
      </c>
      <c r="G111" s="5" t="s">
        <v>101</v>
      </c>
    </row>
    <row r="112" spans="2:7" ht="28.8" x14ac:dyDescent="0.3">
      <c r="B112" s="5" t="s">
        <v>29</v>
      </c>
      <c r="C112" s="5" t="s">
        <v>100</v>
      </c>
      <c r="D112" s="6">
        <v>44339</v>
      </c>
      <c r="E112" s="17">
        <v>44339.305393518516</v>
      </c>
      <c r="F112" s="7">
        <v>113</v>
      </c>
      <c r="G112" s="5" t="s">
        <v>103</v>
      </c>
    </row>
    <row r="113" spans="2:7" x14ac:dyDescent="0.3">
      <c r="B113" s="5" t="s">
        <v>29</v>
      </c>
      <c r="C113" s="5" t="s">
        <v>100</v>
      </c>
      <c r="D113" s="6">
        <v>44339</v>
      </c>
      <c r="E113" s="17">
        <v>44339.305543981478</v>
      </c>
      <c r="F113" s="7">
        <v>123</v>
      </c>
      <c r="G113" s="5" t="s">
        <v>104</v>
      </c>
    </row>
    <row r="114" spans="2:7" x14ac:dyDescent="0.3">
      <c r="B114" s="5" t="s">
        <v>29</v>
      </c>
      <c r="C114" s="5" t="s">
        <v>105</v>
      </c>
      <c r="D114" s="6">
        <v>44339</v>
      </c>
      <c r="E114" s="17">
        <v>44339.306574074079</v>
      </c>
      <c r="F114" s="7">
        <v>112</v>
      </c>
      <c r="G114" s="5" t="s">
        <v>106</v>
      </c>
    </row>
    <row r="115" spans="2:7" x14ac:dyDescent="0.3">
      <c r="B115" s="5" t="s">
        <v>29</v>
      </c>
      <c r="C115" s="5" t="s">
        <v>107</v>
      </c>
      <c r="D115" s="6">
        <v>44339</v>
      </c>
      <c r="E115" s="17">
        <v>44339.306898148141</v>
      </c>
      <c r="F115" s="7">
        <v>112</v>
      </c>
      <c r="G115" s="5" t="s">
        <v>108</v>
      </c>
    </row>
    <row r="116" spans="2:7" x14ac:dyDescent="0.3">
      <c r="B116" s="5" t="s">
        <v>26</v>
      </c>
      <c r="C116" s="5" t="s">
        <v>109</v>
      </c>
      <c r="D116" s="6">
        <v>44339</v>
      </c>
      <c r="E116" s="17">
        <v>44339.309351851858</v>
      </c>
      <c r="F116" s="7">
        <v>112</v>
      </c>
      <c r="G116" s="5" t="s">
        <v>110</v>
      </c>
    </row>
    <row r="117" spans="2:7" x14ac:dyDescent="0.3">
      <c r="B117" s="5" t="s">
        <v>26</v>
      </c>
      <c r="C117" s="5" t="s">
        <v>111</v>
      </c>
      <c r="D117" s="6">
        <v>44339</v>
      </c>
      <c r="E117" s="17">
        <v>44339.310023148151</v>
      </c>
      <c r="F117" s="7">
        <v>102</v>
      </c>
      <c r="G117" s="5" t="s">
        <v>112</v>
      </c>
    </row>
    <row r="118" spans="2:7" x14ac:dyDescent="0.3">
      <c r="B118" s="5" t="s">
        <v>26</v>
      </c>
      <c r="C118" s="5" t="s">
        <v>111</v>
      </c>
      <c r="D118" s="6">
        <v>44339</v>
      </c>
      <c r="E118" s="17">
        <v>44339.310648148152</v>
      </c>
      <c r="F118" s="7">
        <v>106</v>
      </c>
      <c r="G118" s="5" t="s">
        <v>112</v>
      </c>
    </row>
    <row r="119" spans="2:7" x14ac:dyDescent="0.3">
      <c r="B119" s="5" t="s">
        <v>26</v>
      </c>
      <c r="C119" s="5" t="s">
        <v>111</v>
      </c>
      <c r="D119" s="6">
        <v>44339</v>
      </c>
      <c r="E119" s="17">
        <v>44339.310752314821</v>
      </c>
      <c r="F119" s="7">
        <v>112</v>
      </c>
      <c r="G119" s="5" t="s">
        <v>112</v>
      </c>
    </row>
    <row r="120" spans="2:7" x14ac:dyDescent="0.3">
      <c r="B120" s="5" t="s">
        <v>29</v>
      </c>
      <c r="C120" s="5" t="s">
        <v>113</v>
      </c>
      <c r="D120" s="6">
        <v>44339</v>
      </c>
      <c r="E120" s="17">
        <v>44339.310972222222</v>
      </c>
      <c r="F120" s="7">
        <v>112</v>
      </c>
      <c r="G120" s="5" t="s">
        <v>114</v>
      </c>
    </row>
    <row r="121" spans="2:7" x14ac:dyDescent="0.3">
      <c r="B121" s="5" t="s">
        <v>29</v>
      </c>
      <c r="C121" s="5" t="s">
        <v>107</v>
      </c>
      <c r="D121" s="6">
        <v>44339</v>
      </c>
      <c r="E121" s="17">
        <v>44339.311319444438</v>
      </c>
      <c r="F121" s="7">
        <v>113</v>
      </c>
      <c r="G121" s="5" t="s">
        <v>115</v>
      </c>
    </row>
    <row r="122" spans="2:7" x14ac:dyDescent="0.3">
      <c r="B122" s="5" t="s">
        <v>29</v>
      </c>
      <c r="C122" s="5" t="s">
        <v>107</v>
      </c>
      <c r="D122" s="6">
        <v>44339</v>
      </c>
      <c r="E122" s="17">
        <v>44339.31145833333</v>
      </c>
      <c r="F122" s="7">
        <v>123</v>
      </c>
      <c r="G122" s="5" t="s">
        <v>115</v>
      </c>
    </row>
    <row r="123" spans="2:7" x14ac:dyDescent="0.3">
      <c r="B123" s="5" t="s">
        <v>29</v>
      </c>
      <c r="C123" s="5" t="s">
        <v>116</v>
      </c>
      <c r="D123" s="6">
        <v>44339</v>
      </c>
      <c r="E123" s="17">
        <v>44339.311539351846</v>
      </c>
      <c r="F123" s="7">
        <v>112</v>
      </c>
      <c r="G123" s="5" t="s">
        <v>117</v>
      </c>
    </row>
    <row r="124" spans="2:7" ht="28.8" x14ac:dyDescent="0.3">
      <c r="B124" s="5" t="s">
        <v>26</v>
      </c>
      <c r="C124" s="5" t="s">
        <v>111</v>
      </c>
      <c r="D124" s="6">
        <v>44339</v>
      </c>
      <c r="E124" s="17">
        <v>44339.311817129637</v>
      </c>
      <c r="F124" s="7">
        <v>113</v>
      </c>
      <c r="G124" s="5" t="s">
        <v>118</v>
      </c>
    </row>
    <row r="125" spans="2:7" x14ac:dyDescent="0.3">
      <c r="B125" s="5" t="s">
        <v>26</v>
      </c>
      <c r="C125" s="5" t="s">
        <v>111</v>
      </c>
      <c r="D125" s="6">
        <v>44339</v>
      </c>
      <c r="E125" s="17">
        <v>44339.31185185186</v>
      </c>
      <c r="F125" s="7">
        <v>123</v>
      </c>
      <c r="G125" s="5" t="s">
        <v>119</v>
      </c>
    </row>
    <row r="126" spans="2:7" x14ac:dyDescent="0.3">
      <c r="B126" s="5" t="s">
        <v>29</v>
      </c>
      <c r="C126" s="5" t="s">
        <v>120</v>
      </c>
      <c r="D126" s="6">
        <v>44339</v>
      </c>
      <c r="E126" s="17">
        <v>44339.311898148146</v>
      </c>
      <c r="F126" s="7">
        <v>112</v>
      </c>
      <c r="G126" s="5" t="s">
        <v>121</v>
      </c>
    </row>
    <row r="127" spans="2:7" x14ac:dyDescent="0.3">
      <c r="B127" s="5" t="s">
        <v>29</v>
      </c>
      <c r="C127" s="5" t="s">
        <v>122</v>
      </c>
      <c r="D127" s="6">
        <v>44339</v>
      </c>
      <c r="E127" s="17">
        <v>44339.313773148155</v>
      </c>
      <c r="F127" s="7">
        <v>102</v>
      </c>
      <c r="G127" s="5" t="s">
        <v>123</v>
      </c>
    </row>
    <row r="128" spans="2:7" x14ac:dyDescent="0.3">
      <c r="B128" s="5" t="s">
        <v>29</v>
      </c>
      <c r="C128" s="5" t="s">
        <v>122</v>
      </c>
      <c r="D128" s="6">
        <v>44339</v>
      </c>
      <c r="E128" s="17">
        <v>44339.314456018525</v>
      </c>
      <c r="F128" s="7">
        <v>106</v>
      </c>
      <c r="G128" s="5" t="s">
        <v>123</v>
      </c>
    </row>
    <row r="129" spans="2:7" x14ac:dyDescent="0.3">
      <c r="B129" s="5" t="s">
        <v>29</v>
      </c>
      <c r="C129" s="5" t="s">
        <v>122</v>
      </c>
      <c r="D129" s="6">
        <v>44339</v>
      </c>
      <c r="E129" s="17">
        <v>44339.314560185194</v>
      </c>
      <c r="F129" s="7">
        <v>112</v>
      </c>
      <c r="G129" s="5" t="s">
        <v>123</v>
      </c>
    </row>
    <row r="130" spans="2:7" x14ac:dyDescent="0.3">
      <c r="B130" s="5" t="s">
        <v>26</v>
      </c>
      <c r="C130" s="5" t="s">
        <v>124</v>
      </c>
      <c r="D130" s="6">
        <v>44339</v>
      </c>
      <c r="E130" s="17">
        <v>44339.315335648142</v>
      </c>
      <c r="F130" s="7">
        <v>102</v>
      </c>
      <c r="G130" s="5" t="s">
        <v>125</v>
      </c>
    </row>
    <row r="131" spans="2:7" ht="28.8" x14ac:dyDescent="0.3">
      <c r="B131" s="5" t="s">
        <v>29</v>
      </c>
      <c r="C131" s="5" t="s">
        <v>122</v>
      </c>
      <c r="D131" s="6">
        <v>44339</v>
      </c>
      <c r="E131" s="17">
        <v>44339.315474537041</v>
      </c>
      <c r="F131" s="7">
        <v>113</v>
      </c>
      <c r="G131" s="5" t="s">
        <v>126</v>
      </c>
    </row>
    <row r="132" spans="2:7" x14ac:dyDescent="0.3">
      <c r="B132" s="5" t="s">
        <v>29</v>
      </c>
      <c r="C132" s="5" t="s">
        <v>122</v>
      </c>
      <c r="D132" s="6">
        <v>44339</v>
      </c>
      <c r="E132" s="17">
        <v>44339.315509259264</v>
      </c>
      <c r="F132" s="7">
        <v>123</v>
      </c>
      <c r="G132" s="5" t="s">
        <v>127</v>
      </c>
    </row>
    <row r="133" spans="2:7" x14ac:dyDescent="0.3">
      <c r="B133" s="5" t="s">
        <v>29</v>
      </c>
      <c r="C133" s="5" t="s">
        <v>116</v>
      </c>
      <c r="D133" s="6">
        <v>44339</v>
      </c>
      <c r="E133" s="17">
        <v>44339.316041666658</v>
      </c>
      <c r="F133" s="7">
        <v>113</v>
      </c>
      <c r="G133" s="5" t="s">
        <v>128</v>
      </c>
    </row>
    <row r="134" spans="2:7" x14ac:dyDescent="0.3">
      <c r="B134" s="5" t="s">
        <v>29</v>
      </c>
      <c r="C134" s="5" t="s">
        <v>116</v>
      </c>
      <c r="D134" s="6">
        <v>44339</v>
      </c>
      <c r="E134" s="17">
        <v>44339.316111111104</v>
      </c>
      <c r="F134" s="7">
        <v>123</v>
      </c>
      <c r="G134" s="5" t="s">
        <v>128</v>
      </c>
    </row>
    <row r="135" spans="2:7" x14ac:dyDescent="0.3">
      <c r="B135" s="5" t="s">
        <v>29</v>
      </c>
      <c r="C135" s="5" t="s">
        <v>113</v>
      </c>
      <c r="D135" s="6">
        <v>44339</v>
      </c>
      <c r="E135" s="17">
        <v>44339.316122685188</v>
      </c>
      <c r="F135" s="7">
        <v>113</v>
      </c>
      <c r="G135" s="5" t="s">
        <v>129</v>
      </c>
    </row>
    <row r="136" spans="2:7" x14ac:dyDescent="0.3">
      <c r="B136" s="5" t="s">
        <v>29</v>
      </c>
      <c r="C136" s="5" t="s">
        <v>113</v>
      </c>
      <c r="D136" s="6">
        <v>44339</v>
      </c>
      <c r="E136" s="17">
        <v>44339.316180555557</v>
      </c>
      <c r="F136" s="7">
        <v>123</v>
      </c>
      <c r="G136" s="5" t="s">
        <v>129</v>
      </c>
    </row>
    <row r="137" spans="2:7" x14ac:dyDescent="0.3">
      <c r="B137" s="5" t="s">
        <v>29</v>
      </c>
      <c r="C137" s="5" t="s">
        <v>120</v>
      </c>
      <c r="D137" s="6">
        <v>44339</v>
      </c>
      <c r="E137" s="17">
        <v>44339.316446759258</v>
      </c>
      <c r="F137" s="7">
        <v>123</v>
      </c>
      <c r="G137" s="5" t="s">
        <v>130</v>
      </c>
    </row>
    <row r="138" spans="2:7" x14ac:dyDescent="0.3">
      <c r="B138" s="5" t="s">
        <v>29</v>
      </c>
      <c r="C138" s="5" t="s">
        <v>120</v>
      </c>
      <c r="D138" s="6">
        <v>44339</v>
      </c>
      <c r="E138" s="17">
        <v>44339.316446759258</v>
      </c>
      <c r="F138" s="7">
        <v>113</v>
      </c>
      <c r="G138" s="5" t="s">
        <v>130</v>
      </c>
    </row>
    <row r="139" spans="2:7" x14ac:dyDescent="0.3">
      <c r="B139" s="5" t="s">
        <v>29</v>
      </c>
      <c r="C139" s="5" t="s">
        <v>105</v>
      </c>
      <c r="D139" s="6">
        <v>44339</v>
      </c>
      <c r="E139" s="17">
        <v>44339.316574074081</v>
      </c>
      <c r="F139" s="7">
        <v>113</v>
      </c>
      <c r="G139" s="5" t="s">
        <v>127</v>
      </c>
    </row>
    <row r="140" spans="2:7" x14ac:dyDescent="0.3">
      <c r="B140" s="5" t="s">
        <v>29</v>
      </c>
      <c r="C140" s="5" t="s">
        <v>105</v>
      </c>
      <c r="D140" s="6">
        <v>44339</v>
      </c>
      <c r="E140" s="17">
        <v>44339.316574074081</v>
      </c>
      <c r="F140" s="7">
        <v>123</v>
      </c>
      <c r="G140" s="5" t="s">
        <v>127</v>
      </c>
    </row>
    <row r="141" spans="2:7" x14ac:dyDescent="0.3">
      <c r="B141" s="5" t="s">
        <v>26</v>
      </c>
      <c r="C141" s="5" t="s">
        <v>131</v>
      </c>
      <c r="D141" s="6">
        <v>44339</v>
      </c>
      <c r="E141" s="17">
        <v>44339.317546296297</v>
      </c>
      <c r="F141" s="7">
        <v>102</v>
      </c>
      <c r="G141" s="5" t="s">
        <v>132</v>
      </c>
    </row>
    <row r="142" spans="2:7" x14ac:dyDescent="0.3">
      <c r="B142" s="5" t="s">
        <v>26</v>
      </c>
      <c r="C142" s="5" t="s">
        <v>124</v>
      </c>
      <c r="D142" s="6">
        <v>44339</v>
      </c>
      <c r="E142" s="17">
        <v>44339.31759259259</v>
      </c>
      <c r="F142" s="7">
        <v>106</v>
      </c>
      <c r="G142" s="5" t="s">
        <v>125</v>
      </c>
    </row>
    <row r="143" spans="2:7" x14ac:dyDescent="0.3">
      <c r="B143" s="5" t="s">
        <v>26</v>
      </c>
      <c r="C143" s="5" t="s">
        <v>124</v>
      </c>
      <c r="D143" s="6">
        <v>44339</v>
      </c>
      <c r="E143" s="17">
        <v>44339.317696759259</v>
      </c>
      <c r="F143" s="7">
        <v>112</v>
      </c>
      <c r="G143" s="5" t="s">
        <v>125</v>
      </c>
    </row>
    <row r="144" spans="2:7" ht="28.8" x14ac:dyDescent="0.3">
      <c r="B144" s="5" t="s">
        <v>26</v>
      </c>
      <c r="C144" s="5" t="s">
        <v>124</v>
      </c>
      <c r="D144" s="6">
        <v>44339</v>
      </c>
      <c r="E144" s="17">
        <v>44339.318240740737</v>
      </c>
      <c r="F144" s="7">
        <v>113</v>
      </c>
      <c r="G144" s="5" t="s">
        <v>133</v>
      </c>
    </row>
    <row r="145" spans="2:7" x14ac:dyDescent="0.3">
      <c r="B145" s="5" t="s">
        <v>26</v>
      </c>
      <c r="C145" s="5" t="s">
        <v>124</v>
      </c>
      <c r="D145" s="6">
        <v>44339</v>
      </c>
      <c r="E145" s="17">
        <v>44339.318298611106</v>
      </c>
      <c r="F145" s="7">
        <v>123</v>
      </c>
      <c r="G145" s="5" t="s">
        <v>134</v>
      </c>
    </row>
    <row r="146" spans="2:7" x14ac:dyDescent="0.3">
      <c r="B146" s="5" t="s">
        <v>26</v>
      </c>
      <c r="C146" s="5" t="s">
        <v>131</v>
      </c>
      <c r="D146" s="6">
        <v>44339</v>
      </c>
      <c r="E146" s="17">
        <v>44339.318333333336</v>
      </c>
      <c r="F146" s="7">
        <v>106</v>
      </c>
      <c r="G146" s="5" t="s">
        <v>132</v>
      </c>
    </row>
    <row r="147" spans="2:7" x14ac:dyDescent="0.3">
      <c r="B147" s="5" t="s">
        <v>26</v>
      </c>
      <c r="C147" s="5" t="s">
        <v>131</v>
      </c>
      <c r="D147" s="6">
        <v>44339</v>
      </c>
      <c r="E147" s="17">
        <v>44339.318437500006</v>
      </c>
      <c r="F147" s="7">
        <v>112</v>
      </c>
      <c r="G147" s="5" t="s">
        <v>132</v>
      </c>
    </row>
    <row r="148" spans="2:7" x14ac:dyDescent="0.3">
      <c r="B148" s="5" t="s">
        <v>29</v>
      </c>
      <c r="C148" s="5" t="s">
        <v>135</v>
      </c>
      <c r="D148" s="6">
        <v>44339</v>
      </c>
      <c r="E148" s="17">
        <v>44339.318703703699</v>
      </c>
      <c r="F148" s="7">
        <v>102</v>
      </c>
      <c r="G148" s="5" t="s">
        <v>136</v>
      </c>
    </row>
    <row r="149" spans="2:7" x14ac:dyDescent="0.3">
      <c r="B149" s="5" t="s">
        <v>26</v>
      </c>
      <c r="C149" s="5" t="s">
        <v>109</v>
      </c>
      <c r="D149" s="6">
        <v>44339</v>
      </c>
      <c r="E149" s="17">
        <v>44339.319201388898</v>
      </c>
      <c r="F149" s="7">
        <v>113</v>
      </c>
      <c r="G149" s="5" t="s">
        <v>137</v>
      </c>
    </row>
    <row r="150" spans="2:7" x14ac:dyDescent="0.3">
      <c r="B150" s="5" t="s">
        <v>26</v>
      </c>
      <c r="C150" s="5" t="s">
        <v>109</v>
      </c>
      <c r="D150" s="6">
        <v>44339</v>
      </c>
      <c r="E150" s="17">
        <v>44339.319236111121</v>
      </c>
      <c r="F150" s="7">
        <v>123</v>
      </c>
      <c r="G150" s="5" t="s">
        <v>137</v>
      </c>
    </row>
    <row r="151" spans="2:7" ht="28.8" x14ac:dyDescent="0.3">
      <c r="B151" s="5" t="s">
        <v>26</v>
      </c>
      <c r="C151" s="5" t="s">
        <v>131</v>
      </c>
      <c r="D151" s="6">
        <v>44339</v>
      </c>
      <c r="E151" s="17">
        <v>44339.31936342593</v>
      </c>
      <c r="F151" s="7">
        <v>113</v>
      </c>
      <c r="G151" s="5" t="s">
        <v>138</v>
      </c>
    </row>
    <row r="152" spans="2:7" x14ac:dyDescent="0.3">
      <c r="B152" s="5" t="s">
        <v>26</v>
      </c>
      <c r="C152" s="5" t="s">
        <v>109</v>
      </c>
      <c r="D152" s="6">
        <v>44339</v>
      </c>
      <c r="E152" s="17">
        <v>44339.319386574083</v>
      </c>
      <c r="F152" s="7">
        <v>156</v>
      </c>
      <c r="G152" s="5" t="s">
        <v>67</v>
      </c>
    </row>
    <row r="153" spans="2:7" x14ac:dyDescent="0.3">
      <c r="B153" s="5" t="s">
        <v>26</v>
      </c>
      <c r="C153" s="5" t="s">
        <v>131</v>
      </c>
      <c r="D153" s="6">
        <v>44339</v>
      </c>
      <c r="E153" s="17">
        <v>44339.319398148153</v>
      </c>
      <c r="F153" s="7">
        <v>123</v>
      </c>
      <c r="G153" s="5" t="s">
        <v>139</v>
      </c>
    </row>
    <row r="154" spans="2:7" x14ac:dyDescent="0.3">
      <c r="B154" s="5" t="s">
        <v>29</v>
      </c>
      <c r="C154" s="5" t="s">
        <v>135</v>
      </c>
      <c r="D154" s="6">
        <v>44339</v>
      </c>
      <c r="E154" s="17">
        <v>44339.319490740738</v>
      </c>
      <c r="F154" s="7">
        <v>106</v>
      </c>
      <c r="G154" s="5" t="s">
        <v>136</v>
      </c>
    </row>
    <row r="155" spans="2:7" x14ac:dyDescent="0.3">
      <c r="B155" s="5" t="s">
        <v>29</v>
      </c>
      <c r="C155" s="5" t="s">
        <v>135</v>
      </c>
      <c r="D155" s="6">
        <v>44339</v>
      </c>
      <c r="E155" s="17">
        <v>44339.319594907407</v>
      </c>
      <c r="F155" s="7">
        <v>112</v>
      </c>
      <c r="G155" s="5" t="s">
        <v>136</v>
      </c>
    </row>
    <row r="156" spans="2:7" ht="28.8" x14ac:dyDescent="0.3">
      <c r="B156" s="5" t="s">
        <v>29</v>
      </c>
      <c r="C156" s="5" t="s">
        <v>135</v>
      </c>
      <c r="D156" s="6">
        <v>44339</v>
      </c>
      <c r="E156" s="17">
        <v>44339.320520833331</v>
      </c>
      <c r="F156" s="7">
        <v>113</v>
      </c>
      <c r="G156" s="5" t="s">
        <v>140</v>
      </c>
    </row>
    <row r="157" spans="2:7" x14ac:dyDescent="0.3">
      <c r="B157" s="5" t="s">
        <v>29</v>
      </c>
      <c r="C157" s="5" t="s">
        <v>135</v>
      </c>
      <c r="D157" s="6">
        <v>44339</v>
      </c>
      <c r="E157" s="17">
        <v>44339.320567129631</v>
      </c>
      <c r="F157" s="7">
        <v>123</v>
      </c>
      <c r="G157" s="5" t="s">
        <v>130</v>
      </c>
    </row>
    <row r="158" spans="2:7" x14ac:dyDescent="0.3">
      <c r="B158" s="5" t="s">
        <v>26</v>
      </c>
      <c r="C158" s="5" t="s">
        <v>141</v>
      </c>
      <c r="D158" s="6">
        <v>44339</v>
      </c>
      <c r="E158" s="17">
        <v>44339.320983796293</v>
      </c>
      <c r="F158" s="7">
        <v>112</v>
      </c>
      <c r="G158" s="5" t="s">
        <v>142</v>
      </c>
    </row>
    <row r="159" spans="2:7" x14ac:dyDescent="0.3">
      <c r="B159" s="5" t="s">
        <v>26</v>
      </c>
      <c r="C159" s="5" t="s">
        <v>143</v>
      </c>
      <c r="D159" s="6">
        <v>44339</v>
      </c>
      <c r="E159" s="17">
        <v>44339.324456018512</v>
      </c>
      <c r="F159" s="7">
        <v>112</v>
      </c>
      <c r="G159" s="5" t="s">
        <v>144</v>
      </c>
    </row>
    <row r="160" spans="2:7" x14ac:dyDescent="0.3">
      <c r="B160" s="5" t="s">
        <v>29</v>
      </c>
      <c r="C160" s="5" t="s">
        <v>145</v>
      </c>
      <c r="D160" s="6">
        <v>44339</v>
      </c>
      <c r="E160" s="17">
        <v>44339.325023148143</v>
      </c>
      <c r="F160" s="7">
        <v>112</v>
      </c>
      <c r="G160" s="5" t="s">
        <v>146</v>
      </c>
    </row>
    <row r="161" spans="2:7" x14ac:dyDescent="0.3">
      <c r="B161" s="5" t="s">
        <v>29</v>
      </c>
      <c r="C161" s="5" t="s">
        <v>147</v>
      </c>
      <c r="D161" s="6">
        <v>44339</v>
      </c>
      <c r="E161" s="17">
        <v>44339.325914351852</v>
      </c>
      <c r="F161" s="7">
        <v>112</v>
      </c>
      <c r="G161" s="5" t="s">
        <v>148</v>
      </c>
    </row>
    <row r="162" spans="2:7" x14ac:dyDescent="0.3">
      <c r="B162" s="5" t="s">
        <v>26</v>
      </c>
      <c r="C162" s="5" t="s">
        <v>149</v>
      </c>
      <c r="D162" s="6">
        <v>44339</v>
      </c>
      <c r="E162" s="17">
        <v>44339.327708333331</v>
      </c>
      <c r="F162" s="7">
        <v>112</v>
      </c>
      <c r="G162" s="5" t="s">
        <v>150</v>
      </c>
    </row>
    <row r="163" spans="2:7" x14ac:dyDescent="0.3">
      <c r="B163" s="5" t="s">
        <v>26</v>
      </c>
      <c r="C163" s="5" t="s">
        <v>151</v>
      </c>
      <c r="D163" s="6">
        <v>44339</v>
      </c>
      <c r="E163" s="17">
        <v>44339.328009259247</v>
      </c>
      <c r="F163" s="7">
        <v>112</v>
      </c>
      <c r="G163" s="5" t="s">
        <v>152</v>
      </c>
    </row>
    <row r="164" spans="2:7" x14ac:dyDescent="0.3">
      <c r="B164" s="5" t="s">
        <v>29</v>
      </c>
      <c r="C164" s="5" t="s">
        <v>153</v>
      </c>
      <c r="D164" s="6">
        <v>44339</v>
      </c>
      <c r="E164" s="17">
        <v>44339.328425925924</v>
      </c>
      <c r="F164" s="7">
        <v>102</v>
      </c>
      <c r="G164" s="5" t="s">
        <v>154</v>
      </c>
    </row>
    <row r="165" spans="2:7" x14ac:dyDescent="0.3">
      <c r="B165" s="5" t="s">
        <v>26</v>
      </c>
      <c r="C165" s="5" t="s">
        <v>143</v>
      </c>
      <c r="D165" s="6">
        <v>44339</v>
      </c>
      <c r="E165" s="17">
        <v>44339.329976851848</v>
      </c>
      <c r="F165" s="7">
        <v>113</v>
      </c>
      <c r="G165" s="5" t="s">
        <v>155</v>
      </c>
    </row>
    <row r="166" spans="2:7" x14ac:dyDescent="0.3">
      <c r="B166" s="5" t="s">
        <v>26</v>
      </c>
      <c r="C166" s="5" t="s">
        <v>143</v>
      </c>
      <c r="D166" s="6">
        <v>44339</v>
      </c>
      <c r="E166" s="17">
        <v>44339.330104166664</v>
      </c>
      <c r="F166" s="7">
        <v>123</v>
      </c>
      <c r="G166" s="5" t="s">
        <v>155</v>
      </c>
    </row>
    <row r="167" spans="2:7" x14ac:dyDescent="0.3">
      <c r="B167" s="5" t="s">
        <v>26</v>
      </c>
      <c r="C167" s="5" t="s">
        <v>156</v>
      </c>
      <c r="D167" s="6">
        <v>44339</v>
      </c>
      <c r="E167" s="17">
        <v>44339.330405092587</v>
      </c>
      <c r="F167" s="7">
        <v>102</v>
      </c>
      <c r="G167" s="5" t="s">
        <v>157</v>
      </c>
    </row>
    <row r="168" spans="2:7" x14ac:dyDescent="0.3">
      <c r="B168" s="5" t="s">
        <v>29</v>
      </c>
      <c r="C168" s="5" t="s">
        <v>158</v>
      </c>
      <c r="D168" s="6">
        <v>44339</v>
      </c>
      <c r="E168" s="17">
        <v>44339.330462962964</v>
      </c>
      <c r="F168" s="7">
        <v>102</v>
      </c>
      <c r="G168" s="5" t="s">
        <v>159</v>
      </c>
    </row>
    <row r="169" spans="2:7" x14ac:dyDescent="0.3">
      <c r="B169" s="5" t="s">
        <v>29</v>
      </c>
      <c r="C169" s="5" t="s">
        <v>153</v>
      </c>
      <c r="D169" s="6">
        <v>44339</v>
      </c>
      <c r="E169" s="17">
        <v>44339.330648148149</v>
      </c>
      <c r="F169" s="7">
        <v>106</v>
      </c>
      <c r="G169" s="5" t="s">
        <v>154</v>
      </c>
    </row>
    <row r="170" spans="2:7" x14ac:dyDescent="0.3">
      <c r="B170" s="5" t="s">
        <v>29</v>
      </c>
      <c r="C170" s="5" t="s">
        <v>147</v>
      </c>
      <c r="D170" s="6">
        <v>44339</v>
      </c>
      <c r="E170" s="17">
        <v>44339.330671296295</v>
      </c>
      <c r="F170" s="7">
        <v>113</v>
      </c>
      <c r="G170" s="5" t="s">
        <v>160</v>
      </c>
    </row>
    <row r="171" spans="2:7" x14ac:dyDescent="0.3">
      <c r="B171" s="5" t="s">
        <v>29</v>
      </c>
      <c r="C171" s="5" t="s">
        <v>153</v>
      </c>
      <c r="D171" s="6">
        <v>44339</v>
      </c>
      <c r="E171" s="17">
        <v>44339.330752314818</v>
      </c>
      <c r="F171" s="7">
        <v>112</v>
      </c>
      <c r="G171" s="5" t="s">
        <v>154</v>
      </c>
    </row>
    <row r="172" spans="2:7" x14ac:dyDescent="0.3">
      <c r="B172" s="5" t="s">
        <v>29</v>
      </c>
      <c r="C172" s="5" t="s">
        <v>147</v>
      </c>
      <c r="D172" s="6">
        <v>44339</v>
      </c>
      <c r="E172" s="17">
        <v>44339.330775462964</v>
      </c>
      <c r="F172" s="7">
        <v>123</v>
      </c>
      <c r="G172" s="5" t="s">
        <v>160</v>
      </c>
    </row>
    <row r="173" spans="2:7" x14ac:dyDescent="0.3">
      <c r="B173" s="5" t="s">
        <v>26</v>
      </c>
      <c r="C173" s="5" t="s">
        <v>141</v>
      </c>
      <c r="D173" s="6">
        <v>44339</v>
      </c>
      <c r="E173" s="17">
        <v>44339.330960648149</v>
      </c>
      <c r="F173" s="7">
        <v>113</v>
      </c>
      <c r="G173" s="5" t="s">
        <v>161</v>
      </c>
    </row>
    <row r="174" spans="2:7" x14ac:dyDescent="0.3">
      <c r="B174" s="5" t="s">
        <v>26</v>
      </c>
      <c r="C174" s="5" t="s">
        <v>162</v>
      </c>
      <c r="D174" s="6">
        <v>44339</v>
      </c>
      <c r="E174" s="17">
        <v>44339.330960648149</v>
      </c>
      <c r="F174" s="7">
        <v>102</v>
      </c>
      <c r="G174" s="5" t="s">
        <v>163</v>
      </c>
    </row>
    <row r="175" spans="2:7" x14ac:dyDescent="0.3">
      <c r="B175" s="5" t="s">
        <v>29</v>
      </c>
      <c r="C175" s="5" t="s">
        <v>158</v>
      </c>
      <c r="D175" s="6">
        <v>44339</v>
      </c>
      <c r="E175" s="17">
        <v>44339.330972222226</v>
      </c>
      <c r="F175" s="7">
        <v>106</v>
      </c>
      <c r="G175" s="5" t="s">
        <v>159</v>
      </c>
    </row>
    <row r="176" spans="2:7" x14ac:dyDescent="0.3">
      <c r="B176" s="5" t="s">
        <v>26</v>
      </c>
      <c r="C176" s="5" t="s">
        <v>164</v>
      </c>
      <c r="D176" s="6">
        <v>44339</v>
      </c>
      <c r="E176" s="17">
        <v>44339.330983796295</v>
      </c>
      <c r="F176" s="7">
        <v>102</v>
      </c>
      <c r="G176" s="5" t="s">
        <v>165</v>
      </c>
    </row>
    <row r="177" spans="2:7" x14ac:dyDescent="0.3">
      <c r="B177" s="5" t="s">
        <v>26</v>
      </c>
      <c r="C177" s="5" t="s">
        <v>141</v>
      </c>
      <c r="D177" s="6">
        <v>44339</v>
      </c>
      <c r="E177" s="17">
        <v>44339.331041666665</v>
      </c>
      <c r="F177" s="7">
        <v>123</v>
      </c>
      <c r="G177" s="5" t="s">
        <v>161</v>
      </c>
    </row>
    <row r="178" spans="2:7" x14ac:dyDescent="0.3">
      <c r="B178" s="5" t="s">
        <v>29</v>
      </c>
      <c r="C178" s="5" t="s">
        <v>158</v>
      </c>
      <c r="D178" s="6">
        <v>44339</v>
      </c>
      <c r="E178" s="17">
        <v>44339.331076388895</v>
      </c>
      <c r="F178" s="7">
        <v>112</v>
      </c>
      <c r="G178" s="5" t="s">
        <v>159</v>
      </c>
    </row>
    <row r="179" spans="2:7" x14ac:dyDescent="0.3">
      <c r="B179" s="5" t="s">
        <v>26</v>
      </c>
      <c r="C179" s="5" t="s">
        <v>166</v>
      </c>
      <c r="D179" s="6">
        <v>44339</v>
      </c>
      <c r="E179" s="17">
        <v>44339.331192129634</v>
      </c>
      <c r="F179" s="7">
        <v>112</v>
      </c>
      <c r="G179" s="5" t="s">
        <v>167</v>
      </c>
    </row>
    <row r="180" spans="2:7" ht="28.8" x14ac:dyDescent="0.3">
      <c r="B180" s="5" t="s">
        <v>29</v>
      </c>
      <c r="C180" s="5" t="s">
        <v>153</v>
      </c>
      <c r="D180" s="6">
        <v>44339</v>
      </c>
      <c r="E180" s="17">
        <v>44339.33120370371</v>
      </c>
      <c r="F180" s="7">
        <v>113</v>
      </c>
      <c r="G180" s="5" t="s">
        <v>168</v>
      </c>
    </row>
    <row r="181" spans="2:7" x14ac:dyDescent="0.3">
      <c r="B181" s="5" t="s">
        <v>29</v>
      </c>
      <c r="C181" s="5" t="s">
        <v>153</v>
      </c>
      <c r="D181" s="6">
        <v>44339</v>
      </c>
      <c r="E181" s="17">
        <v>44339.331319444449</v>
      </c>
      <c r="F181" s="7">
        <v>123</v>
      </c>
      <c r="G181" s="5" t="s">
        <v>169</v>
      </c>
    </row>
    <row r="182" spans="2:7" x14ac:dyDescent="0.3">
      <c r="B182" s="5" t="s">
        <v>26</v>
      </c>
      <c r="C182" s="5" t="s">
        <v>156</v>
      </c>
      <c r="D182" s="6">
        <v>44339</v>
      </c>
      <c r="E182" s="17">
        <v>44339.331354166665</v>
      </c>
      <c r="F182" s="7">
        <v>106</v>
      </c>
      <c r="G182" s="5" t="s">
        <v>157</v>
      </c>
    </row>
    <row r="183" spans="2:7" x14ac:dyDescent="0.3">
      <c r="B183" s="5" t="s">
        <v>26</v>
      </c>
      <c r="C183" s="5" t="s">
        <v>156</v>
      </c>
      <c r="D183" s="6">
        <v>44339</v>
      </c>
      <c r="E183" s="17">
        <v>44339.331458333334</v>
      </c>
      <c r="F183" s="7">
        <v>112</v>
      </c>
      <c r="G183" s="5" t="s">
        <v>157</v>
      </c>
    </row>
    <row r="184" spans="2:7" x14ac:dyDescent="0.3">
      <c r="B184" s="5" t="s">
        <v>26</v>
      </c>
      <c r="C184" s="5" t="s">
        <v>162</v>
      </c>
      <c r="D184" s="6">
        <v>44339</v>
      </c>
      <c r="E184" s="17">
        <v>44339.331493055557</v>
      </c>
      <c r="F184" s="7">
        <v>106</v>
      </c>
      <c r="G184" s="5" t="s">
        <v>163</v>
      </c>
    </row>
    <row r="185" spans="2:7" x14ac:dyDescent="0.3">
      <c r="B185" s="5" t="s">
        <v>26</v>
      </c>
      <c r="C185" s="5" t="s">
        <v>164</v>
      </c>
      <c r="D185" s="6">
        <v>44339</v>
      </c>
      <c r="E185" s="17">
        <v>44339.33153935185</v>
      </c>
      <c r="F185" s="7">
        <v>106</v>
      </c>
      <c r="G185" s="5" t="s">
        <v>165</v>
      </c>
    </row>
    <row r="186" spans="2:7" x14ac:dyDescent="0.3">
      <c r="B186" s="5" t="s">
        <v>26</v>
      </c>
      <c r="C186" s="5" t="s">
        <v>162</v>
      </c>
      <c r="D186" s="6">
        <v>44339</v>
      </c>
      <c r="E186" s="17">
        <v>44339.331597222226</v>
      </c>
      <c r="F186" s="7">
        <v>112</v>
      </c>
      <c r="G186" s="5" t="s">
        <v>163</v>
      </c>
    </row>
    <row r="187" spans="2:7" x14ac:dyDescent="0.3">
      <c r="B187" s="5" t="s">
        <v>26</v>
      </c>
      <c r="C187" s="5" t="s">
        <v>164</v>
      </c>
      <c r="D187" s="6">
        <v>44339</v>
      </c>
      <c r="E187" s="17">
        <v>44339.331643518519</v>
      </c>
      <c r="F187" s="7">
        <v>112</v>
      </c>
      <c r="G187" s="5" t="s">
        <v>165</v>
      </c>
    </row>
    <row r="188" spans="2:7" ht="28.8" x14ac:dyDescent="0.3">
      <c r="B188" s="5" t="s">
        <v>29</v>
      </c>
      <c r="C188" s="5" t="s">
        <v>158</v>
      </c>
      <c r="D188" s="6">
        <v>44339</v>
      </c>
      <c r="E188" s="17">
        <v>44339.331689814819</v>
      </c>
      <c r="F188" s="7">
        <v>113</v>
      </c>
      <c r="G188" s="5" t="s">
        <v>170</v>
      </c>
    </row>
    <row r="189" spans="2:7" x14ac:dyDescent="0.3">
      <c r="B189" s="5" t="s">
        <v>29</v>
      </c>
      <c r="C189" s="5" t="s">
        <v>158</v>
      </c>
      <c r="D189" s="6">
        <v>44339</v>
      </c>
      <c r="E189" s="17">
        <v>44339.331689814819</v>
      </c>
      <c r="F189" s="7">
        <v>123</v>
      </c>
      <c r="G189" s="5" t="s">
        <v>171</v>
      </c>
    </row>
    <row r="190" spans="2:7" ht="28.8" x14ac:dyDescent="0.3">
      <c r="B190" s="5" t="s">
        <v>26</v>
      </c>
      <c r="C190" s="5" t="s">
        <v>156</v>
      </c>
      <c r="D190" s="6">
        <v>44339</v>
      </c>
      <c r="E190" s="17">
        <v>44339.331782407411</v>
      </c>
      <c r="F190" s="7">
        <v>113</v>
      </c>
      <c r="G190" s="5" t="s">
        <v>172</v>
      </c>
    </row>
    <row r="191" spans="2:7" x14ac:dyDescent="0.3">
      <c r="B191" s="5" t="s">
        <v>26</v>
      </c>
      <c r="C191" s="5" t="s">
        <v>156</v>
      </c>
      <c r="D191" s="6">
        <v>44339</v>
      </c>
      <c r="E191" s="17">
        <v>44339.331828703711</v>
      </c>
      <c r="F191" s="7">
        <v>123</v>
      </c>
      <c r="G191" s="5" t="s">
        <v>173</v>
      </c>
    </row>
    <row r="192" spans="2:7" x14ac:dyDescent="0.3">
      <c r="B192" s="5" t="s">
        <v>26</v>
      </c>
      <c r="C192" s="5" t="s">
        <v>174</v>
      </c>
      <c r="D192" s="6">
        <v>44339</v>
      </c>
      <c r="E192" s="17">
        <v>44339.331874999996</v>
      </c>
      <c r="F192" s="7">
        <v>102</v>
      </c>
      <c r="G192" s="5" t="s">
        <v>175</v>
      </c>
    </row>
    <row r="193" spans="2:7" ht="28.8" x14ac:dyDescent="0.3">
      <c r="B193" s="5" t="s">
        <v>26</v>
      </c>
      <c r="C193" s="5" t="s">
        <v>162</v>
      </c>
      <c r="D193" s="6">
        <v>44339</v>
      </c>
      <c r="E193" s="17">
        <v>44339.332349537035</v>
      </c>
      <c r="F193" s="7">
        <v>113</v>
      </c>
      <c r="G193" s="5" t="s">
        <v>176</v>
      </c>
    </row>
    <row r="194" spans="2:7" x14ac:dyDescent="0.3">
      <c r="B194" s="5" t="s">
        <v>26</v>
      </c>
      <c r="C194" s="5" t="s">
        <v>149</v>
      </c>
      <c r="D194" s="6">
        <v>44339</v>
      </c>
      <c r="E194" s="17">
        <v>44339.332465277781</v>
      </c>
      <c r="F194" s="7">
        <v>113</v>
      </c>
      <c r="G194" s="5" t="s">
        <v>177</v>
      </c>
    </row>
    <row r="195" spans="2:7" x14ac:dyDescent="0.3">
      <c r="B195" s="5" t="s">
        <v>26</v>
      </c>
      <c r="C195" s="5" t="s">
        <v>162</v>
      </c>
      <c r="D195" s="6">
        <v>44339</v>
      </c>
      <c r="E195" s="17">
        <v>44339.332499999997</v>
      </c>
      <c r="F195" s="7">
        <v>123</v>
      </c>
      <c r="G195" s="5" t="s">
        <v>177</v>
      </c>
    </row>
    <row r="196" spans="2:7" x14ac:dyDescent="0.3">
      <c r="B196" s="5" t="s">
        <v>26</v>
      </c>
      <c r="C196" s="5" t="s">
        <v>174</v>
      </c>
      <c r="D196" s="6">
        <v>44339</v>
      </c>
      <c r="E196" s="17">
        <v>44339.332557870366</v>
      </c>
      <c r="F196" s="7">
        <v>106</v>
      </c>
      <c r="G196" s="5" t="s">
        <v>175</v>
      </c>
    </row>
    <row r="197" spans="2:7" x14ac:dyDescent="0.3">
      <c r="B197" s="5" t="s">
        <v>26</v>
      </c>
      <c r="C197" s="5" t="s">
        <v>149</v>
      </c>
      <c r="D197" s="6">
        <v>44339</v>
      </c>
      <c r="E197" s="17">
        <v>44339.33258101852</v>
      </c>
      <c r="F197" s="7">
        <v>123</v>
      </c>
      <c r="G197" s="5" t="s">
        <v>177</v>
      </c>
    </row>
    <row r="198" spans="2:7" x14ac:dyDescent="0.3">
      <c r="B198" s="5" t="s">
        <v>26</v>
      </c>
      <c r="C198" s="5" t="s">
        <v>174</v>
      </c>
      <c r="D198" s="6">
        <v>44339</v>
      </c>
      <c r="E198" s="17">
        <v>44339.332662037035</v>
      </c>
      <c r="F198" s="7">
        <v>112</v>
      </c>
      <c r="G198" s="5" t="s">
        <v>175</v>
      </c>
    </row>
    <row r="199" spans="2:7" ht="28.8" x14ac:dyDescent="0.3">
      <c r="B199" s="5" t="s">
        <v>26</v>
      </c>
      <c r="C199" s="5" t="s">
        <v>164</v>
      </c>
      <c r="D199" s="6">
        <v>44339</v>
      </c>
      <c r="E199" s="17">
        <v>44339.332731481481</v>
      </c>
      <c r="F199" s="7">
        <v>113</v>
      </c>
      <c r="G199" s="5" t="s">
        <v>178</v>
      </c>
    </row>
    <row r="200" spans="2:7" x14ac:dyDescent="0.3">
      <c r="B200" s="5" t="s">
        <v>26</v>
      </c>
      <c r="C200" s="5" t="s">
        <v>164</v>
      </c>
      <c r="D200" s="6">
        <v>44339</v>
      </c>
      <c r="E200" s="17">
        <v>44339.33284722222</v>
      </c>
      <c r="F200" s="7">
        <v>123</v>
      </c>
      <c r="G200" s="5" t="s">
        <v>179</v>
      </c>
    </row>
    <row r="201" spans="2:7" ht="28.8" x14ac:dyDescent="0.3">
      <c r="B201" s="5" t="s">
        <v>26</v>
      </c>
      <c r="C201" s="5" t="s">
        <v>174</v>
      </c>
      <c r="D201" s="6">
        <v>44339</v>
      </c>
      <c r="E201" s="17">
        <v>44339.333749999998</v>
      </c>
      <c r="F201" s="7">
        <v>113</v>
      </c>
      <c r="G201" s="5" t="s">
        <v>180</v>
      </c>
    </row>
    <row r="202" spans="2:7" x14ac:dyDescent="0.3">
      <c r="B202" s="5" t="s">
        <v>26</v>
      </c>
      <c r="C202" s="5" t="s">
        <v>174</v>
      </c>
      <c r="D202" s="6">
        <v>44339</v>
      </c>
      <c r="E202" s="17">
        <v>44339.333877314813</v>
      </c>
      <c r="F202" s="7">
        <v>123</v>
      </c>
      <c r="G202" s="5" t="s">
        <v>181</v>
      </c>
    </row>
    <row r="203" spans="2:7" x14ac:dyDescent="0.3">
      <c r="B203" s="5" t="s">
        <v>26</v>
      </c>
      <c r="C203" s="5" t="s">
        <v>166</v>
      </c>
      <c r="D203" s="6">
        <v>44339</v>
      </c>
      <c r="E203" s="17">
        <v>44339.335844907408</v>
      </c>
      <c r="F203" s="7">
        <v>113</v>
      </c>
      <c r="G203" s="5" t="s">
        <v>182</v>
      </c>
    </row>
    <row r="204" spans="2:7" x14ac:dyDescent="0.3">
      <c r="B204" s="5" t="s">
        <v>29</v>
      </c>
      <c r="C204" s="5" t="s">
        <v>145</v>
      </c>
      <c r="D204" s="6">
        <v>44339</v>
      </c>
      <c r="E204" s="17">
        <v>44339.335868055547</v>
      </c>
      <c r="F204" s="7">
        <v>113</v>
      </c>
      <c r="G204" s="5" t="s">
        <v>183</v>
      </c>
    </row>
    <row r="205" spans="2:7" x14ac:dyDescent="0.3">
      <c r="B205" s="5" t="s">
        <v>29</v>
      </c>
      <c r="C205" s="5" t="s">
        <v>145</v>
      </c>
      <c r="D205" s="6">
        <v>44339</v>
      </c>
      <c r="E205" s="17">
        <v>44339.335937499993</v>
      </c>
      <c r="F205" s="7">
        <v>123</v>
      </c>
      <c r="G205" s="5" t="s">
        <v>183</v>
      </c>
    </row>
    <row r="206" spans="2:7" x14ac:dyDescent="0.3">
      <c r="B206" s="5" t="s">
        <v>26</v>
      </c>
      <c r="C206" s="5" t="s">
        <v>166</v>
      </c>
      <c r="D206" s="6">
        <v>44339</v>
      </c>
      <c r="E206" s="17">
        <v>44339.336006944446</v>
      </c>
      <c r="F206" s="7">
        <v>123</v>
      </c>
      <c r="G206" s="5" t="s">
        <v>182</v>
      </c>
    </row>
    <row r="207" spans="2:7" x14ac:dyDescent="0.3">
      <c r="B207" s="5" t="s">
        <v>26</v>
      </c>
      <c r="C207" s="5" t="s">
        <v>184</v>
      </c>
      <c r="D207" s="6">
        <v>44339</v>
      </c>
      <c r="E207" s="17">
        <v>44339.337789351848</v>
      </c>
      <c r="F207" s="7">
        <v>102</v>
      </c>
      <c r="G207" s="5" t="s">
        <v>185</v>
      </c>
    </row>
    <row r="208" spans="2:7" x14ac:dyDescent="0.3">
      <c r="B208" s="5" t="s">
        <v>26</v>
      </c>
      <c r="C208" s="5" t="s">
        <v>184</v>
      </c>
      <c r="D208" s="6">
        <v>44339</v>
      </c>
      <c r="E208" s="17">
        <v>44339.338553240741</v>
      </c>
      <c r="F208" s="7">
        <v>106</v>
      </c>
      <c r="G208" s="5" t="s">
        <v>185</v>
      </c>
    </row>
    <row r="209" spans="2:7" x14ac:dyDescent="0.3">
      <c r="B209" s="5" t="s">
        <v>26</v>
      </c>
      <c r="C209" s="5" t="s">
        <v>184</v>
      </c>
      <c r="D209" s="6">
        <v>44339</v>
      </c>
      <c r="E209" s="17">
        <v>44339.33865740741</v>
      </c>
      <c r="F209" s="7">
        <v>112</v>
      </c>
      <c r="G209" s="5" t="s">
        <v>185</v>
      </c>
    </row>
    <row r="210" spans="2:7" x14ac:dyDescent="0.3">
      <c r="B210" s="5" t="s">
        <v>26</v>
      </c>
      <c r="C210" s="5" t="s">
        <v>151</v>
      </c>
      <c r="D210" s="6">
        <v>44339</v>
      </c>
      <c r="E210" s="17">
        <v>44339.33884259258</v>
      </c>
      <c r="F210" s="7">
        <v>113</v>
      </c>
      <c r="G210" s="5" t="s">
        <v>181</v>
      </c>
    </row>
    <row r="211" spans="2:7" x14ac:dyDescent="0.3">
      <c r="B211" s="5" t="s">
        <v>26</v>
      </c>
      <c r="C211" s="5" t="s">
        <v>151</v>
      </c>
      <c r="D211" s="6">
        <v>44339</v>
      </c>
      <c r="E211" s="17">
        <v>44339.33884259258</v>
      </c>
      <c r="F211" s="7">
        <v>123</v>
      </c>
      <c r="G211" s="5" t="s">
        <v>181</v>
      </c>
    </row>
    <row r="212" spans="2:7" ht="28.8" x14ac:dyDescent="0.3">
      <c r="B212" s="5" t="s">
        <v>26</v>
      </c>
      <c r="C212" s="5" t="s">
        <v>184</v>
      </c>
      <c r="D212" s="6">
        <v>44339</v>
      </c>
      <c r="E212" s="17">
        <v>44339.339525462965</v>
      </c>
      <c r="F212" s="7">
        <v>113</v>
      </c>
      <c r="G212" s="5" t="s">
        <v>186</v>
      </c>
    </row>
    <row r="213" spans="2:7" x14ac:dyDescent="0.3">
      <c r="B213" s="5" t="s">
        <v>26</v>
      </c>
      <c r="C213" s="5" t="s">
        <v>184</v>
      </c>
      <c r="D213" s="6">
        <v>44339</v>
      </c>
      <c r="E213" s="17">
        <v>44339.339525462965</v>
      </c>
      <c r="F213" s="7">
        <v>123</v>
      </c>
      <c r="G213" s="5" t="s">
        <v>182</v>
      </c>
    </row>
    <row r="214" spans="2:7" ht="28.8" x14ac:dyDescent="0.3">
      <c r="B214" s="5" t="s">
        <v>26</v>
      </c>
      <c r="C214" s="5" t="s">
        <v>37</v>
      </c>
      <c r="D214" s="6">
        <v>44339</v>
      </c>
      <c r="E214" s="17">
        <v>44339.629178240735</v>
      </c>
      <c r="F214" s="7">
        <v>139</v>
      </c>
      <c r="G214" s="5" t="s">
        <v>39</v>
      </c>
    </row>
    <row r="215" spans="2:7" x14ac:dyDescent="0.3">
      <c r="B215" s="5" t="s">
        <v>26</v>
      </c>
      <c r="C215" s="5" t="s">
        <v>37</v>
      </c>
      <c r="D215" s="6">
        <v>44339</v>
      </c>
      <c r="E215" s="17">
        <v>44339.629525462959</v>
      </c>
      <c r="F215" s="7">
        <v>144</v>
      </c>
      <c r="G215" s="5" t="s">
        <v>40</v>
      </c>
    </row>
    <row r="216" spans="2:7" x14ac:dyDescent="0.3">
      <c r="B216" s="5" t="s">
        <v>26</v>
      </c>
      <c r="C216" s="5" t="s">
        <v>37</v>
      </c>
      <c r="D216" s="6">
        <v>44339</v>
      </c>
      <c r="E216" s="17">
        <v>44339.629918981474</v>
      </c>
      <c r="F216" s="7">
        <v>149</v>
      </c>
      <c r="G216" s="5" t="s">
        <v>38</v>
      </c>
    </row>
    <row r="217" spans="2:7" x14ac:dyDescent="0.3">
      <c r="B217" s="5" t="s">
        <v>26</v>
      </c>
      <c r="C217" s="5" t="s">
        <v>37</v>
      </c>
      <c r="D217" s="6">
        <v>44339</v>
      </c>
      <c r="E217" s="17">
        <v>44339.630613425921</v>
      </c>
      <c r="F217" s="7">
        <v>151</v>
      </c>
      <c r="G217" s="5" t="s">
        <v>38</v>
      </c>
    </row>
    <row r="218" spans="2:7" x14ac:dyDescent="0.3">
      <c r="B218" s="5" t="s">
        <v>26</v>
      </c>
      <c r="C218" s="5" t="s">
        <v>37</v>
      </c>
      <c r="D218" s="6">
        <v>44339</v>
      </c>
      <c r="E218" s="17">
        <v>44339.630763888883</v>
      </c>
      <c r="F218" s="7">
        <v>156</v>
      </c>
      <c r="G218" s="5" t="s">
        <v>67</v>
      </c>
    </row>
    <row r="219" spans="2:7" x14ac:dyDescent="0.3">
      <c r="B219" s="5" t="s">
        <v>26</v>
      </c>
      <c r="C219" s="5" t="s">
        <v>27</v>
      </c>
      <c r="D219" s="6">
        <v>44339</v>
      </c>
      <c r="E219" s="17">
        <v>44339.640949074084</v>
      </c>
      <c r="F219" s="7">
        <v>139</v>
      </c>
      <c r="G219" s="5" t="s">
        <v>34</v>
      </c>
    </row>
    <row r="220" spans="2:7" x14ac:dyDescent="0.3">
      <c r="B220" s="5" t="s">
        <v>26</v>
      </c>
      <c r="C220" s="5" t="s">
        <v>27</v>
      </c>
      <c r="D220" s="6">
        <v>44339</v>
      </c>
      <c r="E220" s="17">
        <v>44339.6413888889</v>
      </c>
      <c r="F220" s="7">
        <v>144</v>
      </c>
      <c r="G220" s="5" t="s">
        <v>34</v>
      </c>
    </row>
    <row r="221" spans="2:7" x14ac:dyDescent="0.3">
      <c r="B221" s="5" t="s">
        <v>26</v>
      </c>
      <c r="C221" s="5" t="s">
        <v>27</v>
      </c>
      <c r="D221" s="6">
        <v>44339</v>
      </c>
      <c r="E221" s="17">
        <v>44339.641516203716</v>
      </c>
      <c r="F221" s="7">
        <v>156</v>
      </c>
      <c r="G221" s="5" t="s">
        <v>67</v>
      </c>
    </row>
    <row r="222" spans="2:7" ht="28.8" x14ac:dyDescent="0.3">
      <c r="B222" s="5" t="s">
        <v>26</v>
      </c>
      <c r="C222" s="5" t="s">
        <v>32</v>
      </c>
      <c r="D222" s="6">
        <v>44339</v>
      </c>
      <c r="E222" s="17">
        <v>44339.647233796306</v>
      </c>
      <c r="F222" s="7">
        <v>139</v>
      </c>
      <c r="G222" s="5" t="s">
        <v>35</v>
      </c>
    </row>
    <row r="223" spans="2:7" x14ac:dyDescent="0.3">
      <c r="B223" s="5" t="s">
        <v>26</v>
      </c>
      <c r="C223" s="5" t="s">
        <v>32</v>
      </c>
      <c r="D223" s="6">
        <v>44339</v>
      </c>
      <c r="E223" s="17">
        <v>44339.647731481491</v>
      </c>
      <c r="F223" s="7">
        <v>144</v>
      </c>
      <c r="G223" s="5" t="s">
        <v>34</v>
      </c>
    </row>
    <row r="224" spans="2:7" x14ac:dyDescent="0.3">
      <c r="B224" s="5" t="s">
        <v>26</v>
      </c>
      <c r="C224" s="5" t="s">
        <v>32</v>
      </c>
      <c r="D224" s="6">
        <v>44339</v>
      </c>
      <c r="E224" s="17">
        <v>44339.648599537046</v>
      </c>
      <c r="F224" s="7">
        <v>149</v>
      </c>
      <c r="G224" s="5" t="s">
        <v>33</v>
      </c>
    </row>
    <row r="225" spans="2:7" x14ac:dyDescent="0.3">
      <c r="B225" s="5" t="s">
        <v>26</v>
      </c>
      <c r="C225" s="5" t="s">
        <v>32</v>
      </c>
      <c r="D225" s="6">
        <v>44339</v>
      </c>
      <c r="E225" s="17">
        <v>44339.6495138889</v>
      </c>
      <c r="F225" s="7">
        <v>151</v>
      </c>
      <c r="G225" s="5" t="s">
        <v>33</v>
      </c>
    </row>
    <row r="226" spans="2:7" x14ac:dyDescent="0.3">
      <c r="B226" s="5" t="s">
        <v>26</v>
      </c>
      <c r="C226" s="5" t="s">
        <v>32</v>
      </c>
      <c r="D226" s="6">
        <v>44339</v>
      </c>
      <c r="E226" s="17">
        <v>44339.649652777793</v>
      </c>
      <c r="F226" s="7">
        <v>156</v>
      </c>
      <c r="G226" s="5" t="s">
        <v>67</v>
      </c>
    </row>
    <row r="227" spans="2:7" x14ac:dyDescent="0.3">
      <c r="B227" s="5" t="s">
        <v>29</v>
      </c>
      <c r="C227" s="5" t="s">
        <v>30</v>
      </c>
      <c r="D227" s="6">
        <v>44339</v>
      </c>
      <c r="E227" s="17">
        <v>44339.649965277771</v>
      </c>
      <c r="F227" s="7">
        <v>139</v>
      </c>
      <c r="G227" s="5" t="s">
        <v>36</v>
      </c>
    </row>
    <row r="228" spans="2:7" x14ac:dyDescent="0.3">
      <c r="B228" s="5" t="s">
        <v>29</v>
      </c>
      <c r="C228" s="5" t="s">
        <v>30</v>
      </c>
      <c r="D228" s="6">
        <v>44339</v>
      </c>
      <c r="E228" s="17">
        <v>44339.650347222218</v>
      </c>
      <c r="F228" s="7">
        <v>144</v>
      </c>
      <c r="G228" s="5" t="s">
        <v>36</v>
      </c>
    </row>
    <row r="229" spans="2:7" x14ac:dyDescent="0.3">
      <c r="B229" s="5" t="s">
        <v>29</v>
      </c>
      <c r="C229" s="5" t="s">
        <v>30</v>
      </c>
      <c r="D229" s="6">
        <v>44339</v>
      </c>
      <c r="E229" s="17">
        <v>44339.65048611111</v>
      </c>
      <c r="F229" s="7">
        <v>156</v>
      </c>
      <c r="G229" s="5" t="s">
        <v>67</v>
      </c>
    </row>
    <row r="230" spans="2:7" x14ac:dyDescent="0.3">
      <c r="B230" s="5" t="s">
        <v>26</v>
      </c>
      <c r="C230" s="5" t="s">
        <v>48</v>
      </c>
      <c r="D230" s="6">
        <v>44339</v>
      </c>
      <c r="E230" s="17">
        <v>44339.655636574069</v>
      </c>
      <c r="F230" s="7">
        <v>139</v>
      </c>
      <c r="G230" s="5" t="s">
        <v>63</v>
      </c>
    </row>
    <row r="231" spans="2:7" x14ac:dyDescent="0.3">
      <c r="B231" s="5" t="s">
        <v>26</v>
      </c>
      <c r="C231" s="5" t="s">
        <v>48</v>
      </c>
      <c r="D231" s="6">
        <v>44339</v>
      </c>
      <c r="E231" s="17">
        <v>44339.656030092585</v>
      </c>
      <c r="F231" s="7">
        <v>144</v>
      </c>
      <c r="G231" s="5" t="s">
        <v>63</v>
      </c>
    </row>
    <row r="232" spans="2:7" x14ac:dyDescent="0.3">
      <c r="B232" s="5" t="s">
        <v>26</v>
      </c>
      <c r="C232" s="5" t="s">
        <v>48</v>
      </c>
      <c r="D232" s="6">
        <v>44339</v>
      </c>
      <c r="E232" s="17">
        <v>44339.6561574074</v>
      </c>
      <c r="F232" s="7">
        <v>156</v>
      </c>
      <c r="G232" s="5" t="s">
        <v>67</v>
      </c>
    </row>
    <row r="233" spans="2:7" x14ac:dyDescent="0.3">
      <c r="B233" s="5" t="s">
        <v>29</v>
      </c>
      <c r="C233" s="5" t="s">
        <v>41</v>
      </c>
      <c r="D233" s="6">
        <v>44339</v>
      </c>
      <c r="E233" s="17">
        <v>44339.65870370371</v>
      </c>
      <c r="F233" s="7">
        <v>139</v>
      </c>
      <c r="G233" s="5" t="s">
        <v>45</v>
      </c>
    </row>
    <row r="234" spans="2:7" x14ac:dyDescent="0.3">
      <c r="B234" s="5" t="s">
        <v>29</v>
      </c>
      <c r="C234" s="5" t="s">
        <v>41</v>
      </c>
      <c r="D234" s="6">
        <v>44339</v>
      </c>
      <c r="E234" s="17">
        <v>44339.659097222226</v>
      </c>
      <c r="F234" s="7">
        <v>144</v>
      </c>
      <c r="G234" s="5" t="s">
        <v>45</v>
      </c>
    </row>
    <row r="235" spans="2:7" x14ac:dyDescent="0.3">
      <c r="B235" s="5" t="s">
        <v>29</v>
      </c>
      <c r="C235" s="5" t="s">
        <v>41</v>
      </c>
      <c r="D235" s="6">
        <v>44339</v>
      </c>
      <c r="E235" s="17">
        <v>44339.659259259264</v>
      </c>
      <c r="F235" s="7">
        <v>156</v>
      </c>
      <c r="G235" s="5" t="s">
        <v>67</v>
      </c>
    </row>
    <row r="236" spans="2:7" x14ac:dyDescent="0.3">
      <c r="B236" s="5" t="s">
        <v>26</v>
      </c>
      <c r="C236" s="5" t="s">
        <v>64</v>
      </c>
      <c r="D236" s="6">
        <v>44339</v>
      </c>
      <c r="E236" s="17">
        <v>44339.662893518529</v>
      </c>
      <c r="F236" s="7">
        <v>139</v>
      </c>
      <c r="G236" s="5" t="s">
        <v>90</v>
      </c>
    </row>
    <row r="237" spans="2:7" x14ac:dyDescent="0.3">
      <c r="B237" s="5" t="s">
        <v>26</v>
      </c>
      <c r="C237" s="5" t="s">
        <v>64</v>
      </c>
      <c r="D237" s="6">
        <v>44339</v>
      </c>
      <c r="E237" s="17">
        <v>44339.664212962969</v>
      </c>
      <c r="F237" s="7">
        <v>144</v>
      </c>
      <c r="G237" s="5" t="s">
        <v>90</v>
      </c>
    </row>
    <row r="238" spans="2:7" x14ac:dyDescent="0.3">
      <c r="B238" s="5" t="s">
        <v>26</v>
      </c>
      <c r="C238" s="5" t="s">
        <v>64</v>
      </c>
      <c r="D238" s="6">
        <v>44339</v>
      </c>
      <c r="E238" s="17">
        <v>44339.664328703708</v>
      </c>
      <c r="F238" s="7">
        <v>156</v>
      </c>
      <c r="G238" s="5" t="s">
        <v>67</v>
      </c>
    </row>
    <row r="239" spans="2:7" x14ac:dyDescent="0.3">
      <c r="B239" s="5" t="s">
        <v>29</v>
      </c>
      <c r="C239" s="5" t="s">
        <v>74</v>
      </c>
      <c r="D239" s="6">
        <v>44339</v>
      </c>
      <c r="E239" s="17">
        <v>44339.665509259255</v>
      </c>
      <c r="F239" s="7">
        <v>139</v>
      </c>
      <c r="G239" s="5" t="s">
        <v>94</v>
      </c>
    </row>
    <row r="240" spans="2:7" x14ac:dyDescent="0.3">
      <c r="B240" s="5" t="s">
        <v>29</v>
      </c>
      <c r="C240" s="5" t="s">
        <v>74</v>
      </c>
      <c r="D240" s="6">
        <v>44339</v>
      </c>
      <c r="E240" s="17">
        <v>44339.665949074071</v>
      </c>
      <c r="F240" s="7">
        <v>144</v>
      </c>
      <c r="G240" s="5" t="s">
        <v>94</v>
      </c>
    </row>
    <row r="241" spans="2:7" x14ac:dyDescent="0.3">
      <c r="B241" s="5" t="s">
        <v>29</v>
      </c>
      <c r="C241" s="5" t="s">
        <v>74</v>
      </c>
      <c r="D241" s="6">
        <v>44339</v>
      </c>
      <c r="E241" s="17">
        <v>44339.666076388887</v>
      </c>
      <c r="F241" s="7">
        <v>156</v>
      </c>
      <c r="G241" s="5" t="s">
        <v>67</v>
      </c>
    </row>
    <row r="242" spans="2:7" ht="28.8" x14ac:dyDescent="0.3">
      <c r="B242" s="5" t="s">
        <v>29</v>
      </c>
      <c r="C242" s="5" t="s">
        <v>70</v>
      </c>
      <c r="D242" s="6">
        <v>44339</v>
      </c>
      <c r="E242" s="17">
        <v>44339.669930555559</v>
      </c>
      <c r="F242" s="7">
        <v>139</v>
      </c>
      <c r="G242" s="5" t="s">
        <v>77</v>
      </c>
    </row>
    <row r="243" spans="2:7" x14ac:dyDescent="0.3">
      <c r="B243" s="5" t="s">
        <v>29</v>
      </c>
      <c r="C243" s="5" t="s">
        <v>60</v>
      </c>
      <c r="D243" s="6">
        <v>44339</v>
      </c>
      <c r="E243" s="17">
        <v>44339.670729166668</v>
      </c>
      <c r="F243" s="7">
        <v>139</v>
      </c>
      <c r="G243" s="5" t="s">
        <v>76</v>
      </c>
    </row>
    <row r="244" spans="2:7" x14ac:dyDescent="0.3">
      <c r="B244" s="5" t="s">
        <v>29</v>
      </c>
      <c r="C244" s="5" t="s">
        <v>70</v>
      </c>
      <c r="D244" s="6">
        <v>44339</v>
      </c>
      <c r="E244" s="17">
        <v>44339.671180555561</v>
      </c>
      <c r="F244" s="7">
        <v>144</v>
      </c>
      <c r="G244" s="5" t="s">
        <v>78</v>
      </c>
    </row>
    <row r="245" spans="2:7" x14ac:dyDescent="0.3">
      <c r="B245" s="5" t="s">
        <v>29</v>
      </c>
      <c r="C245" s="5" t="s">
        <v>60</v>
      </c>
      <c r="D245" s="6">
        <v>44339</v>
      </c>
      <c r="E245" s="17">
        <v>44339.67123842593</v>
      </c>
      <c r="F245" s="7">
        <v>144</v>
      </c>
      <c r="G245" s="5" t="s">
        <v>76</v>
      </c>
    </row>
    <row r="246" spans="2:7" x14ac:dyDescent="0.3">
      <c r="B246" s="5" t="s">
        <v>29</v>
      </c>
      <c r="C246" s="5" t="s">
        <v>60</v>
      </c>
      <c r="D246" s="6">
        <v>44339</v>
      </c>
      <c r="E246" s="17">
        <v>44339.671354166669</v>
      </c>
      <c r="F246" s="7">
        <v>156</v>
      </c>
      <c r="G246" s="5" t="s">
        <v>67</v>
      </c>
    </row>
    <row r="247" spans="2:7" x14ac:dyDescent="0.3">
      <c r="B247" s="5" t="s">
        <v>29</v>
      </c>
      <c r="C247" s="5" t="s">
        <v>70</v>
      </c>
      <c r="D247" s="6">
        <v>44339</v>
      </c>
      <c r="E247" s="17">
        <v>44339.671516203707</v>
      </c>
      <c r="F247" s="7">
        <v>149</v>
      </c>
      <c r="G247" s="5" t="s">
        <v>71</v>
      </c>
    </row>
    <row r="248" spans="2:7" x14ac:dyDescent="0.3">
      <c r="B248" s="5" t="s">
        <v>29</v>
      </c>
      <c r="C248" s="5" t="s">
        <v>70</v>
      </c>
      <c r="D248" s="6">
        <v>44339</v>
      </c>
      <c r="E248" s="17">
        <v>44339.671793981484</v>
      </c>
      <c r="F248" s="7">
        <v>151</v>
      </c>
      <c r="G248" s="5" t="s">
        <v>71</v>
      </c>
    </row>
    <row r="249" spans="2:7" x14ac:dyDescent="0.3">
      <c r="B249" s="5" t="s">
        <v>29</v>
      </c>
      <c r="C249" s="5" t="s">
        <v>70</v>
      </c>
      <c r="D249" s="6">
        <v>44339</v>
      </c>
      <c r="E249" s="17">
        <v>44339.671944444446</v>
      </c>
      <c r="F249" s="7">
        <v>156</v>
      </c>
      <c r="G249" s="5" t="s">
        <v>67</v>
      </c>
    </row>
    <row r="250" spans="2:7" ht="28.8" x14ac:dyDescent="0.3">
      <c r="B250" s="5" t="s">
        <v>26</v>
      </c>
      <c r="C250" s="5" t="s">
        <v>85</v>
      </c>
      <c r="D250" s="6">
        <v>44339</v>
      </c>
      <c r="E250" s="17">
        <v>44339.673703703709</v>
      </c>
      <c r="F250" s="7">
        <v>139</v>
      </c>
      <c r="G250" s="5" t="s">
        <v>89</v>
      </c>
    </row>
    <row r="251" spans="2:7" x14ac:dyDescent="0.3">
      <c r="B251" s="5" t="s">
        <v>26</v>
      </c>
      <c r="C251" s="5" t="s">
        <v>85</v>
      </c>
      <c r="D251" s="6">
        <v>44339</v>
      </c>
      <c r="E251" s="17">
        <v>44339.674085648156</v>
      </c>
      <c r="F251" s="7">
        <v>144</v>
      </c>
      <c r="G251" s="5" t="s">
        <v>90</v>
      </c>
    </row>
    <row r="252" spans="2:7" x14ac:dyDescent="0.3">
      <c r="B252" s="5" t="s">
        <v>26</v>
      </c>
      <c r="C252" s="5" t="s">
        <v>85</v>
      </c>
      <c r="D252" s="6">
        <v>44339</v>
      </c>
      <c r="E252" s="17">
        <v>44339.674583333341</v>
      </c>
      <c r="F252" s="7">
        <v>149</v>
      </c>
      <c r="G252" s="5" t="s">
        <v>86</v>
      </c>
    </row>
    <row r="253" spans="2:7" x14ac:dyDescent="0.3">
      <c r="B253" s="5" t="s">
        <v>26</v>
      </c>
      <c r="C253" s="5" t="s">
        <v>85</v>
      </c>
      <c r="D253" s="6">
        <v>44339</v>
      </c>
      <c r="E253" s="17">
        <v>44339.67537037038</v>
      </c>
      <c r="F253" s="7">
        <v>151</v>
      </c>
      <c r="G253" s="5" t="s">
        <v>86</v>
      </c>
    </row>
    <row r="254" spans="2:7" x14ac:dyDescent="0.3">
      <c r="B254" s="5" t="s">
        <v>26</v>
      </c>
      <c r="C254" s="5" t="s">
        <v>85</v>
      </c>
      <c r="D254" s="6">
        <v>44339</v>
      </c>
      <c r="E254" s="17">
        <v>44339.675509259272</v>
      </c>
      <c r="F254" s="7">
        <v>156</v>
      </c>
      <c r="G254" s="5" t="s">
        <v>67</v>
      </c>
    </row>
    <row r="255" spans="2:7" ht="28.8" x14ac:dyDescent="0.3">
      <c r="B255" s="5" t="s">
        <v>29</v>
      </c>
      <c r="C255" s="5" t="s">
        <v>97</v>
      </c>
      <c r="D255" s="6">
        <v>44339</v>
      </c>
      <c r="E255" s="17">
        <v>44339.67828703703</v>
      </c>
      <c r="F255" s="7">
        <v>139</v>
      </c>
      <c r="G255" s="5" t="s">
        <v>99</v>
      </c>
    </row>
    <row r="256" spans="2:7" x14ac:dyDescent="0.3">
      <c r="B256" s="5" t="s">
        <v>29</v>
      </c>
      <c r="C256" s="5" t="s">
        <v>97</v>
      </c>
      <c r="D256" s="6">
        <v>44339</v>
      </c>
      <c r="E256" s="17">
        <v>44339.678668981476</v>
      </c>
      <c r="F256" s="7">
        <v>144</v>
      </c>
      <c r="G256" s="5" t="s">
        <v>94</v>
      </c>
    </row>
    <row r="257" spans="2:7" x14ac:dyDescent="0.3">
      <c r="B257" s="5" t="s">
        <v>26</v>
      </c>
      <c r="C257" s="5" t="s">
        <v>54</v>
      </c>
      <c r="D257" s="6">
        <v>44339</v>
      </c>
      <c r="E257" s="17">
        <v>44339.678680555553</v>
      </c>
      <c r="F257" s="7">
        <v>139</v>
      </c>
      <c r="G257" s="5" t="s">
        <v>88</v>
      </c>
    </row>
    <row r="258" spans="2:7" ht="28.8" x14ac:dyDescent="0.3">
      <c r="B258" s="5" t="s">
        <v>26</v>
      </c>
      <c r="C258" s="5" t="s">
        <v>79</v>
      </c>
      <c r="D258" s="6">
        <v>44339</v>
      </c>
      <c r="E258" s="17">
        <v>44339.67872685186</v>
      </c>
      <c r="F258" s="7">
        <v>139</v>
      </c>
      <c r="G258" s="5" t="s">
        <v>81</v>
      </c>
    </row>
    <row r="259" spans="2:7" x14ac:dyDescent="0.3">
      <c r="B259" s="5" t="s">
        <v>26</v>
      </c>
      <c r="C259" s="5" t="s">
        <v>56</v>
      </c>
      <c r="D259" s="6">
        <v>44339</v>
      </c>
      <c r="E259" s="17">
        <v>44339.678831018515</v>
      </c>
      <c r="F259" s="7">
        <v>139</v>
      </c>
      <c r="G259" s="5" t="s">
        <v>68</v>
      </c>
    </row>
    <row r="260" spans="2:7" x14ac:dyDescent="0.3">
      <c r="B260" s="5" t="s">
        <v>26</v>
      </c>
      <c r="C260" s="5" t="s">
        <v>95</v>
      </c>
      <c r="D260" s="6">
        <v>44339</v>
      </c>
      <c r="E260" s="17">
        <v>44339.679131944446</v>
      </c>
      <c r="F260" s="7">
        <v>139</v>
      </c>
      <c r="G260" s="5" t="s">
        <v>102</v>
      </c>
    </row>
    <row r="261" spans="2:7" x14ac:dyDescent="0.3">
      <c r="B261" s="5" t="s">
        <v>26</v>
      </c>
      <c r="C261" s="5" t="s">
        <v>79</v>
      </c>
      <c r="D261" s="6">
        <v>44339</v>
      </c>
      <c r="E261" s="17">
        <v>44339.67914351853</v>
      </c>
      <c r="F261" s="7">
        <v>144</v>
      </c>
      <c r="G261" s="5" t="s">
        <v>82</v>
      </c>
    </row>
    <row r="262" spans="2:7" x14ac:dyDescent="0.3">
      <c r="B262" s="5" t="s">
        <v>26</v>
      </c>
      <c r="C262" s="5" t="s">
        <v>54</v>
      </c>
      <c r="D262" s="6">
        <v>44339</v>
      </c>
      <c r="E262" s="17">
        <v>44339.679166666661</v>
      </c>
      <c r="F262" s="7">
        <v>144</v>
      </c>
      <c r="G262" s="5" t="s">
        <v>88</v>
      </c>
    </row>
    <row r="263" spans="2:7" x14ac:dyDescent="0.3">
      <c r="B263" s="5" t="s">
        <v>26</v>
      </c>
      <c r="C263" s="5" t="s">
        <v>56</v>
      </c>
      <c r="D263" s="6">
        <v>44339</v>
      </c>
      <c r="E263" s="17">
        <v>44339.679201388884</v>
      </c>
      <c r="F263" s="7">
        <v>144</v>
      </c>
      <c r="G263" s="5" t="s">
        <v>68</v>
      </c>
    </row>
    <row r="264" spans="2:7" x14ac:dyDescent="0.3">
      <c r="B264" s="5" t="s">
        <v>26</v>
      </c>
      <c r="C264" s="5" t="s">
        <v>56</v>
      </c>
      <c r="D264" s="6">
        <v>44339</v>
      </c>
      <c r="E264" s="17">
        <v>44339.679317129623</v>
      </c>
      <c r="F264" s="7">
        <v>156</v>
      </c>
      <c r="G264" s="5" t="s">
        <v>67</v>
      </c>
    </row>
    <row r="265" spans="2:7" x14ac:dyDescent="0.3">
      <c r="B265" s="5" t="s">
        <v>26</v>
      </c>
      <c r="C265" s="5" t="s">
        <v>54</v>
      </c>
      <c r="D265" s="6">
        <v>44339</v>
      </c>
      <c r="E265" s="17">
        <v>44339.6793287037</v>
      </c>
      <c r="F265" s="7">
        <v>156</v>
      </c>
      <c r="G265" s="5" t="s">
        <v>67</v>
      </c>
    </row>
    <row r="266" spans="2:7" x14ac:dyDescent="0.3">
      <c r="B266" s="5" t="s">
        <v>29</v>
      </c>
      <c r="C266" s="5" t="s">
        <v>97</v>
      </c>
      <c r="D266" s="6">
        <v>44339</v>
      </c>
      <c r="E266" s="17">
        <v>44339.679479166662</v>
      </c>
      <c r="F266" s="7">
        <v>149</v>
      </c>
      <c r="G266" s="5" t="s">
        <v>98</v>
      </c>
    </row>
    <row r="267" spans="2:7" x14ac:dyDescent="0.3">
      <c r="B267" s="5" t="s">
        <v>26</v>
      </c>
      <c r="C267" s="5" t="s">
        <v>95</v>
      </c>
      <c r="D267" s="6">
        <v>44339</v>
      </c>
      <c r="E267" s="17">
        <v>44339.679479166669</v>
      </c>
      <c r="F267" s="7">
        <v>144</v>
      </c>
      <c r="G267" s="5" t="s">
        <v>102</v>
      </c>
    </row>
    <row r="268" spans="2:7" x14ac:dyDescent="0.3">
      <c r="B268" s="5" t="s">
        <v>26</v>
      </c>
      <c r="C268" s="5" t="s">
        <v>95</v>
      </c>
      <c r="D268" s="6">
        <v>44339</v>
      </c>
      <c r="E268" s="17">
        <v>44339.679594907408</v>
      </c>
      <c r="F268" s="7">
        <v>156</v>
      </c>
      <c r="G268" s="5" t="s">
        <v>67</v>
      </c>
    </row>
    <row r="269" spans="2:7" x14ac:dyDescent="0.3">
      <c r="B269" s="5" t="s">
        <v>26</v>
      </c>
      <c r="C269" s="5" t="s">
        <v>79</v>
      </c>
      <c r="D269" s="6">
        <v>44339</v>
      </c>
      <c r="E269" s="17">
        <v>44339.679594907415</v>
      </c>
      <c r="F269" s="7">
        <v>149</v>
      </c>
      <c r="G269" s="5" t="s">
        <v>80</v>
      </c>
    </row>
    <row r="270" spans="2:7" x14ac:dyDescent="0.3">
      <c r="B270" s="5" t="s">
        <v>29</v>
      </c>
      <c r="C270" s="5" t="s">
        <v>97</v>
      </c>
      <c r="D270" s="6">
        <v>44339</v>
      </c>
      <c r="E270" s="17">
        <v>44339.679733796293</v>
      </c>
      <c r="F270" s="7">
        <v>151</v>
      </c>
      <c r="G270" s="5" t="s">
        <v>98</v>
      </c>
    </row>
    <row r="271" spans="2:7" x14ac:dyDescent="0.3">
      <c r="B271" s="5" t="s">
        <v>29</v>
      </c>
      <c r="C271" s="5" t="s">
        <v>97</v>
      </c>
      <c r="D271" s="6">
        <v>44339</v>
      </c>
      <c r="E271" s="17">
        <v>44339.679872685185</v>
      </c>
      <c r="F271" s="7">
        <v>156</v>
      </c>
      <c r="G271" s="5" t="s">
        <v>67</v>
      </c>
    </row>
    <row r="272" spans="2:7" x14ac:dyDescent="0.3">
      <c r="B272" s="5" t="s">
        <v>26</v>
      </c>
      <c r="C272" s="5" t="s">
        <v>79</v>
      </c>
      <c r="D272" s="6">
        <v>44339</v>
      </c>
      <c r="E272" s="17">
        <v>44339.6800462963</v>
      </c>
      <c r="F272" s="7">
        <v>151</v>
      </c>
      <c r="G272" s="5" t="s">
        <v>80</v>
      </c>
    </row>
    <row r="273" spans="2:7" x14ac:dyDescent="0.3">
      <c r="B273" s="5" t="s">
        <v>26</v>
      </c>
      <c r="C273" s="5" t="s">
        <v>79</v>
      </c>
      <c r="D273" s="6">
        <v>44339</v>
      </c>
      <c r="E273" s="17">
        <v>44339.680196759262</v>
      </c>
      <c r="F273" s="7">
        <v>156</v>
      </c>
      <c r="G273" s="5" t="s">
        <v>67</v>
      </c>
    </row>
    <row r="274" spans="2:7" x14ac:dyDescent="0.3">
      <c r="B274" s="5" t="s">
        <v>26</v>
      </c>
      <c r="C274" s="5" t="s">
        <v>62</v>
      </c>
      <c r="D274" s="6">
        <v>44339</v>
      </c>
      <c r="E274" s="17">
        <v>44339.680567129624</v>
      </c>
      <c r="F274" s="7">
        <v>139</v>
      </c>
      <c r="G274" s="5" t="s">
        <v>63</v>
      </c>
    </row>
    <row r="275" spans="2:7" ht="28.8" x14ac:dyDescent="0.3">
      <c r="B275" s="5" t="s">
        <v>26</v>
      </c>
      <c r="C275" s="5" t="s">
        <v>72</v>
      </c>
      <c r="D275" s="6">
        <v>44339</v>
      </c>
      <c r="E275" s="17">
        <v>44339.681747685179</v>
      </c>
      <c r="F275" s="7">
        <v>139</v>
      </c>
      <c r="G275" s="5" t="s">
        <v>87</v>
      </c>
    </row>
    <row r="276" spans="2:7" x14ac:dyDescent="0.3">
      <c r="B276" s="5" t="s">
        <v>29</v>
      </c>
      <c r="C276" s="5" t="s">
        <v>113</v>
      </c>
      <c r="D276" s="6">
        <v>44339</v>
      </c>
      <c r="E276" s="17">
        <v>44339.681759259263</v>
      </c>
      <c r="F276" s="7">
        <v>139</v>
      </c>
      <c r="G276" s="5" t="s">
        <v>129</v>
      </c>
    </row>
    <row r="277" spans="2:7" x14ac:dyDescent="0.3">
      <c r="B277" s="5" t="s">
        <v>26</v>
      </c>
      <c r="C277" s="5" t="s">
        <v>62</v>
      </c>
      <c r="D277" s="6">
        <v>44339</v>
      </c>
      <c r="E277" s="17">
        <v>44339.681909722211</v>
      </c>
      <c r="F277" s="7">
        <v>144</v>
      </c>
      <c r="G277" s="5" t="s">
        <v>63</v>
      </c>
    </row>
    <row r="278" spans="2:7" ht="28.8" x14ac:dyDescent="0.3">
      <c r="B278" s="5" t="s">
        <v>29</v>
      </c>
      <c r="C278" s="5" t="s">
        <v>122</v>
      </c>
      <c r="D278" s="6">
        <v>44339</v>
      </c>
      <c r="E278" s="17">
        <v>44339.681967592602</v>
      </c>
      <c r="F278" s="7">
        <v>139</v>
      </c>
      <c r="G278" s="5" t="s">
        <v>126</v>
      </c>
    </row>
    <row r="279" spans="2:7" x14ac:dyDescent="0.3">
      <c r="B279" s="5" t="s">
        <v>26</v>
      </c>
      <c r="C279" s="5" t="s">
        <v>62</v>
      </c>
      <c r="D279" s="6">
        <v>44339</v>
      </c>
      <c r="E279" s="17">
        <v>44339.682037037026</v>
      </c>
      <c r="F279" s="7">
        <v>156</v>
      </c>
      <c r="G279" s="5" t="s">
        <v>67</v>
      </c>
    </row>
    <row r="280" spans="2:7" x14ac:dyDescent="0.3">
      <c r="B280" s="5" t="s">
        <v>26</v>
      </c>
      <c r="C280" s="5" t="s">
        <v>72</v>
      </c>
      <c r="D280" s="6">
        <v>44339</v>
      </c>
      <c r="E280" s="17">
        <v>44339.682187499995</v>
      </c>
      <c r="F280" s="7">
        <v>144</v>
      </c>
      <c r="G280" s="5" t="s">
        <v>68</v>
      </c>
    </row>
    <row r="281" spans="2:7" x14ac:dyDescent="0.3">
      <c r="B281" s="5" t="s">
        <v>29</v>
      </c>
      <c r="C281" s="5" t="s">
        <v>113</v>
      </c>
      <c r="D281" s="6">
        <v>44339</v>
      </c>
      <c r="E281" s="17">
        <v>44339.682233796302</v>
      </c>
      <c r="F281" s="7">
        <v>144</v>
      </c>
      <c r="G281" s="5" t="s">
        <v>129</v>
      </c>
    </row>
    <row r="282" spans="2:7" x14ac:dyDescent="0.3">
      <c r="B282" s="5" t="s">
        <v>29</v>
      </c>
      <c r="C282" s="5" t="s">
        <v>113</v>
      </c>
      <c r="D282" s="6">
        <v>44339</v>
      </c>
      <c r="E282" s="17">
        <v>44339.682384259264</v>
      </c>
      <c r="F282" s="7">
        <v>156</v>
      </c>
      <c r="G282" s="5" t="s">
        <v>67</v>
      </c>
    </row>
    <row r="283" spans="2:7" x14ac:dyDescent="0.3">
      <c r="B283" s="5" t="s">
        <v>26</v>
      </c>
      <c r="C283" s="5" t="s">
        <v>72</v>
      </c>
      <c r="D283" s="6">
        <v>44339</v>
      </c>
      <c r="E283" s="17">
        <v>44339.683043981473</v>
      </c>
      <c r="F283" s="7">
        <v>149</v>
      </c>
      <c r="G283" s="5" t="s">
        <v>73</v>
      </c>
    </row>
    <row r="284" spans="2:7" x14ac:dyDescent="0.3">
      <c r="B284" s="5" t="s">
        <v>29</v>
      </c>
      <c r="C284" s="5" t="s">
        <v>122</v>
      </c>
      <c r="D284" s="6">
        <v>44339</v>
      </c>
      <c r="E284" s="17">
        <v>44339.683217592596</v>
      </c>
      <c r="F284" s="7">
        <v>144</v>
      </c>
      <c r="G284" s="5" t="s">
        <v>127</v>
      </c>
    </row>
    <row r="285" spans="2:7" x14ac:dyDescent="0.3">
      <c r="B285" s="5" t="s">
        <v>26</v>
      </c>
      <c r="C285" s="5" t="s">
        <v>72</v>
      </c>
      <c r="D285" s="6">
        <v>44339</v>
      </c>
      <c r="E285" s="17">
        <v>44339.683495370358</v>
      </c>
      <c r="F285" s="7">
        <v>151</v>
      </c>
      <c r="G285" s="5" t="s">
        <v>73</v>
      </c>
    </row>
    <row r="286" spans="2:7" x14ac:dyDescent="0.3">
      <c r="B286" s="5" t="s">
        <v>26</v>
      </c>
      <c r="C286" s="5" t="s">
        <v>72</v>
      </c>
      <c r="D286" s="6">
        <v>44339</v>
      </c>
      <c r="E286" s="17">
        <v>44339.683622685174</v>
      </c>
      <c r="F286" s="7">
        <v>156</v>
      </c>
      <c r="G286" s="5" t="s">
        <v>67</v>
      </c>
    </row>
    <row r="287" spans="2:7" x14ac:dyDescent="0.3">
      <c r="B287" s="5" t="s">
        <v>29</v>
      </c>
      <c r="C287" s="5" t="s">
        <v>122</v>
      </c>
      <c r="D287" s="6">
        <v>44339</v>
      </c>
      <c r="E287" s="17">
        <v>44339.684039351858</v>
      </c>
      <c r="F287" s="7">
        <v>149</v>
      </c>
      <c r="G287" s="5" t="s">
        <v>123</v>
      </c>
    </row>
    <row r="288" spans="2:7" x14ac:dyDescent="0.3">
      <c r="B288" s="5" t="s">
        <v>29</v>
      </c>
      <c r="C288" s="5" t="s">
        <v>122</v>
      </c>
      <c r="D288" s="6">
        <v>44339</v>
      </c>
      <c r="E288" s="17">
        <v>44339.684791666674</v>
      </c>
      <c r="F288" s="7">
        <v>151</v>
      </c>
      <c r="G288" s="5" t="s">
        <v>123</v>
      </c>
    </row>
    <row r="289" spans="2:7" x14ac:dyDescent="0.3">
      <c r="B289" s="5" t="s">
        <v>29</v>
      </c>
      <c r="C289" s="5" t="s">
        <v>122</v>
      </c>
      <c r="D289" s="6">
        <v>44339</v>
      </c>
      <c r="E289" s="17">
        <v>44339.684930555566</v>
      </c>
      <c r="F289" s="7">
        <v>156</v>
      </c>
      <c r="G289" s="5" t="s">
        <v>67</v>
      </c>
    </row>
    <row r="290" spans="2:7" x14ac:dyDescent="0.3">
      <c r="B290" s="5" t="s">
        <v>29</v>
      </c>
      <c r="C290" s="5" t="s">
        <v>105</v>
      </c>
      <c r="D290" s="6">
        <v>44339</v>
      </c>
      <c r="E290" s="17">
        <v>44339.685601851859</v>
      </c>
      <c r="F290" s="7">
        <v>139</v>
      </c>
      <c r="G290" s="5" t="s">
        <v>127</v>
      </c>
    </row>
    <row r="291" spans="2:7" ht="28.8" x14ac:dyDescent="0.3">
      <c r="B291" s="5" t="s">
        <v>26</v>
      </c>
      <c r="C291" s="5" t="s">
        <v>131</v>
      </c>
      <c r="D291" s="6">
        <v>44339</v>
      </c>
      <c r="E291" s="17">
        <v>44339.685694444452</v>
      </c>
      <c r="F291" s="7">
        <v>139</v>
      </c>
      <c r="G291" s="5" t="s">
        <v>138</v>
      </c>
    </row>
    <row r="292" spans="2:7" ht="28.8" x14ac:dyDescent="0.3">
      <c r="B292" s="5" t="s">
        <v>26</v>
      </c>
      <c r="C292" s="5" t="s">
        <v>111</v>
      </c>
      <c r="D292" s="6">
        <v>44339</v>
      </c>
      <c r="E292" s="17">
        <v>44339.685833333337</v>
      </c>
      <c r="F292" s="7">
        <v>139</v>
      </c>
      <c r="G292" s="5" t="s">
        <v>118</v>
      </c>
    </row>
    <row r="293" spans="2:7" x14ac:dyDescent="0.3">
      <c r="B293" s="5" t="s">
        <v>29</v>
      </c>
      <c r="C293" s="5" t="s">
        <v>105</v>
      </c>
      <c r="D293" s="6">
        <v>44339</v>
      </c>
      <c r="E293" s="17">
        <v>44339.686111111121</v>
      </c>
      <c r="F293" s="7">
        <v>144</v>
      </c>
      <c r="G293" s="5" t="s">
        <v>127</v>
      </c>
    </row>
    <row r="294" spans="2:7" x14ac:dyDescent="0.3">
      <c r="B294" s="5" t="s">
        <v>26</v>
      </c>
      <c r="C294" s="5" t="s">
        <v>131</v>
      </c>
      <c r="D294" s="6">
        <v>44339</v>
      </c>
      <c r="E294" s="17">
        <v>44339.686157407414</v>
      </c>
      <c r="F294" s="7">
        <v>144</v>
      </c>
      <c r="G294" s="5" t="s">
        <v>139</v>
      </c>
    </row>
    <row r="295" spans="2:7" x14ac:dyDescent="0.3">
      <c r="B295" s="5" t="s">
        <v>29</v>
      </c>
      <c r="C295" s="5" t="s">
        <v>105</v>
      </c>
      <c r="D295" s="6">
        <v>44339</v>
      </c>
      <c r="E295" s="17">
        <v>44339.686250000013</v>
      </c>
      <c r="F295" s="7">
        <v>156</v>
      </c>
      <c r="G295" s="5" t="s">
        <v>67</v>
      </c>
    </row>
    <row r="296" spans="2:7" x14ac:dyDescent="0.3">
      <c r="B296" s="5" t="s">
        <v>26</v>
      </c>
      <c r="C296" s="5" t="s">
        <v>111</v>
      </c>
      <c r="D296" s="6">
        <v>44339</v>
      </c>
      <c r="E296" s="17">
        <v>44339.686284722222</v>
      </c>
      <c r="F296" s="7">
        <v>144</v>
      </c>
      <c r="G296" s="5" t="s">
        <v>119</v>
      </c>
    </row>
    <row r="297" spans="2:7" x14ac:dyDescent="0.3">
      <c r="B297" s="5" t="s">
        <v>26</v>
      </c>
      <c r="C297" s="5" t="s">
        <v>131</v>
      </c>
      <c r="D297" s="6">
        <v>44339</v>
      </c>
      <c r="E297" s="17">
        <v>44339.686481481491</v>
      </c>
      <c r="F297" s="7">
        <v>149</v>
      </c>
      <c r="G297" s="5" t="s">
        <v>132</v>
      </c>
    </row>
    <row r="298" spans="2:7" x14ac:dyDescent="0.3">
      <c r="B298" s="5" t="s">
        <v>26</v>
      </c>
      <c r="C298" s="5" t="s">
        <v>111</v>
      </c>
      <c r="D298" s="6">
        <v>44339</v>
      </c>
      <c r="E298" s="17">
        <v>44339.687025462961</v>
      </c>
      <c r="F298" s="7">
        <v>149</v>
      </c>
      <c r="G298" s="5" t="s">
        <v>112</v>
      </c>
    </row>
    <row r="299" spans="2:7" x14ac:dyDescent="0.3">
      <c r="B299" s="5" t="s">
        <v>29</v>
      </c>
      <c r="C299" s="5" t="s">
        <v>120</v>
      </c>
      <c r="D299" s="6">
        <v>44339</v>
      </c>
      <c r="E299" s="17">
        <v>44339.687291666669</v>
      </c>
      <c r="F299" s="7">
        <v>139</v>
      </c>
      <c r="G299" s="5" t="s">
        <v>130</v>
      </c>
    </row>
    <row r="300" spans="2:7" x14ac:dyDescent="0.3">
      <c r="B300" s="5" t="s">
        <v>26</v>
      </c>
      <c r="C300" s="5" t="s">
        <v>131</v>
      </c>
      <c r="D300" s="6">
        <v>44339</v>
      </c>
      <c r="E300" s="17">
        <v>44339.687326388899</v>
      </c>
      <c r="F300" s="7">
        <v>151</v>
      </c>
      <c r="G300" s="5" t="s">
        <v>132</v>
      </c>
    </row>
    <row r="301" spans="2:7" x14ac:dyDescent="0.3">
      <c r="B301" s="5" t="s">
        <v>26</v>
      </c>
      <c r="C301" s="5" t="s">
        <v>131</v>
      </c>
      <c r="D301" s="6">
        <v>44339</v>
      </c>
      <c r="E301" s="17">
        <v>44339.687476851861</v>
      </c>
      <c r="F301" s="7">
        <v>156</v>
      </c>
      <c r="G301" s="5" t="s">
        <v>67</v>
      </c>
    </row>
    <row r="302" spans="2:7" x14ac:dyDescent="0.3">
      <c r="B302" s="5" t="s">
        <v>29</v>
      </c>
      <c r="C302" s="5" t="s">
        <v>120</v>
      </c>
      <c r="D302" s="6">
        <v>44339</v>
      </c>
      <c r="E302" s="17">
        <v>44339.687650462962</v>
      </c>
      <c r="F302" s="7">
        <v>144</v>
      </c>
      <c r="G302" s="5" t="s">
        <v>130</v>
      </c>
    </row>
    <row r="303" spans="2:7" x14ac:dyDescent="0.3">
      <c r="B303" s="5" t="s">
        <v>29</v>
      </c>
      <c r="C303" s="5" t="s">
        <v>120</v>
      </c>
      <c r="D303" s="6">
        <v>44339</v>
      </c>
      <c r="E303" s="17">
        <v>44339.687789351854</v>
      </c>
      <c r="F303" s="7">
        <v>156</v>
      </c>
      <c r="G303" s="5" t="s">
        <v>67</v>
      </c>
    </row>
    <row r="304" spans="2:7" x14ac:dyDescent="0.3">
      <c r="B304" s="5" t="s">
        <v>26</v>
      </c>
      <c r="C304" s="5" t="s">
        <v>111</v>
      </c>
      <c r="D304" s="6">
        <v>44339</v>
      </c>
      <c r="E304" s="17">
        <v>44339.687847222223</v>
      </c>
      <c r="F304" s="7">
        <v>151</v>
      </c>
      <c r="G304" s="5" t="s">
        <v>112</v>
      </c>
    </row>
    <row r="305" spans="2:7" x14ac:dyDescent="0.3">
      <c r="B305" s="5" t="s">
        <v>26</v>
      </c>
      <c r="C305" s="5" t="s">
        <v>111</v>
      </c>
      <c r="D305" s="6">
        <v>44339</v>
      </c>
      <c r="E305" s="17">
        <v>44339.688009259262</v>
      </c>
      <c r="F305" s="7">
        <v>156</v>
      </c>
      <c r="G305" s="5" t="s">
        <v>67</v>
      </c>
    </row>
    <row r="306" spans="2:7" x14ac:dyDescent="0.3">
      <c r="B306" s="5" t="s">
        <v>29</v>
      </c>
      <c r="C306" s="5" t="s">
        <v>107</v>
      </c>
      <c r="D306" s="6">
        <v>44339</v>
      </c>
      <c r="E306" s="17">
        <v>44339.688067129624</v>
      </c>
      <c r="F306" s="7">
        <v>139</v>
      </c>
      <c r="G306" s="5" t="s">
        <v>115</v>
      </c>
    </row>
    <row r="307" spans="2:7" x14ac:dyDescent="0.3">
      <c r="B307" s="5" t="s">
        <v>29</v>
      </c>
      <c r="C307" s="5" t="s">
        <v>107</v>
      </c>
      <c r="D307" s="6">
        <v>44339</v>
      </c>
      <c r="E307" s="17">
        <v>44339.688530092586</v>
      </c>
      <c r="F307" s="7">
        <v>144</v>
      </c>
      <c r="G307" s="5" t="s">
        <v>115</v>
      </c>
    </row>
    <row r="308" spans="2:7" x14ac:dyDescent="0.3">
      <c r="B308" s="5" t="s">
        <v>29</v>
      </c>
      <c r="C308" s="5" t="s">
        <v>107</v>
      </c>
      <c r="D308" s="6">
        <v>44339</v>
      </c>
      <c r="E308" s="17">
        <v>44339.688692129625</v>
      </c>
      <c r="F308" s="7">
        <v>156</v>
      </c>
      <c r="G308" s="5" t="s">
        <v>67</v>
      </c>
    </row>
    <row r="309" spans="2:7" ht="28.8" x14ac:dyDescent="0.3">
      <c r="B309" s="5" t="s">
        <v>29</v>
      </c>
      <c r="C309" s="5" t="s">
        <v>100</v>
      </c>
      <c r="D309" s="6">
        <v>44339</v>
      </c>
      <c r="E309" s="17">
        <v>44339.691817129627</v>
      </c>
      <c r="F309" s="7">
        <v>139</v>
      </c>
      <c r="G309" s="5" t="s">
        <v>103</v>
      </c>
    </row>
    <row r="310" spans="2:7" x14ac:dyDescent="0.3">
      <c r="B310" s="5" t="s">
        <v>29</v>
      </c>
      <c r="C310" s="5" t="s">
        <v>100</v>
      </c>
      <c r="D310" s="6">
        <v>44339</v>
      </c>
      <c r="E310" s="17">
        <v>44339.692210648143</v>
      </c>
      <c r="F310" s="7">
        <v>144</v>
      </c>
      <c r="G310" s="5" t="s">
        <v>104</v>
      </c>
    </row>
    <row r="311" spans="2:7" x14ac:dyDescent="0.3">
      <c r="B311" s="5" t="s">
        <v>29</v>
      </c>
      <c r="C311" s="5" t="s">
        <v>100</v>
      </c>
      <c r="D311" s="6">
        <v>44339</v>
      </c>
      <c r="E311" s="17">
        <v>44339.692928240736</v>
      </c>
      <c r="F311" s="7">
        <v>149</v>
      </c>
      <c r="G311" s="5" t="s">
        <v>101</v>
      </c>
    </row>
    <row r="312" spans="2:7" x14ac:dyDescent="0.3">
      <c r="B312" s="5" t="s">
        <v>29</v>
      </c>
      <c r="C312" s="5" t="s">
        <v>100</v>
      </c>
      <c r="D312" s="6">
        <v>44339</v>
      </c>
      <c r="E312" s="17">
        <v>44339.693252314813</v>
      </c>
      <c r="F312" s="7">
        <v>151</v>
      </c>
      <c r="G312" s="5" t="s">
        <v>101</v>
      </c>
    </row>
    <row r="313" spans="2:7" x14ac:dyDescent="0.3">
      <c r="B313" s="5" t="s">
        <v>29</v>
      </c>
      <c r="C313" s="5" t="s">
        <v>100</v>
      </c>
      <c r="D313" s="6">
        <v>44339</v>
      </c>
      <c r="E313" s="17">
        <v>44339.693414351852</v>
      </c>
      <c r="F313" s="7">
        <v>156</v>
      </c>
      <c r="G313" s="5" t="s">
        <v>67</v>
      </c>
    </row>
    <row r="314" spans="2:7" ht="28.8" x14ac:dyDescent="0.3">
      <c r="B314" s="5" t="s">
        <v>29</v>
      </c>
      <c r="C314" s="5" t="s">
        <v>135</v>
      </c>
      <c r="D314" s="6">
        <v>44339</v>
      </c>
      <c r="E314" s="17">
        <v>44339.694884259261</v>
      </c>
      <c r="F314" s="7">
        <v>139</v>
      </c>
      <c r="G314" s="5" t="s">
        <v>140</v>
      </c>
    </row>
    <row r="315" spans="2:7" x14ac:dyDescent="0.3">
      <c r="B315" s="5" t="s">
        <v>29</v>
      </c>
      <c r="C315" s="5" t="s">
        <v>135</v>
      </c>
      <c r="D315" s="6">
        <v>44339</v>
      </c>
      <c r="E315" s="17">
        <v>44339.696203703708</v>
      </c>
      <c r="F315" s="7">
        <v>144</v>
      </c>
      <c r="G315" s="5" t="s">
        <v>130</v>
      </c>
    </row>
    <row r="316" spans="2:7" x14ac:dyDescent="0.3">
      <c r="B316" s="5" t="s">
        <v>29</v>
      </c>
      <c r="C316" s="5" t="s">
        <v>135</v>
      </c>
      <c r="D316" s="6">
        <v>44339</v>
      </c>
      <c r="E316" s="17">
        <v>44339.696643518524</v>
      </c>
      <c r="F316" s="7">
        <v>149</v>
      </c>
      <c r="G316" s="5" t="s">
        <v>136</v>
      </c>
    </row>
    <row r="317" spans="2:7" x14ac:dyDescent="0.3">
      <c r="B317" s="5" t="s">
        <v>29</v>
      </c>
      <c r="C317" s="5" t="s">
        <v>135</v>
      </c>
      <c r="D317" s="6">
        <v>44339</v>
      </c>
      <c r="E317" s="17">
        <v>44339.696875000009</v>
      </c>
      <c r="F317" s="7">
        <v>151</v>
      </c>
      <c r="G317" s="5" t="s">
        <v>136</v>
      </c>
    </row>
    <row r="318" spans="2:7" x14ac:dyDescent="0.3">
      <c r="B318" s="5" t="s">
        <v>29</v>
      </c>
      <c r="C318" s="5" t="s">
        <v>135</v>
      </c>
      <c r="D318" s="6">
        <v>44339</v>
      </c>
      <c r="E318" s="17">
        <v>44339.696990740747</v>
      </c>
      <c r="F318" s="7">
        <v>156</v>
      </c>
      <c r="G318" s="5" t="s">
        <v>67</v>
      </c>
    </row>
    <row r="319" spans="2:7" x14ac:dyDescent="0.3">
      <c r="B319" s="5" t="s">
        <v>26</v>
      </c>
      <c r="C319" s="5" t="s">
        <v>141</v>
      </c>
      <c r="D319" s="6">
        <v>44339</v>
      </c>
      <c r="E319" s="17">
        <v>44339.697511574072</v>
      </c>
      <c r="F319" s="7">
        <v>139</v>
      </c>
      <c r="G319" s="5" t="s">
        <v>161</v>
      </c>
    </row>
    <row r="320" spans="2:7" ht="28.8" x14ac:dyDescent="0.3">
      <c r="B320" s="5" t="s">
        <v>26</v>
      </c>
      <c r="C320" s="5" t="s">
        <v>174</v>
      </c>
      <c r="D320" s="6">
        <v>44339</v>
      </c>
      <c r="E320" s="17">
        <v>44339.69835648148</v>
      </c>
      <c r="F320" s="7">
        <v>139</v>
      </c>
      <c r="G320" s="5" t="s">
        <v>180</v>
      </c>
    </row>
    <row r="321" spans="2:7" ht="28.8" x14ac:dyDescent="0.3">
      <c r="B321" s="5" t="s">
        <v>26</v>
      </c>
      <c r="C321" s="5" t="s">
        <v>124</v>
      </c>
      <c r="D321" s="6">
        <v>44339</v>
      </c>
      <c r="E321" s="17">
        <v>44339.698449074072</v>
      </c>
      <c r="F321" s="7">
        <v>139</v>
      </c>
      <c r="G321" s="5" t="s">
        <v>133</v>
      </c>
    </row>
    <row r="322" spans="2:7" x14ac:dyDescent="0.3">
      <c r="B322" s="5" t="s">
        <v>26</v>
      </c>
      <c r="C322" s="5" t="s">
        <v>141</v>
      </c>
      <c r="D322" s="6">
        <v>44339</v>
      </c>
      <c r="E322" s="17">
        <v>44339.698715277773</v>
      </c>
      <c r="F322" s="7">
        <v>144</v>
      </c>
      <c r="G322" s="5" t="s">
        <v>161</v>
      </c>
    </row>
    <row r="323" spans="2:7" x14ac:dyDescent="0.3">
      <c r="B323" s="5" t="s">
        <v>26</v>
      </c>
      <c r="C323" s="5" t="s">
        <v>174</v>
      </c>
      <c r="D323" s="6">
        <v>44339</v>
      </c>
      <c r="E323" s="17">
        <v>44339.698865740742</v>
      </c>
      <c r="F323" s="7">
        <v>144</v>
      </c>
      <c r="G323" s="5" t="s">
        <v>181</v>
      </c>
    </row>
    <row r="324" spans="2:7" x14ac:dyDescent="0.3">
      <c r="B324" s="5" t="s">
        <v>26</v>
      </c>
      <c r="C324" s="5" t="s">
        <v>141</v>
      </c>
      <c r="D324" s="6">
        <v>44339</v>
      </c>
      <c r="E324" s="17">
        <v>44339.698877314811</v>
      </c>
      <c r="F324" s="7">
        <v>156</v>
      </c>
      <c r="G324" s="5" t="s">
        <v>67</v>
      </c>
    </row>
    <row r="325" spans="2:7" x14ac:dyDescent="0.3">
      <c r="B325" s="5" t="s">
        <v>26</v>
      </c>
      <c r="C325" s="5" t="s">
        <v>124</v>
      </c>
      <c r="D325" s="6">
        <v>44339</v>
      </c>
      <c r="E325" s="17">
        <v>44339.699675925927</v>
      </c>
      <c r="F325" s="7">
        <v>144</v>
      </c>
      <c r="G325" s="5" t="s">
        <v>134</v>
      </c>
    </row>
    <row r="326" spans="2:7" ht="28.8" x14ac:dyDescent="0.3">
      <c r="B326" s="5" t="s">
        <v>26</v>
      </c>
      <c r="C326" s="5" t="s">
        <v>43</v>
      </c>
      <c r="D326" s="6">
        <v>44339</v>
      </c>
      <c r="E326" s="17">
        <v>44339.699687499997</v>
      </c>
      <c r="F326" s="7">
        <v>139</v>
      </c>
      <c r="G326" s="5" t="s">
        <v>46</v>
      </c>
    </row>
    <row r="327" spans="2:7" x14ac:dyDescent="0.3">
      <c r="B327" s="5" t="s">
        <v>26</v>
      </c>
      <c r="C327" s="5" t="s">
        <v>174</v>
      </c>
      <c r="D327" s="6">
        <v>44339</v>
      </c>
      <c r="E327" s="17">
        <v>44339.69972222222</v>
      </c>
      <c r="F327" s="7">
        <v>149</v>
      </c>
      <c r="G327" s="5" t="s">
        <v>175</v>
      </c>
    </row>
    <row r="328" spans="2:7" x14ac:dyDescent="0.3">
      <c r="B328" s="5" t="s">
        <v>26</v>
      </c>
      <c r="C328" s="5" t="s">
        <v>43</v>
      </c>
      <c r="D328" s="6">
        <v>44339</v>
      </c>
      <c r="E328" s="17">
        <v>44339.70004629629</v>
      </c>
      <c r="F328" s="7">
        <v>144</v>
      </c>
      <c r="G328" s="5" t="s">
        <v>47</v>
      </c>
    </row>
    <row r="329" spans="2:7" x14ac:dyDescent="0.3">
      <c r="B329" s="5" t="s">
        <v>26</v>
      </c>
      <c r="C329" s="5" t="s">
        <v>124</v>
      </c>
      <c r="D329" s="6">
        <v>44339</v>
      </c>
      <c r="E329" s="17">
        <v>44339.700092592597</v>
      </c>
      <c r="F329" s="7">
        <v>149</v>
      </c>
      <c r="G329" s="5" t="s">
        <v>125</v>
      </c>
    </row>
    <row r="330" spans="2:7" x14ac:dyDescent="0.3">
      <c r="B330" s="5" t="s">
        <v>26</v>
      </c>
      <c r="C330" s="5" t="s">
        <v>174</v>
      </c>
      <c r="D330" s="6">
        <v>44339</v>
      </c>
      <c r="E330" s="17">
        <v>44339.700300925921</v>
      </c>
      <c r="F330" s="7">
        <v>151</v>
      </c>
      <c r="G330" s="5" t="s">
        <v>175</v>
      </c>
    </row>
    <row r="331" spans="2:7" x14ac:dyDescent="0.3">
      <c r="B331" s="5" t="s">
        <v>26</v>
      </c>
      <c r="C331" s="5" t="s">
        <v>174</v>
      </c>
      <c r="D331" s="6">
        <v>44339</v>
      </c>
      <c r="E331" s="17">
        <v>44339.700439814813</v>
      </c>
      <c r="F331" s="7">
        <v>156</v>
      </c>
      <c r="G331" s="5" t="s">
        <v>67</v>
      </c>
    </row>
    <row r="332" spans="2:7" x14ac:dyDescent="0.3">
      <c r="B332" s="5" t="s">
        <v>26</v>
      </c>
      <c r="C332" s="5" t="s">
        <v>124</v>
      </c>
      <c r="D332" s="6">
        <v>44339</v>
      </c>
      <c r="E332" s="17">
        <v>44339.700625000005</v>
      </c>
      <c r="F332" s="7">
        <v>151</v>
      </c>
      <c r="G332" s="5" t="s">
        <v>125</v>
      </c>
    </row>
    <row r="333" spans="2:7" x14ac:dyDescent="0.3">
      <c r="B333" s="5" t="s">
        <v>26</v>
      </c>
      <c r="C333" s="5" t="s">
        <v>124</v>
      </c>
      <c r="D333" s="6">
        <v>44339</v>
      </c>
      <c r="E333" s="17">
        <v>44339.700740740744</v>
      </c>
      <c r="F333" s="7">
        <v>156</v>
      </c>
      <c r="G333" s="5" t="s">
        <v>67</v>
      </c>
    </row>
    <row r="334" spans="2:7" x14ac:dyDescent="0.3">
      <c r="B334" s="5" t="s">
        <v>26</v>
      </c>
      <c r="C334" s="5" t="s">
        <v>43</v>
      </c>
      <c r="D334" s="6">
        <v>44339</v>
      </c>
      <c r="E334" s="17">
        <v>44339.700902777768</v>
      </c>
      <c r="F334" s="7">
        <v>149</v>
      </c>
      <c r="G334" s="5" t="s">
        <v>44</v>
      </c>
    </row>
    <row r="335" spans="2:7" ht="28.8" x14ac:dyDescent="0.3">
      <c r="B335" s="5" t="s">
        <v>29</v>
      </c>
      <c r="C335" s="5" t="s">
        <v>153</v>
      </c>
      <c r="D335" s="6">
        <v>44339</v>
      </c>
      <c r="E335" s="17">
        <v>44339.700937500005</v>
      </c>
      <c r="F335" s="7">
        <v>139</v>
      </c>
      <c r="G335" s="5" t="s">
        <v>168</v>
      </c>
    </row>
    <row r="336" spans="2:7" x14ac:dyDescent="0.3">
      <c r="B336" s="5" t="s">
        <v>26</v>
      </c>
      <c r="C336" s="5" t="s">
        <v>43</v>
      </c>
      <c r="D336" s="6">
        <v>44339</v>
      </c>
      <c r="E336" s="17">
        <v>44339.701354166653</v>
      </c>
      <c r="F336" s="7">
        <v>151</v>
      </c>
      <c r="G336" s="5" t="s">
        <v>44</v>
      </c>
    </row>
    <row r="337" spans="2:7" x14ac:dyDescent="0.3">
      <c r="B337" s="5" t="s">
        <v>29</v>
      </c>
      <c r="C337" s="5" t="s">
        <v>147</v>
      </c>
      <c r="D337" s="6">
        <v>44339</v>
      </c>
      <c r="E337" s="17">
        <v>44339.701388888891</v>
      </c>
      <c r="F337" s="7">
        <v>139</v>
      </c>
      <c r="G337" s="5" t="s">
        <v>160</v>
      </c>
    </row>
    <row r="338" spans="2:7" x14ac:dyDescent="0.3">
      <c r="B338" s="5" t="s">
        <v>29</v>
      </c>
      <c r="C338" s="5" t="s">
        <v>153</v>
      </c>
      <c r="D338" s="6">
        <v>44339</v>
      </c>
      <c r="E338" s="17">
        <v>44339.701388888891</v>
      </c>
      <c r="F338" s="7">
        <v>144</v>
      </c>
      <c r="G338" s="5" t="s">
        <v>169</v>
      </c>
    </row>
    <row r="339" spans="2:7" x14ac:dyDescent="0.3">
      <c r="B339" s="5" t="s">
        <v>26</v>
      </c>
      <c r="C339" s="5" t="s">
        <v>43</v>
      </c>
      <c r="D339" s="6">
        <v>44339</v>
      </c>
      <c r="E339" s="17">
        <v>44339.701516203691</v>
      </c>
      <c r="F339" s="7">
        <v>156</v>
      </c>
      <c r="G339" s="5" t="s">
        <v>67</v>
      </c>
    </row>
    <row r="340" spans="2:7" x14ac:dyDescent="0.3">
      <c r="B340" s="5" t="s">
        <v>29</v>
      </c>
      <c r="C340" s="5" t="s">
        <v>116</v>
      </c>
      <c r="D340" s="6">
        <v>44339</v>
      </c>
      <c r="E340" s="17">
        <v>44339.701689814807</v>
      </c>
      <c r="F340" s="7">
        <v>139</v>
      </c>
      <c r="G340" s="5" t="s">
        <v>128</v>
      </c>
    </row>
    <row r="341" spans="2:7" x14ac:dyDescent="0.3">
      <c r="B341" s="5" t="s">
        <v>29</v>
      </c>
      <c r="C341" s="5" t="s">
        <v>147</v>
      </c>
      <c r="D341" s="6">
        <v>44339</v>
      </c>
      <c r="E341" s="17">
        <v>44339.701782407406</v>
      </c>
      <c r="F341" s="7">
        <v>144</v>
      </c>
      <c r="G341" s="5" t="s">
        <v>160</v>
      </c>
    </row>
    <row r="342" spans="2:7" x14ac:dyDescent="0.3">
      <c r="B342" s="5" t="s">
        <v>29</v>
      </c>
      <c r="C342" s="5" t="s">
        <v>153</v>
      </c>
      <c r="D342" s="6">
        <v>44339</v>
      </c>
      <c r="E342" s="17">
        <v>44339.701898148152</v>
      </c>
      <c r="F342" s="7">
        <v>149</v>
      </c>
      <c r="G342" s="5" t="s">
        <v>154</v>
      </c>
    </row>
    <row r="343" spans="2:7" x14ac:dyDescent="0.3">
      <c r="B343" s="5" t="s">
        <v>29</v>
      </c>
      <c r="C343" s="5" t="s">
        <v>147</v>
      </c>
      <c r="D343" s="6">
        <v>44339</v>
      </c>
      <c r="E343" s="17">
        <v>44339.701921296299</v>
      </c>
      <c r="F343" s="7">
        <v>156</v>
      </c>
      <c r="G343" s="5" t="s">
        <v>67</v>
      </c>
    </row>
    <row r="344" spans="2:7" x14ac:dyDescent="0.3">
      <c r="B344" s="5" t="s">
        <v>29</v>
      </c>
      <c r="C344" s="5" t="s">
        <v>116</v>
      </c>
      <c r="D344" s="6">
        <v>44339</v>
      </c>
      <c r="E344" s="17">
        <v>44339.702129629623</v>
      </c>
      <c r="F344" s="7">
        <v>144</v>
      </c>
      <c r="G344" s="5" t="s">
        <v>128</v>
      </c>
    </row>
    <row r="345" spans="2:7" x14ac:dyDescent="0.3">
      <c r="B345" s="5" t="s">
        <v>29</v>
      </c>
      <c r="C345" s="5" t="s">
        <v>116</v>
      </c>
      <c r="D345" s="6">
        <v>44339</v>
      </c>
      <c r="E345" s="17">
        <v>44339.702280092584</v>
      </c>
      <c r="F345" s="7">
        <v>156</v>
      </c>
      <c r="G345" s="5" t="s">
        <v>67</v>
      </c>
    </row>
    <row r="346" spans="2:7" x14ac:dyDescent="0.3">
      <c r="B346" s="5" t="s">
        <v>29</v>
      </c>
      <c r="C346" s="5" t="s">
        <v>153</v>
      </c>
      <c r="D346" s="6">
        <v>44339</v>
      </c>
      <c r="E346" s="17">
        <v>44339.702442129637</v>
      </c>
      <c r="F346" s="7">
        <v>151</v>
      </c>
      <c r="G346" s="5" t="s">
        <v>154</v>
      </c>
    </row>
    <row r="347" spans="2:7" x14ac:dyDescent="0.3">
      <c r="B347" s="5" t="s">
        <v>29</v>
      </c>
      <c r="C347" s="5" t="s">
        <v>153</v>
      </c>
      <c r="D347" s="6">
        <v>44339</v>
      </c>
      <c r="E347" s="17">
        <v>44339.702592592599</v>
      </c>
      <c r="F347" s="7">
        <v>156</v>
      </c>
      <c r="G347" s="5" t="s">
        <v>67</v>
      </c>
    </row>
    <row r="348" spans="2:7" ht="28.8" x14ac:dyDescent="0.3">
      <c r="B348" s="5" t="s">
        <v>26</v>
      </c>
      <c r="C348" s="5" t="s">
        <v>164</v>
      </c>
      <c r="D348" s="6">
        <v>44339</v>
      </c>
      <c r="E348" s="17">
        <v>44339.705254629625</v>
      </c>
      <c r="F348" s="7">
        <v>139</v>
      </c>
      <c r="G348" s="5" t="s">
        <v>178</v>
      </c>
    </row>
    <row r="349" spans="2:7" x14ac:dyDescent="0.3">
      <c r="B349" s="5" t="s">
        <v>29</v>
      </c>
      <c r="C349" s="5" t="s">
        <v>145</v>
      </c>
      <c r="D349" s="6">
        <v>44339</v>
      </c>
      <c r="E349" s="17">
        <v>44339.706006944434</v>
      </c>
      <c r="F349" s="7">
        <v>139</v>
      </c>
      <c r="G349" s="5" t="s">
        <v>183</v>
      </c>
    </row>
    <row r="350" spans="2:7" x14ac:dyDescent="0.3">
      <c r="B350" s="5" t="s">
        <v>29</v>
      </c>
      <c r="C350" s="5" t="s">
        <v>145</v>
      </c>
      <c r="D350" s="6">
        <v>44339</v>
      </c>
      <c r="E350" s="17">
        <v>44339.706388888881</v>
      </c>
      <c r="F350" s="7">
        <v>144</v>
      </c>
      <c r="G350" s="5" t="s">
        <v>183</v>
      </c>
    </row>
    <row r="351" spans="2:7" x14ac:dyDescent="0.3">
      <c r="B351" s="5" t="s">
        <v>29</v>
      </c>
      <c r="C351" s="5" t="s">
        <v>145</v>
      </c>
      <c r="D351" s="6">
        <v>44339</v>
      </c>
      <c r="E351" s="17">
        <v>44339.706516203696</v>
      </c>
      <c r="F351" s="7">
        <v>156</v>
      </c>
      <c r="G351" s="5" t="s">
        <v>67</v>
      </c>
    </row>
    <row r="352" spans="2:7" x14ac:dyDescent="0.3">
      <c r="B352" s="5" t="s">
        <v>26</v>
      </c>
      <c r="C352" s="5" t="s">
        <v>164</v>
      </c>
      <c r="D352" s="6">
        <v>44339</v>
      </c>
      <c r="E352" s="17">
        <v>44339.706516203696</v>
      </c>
      <c r="F352" s="7">
        <v>144</v>
      </c>
      <c r="G352" s="5" t="s">
        <v>179</v>
      </c>
    </row>
    <row r="353" spans="2:7" x14ac:dyDescent="0.3">
      <c r="B353" s="5" t="s">
        <v>26</v>
      </c>
      <c r="C353" s="5" t="s">
        <v>164</v>
      </c>
      <c r="D353" s="6">
        <v>44339</v>
      </c>
      <c r="E353" s="17">
        <v>44339.707361111105</v>
      </c>
      <c r="F353" s="7">
        <v>149</v>
      </c>
      <c r="G353" s="5" t="s">
        <v>165</v>
      </c>
    </row>
    <row r="354" spans="2:7" x14ac:dyDescent="0.3">
      <c r="B354" s="5" t="s">
        <v>26</v>
      </c>
      <c r="C354" s="5" t="s">
        <v>164</v>
      </c>
      <c r="D354" s="6">
        <v>44339</v>
      </c>
      <c r="E354" s="17">
        <v>44339.707627314805</v>
      </c>
      <c r="F354" s="7">
        <v>151</v>
      </c>
      <c r="G354" s="5" t="s">
        <v>165</v>
      </c>
    </row>
    <row r="355" spans="2:7" x14ac:dyDescent="0.3">
      <c r="B355" s="5" t="s">
        <v>26</v>
      </c>
      <c r="C355" s="5" t="s">
        <v>164</v>
      </c>
      <c r="D355" s="6">
        <v>44339</v>
      </c>
      <c r="E355" s="17">
        <v>44339.707743055544</v>
      </c>
      <c r="F355" s="7">
        <v>156</v>
      </c>
      <c r="G355" s="5" t="s">
        <v>67</v>
      </c>
    </row>
    <row r="356" spans="2:7" ht="28.8" x14ac:dyDescent="0.3">
      <c r="B356" s="5" t="s">
        <v>29</v>
      </c>
      <c r="C356" s="5" t="s">
        <v>83</v>
      </c>
      <c r="D356" s="6">
        <v>44339</v>
      </c>
      <c r="E356" s="17">
        <v>44339.709386574083</v>
      </c>
      <c r="F356" s="7">
        <v>139</v>
      </c>
      <c r="G356" s="5" t="s">
        <v>92</v>
      </c>
    </row>
    <row r="357" spans="2:7" x14ac:dyDescent="0.3">
      <c r="B357" s="5" t="s">
        <v>29</v>
      </c>
      <c r="C357" s="5" t="s">
        <v>83</v>
      </c>
      <c r="D357" s="6">
        <v>44339</v>
      </c>
      <c r="E357" s="17">
        <v>44339.709837962968</v>
      </c>
      <c r="F357" s="7">
        <v>144</v>
      </c>
      <c r="G357" s="5" t="s">
        <v>93</v>
      </c>
    </row>
    <row r="358" spans="2:7" x14ac:dyDescent="0.3">
      <c r="B358" s="5" t="s">
        <v>26</v>
      </c>
      <c r="C358" s="5" t="s">
        <v>166</v>
      </c>
      <c r="D358" s="6">
        <v>44339</v>
      </c>
      <c r="E358" s="17">
        <v>44339.709895833337</v>
      </c>
      <c r="F358" s="7">
        <v>139</v>
      </c>
      <c r="G358" s="5" t="s">
        <v>182</v>
      </c>
    </row>
    <row r="359" spans="2:7" x14ac:dyDescent="0.3">
      <c r="B359" s="5" t="s">
        <v>26</v>
      </c>
      <c r="C359" s="5" t="s">
        <v>166</v>
      </c>
      <c r="D359" s="6">
        <v>44339</v>
      </c>
      <c r="E359" s="17">
        <v>44339.710277777784</v>
      </c>
      <c r="F359" s="7">
        <v>144</v>
      </c>
      <c r="G359" s="5" t="s">
        <v>182</v>
      </c>
    </row>
    <row r="360" spans="2:7" x14ac:dyDescent="0.3">
      <c r="B360" s="5" t="s">
        <v>29</v>
      </c>
      <c r="C360" s="5" t="s">
        <v>83</v>
      </c>
      <c r="D360" s="6">
        <v>44339</v>
      </c>
      <c r="E360" s="17">
        <v>44339.710312500007</v>
      </c>
      <c r="F360" s="7">
        <v>149</v>
      </c>
      <c r="G360" s="5" t="s">
        <v>84</v>
      </c>
    </row>
    <row r="361" spans="2:7" x14ac:dyDescent="0.3">
      <c r="B361" s="5" t="s">
        <v>26</v>
      </c>
      <c r="C361" s="5" t="s">
        <v>166</v>
      </c>
      <c r="D361" s="6">
        <v>44339</v>
      </c>
      <c r="E361" s="17">
        <v>44339.710405092599</v>
      </c>
      <c r="F361" s="7">
        <v>156</v>
      </c>
      <c r="G361" s="5" t="s">
        <v>67</v>
      </c>
    </row>
    <row r="362" spans="2:7" x14ac:dyDescent="0.3">
      <c r="B362" s="5" t="s">
        <v>29</v>
      </c>
      <c r="C362" s="5" t="s">
        <v>83</v>
      </c>
      <c r="D362" s="6">
        <v>44339</v>
      </c>
      <c r="E362" s="17">
        <v>44339.710694444453</v>
      </c>
      <c r="F362" s="7">
        <v>151</v>
      </c>
      <c r="G362" s="5" t="s">
        <v>84</v>
      </c>
    </row>
    <row r="363" spans="2:7" x14ac:dyDescent="0.3">
      <c r="B363" s="5" t="s">
        <v>29</v>
      </c>
      <c r="C363" s="5" t="s">
        <v>83</v>
      </c>
      <c r="D363" s="6">
        <v>44339</v>
      </c>
      <c r="E363" s="17">
        <v>44339.710856481492</v>
      </c>
      <c r="F363" s="7">
        <v>156</v>
      </c>
      <c r="G363" s="5" t="s">
        <v>67</v>
      </c>
    </row>
    <row r="364" spans="2:7" x14ac:dyDescent="0.3">
      <c r="B364" s="5" t="s">
        <v>26</v>
      </c>
      <c r="C364" s="5" t="s">
        <v>143</v>
      </c>
      <c r="D364" s="6">
        <v>44339</v>
      </c>
      <c r="E364" s="17">
        <v>44339.711898148147</v>
      </c>
      <c r="F364" s="7">
        <v>139</v>
      </c>
      <c r="G364" s="5" t="s">
        <v>155</v>
      </c>
    </row>
    <row r="365" spans="2:7" x14ac:dyDescent="0.3">
      <c r="B365" s="5" t="s">
        <v>26</v>
      </c>
      <c r="C365" s="5" t="s">
        <v>143</v>
      </c>
      <c r="D365" s="6">
        <v>44339</v>
      </c>
      <c r="E365" s="17">
        <v>44339.712407407409</v>
      </c>
      <c r="F365" s="7">
        <v>144</v>
      </c>
      <c r="G365" s="5" t="s">
        <v>155</v>
      </c>
    </row>
    <row r="366" spans="2:7" x14ac:dyDescent="0.3">
      <c r="B366" s="5" t="s">
        <v>26</v>
      </c>
      <c r="C366" s="5" t="s">
        <v>143</v>
      </c>
      <c r="D366" s="6">
        <v>44339</v>
      </c>
      <c r="E366" s="17">
        <v>44339.712557870371</v>
      </c>
      <c r="F366" s="7">
        <v>156</v>
      </c>
      <c r="G366" s="5" t="s">
        <v>67</v>
      </c>
    </row>
    <row r="367" spans="2:7" ht="28.8" x14ac:dyDescent="0.3">
      <c r="B367" s="5" t="s">
        <v>26</v>
      </c>
      <c r="C367" s="5" t="s">
        <v>184</v>
      </c>
      <c r="D367" s="6">
        <v>44339</v>
      </c>
      <c r="E367" s="17">
        <v>44339.713090277779</v>
      </c>
      <c r="F367" s="7">
        <v>139</v>
      </c>
      <c r="G367" s="5" t="s">
        <v>186</v>
      </c>
    </row>
    <row r="368" spans="2:7" x14ac:dyDescent="0.3">
      <c r="B368" s="5" t="s">
        <v>26</v>
      </c>
      <c r="C368" s="5" t="s">
        <v>184</v>
      </c>
      <c r="D368" s="6">
        <v>44339</v>
      </c>
      <c r="E368" s="17">
        <v>44339.714305555557</v>
      </c>
      <c r="F368" s="7">
        <v>144</v>
      </c>
      <c r="G368" s="5" t="s">
        <v>182</v>
      </c>
    </row>
    <row r="369" spans="2:7" x14ac:dyDescent="0.3">
      <c r="B369" s="5" t="s">
        <v>26</v>
      </c>
      <c r="C369" s="5" t="s">
        <v>184</v>
      </c>
      <c r="D369" s="6">
        <v>44339</v>
      </c>
      <c r="E369" s="17">
        <v>44339.714537037042</v>
      </c>
      <c r="F369" s="7">
        <v>149</v>
      </c>
      <c r="G369" s="5" t="s">
        <v>185</v>
      </c>
    </row>
    <row r="370" spans="2:7" ht="28.8" x14ac:dyDescent="0.3">
      <c r="B370" s="5" t="s">
        <v>29</v>
      </c>
      <c r="C370" s="5" t="s">
        <v>158</v>
      </c>
      <c r="D370" s="6">
        <v>44339</v>
      </c>
      <c r="E370" s="17">
        <v>44339.714652777788</v>
      </c>
      <c r="F370" s="7">
        <v>139</v>
      </c>
      <c r="G370" s="5" t="s">
        <v>170</v>
      </c>
    </row>
    <row r="371" spans="2:7" x14ac:dyDescent="0.3">
      <c r="B371" s="5" t="s">
        <v>26</v>
      </c>
      <c r="C371" s="5" t="s">
        <v>184</v>
      </c>
      <c r="D371" s="6">
        <v>44339</v>
      </c>
      <c r="E371" s="17">
        <v>44339.714907407411</v>
      </c>
      <c r="F371" s="7">
        <v>151</v>
      </c>
      <c r="G371" s="5" t="s">
        <v>185</v>
      </c>
    </row>
    <row r="372" spans="2:7" x14ac:dyDescent="0.3">
      <c r="B372" s="5" t="s">
        <v>26</v>
      </c>
      <c r="C372" s="5" t="s">
        <v>184</v>
      </c>
      <c r="D372" s="6">
        <v>44339</v>
      </c>
      <c r="E372" s="17">
        <v>44339.715046296304</v>
      </c>
      <c r="F372" s="7">
        <v>156</v>
      </c>
      <c r="G372" s="5" t="s">
        <v>67</v>
      </c>
    </row>
    <row r="373" spans="2:7" x14ac:dyDescent="0.3">
      <c r="B373" s="5" t="s">
        <v>29</v>
      </c>
      <c r="C373" s="5" t="s">
        <v>158</v>
      </c>
      <c r="D373" s="6">
        <v>44339</v>
      </c>
      <c r="E373" s="17">
        <v>44339.715104166673</v>
      </c>
      <c r="F373" s="7">
        <v>144</v>
      </c>
      <c r="G373" s="5" t="s">
        <v>171</v>
      </c>
    </row>
    <row r="374" spans="2:7" x14ac:dyDescent="0.3">
      <c r="B374" s="5" t="s">
        <v>29</v>
      </c>
      <c r="C374" s="5" t="s">
        <v>158</v>
      </c>
      <c r="D374" s="6">
        <v>44339</v>
      </c>
      <c r="E374" s="17">
        <v>44339.715462962966</v>
      </c>
      <c r="F374" s="7">
        <v>149</v>
      </c>
      <c r="G374" s="5" t="s">
        <v>159</v>
      </c>
    </row>
    <row r="375" spans="2:7" x14ac:dyDescent="0.3">
      <c r="B375" s="5" t="s">
        <v>29</v>
      </c>
      <c r="C375" s="5" t="s">
        <v>158</v>
      </c>
      <c r="D375" s="6">
        <v>44339</v>
      </c>
      <c r="E375" s="17">
        <v>44339.715891203705</v>
      </c>
      <c r="F375" s="7">
        <v>151</v>
      </c>
      <c r="G375" s="5" t="s">
        <v>159</v>
      </c>
    </row>
    <row r="376" spans="2:7" x14ac:dyDescent="0.3">
      <c r="B376" s="5" t="s">
        <v>29</v>
      </c>
      <c r="C376" s="5" t="s">
        <v>158</v>
      </c>
      <c r="D376" s="6">
        <v>44339</v>
      </c>
      <c r="E376" s="17">
        <v>44339.716041666667</v>
      </c>
      <c r="F376" s="7">
        <v>156</v>
      </c>
      <c r="G376" s="5" t="s">
        <v>67</v>
      </c>
    </row>
    <row r="377" spans="2:7" ht="28.8" x14ac:dyDescent="0.3">
      <c r="B377" s="5" t="s">
        <v>26</v>
      </c>
      <c r="C377" s="5" t="s">
        <v>162</v>
      </c>
      <c r="D377" s="6">
        <v>44339</v>
      </c>
      <c r="E377" s="17">
        <v>44339.716909722221</v>
      </c>
      <c r="F377" s="7">
        <v>139</v>
      </c>
      <c r="G377" s="5" t="s">
        <v>176</v>
      </c>
    </row>
    <row r="378" spans="2:7" x14ac:dyDescent="0.3">
      <c r="B378" s="5" t="s">
        <v>26</v>
      </c>
      <c r="C378" s="5" t="s">
        <v>162</v>
      </c>
      <c r="D378" s="6">
        <v>44339</v>
      </c>
      <c r="E378" s="17">
        <v>44339.71738425926</v>
      </c>
      <c r="F378" s="7">
        <v>144</v>
      </c>
      <c r="G378" s="5" t="s">
        <v>177</v>
      </c>
    </row>
    <row r="379" spans="2:7" x14ac:dyDescent="0.3">
      <c r="B379" s="5" t="s">
        <v>26</v>
      </c>
      <c r="C379" s="5" t="s">
        <v>162</v>
      </c>
      <c r="D379" s="6">
        <v>44339</v>
      </c>
      <c r="E379" s="17">
        <v>44339.717951388891</v>
      </c>
      <c r="F379" s="7">
        <v>149</v>
      </c>
      <c r="G379" s="5" t="s">
        <v>163</v>
      </c>
    </row>
    <row r="380" spans="2:7" x14ac:dyDescent="0.3">
      <c r="B380" s="5" t="s">
        <v>26</v>
      </c>
      <c r="C380" s="5" t="s">
        <v>162</v>
      </c>
      <c r="D380" s="6">
        <v>44339</v>
      </c>
      <c r="E380" s="17">
        <v>44339.7184375</v>
      </c>
      <c r="F380" s="7">
        <v>151</v>
      </c>
      <c r="G380" s="5" t="s">
        <v>163</v>
      </c>
    </row>
    <row r="381" spans="2:7" x14ac:dyDescent="0.3">
      <c r="B381" s="5" t="s">
        <v>26</v>
      </c>
      <c r="C381" s="5" t="s">
        <v>162</v>
      </c>
      <c r="D381" s="6">
        <v>44339</v>
      </c>
      <c r="E381" s="17">
        <v>44339.718553240738</v>
      </c>
      <c r="F381" s="7">
        <v>156</v>
      </c>
      <c r="G381" s="5" t="s">
        <v>67</v>
      </c>
    </row>
    <row r="382" spans="2:7" x14ac:dyDescent="0.3">
      <c r="B382" s="5" t="s">
        <v>26</v>
      </c>
      <c r="C382" s="5" t="s">
        <v>149</v>
      </c>
      <c r="D382" s="6">
        <v>44339</v>
      </c>
      <c r="E382" s="17">
        <v>44339.719722222224</v>
      </c>
      <c r="F382" s="7">
        <v>139</v>
      </c>
      <c r="G382" s="5" t="s">
        <v>177</v>
      </c>
    </row>
    <row r="383" spans="2:7" x14ac:dyDescent="0.3">
      <c r="B383" s="5" t="s">
        <v>26</v>
      </c>
      <c r="C383" s="5" t="s">
        <v>149</v>
      </c>
      <c r="D383" s="6">
        <v>44339</v>
      </c>
      <c r="E383" s="17">
        <v>44339.720960648148</v>
      </c>
      <c r="F383" s="7">
        <v>144</v>
      </c>
      <c r="G383" s="5" t="s">
        <v>177</v>
      </c>
    </row>
    <row r="384" spans="2:7" x14ac:dyDescent="0.3">
      <c r="B384" s="5" t="s">
        <v>26</v>
      </c>
      <c r="C384" s="5" t="s">
        <v>149</v>
      </c>
      <c r="D384" s="6">
        <v>44339</v>
      </c>
      <c r="E384" s="17">
        <v>44339.721087962964</v>
      </c>
      <c r="F384" s="7">
        <v>156</v>
      </c>
      <c r="G384" s="5" t="s">
        <v>67</v>
      </c>
    </row>
    <row r="385" spans="2:7" ht="28.8" x14ac:dyDescent="0.3">
      <c r="B385" s="5" t="s">
        <v>26</v>
      </c>
      <c r="C385" s="5" t="s">
        <v>156</v>
      </c>
      <c r="D385" s="6">
        <v>44339</v>
      </c>
      <c r="E385" s="17">
        <v>44339.740648148159</v>
      </c>
      <c r="F385" s="7">
        <v>139</v>
      </c>
      <c r="G385" s="5" t="s">
        <v>172</v>
      </c>
    </row>
    <row r="386" spans="2:7" x14ac:dyDescent="0.3">
      <c r="B386" s="5" t="s">
        <v>26</v>
      </c>
      <c r="C386" s="5" t="s">
        <v>156</v>
      </c>
      <c r="D386" s="6">
        <v>44339</v>
      </c>
      <c r="E386" s="17">
        <v>44339.741122685198</v>
      </c>
      <c r="F386" s="7">
        <v>144</v>
      </c>
      <c r="G386" s="5" t="s">
        <v>173</v>
      </c>
    </row>
    <row r="387" spans="2:7" x14ac:dyDescent="0.3">
      <c r="B387" s="5" t="s">
        <v>26</v>
      </c>
      <c r="C387" s="5" t="s">
        <v>156</v>
      </c>
      <c r="D387" s="6">
        <v>44339</v>
      </c>
      <c r="E387" s="17">
        <v>44339.74164351853</v>
      </c>
      <c r="F387" s="7">
        <v>149</v>
      </c>
      <c r="G387" s="5" t="s">
        <v>157</v>
      </c>
    </row>
    <row r="388" spans="2:7" x14ac:dyDescent="0.3">
      <c r="B388" s="5" t="s">
        <v>26</v>
      </c>
      <c r="C388" s="5" t="s">
        <v>156</v>
      </c>
      <c r="D388" s="6">
        <v>44339</v>
      </c>
      <c r="E388" s="17">
        <v>44339.742280092607</v>
      </c>
      <c r="F388" s="7">
        <v>151</v>
      </c>
      <c r="G388" s="5" t="s">
        <v>157</v>
      </c>
    </row>
    <row r="389" spans="2:7" x14ac:dyDescent="0.3">
      <c r="B389" s="5" t="s">
        <v>26</v>
      </c>
      <c r="C389" s="5" t="s">
        <v>156</v>
      </c>
      <c r="D389" s="6">
        <v>44339</v>
      </c>
      <c r="E389" s="17">
        <v>44339.742442129645</v>
      </c>
      <c r="F389" s="7">
        <v>156</v>
      </c>
      <c r="G389" s="5" t="s">
        <v>67</v>
      </c>
    </row>
    <row r="390" spans="2:7" x14ac:dyDescent="0.3">
      <c r="B390" s="5" t="s">
        <v>26</v>
      </c>
      <c r="C390" s="5" t="s">
        <v>151</v>
      </c>
      <c r="D390" s="6">
        <v>44339</v>
      </c>
      <c r="E390" s="17">
        <v>44339.772511574061</v>
      </c>
      <c r="F390" s="7">
        <v>139</v>
      </c>
      <c r="G390" s="5" t="s">
        <v>181</v>
      </c>
    </row>
    <row r="391" spans="2:7" x14ac:dyDescent="0.3">
      <c r="B391" s="5" t="s">
        <v>26</v>
      </c>
      <c r="C391" s="5" t="s">
        <v>151</v>
      </c>
      <c r="D391" s="6">
        <v>44339</v>
      </c>
      <c r="E391" s="17">
        <v>44339.772881944431</v>
      </c>
      <c r="F391" s="7">
        <v>144</v>
      </c>
      <c r="G391" s="5" t="s">
        <v>181</v>
      </c>
    </row>
    <row r="392" spans="2:7" x14ac:dyDescent="0.3">
      <c r="B392" s="5" t="s">
        <v>26</v>
      </c>
      <c r="C392" s="5" t="s">
        <v>151</v>
      </c>
      <c r="D392" s="6">
        <v>44339</v>
      </c>
      <c r="E392" s="17">
        <v>44339.773032407393</v>
      </c>
      <c r="F392" s="7">
        <v>156</v>
      </c>
      <c r="G392" s="5" t="s">
        <v>67</v>
      </c>
    </row>
    <row r="393" spans="2:7" x14ac:dyDescent="0.3">
      <c r="B393" s="5" t="s">
        <v>26</v>
      </c>
      <c r="C393" s="5" t="s">
        <v>27</v>
      </c>
      <c r="D393" s="6">
        <v>44340</v>
      </c>
      <c r="E393" s="17">
        <v>44340.254618055558</v>
      </c>
      <c r="F393" s="7">
        <v>112</v>
      </c>
      <c r="G393" s="5" t="s">
        <v>28</v>
      </c>
    </row>
    <row r="394" spans="2:7" x14ac:dyDescent="0.3">
      <c r="B394" s="5" t="s">
        <v>29</v>
      </c>
      <c r="C394" s="5" t="s">
        <v>30</v>
      </c>
      <c r="D394" s="6">
        <v>44340</v>
      </c>
      <c r="E394" s="17">
        <v>44340.257916666662</v>
      </c>
      <c r="F394" s="7">
        <v>112</v>
      </c>
      <c r="G394" s="5" t="s">
        <v>31</v>
      </c>
    </row>
    <row r="395" spans="2:7" x14ac:dyDescent="0.3">
      <c r="B395" s="5" t="s">
        <v>26</v>
      </c>
      <c r="C395" s="5" t="s">
        <v>32</v>
      </c>
      <c r="D395" s="6">
        <v>44340</v>
      </c>
      <c r="E395" s="17">
        <v>44340.259166666678</v>
      </c>
      <c r="F395" s="7">
        <v>102</v>
      </c>
      <c r="G395" s="5" t="s">
        <v>33</v>
      </c>
    </row>
    <row r="396" spans="2:7" x14ac:dyDescent="0.3">
      <c r="B396" s="5" t="s">
        <v>26</v>
      </c>
      <c r="C396" s="5" t="s">
        <v>32</v>
      </c>
      <c r="D396" s="6">
        <v>44340</v>
      </c>
      <c r="E396" s="17">
        <v>44340.259872685201</v>
      </c>
      <c r="F396" s="7">
        <v>106</v>
      </c>
      <c r="G396" s="5" t="s">
        <v>33</v>
      </c>
    </row>
    <row r="397" spans="2:7" x14ac:dyDescent="0.3">
      <c r="B397" s="5" t="s">
        <v>26</v>
      </c>
      <c r="C397" s="5" t="s">
        <v>32</v>
      </c>
      <c r="D397" s="6">
        <v>44340</v>
      </c>
      <c r="E397" s="17">
        <v>44340.25997685187</v>
      </c>
      <c r="F397" s="7">
        <v>112</v>
      </c>
      <c r="G397" s="5" t="s">
        <v>33</v>
      </c>
    </row>
    <row r="398" spans="2:7" ht="28.8" x14ac:dyDescent="0.3">
      <c r="B398" s="5" t="s">
        <v>26</v>
      </c>
      <c r="C398" s="5" t="s">
        <v>32</v>
      </c>
      <c r="D398" s="6">
        <v>44340</v>
      </c>
      <c r="E398" s="17">
        <v>44340.260787037056</v>
      </c>
      <c r="F398" s="7">
        <v>113</v>
      </c>
      <c r="G398" s="5" t="s">
        <v>35</v>
      </c>
    </row>
    <row r="399" spans="2:7" x14ac:dyDescent="0.3">
      <c r="B399" s="5" t="s">
        <v>26</v>
      </c>
      <c r="C399" s="5" t="s">
        <v>32</v>
      </c>
      <c r="D399" s="6">
        <v>44340</v>
      </c>
      <c r="E399" s="17">
        <v>44340.260844907425</v>
      </c>
      <c r="F399" s="7">
        <v>123</v>
      </c>
      <c r="G399" s="5" t="s">
        <v>34</v>
      </c>
    </row>
    <row r="400" spans="2:7" x14ac:dyDescent="0.3">
      <c r="B400" s="5" t="s">
        <v>29</v>
      </c>
      <c r="C400" s="5" t="s">
        <v>30</v>
      </c>
      <c r="D400" s="6">
        <v>44340</v>
      </c>
      <c r="E400" s="17">
        <v>44340.262696759259</v>
      </c>
      <c r="F400" s="7">
        <v>113</v>
      </c>
      <c r="G400" s="5" t="s">
        <v>36</v>
      </c>
    </row>
    <row r="401" spans="2:7" x14ac:dyDescent="0.3">
      <c r="B401" s="5" t="s">
        <v>29</v>
      </c>
      <c r="C401" s="5" t="s">
        <v>30</v>
      </c>
      <c r="D401" s="6">
        <v>44340</v>
      </c>
      <c r="E401" s="17">
        <v>44340.262708333335</v>
      </c>
      <c r="F401" s="7">
        <v>123</v>
      </c>
      <c r="G401" s="5" t="s">
        <v>36</v>
      </c>
    </row>
    <row r="402" spans="2:7" x14ac:dyDescent="0.3">
      <c r="B402" s="5" t="s">
        <v>26</v>
      </c>
      <c r="C402" s="5" t="s">
        <v>37</v>
      </c>
      <c r="D402" s="6">
        <v>44340</v>
      </c>
      <c r="E402" s="17">
        <v>44340.263148148144</v>
      </c>
      <c r="F402" s="7">
        <v>102</v>
      </c>
      <c r="G402" s="5" t="s">
        <v>38</v>
      </c>
    </row>
    <row r="403" spans="2:7" x14ac:dyDescent="0.3">
      <c r="B403" s="5" t="s">
        <v>26</v>
      </c>
      <c r="C403" s="5" t="s">
        <v>37</v>
      </c>
      <c r="D403" s="6">
        <v>44340</v>
      </c>
      <c r="E403" s="17">
        <v>44340.264062499999</v>
      </c>
      <c r="F403" s="7">
        <v>106</v>
      </c>
      <c r="G403" s="5" t="s">
        <v>38</v>
      </c>
    </row>
    <row r="404" spans="2:7" x14ac:dyDescent="0.3">
      <c r="B404" s="5" t="s">
        <v>26</v>
      </c>
      <c r="C404" s="5" t="s">
        <v>37</v>
      </c>
      <c r="D404" s="6">
        <v>44340</v>
      </c>
      <c r="E404" s="17">
        <v>44340.264166666668</v>
      </c>
      <c r="F404" s="7">
        <v>112</v>
      </c>
      <c r="G404" s="5" t="s">
        <v>38</v>
      </c>
    </row>
    <row r="405" spans="2:7" ht="28.8" x14ac:dyDescent="0.3">
      <c r="B405" s="5" t="s">
        <v>26</v>
      </c>
      <c r="C405" s="5" t="s">
        <v>37</v>
      </c>
      <c r="D405" s="6">
        <v>44340</v>
      </c>
      <c r="E405" s="17">
        <v>44340.264583333337</v>
      </c>
      <c r="F405" s="7">
        <v>113</v>
      </c>
      <c r="G405" s="5" t="s">
        <v>39</v>
      </c>
    </row>
    <row r="406" spans="2:7" x14ac:dyDescent="0.3">
      <c r="B406" s="5" t="s">
        <v>26</v>
      </c>
      <c r="C406" s="5" t="s">
        <v>27</v>
      </c>
      <c r="D406" s="6">
        <v>44340</v>
      </c>
      <c r="E406" s="17">
        <v>44340.264652777783</v>
      </c>
      <c r="F406" s="7">
        <v>113</v>
      </c>
      <c r="G406" s="5" t="s">
        <v>34</v>
      </c>
    </row>
    <row r="407" spans="2:7" x14ac:dyDescent="0.3">
      <c r="B407" s="5" t="s">
        <v>26</v>
      </c>
      <c r="C407" s="5" t="s">
        <v>27</v>
      </c>
      <c r="D407" s="6">
        <v>44340</v>
      </c>
      <c r="E407" s="17">
        <v>44340.264652777783</v>
      </c>
      <c r="F407" s="7">
        <v>123</v>
      </c>
      <c r="G407" s="5" t="s">
        <v>34</v>
      </c>
    </row>
    <row r="408" spans="2:7" x14ac:dyDescent="0.3">
      <c r="B408" s="5" t="s">
        <v>26</v>
      </c>
      <c r="C408" s="5" t="s">
        <v>37</v>
      </c>
      <c r="D408" s="6">
        <v>44340</v>
      </c>
      <c r="E408" s="17">
        <v>44340.264652777783</v>
      </c>
      <c r="F408" s="7">
        <v>123</v>
      </c>
      <c r="G408" s="5" t="s">
        <v>40</v>
      </c>
    </row>
    <row r="409" spans="2:7" x14ac:dyDescent="0.3">
      <c r="B409" s="5" t="s">
        <v>29</v>
      </c>
      <c r="C409" s="5" t="s">
        <v>41</v>
      </c>
      <c r="D409" s="6">
        <v>44340</v>
      </c>
      <c r="E409" s="17">
        <v>44340.273819444439</v>
      </c>
      <c r="F409" s="7">
        <v>112</v>
      </c>
      <c r="G409" s="5" t="s">
        <v>42</v>
      </c>
    </row>
    <row r="410" spans="2:7" x14ac:dyDescent="0.3">
      <c r="B410" s="5" t="s">
        <v>26</v>
      </c>
      <c r="C410" s="5" t="s">
        <v>43</v>
      </c>
      <c r="D410" s="6">
        <v>44340</v>
      </c>
      <c r="E410" s="17">
        <v>44340.278541666659</v>
      </c>
      <c r="F410" s="7">
        <v>102</v>
      </c>
      <c r="G410" s="5" t="s">
        <v>44</v>
      </c>
    </row>
    <row r="411" spans="2:7" x14ac:dyDescent="0.3">
      <c r="B411" s="5" t="s">
        <v>29</v>
      </c>
      <c r="C411" s="5" t="s">
        <v>41</v>
      </c>
      <c r="D411" s="6">
        <v>44340</v>
      </c>
      <c r="E411" s="17">
        <v>44340.278888888883</v>
      </c>
      <c r="F411" s="7">
        <v>113</v>
      </c>
      <c r="G411" s="5" t="s">
        <v>45</v>
      </c>
    </row>
    <row r="412" spans="2:7" x14ac:dyDescent="0.3">
      <c r="B412" s="5" t="s">
        <v>29</v>
      </c>
      <c r="C412" s="5" t="s">
        <v>41</v>
      </c>
      <c r="D412" s="6">
        <v>44340</v>
      </c>
      <c r="E412" s="17">
        <v>44340.279039351844</v>
      </c>
      <c r="F412" s="7">
        <v>123</v>
      </c>
      <c r="G412" s="5" t="s">
        <v>45</v>
      </c>
    </row>
    <row r="413" spans="2:7" x14ac:dyDescent="0.3">
      <c r="B413" s="5" t="s">
        <v>26</v>
      </c>
      <c r="C413" s="5" t="s">
        <v>43</v>
      </c>
      <c r="D413" s="6">
        <v>44340</v>
      </c>
      <c r="E413" s="17">
        <v>44340.279074074067</v>
      </c>
      <c r="F413" s="7">
        <v>106</v>
      </c>
      <c r="G413" s="5" t="s">
        <v>44</v>
      </c>
    </row>
    <row r="414" spans="2:7" x14ac:dyDescent="0.3">
      <c r="B414" s="5" t="s">
        <v>26</v>
      </c>
      <c r="C414" s="5" t="s">
        <v>43</v>
      </c>
      <c r="D414" s="6">
        <v>44340</v>
      </c>
      <c r="E414" s="17">
        <v>44340.279178240737</v>
      </c>
      <c r="F414" s="7">
        <v>112</v>
      </c>
      <c r="G414" s="5" t="s">
        <v>44</v>
      </c>
    </row>
    <row r="415" spans="2:7" ht="28.8" x14ac:dyDescent="0.3">
      <c r="B415" s="5" t="s">
        <v>26</v>
      </c>
      <c r="C415" s="5" t="s">
        <v>43</v>
      </c>
      <c r="D415" s="6">
        <v>44340</v>
      </c>
      <c r="E415" s="17">
        <v>44340.279988425922</v>
      </c>
      <c r="F415" s="7">
        <v>113</v>
      </c>
      <c r="G415" s="5" t="s">
        <v>46</v>
      </c>
    </row>
    <row r="416" spans="2:7" x14ac:dyDescent="0.3">
      <c r="B416" s="5" t="s">
        <v>26</v>
      </c>
      <c r="C416" s="5" t="s">
        <v>43</v>
      </c>
      <c r="D416" s="6">
        <v>44340</v>
      </c>
      <c r="E416" s="17">
        <v>44340.280127314814</v>
      </c>
      <c r="F416" s="7">
        <v>123</v>
      </c>
      <c r="G416" s="5" t="s">
        <v>47</v>
      </c>
    </row>
    <row r="417" spans="2:7" x14ac:dyDescent="0.3">
      <c r="B417" s="5" t="s">
        <v>26</v>
      </c>
      <c r="C417" s="5" t="s">
        <v>48</v>
      </c>
      <c r="D417" s="6">
        <v>44340</v>
      </c>
      <c r="E417" s="17">
        <v>44340.282499999994</v>
      </c>
      <c r="F417" s="7">
        <v>112</v>
      </c>
      <c r="G417" s="5" t="s">
        <v>49</v>
      </c>
    </row>
    <row r="418" spans="2:7" x14ac:dyDescent="0.3">
      <c r="B418" s="5" t="s">
        <v>29</v>
      </c>
      <c r="C418" s="5" t="s">
        <v>50</v>
      </c>
      <c r="D418" s="6">
        <v>44340</v>
      </c>
      <c r="E418" s="17">
        <v>44340.284664351842</v>
      </c>
      <c r="F418" s="7">
        <v>112</v>
      </c>
      <c r="G418" s="5" t="s">
        <v>51</v>
      </c>
    </row>
    <row r="419" spans="2:7" x14ac:dyDescent="0.3">
      <c r="B419" s="5" t="s">
        <v>26</v>
      </c>
      <c r="C419" s="5" t="s">
        <v>52</v>
      </c>
      <c r="D419" s="6">
        <v>44340</v>
      </c>
      <c r="E419" s="17">
        <v>44340.28533564815</v>
      </c>
      <c r="F419" s="7">
        <v>112</v>
      </c>
      <c r="G419" s="5" t="s">
        <v>53</v>
      </c>
    </row>
    <row r="420" spans="2:7" x14ac:dyDescent="0.3">
      <c r="B420" s="5" t="s">
        <v>26</v>
      </c>
      <c r="C420" s="5" t="s">
        <v>54</v>
      </c>
      <c r="D420" s="6">
        <v>44340</v>
      </c>
      <c r="E420" s="17">
        <v>44340.285624999997</v>
      </c>
      <c r="F420" s="7">
        <v>112</v>
      </c>
      <c r="G420" s="5" t="s">
        <v>55</v>
      </c>
    </row>
    <row r="421" spans="2:7" x14ac:dyDescent="0.3">
      <c r="B421" s="5" t="s">
        <v>29</v>
      </c>
      <c r="C421" s="5" t="s">
        <v>60</v>
      </c>
      <c r="D421" s="6">
        <v>44340</v>
      </c>
      <c r="E421" s="17">
        <v>44340.286111111112</v>
      </c>
      <c r="F421" s="7">
        <v>112</v>
      </c>
      <c r="G421" s="5" t="s">
        <v>61</v>
      </c>
    </row>
    <row r="422" spans="2:7" x14ac:dyDescent="0.3">
      <c r="B422" s="5" t="s">
        <v>29</v>
      </c>
      <c r="C422" s="5" t="s">
        <v>58</v>
      </c>
      <c r="D422" s="6">
        <v>44340</v>
      </c>
      <c r="E422" s="17">
        <v>44340.286215277774</v>
      </c>
      <c r="F422" s="7">
        <v>112</v>
      </c>
      <c r="G422" s="5" t="s">
        <v>59</v>
      </c>
    </row>
    <row r="423" spans="2:7" x14ac:dyDescent="0.3">
      <c r="B423" s="5" t="s">
        <v>26</v>
      </c>
      <c r="C423" s="5" t="s">
        <v>56</v>
      </c>
      <c r="D423" s="6">
        <v>44340</v>
      </c>
      <c r="E423" s="17">
        <v>44340.286481481482</v>
      </c>
      <c r="F423" s="7">
        <v>112</v>
      </c>
      <c r="G423" s="5" t="s">
        <v>57</v>
      </c>
    </row>
    <row r="424" spans="2:7" x14ac:dyDescent="0.3">
      <c r="B424" s="5" t="s">
        <v>26</v>
      </c>
      <c r="C424" s="5" t="s">
        <v>48</v>
      </c>
      <c r="D424" s="6">
        <v>44340</v>
      </c>
      <c r="E424" s="17">
        <v>44340.287384259253</v>
      </c>
      <c r="F424" s="7">
        <v>113</v>
      </c>
      <c r="G424" s="5" t="s">
        <v>63</v>
      </c>
    </row>
    <row r="425" spans="2:7" x14ac:dyDescent="0.3">
      <c r="B425" s="5" t="s">
        <v>26</v>
      </c>
      <c r="C425" s="5" t="s">
        <v>48</v>
      </c>
      <c r="D425" s="6">
        <v>44340</v>
      </c>
      <c r="E425" s="17">
        <v>44340.287395833329</v>
      </c>
      <c r="F425" s="7">
        <v>123</v>
      </c>
      <c r="G425" s="5" t="s">
        <v>63</v>
      </c>
    </row>
    <row r="426" spans="2:7" x14ac:dyDescent="0.3">
      <c r="B426" s="5" t="s">
        <v>26</v>
      </c>
      <c r="C426" s="5" t="s">
        <v>62</v>
      </c>
      <c r="D426" s="6">
        <v>44340</v>
      </c>
      <c r="E426" s="17">
        <v>44340.287766203699</v>
      </c>
      <c r="F426" s="7">
        <v>112</v>
      </c>
      <c r="G426" s="5" t="s">
        <v>49</v>
      </c>
    </row>
    <row r="427" spans="2:7" x14ac:dyDescent="0.3">
      <c r="B427" s="5" t="s">
        <v>26</v>
      </c>
      <c r="C427" s="5" t="s">
        <v>64</v>
      </c>
      <c r="D427" s="6">
        <v>44340</v>
      </c>
      <c r="E427" s="17">
        <v>44340.288530092592</v>
      </c>
      <c r="F427" s="7">
        <v>112</v>
      </c>
      <c r="G427" s="5" t="s">
        <v>65</v>
      </c>
    </row>
    <row r="428" spans="2:7" x14ac:dyDescent="0.3">
      <c r="B428" s="5" t="s">
        <v>29</v>
      </c>
      <c r="C428" s="5" t="s">
        <v>50</v>
      </c>
      <c r="D428" s="6">
        <v>44340</v>
      </c>
      <c r="E428" s="17">
        <v>44340.289803240732</v>
      </c>
      <c r="F428" s="7">
        <v>113</v>
      </c>
      <c r="G428" s="5" t="s">
        <v>91</v>
      </c>
    </row>
    <row r="429" spans="2:7" x14ac:dyDescent="0.3">
      <c r="B429" s="5" t="s">
        <v>29</v>
      </c>
      <c r="C429" s="5" t="s">
        <v>50</v>
      </c>
      <c r="D429" s="6">
        <v>44340</v>
      </c>
      <c r="E429" s="17">
        <v>44340.289861111101</v>
      </c>
      <c r="F429" s="7">
        <v>123</v>
      </c>
      <c r="G429" s="5" t="s">
        <v>91</v>
      </c>
    </row>
    <row r="430" spans="2:7" x14ac:dyDescent="0.3">
      <c r="B430" s="5" t="s">
        <v>26</v>
      </c>
      <c r="C430" s="5" t="s">
        <v>52</v>
      </c>
      <c r="D430" s="6">
        <v>44340</v>
      </c>
      <c r="E430" s="17">
        <v>44340.289861111116</v>
      </c>
      <c r="F430" s="7">
        <v>113</v>
      </c>
      <c r="G430" s="5" t="s">
        <v>66</v>
      </c>
    </row>
    <row r="431" spans="2:7" x14ac:dyDescent="0.3">
      <c r="B431" s="5" t="s">
        <v>29</v>
      </c>
      <c r="C431" s="5" t="s">
        <v>50</v>
      </c>
      <c r="D431" s="6">
        <v>44340</v>
      </c>
      <c r="E431" s="17">
        <v>44340.28997685184</v>
      </c>
      <c r="F431" s="7">
        <v>156</v>
      </c>
      <c r="G431" s="5" t="s">
        <v>67</v>
      </c>
    </row>
    <row r="432" spans="2:7" x14ac:dyDescent="0.3">
      <c r="B432" s="5" t="s">
        <v>26</v>
      </c>
      <c r="C432" s="5" t="s">
        <v>52</v>
      </c>
      <c r="D432" s="6">
        <v>44340</v>
      </c>
      <c r="E432" s="17">
        <v>44340.290023148154</v>
      </c>
      <c r="F432" s="7">
        <v>123</v>
      </c>
      <c r="G432" s="5" t="s">
        <v>66</v>
      </c>
    </row>
    <row r="433" spans="2:7" x14ac:dyDescent="0.3">
      <c r="B433" s="5" t="s">
        <v>26</v>
      </c>
      <c r="C433" s="5" t="s">
        <v>52</v>
      </c>
      <c r="D433" s="6">
        <v>44340</v>
      </c>
      <c r="E433" s="17">
        <v>44340.290162037047</v>
      </c>
      <c r="F433" s="7">
        <v>156</v>
      </c>
      <c r="G433" s="5" t="s">
        <v>67</v>
      </c>
    </row>
    <row r="434" spans="2:7" x14ac:dyDescent="0.3">
      <c r="B434" s="5" t="s">
        <v>29</v>
      </c>
      <c r="C434" s="5" t="s">
        <v>58</v>
      </c>
      <c r="D434" s="6">
        <v>44340</v>
      </c>
      <c r="E434" s="17">
        <v>44340.290856481479</v>
      </c>
      <c r="F434" s="7">
        <v>113</v>
      </c>
      <c r="G434" s="5" t="s">
        <v>69</v>
      </c>
    </row>
    <row r="435" spans="2:7" x14ac:dyDescent="0.3">
      <c r="B435" s="5" t="s">
        <v>26</v>
      </c>
      <c r="C435" s="5" t="s">
        <v>54</v>
      </c>
      <c r="D435" s="6">
        <v>44340</v>
      </c>
      <c r="E435" s="17">
        <v>44340.290902777771</v>
      </c>
      <c r="F435" s="7">
        <v>113</v>
      </c>
      <c r="G435" s="5" t="s">
        <v>88</v>
      </c>
    </row>
    <row r="436" spans="2:7" x14ac:dyDescent="0.3">
      <c r="B436" s="5" t="s">
        <v>26</v>
      </c>
      <c r="C436" s="5" t="s">
        <v>54</v>
      </c>
      <c r="D436" s="6">
        <v>44340</v>
      </c>
      <c r="E436" s="17">
        <v>44340.290925925918</v>
      </c>
      <c r="F436" s="7">
        <v>135</v>
      </c>
      <c r="G436" s="5" t="s">
        <v>88</v>
      </c>
    </row>
    <row r="437" spans="2:7" x14ac:dyDescent="0.3">
      <c r="B437" s="5" t="s">
        <v>29</v>
      </c>
      <c r="C437" s="5" t="s">
        <v>58</v>
      </c>
      <c r="D437" s="6">
        <v>44340</v>
      </c>
      <c r="E437" s="17">
        <v>44340.290972222218</v>
      </c>
      <c r="F437" s="7">
        <v>123</v>
      </c>
      <c r="G437" s="5" t="s">
        <v>69</v>
      </c>
    </row>
    <row r="438" spans="2:7" x14ac:dyDescent="0.3">
      <c r="B438" s="5" t="s">
        <v>29</v>
      </c>
      <c r="C438" s="5" t="s">
        <v>58</v>
      </c>
      <c r="D438" s="6">
        <v>44340</v>
      </c>
      <c r="E438" s="17">
        <v>44340.29111111111</v>
      </c>
      <c r="F438" s="7">
        <v>156</v>
      </c>
      <c r="G438" s="5" t="s">
        <v>67</v>
      </c>
    </row>
    <row r="439" spans="2:7" x14ac:dyDescent="0.3">
      <c r="B439" s="5" t="s">
        <v>26</v>
      </c>
      <c r="C439" s="5" t="s">
        <v>56</v>
      </c>
      <c r="D439" s="6">
        <v>44340</v>
      </c>
      <c r="E439" s="17">
        <v>44340.291215277772</v>
      </c>
      <c r="F439" s="7">
        <v>113</v>
      </c>
      <c r="G439" s="5" t="s">
        <v>68</v>
      </c>
    </row>
    <row r="440" spans="2:7" x14ac:dyDescent="0.3">
      <c r="B440" s="5" t="s">
        <v>26</v>
      </c>
      <c r="C440" s="5" t="s">
        <v>56</v>
      </c>
      <c r="D440" s="6">
        <v>44340</v>
      </c>
      <c r="E440" s="17">
        <v>44340.291319444441</v>
      </c>
      <c r="F440" s="7">
        <v>123</v>
      </c>
      <c r="G440" s="5" t="s">
        <v>68</v>
      </c>
    </row>
    <row r="441" spans="2:7" x14ac:dyDescent="0.3">
      <c r="B441" s="5" t="s">
        <v>26</v>
      </c>
      <c r="C441" s="5" t="s">
        <v>72</v>
      </c>
      <c r="D441" s="6">
        <v>44340</v>
      </c>
      <c r="E441" s="17">
        <v>44340.291469907403</v>
      </c>
      <c r="F441" s="7">
        <v>102</v>
      </c>
      <c r="G441" s="5" t="s">
        <v>73</v>
      </c>
    </row>
    <row r="442" spans="2:7" x14ac:dyDescent="0.3">
      <c r="B442" s="5" t="s">
        <v>29</v>
      </c>
      <c r="C442" s="5" t="s">
        <v>70</v>
      </c>
      <c r="D442" s="6">
        <v>44340</v>
      </c>
      <c r="E442" s="17">
        <v>44340.291620370372</v>
      </c>
      <c r="F442" s="7">
        <v>102</v>
      </c>
      <c r="G442" s="5" t="s">
        <v>71</v>
      </c>
    </row>
    <row r="443" spans="2:7" x14ac:dyDescent="0.3">
      <c r="B443" s="5" t="s">
        <v>29</v>
      </c>
      <c r="C443" s="5" t="s">
        <v>70</v>
      </c>
      <c r="D443" s="6">
        <v>44340</v>
      </c>
      <c r="E443" s="17">
        <v>44340.292129629634</v>
      </c>
      <c r="F443" s="7">
        <v>106</v>
      </c>
      <c r="G443" s="5" t="s">
        <v>71</v>
      </c>
    </row>
    <row r="444" spans="2:7" x14ac:dyDescent="0.3">
      <c r="B444" s="5" t="s">
        <v>29</v>
      </c>
      <c r="C444" s="5" t="s">
        <v>70</v>
      </c>
      <c r="D444" s="6">
        <v>44340</v>
      </c>
      <c r="E444" s="17">
        <v>44340.292233796303</v>
      </c>
      <c r="F444" s="7">
        <v>112</v>
      </c>
      <c r="G444" s="5" t="s">
        <v>71</v>
      </c>
    </row>
    <row r="445" spans="2:7" x14ac:dyDescent="0.3">
      <c r="B445" s="5" t="s">
        <v>26</v>
      </c>
      <c r="C445" s="5" t="s">
        <v>62</v>
      </c>
      <c r="D445" s="6">
        <v>44340</v>
      </c>
      <c r="E445" s="17">
        <v>44340.292326388888</v>
      </c>
      <c r="F445" s="7">
        <v>113</v>
      </c>
      <c r="G445" s="5" t="s">
        <v>63</v>
      </c>
    </row>
    <row r="446" spans="2:7" x14ac:dyDescent="0.3">
      <c r="B446" s="5" t="s">
        <v>26</v>
      </c>
      <c r="C446" s="5" t="s">
        <v>62</v>
      </c>
      <c r="D446" s="6">
        <v>44340</v>
      </c>
      <c r="E446" s="17">
        <v>44340.292337962965</v>
      </c>
      <c r="F446" s="7">
        <v>123</v>
      </c>
      <c r="G446" s="5" t="s">
        <v>63</v>
      </c>
    </row>
    <row r="447" spans="2:7" x14ac:dyDescent="0.3">
      <c r="B447" s="5" t="s">
        <v>29</v>
      </c>
      <c r="C447" s="5" t="s">
        <v>74</v>
      </c>
      <c r="D447" s="6">
        <v>44340</v>
      </c>
      <c r="E447" s="17">
        <v>44340.292453703696</v>
      </c>
      <c r="F447" s="7">
        <v>112</v>
      </c>
      <c r="G447" s="5" t="s">
        <v>75</v>
      </c>
    </row>
    <row r="448" spans="2:7" x14ac:dyDescent="0.3">
      <c r="B448" s="5" t="s">
        <v>26</v>
      </c>
      <c r="C448" s="5" t="s">
        <v>79</v>
      </c>
      <c r="D448" s="6">
        <v>44340</v>
      </c>
      <c r="E448" s="17">
        <v>44340.292662037042</v>
      </c>
      <c r="F448" s="7">
        <v>102</v>
      </c>
      <c r="G448" s="5" t="s">
        <v>80</v>
      </c>
    </row>
    <row r="449" spans="2:7" ht="28.8" x14ac:dyDescent="0.3">
      <c r="B449" s="5" t="s">
        <v>29</v>
      </c>
      <c r="C449" s="5" t="s">
        <v>70</v>
      </c>
      <c r="D449" s="6">
        <v>44340</v>
      </c>
      <c r="E449" s="17">
        <v>44340.293310185196</v>
      </c>
      <c r="F449" s="7">
        <v>113</v>
      </c>
      <c r="G449" s="5" t="s">
        <v>77</v>
      </c>
    </row>
    <row r="450" spans="2:7" x14ac:dyDescent="0.3">
      <c r="B450" s="5" t="s">
        <v>26</v>
      </c>
      <c r="C450" s="5" t="s">
        <v>64</v>
      </c>
      <c r="D450" s="6">
        <v>44340</v>
      </c>
      <c r="E450" s="17">
        <v>44340.293368055558</v>
      </c>
      <c r="F450" s="7">
        <v>113</v>
      </c>
      <c r="G450" s="5" t="s">
        <v>90</v>
      </c>
    </row>
    <row r="451" spans="2:7" x14ac:dyDescent="0.3">
      <c r="B451" s="5" t="s">
        <v>26</v>
      </c>
      <c r="C451" s="5" t="s">
        <v>64</v>
      </c>
      <c r="D451" s="6">
        <v>44340</v>
      </c>
      <c r="E451" s="17">
        <v>44340.293414351858</v>
      </c>
      <c r="F451" s="7">
        <v>123</v>
      </c>
      <c r="G451" s="5" t="s">
        <v>90</v>
      </c>
    </row>
    <row r="452" spans="2:7" x14ac:dyDescent="0.3">
      <c r="B452" s="5" t="s">
        <v>26</v>
      </c>
      <c r="C452" s="5" t="s">
        <v>54</v>
      </c>
      <c r="D452" s="6">
        <v>44340</v>
      </c>
      <c r="E452" s="17">
        <v>44340.29343749999</v>
      </c>
      <c r="F452" s="7">
        <v>113</v>
      </c>
      <c r="G452" s="5" t="s">
        <v>88</v>
      </c>
    </row>
    <row r="453" spans="2:7" x14ac:dyDescent="0.3">
      <c r="B453" s="5" t="s">
        <v>29</v>
      </c>
      <c r="C453" s="5" t="s">
        <v>70</v>
      </c>
      <c r="D453" s="6">
        <v>44340</v>
      </c>
      <c r="E453" s="17">
        <v>44340.293437500011</v>
      </c>
      <c r="F453" s="7">
        <v>123</v>
      </c>
      <c r="G453" s="5" t="s">
        <v>78</v>
      </c>
    </row>
    <row r="454" spans="2:7" x14ac:dyDescent="0.3">
      <c r="B454" s="5" t="s">
        <v>26</v>
      </c>
      <c r="C454" s="5" t="s">
        <v>54</v>
      </c>
      <c r="D454" s="6">
        <v>44340</v>
      </c>
      <c r="E454" s="17">
        <v>44340.293576388882</v>
      </c>
      <c r="F454" s="7">
        <v>123</v>
      </c>
      <c r="G454" s="5" t="s">
        <v>88</v>
      </c>
    </row>
    <row r="455" spans="2:7" x14ac:dyDescent="0.3">
      <c r="B455" s="5" t="s">
        <v>26</v>
      </c>
      <c r="C455" s="5" t="s">
        <v>79</v>
      </c>
      <c r="D455" s="6">
        <v>44340</v>
      </c>
      <c r="E455" s="17">
        <v>44340.293611111119</v>
      </c>
      <c r="F455" s="7">
        <v>106</v>
      </c>
      <c r="G455" s="5" t="s">
        <v>80</v>
      </c>
    </row>
    <row r="456" spans="2:7" x14ac:dyDescent="0.3">
      <c r="B456" s="5" t="s">
        <v>29</v>
      </c>
      <c r="C456" s="5" t="s">
        <v>83</v>
      </c>
      <c r="D456" s="6">
        <v>44340</v>
      </c>
      <c r="E456" s="17">
        <v>44340.293668981481</v>
      </c>
      <c r="F456" s="7">
        <v>102</v>
      </c>
      <c r="G456" s="5" t="s">
        <v>84</v>
      </c>
    </row>
    <row r="457" spans="2:7" x14ac:dyDescent="0.3">
      <c r="B457" s="5" t="s">
        <v>26</v>
      </c>
      <c r="C457" s="5" t="s">
        <v>79</v>
      </c>
      <c r="D457" s="6">
        <v>44340</v>
      </c>
      <c r="E457" s="17">
        <v>44340.293715277789</v>
      </c>
      <c r="F457" s="7">
        <v>112</v>
      </c>
      <c r="G457" s="5" t="s">
        <v>80</v>
      </c>
    </row>
    <row r="458" spans="2:7" x14ac:dyDescent="0.3">
      <c r="B458" s="5" t="s">
        <v>26</v>
      </c>
      <c r="C458" s="5" t="s">
        <v>72</v>
      </c>
      <c r="D458" s="6">
        <v>44340</v>
      </c>
      <c r="E458" s="17">
        <v>44340.293726851851</v>
      </c>
      <c r="F458" s="7">
        <v>106</v>
      </c>
      <c r="G458" s="5" t="s">
        <v>73</v>
      </c>
    </row>
    <row r="459" spans="2:7" x14ac:dyDescent="0.3">
      <c r="B459" s="5" t="s">
        <v>26</v>
      </c>
      <c r="C459" s="5" t="s">
        <v>72</v>
      </c>
      <c r="D459" s="6">
        <v>44340</v>
      </c>
      <c r="E459" s="17">
        <v>44340.29383101852</v>
      </c>
      <c r="F459" s="7">
        <v>112</v>
      </c>
      <c r="G459" s="5" t="s">
        <v>73</v>
      </c>
    </row>
    <row r="460" spans="2:7" ht="28.8" x14ac:dyDescent="0.3">
      <c r="B460" s="5" t="s">
        <v>26</v>
      </c>
      <c r="C460" s="5" t="s">
        <v>79</v>
      </c>
      <c r="D460" s="6">
        <v>44340</v>
      </c>
      <c r="E460" s="17">
        <v>44340.293912037043</v>
      </c>
      <c r="F460" s="7">
        <v>113</v>
      </c>
      <c r="G460" s="5" t="s">
        <v>81</v>
      </c>
    </row>
    <row r="461" spans="2:7" x14ac:dyDescent="0.3">
      <c r="B461" s="5" t="s">
        <v>26</v>
      </c>
      <c r="C461" s="5" t="s">
        <v>85</v>
      </c>
      <c r="D461" s="6">
        <v>44340</v>
      </c>
      <c r="E461" s="17">
        <v>44340.293946759259</v>
      </c>
      <c r="F461" s="7">
        <v>102</v>
      </c>
      <c r="G461" s="5" t="s">
        <v>86</v>
      </c>
    </row>
    <row r="462" spans="2:7" x14ac:dyDescent="0.3">
      <c r="B462" s="5" t="s">
        <v>26</v>
      </c>
      <c r="C462" s="5" t="s">
        <v>79</v>
      </c>
      <c r="D462" s="6">
        <v>44340</v>
      </c>
      <c r="E462" s="17">
        <v>44340.294039351858</v>
      </c>
      <c r="F462" s="7">
        <v>123</v>
      </c>
      <c r="G462" s="5" t="s">
        <v>82</v>
      </c>
    </row>
    <row r="463" spans="2:7" x14ac:dyDescent="0.3">
      <c r="B463" s="5" t="s">
        <v>29</v>
      </c>
      <c r="C463" s="5" t="s">
        <v>83</v>
      </c>
      <c r="D463" s="6">
        <v>44340</v>
      </c>
      <c r="E463" s="17">
        <v>44340.294490740744</v>
      </c>
      <c r="F463" s="7">
        <v>106</v>
      </c>
      <c r="G463" s="5" t="s">
        <v>84</v>
      </c>
    </row>
    <row r="464" spans="2:7" ht="28.8" x14ac:dyDescent="0.3">
      <c r="B464" s="5" t="s">
        <v>26</v>
      </c>
      <c r="C464" s="5" t="s">
        <v>72</v>
      </c>
      <c r="D464" s="6">
        <v>44340</v>
      </c>
      <c r="E464" s="17">
        <v>44340.29451388889</v>
      </c>
      <c r="F464" s="7">
        <v>113</v>
      </c>
      <c r="G464" s="5" t="s">
        <v>87</v>
      </c>
    </row>
    <row r="465" spans="2:7" x14ac:dyDescent="0.3">
      <c r="B465" s="5" t="s">
        <v>26</v>
      </c>
      <c r="C465" s="5" t="s">
        <v>72</v>
      </c>
      <c r="D465" s="6">
        <v>44340</v>
      </c>
      <c r="E465" s="17">
        <v>44340.294548611113</v>
      </c>
      <c r="F465" s="7">
        <v>123</v>
      </c>
      <c r="G465" s="5" t="s">
        <v>68</v>
      </c>
    </row>
    <row r="466" spans="2:7" x14ac:dyDescent="0.3">
      <c r="B466" s="5" t="s">
        <v>29</v>
      </c>
      <c r="C466" s="5" t="s">
        <v>83</v>
      </c>
      <c r="D466" s="6">
        <v>44340</v>
      </c>
      <c r="E466" s="17">
        <v>44340.294594907413</v>
      </c>
      <c r="F466" s="7">
        <v>112</v>
      </c>
      <c r="G466" s="5" t="s">
        <v>84</v>
      </c>
    </row>
    <row r="467" spans="2:7" x14ac:dyDescent="0.3">
      <c r="B467" s="5" t="s">
        <v>26</v>
      </c>
      <c r="C467" s="5" t="s">
        <v>85</v>
      </c>
      <c r="D467" s="6">
        <v>44340</v>
      </c>
      <c r="E467" s="17">
        <v>44340.294664351852</v>
      </c>
      <c r="F467" s="7">
        <v>106</v>
      </c>
      <c r="G467" s="5" t="s">
        <v>86</v>
      </c>
    </row>
    <row r="468" spans="2:7" x14ac:dyDescent="0.3">
      <c r="B468" s="5" t="s">
        <v>26</v>
      </c>
      <c r="C468" s="5" t="s">
        <v>85</v>
      </c>
      <c r="D468" s="6">
        <v>44340</v>
      </c>
      <c r="E468" s="17">
        <v>44340.294768518521</v>
      </c>
      <c r="F468" s="7">
        <v>112</v>
      </c>
      <c r="G468" s="5" t="s">
        <v>86</v>
      </c>
    </row>
    <row r="469" spans="2:7" ht="28.8" x14ac:dyDescent="0.3">
      <c r="B469" s="5" t="s">
        <v>29</v>
      </c>
      <c r="C469" s="5" t="s">
        <v>83</v>
      </c>
      <c r="D469" s="6">
        <v>44340</v>
      </c>
      <c r="E469" s="17">
        <v>44340.295115740744</v>
      </c>
      <c r="F469" s="7">
        <v>113</v>
      </c>
      <c r="G469" s="5" t="s">
        <v>92</v>
      </c>
    </row>
    <row r="470" spans="2:7" x14ac:dyDescent="0.3">
      <c r="B470" s="5" t="s">
        <v>29</v>
      </c>
      <c r="C470" s="5" t="s">
        <v>83</v>
      </c>
      <c r="D470" s="6">
        <v>44340</v>
      </c>
      <c r="E470" s="17">
        <v>44340.295277777783</v>
      </c>
      <c r="F470" s="7">
        <v>123</v>
      </c>
      <c r="G470" s="5" t="s">
        <v>93</v>
      </c>
    </row>
    <row r="471" spans="2:7" ht="28.8" x14ac:dyDescent="0.3">
      <c r="B471" s="5" t="s">
        <v>26</v>
      </c>
      <c r="C471" s="5" t="s">
        <v>85</v>
      </c>
      <c r="D471" s="6">
        <v>44340</v>
      </c>
      <c r="E471" s="17">
        <v>44340.295578703706</v>
      </c>
      <c r="F471" s="7">
        <v>113</v>
      </c>
      <c r="G471" s="5" t="s">
        <v>89</v>
      </c>
    </row>
    <row r="472" spans="2:7" x14ac:dyDescent="0.3">
      <c r="B472" s="5" t="s">
        <v>26</v>
      </c>
      <c r="C472" s="5" t="s">
        <v>85</v>
      </c>
      <c r="D472" s="6">
        <v>44340</v>
      </c>
      <c r="E472" s="17">
        <v>44340.295729166668</v>
      </c>
      <c r="F472" s="7">
        <v>123</v>
      </c>
      <c r="G472" s="5" t="s">
        <v>90</v>
      </c>
    </row>
    <row r="473" spans="2:7" x14ac:dyDescent="0.3">
      <c r="B473" s="5" t="s">
        <v>29</v>
      </c>
      <c r="C473" s="5" t="s">
        <v>60</v>
      </c>
      <c r="D473" s="6">
        <v>44340</v>
      </c>
      <c r="E473" s="17">
        <v>44340.296701388892</v>
      </c>
      <c r="F473" s="7">
        <v>113</v>
      </c>
      <c r="G473" s="5" t="s">
        <v>76</v>
      </c>
    </row>
    <row r="474" spans="2:7" x14ac:dyDescent="0.3">
      <c r="B474" s="5" t="s">
        <v>29</v>
      </c>
      <c r="C474" s="5" t="s">
        <v>60</v>
      </c>
      <c r="D474" s="6">
        <v>44340</v>
      </c>
      <c r="E474" s="17">
        <v>44340.296782407408</v>
      </c>
      <c r="F474" s="7">
        <v>123</v>
      </c>
      <c r="G474" s="5" t="s">
        <v>76</v>
      </c>
    </row>
    <row r="475" spans="2:7" x14ac:dyDescent="0.3">
      <c r="B475" s="5" t="s">
        <v>29</v>
      </c>
      <c r="C475" s="5" t="s">
        <v>74</v>
      </c>
      <c r="D475" s="6">
        <v>44340</v>
      </c>
      <c r="E475" s="17">
        <v>44340.296921296285</v>
      </c>
      <c r="F475" s="7">
        <v>113</v>
      </c>
      <c r="G475" s="5" t="s">
        <v>94</v>
      </c>
    </row>
    <row r="476" spans="2:7" x14ac:dyDescent="0.3">
      <c r="B476" s="5" t="s">
        <v>29</v>
      </c>
      <c r="C476" s="5" t="s">
        <v>74</v>
      </c>
      <c r="D476" s="6">
        <v>44340</v>
      </c>
      <c r="E476" s="17">
        <v>44340.296932870362</v>
      </c>
      <c r="F476" s="7">
        <v>123</v>
      </c>
      <c r="G476" s="5" t="s">
        <v>94</v>
      </c>
    </row>
    <row r="477" spans="2:7" x14ac:dyDescent="0.3">
      <c r="B477" s="5" t="s">
        <v>26</v>
      </c>
      <c r="C477" s="5" t="s">
        <v>95</v>
      </c>
      <c r="D477" s="6">
        <v>44340</v>
      </c>
      <c r="E477" s="17">
        <v>44340.298680555556</v>
      </c>
      <c r="F477" s="7">
        <v>112</v>
      </c>
      <c r="G477" s="5" t="s">
        <v>96</v>
      </c>
    </row>
    <row r="478" spans="2:7" x14ac:dyDescent="0.3">
      <c r="B478" s="5" t="s">
        <v>29</v>
      </c>
      <c r="C478" s="5" t="s">
        <v>97</v>
      </c>
      <c r="D478" s="6">
        <v>44340</v>
      </c>
      <c r="E478" s="17">
        <v>44340.299745370365</v>
      </c>
      <c r="F478" s="7">
        <v>102</v>
      </c>
      <c r="G478" s="5" t="s">
        <v>98</v>
      </c>
    </row>
    <row r="479" spans="2:7" x14ac:dyDescent="0.3">
      <c r="B479" s="5" t="s">
        <v>29</v>
      </c>
      <c r="C479" s="5" t="s">
        <v>97</v>
      </c>
      <c r="D479" s="6">
        <v>44340</v>
      </c>
      <c r="E479" s="17">
        <v>44340.300451388888</v>
      </c>
      <c r="F479" s="7">
        <v>106</v>
      </c>
      <c r="G479" s="5" t="s">
        <v>98</v>
      </c>
    </row>
    <row r="480" spans="2:7" x14ac:dyDescent="0.3">
      <c r="B480" s="5" t="s">
        <v>29</v>
      </c>
      <c r="C480" s="5" t="s">
        <v>97</v>
      </c>
      <c r="D480" s="6">
        <v>44340</v>
      </c>
      <c r="E480" s="17">
        <v>44340.300555555557</v>
      </c>
      <c r="F480" s="7">
        <v>112</v>
      </c>
      <c r="G480" s="5" t="s">
        <v>98</v>
      </c>
    </row>
    <row r="481" spans="2:7" ht="28.8" x14ac:dyDescent="0.3">
      <c r="B481" s="5" t="s">
        <v>29</v>
      </c>
      <c r="C481" s="5" t="s">
        <v>97</v>
      </c>
      <c r="D481" s="6">
        <v>44340</v>
      </c>
      <c r="E481" s="17">
        <v>44340.301759259259</v>
      </c>
      <c r="F481" s="7">
        <v>113</v>
      </c>
      <c r="G481" s="5" t="s">
        <v>99</v>
      </c>
    </row>
    <row r="482" spans="2:7" x14ac:dyDescent="0.3">
      <c r="B482" s="5" t="s">
        <v>29</v>
      </c>
      <c r="C482" s="5" t="s">
        <v>97</v>
      </c>
      <c r="D482" s="6">
        <v>44340</v>
      </c>
      <c r="E482" s="17">
        <v>44340.30190972222</v>
      </c>
      <c r="F482" s="7">
        <v>123</v>
      </c>
      <c r="G482" s="5" t="s">
        <v>94</v>
      </c>
    </row>
    <row r="483" spans="2:7" x14ac:dyDescent="0.3">
      <c r="B483" s="5" t="s">
        <v>29</v>
      </c>
      <c r="C483" s="5" t="s">
        <v>100</v>
      </c>
      <c r="D483" s="6">
        <v>44340</v>
      </c>
      <c r="E483" s="17">
        <v>44340.304502314808</v>
      </c>
      <c r="F483" s="7">
        <v>102</v>
      </c>
      <c r="G483" s="5" t="s">
        <v>101</v>
      </c>
    </row>
    <row r="484" spans="2:7" x14ac:dyDescent="0.3">
      <c r="B484" s="5" t="s">
        <v>29</v>
      </c>
      <c r="C484" s="5" t="s">
        <v>100</v>
      </c>
      <c r="D484" s="6">
        <v>44340</v>
      </c>
      <c r="E484" s="17">
        <v>44340.305034722216</v>
      </c>
      <c r="F484" s="7">
        <v>106</v>
      </c>
      <c r="G484" s="5" t="s">
        <v>101</v>
      </c>
    </row>
    <row r="485" spans="2:7" x14ac:dyDescent="0.3">
      <c r="B485" s="5" t="s">
        <v>29</v>
      </c>
      <c r="C485" s="5" t="s">
        <v>100</v>
      </c>
      <c r="D485" s="6">
        <v>44340</v>
      </c>
      <c r="E485" s="17">
        <v>44340.305138888885</v>
      </c>
      <c r="F485" s="7">
        <v>112</v>
      </c>
      <c r="G485" s="5" t="s">
        <v>101</v>
      </c>
    </row>
    <row r="486" spans="2:7" ht="28.8" x14ac:dyDescent="0.3">
      <c r="B486" s="5" t="s">
        <v>29</v>
      </c>
      <c r="C486" s="5" t="s">
        <v>100</v>
      </c>
      <c r="D486" s="6">
        <v>44340</v>
      </c>
      <c r="E486" s="17">
        <v>44340.305590277771</v>
      </c>
      <c r="F486" s="7">
        <v>113</v>
      </c>
      <c r="G486" s="5" t="s">
        <v>103</v>
      </c>
    </row>
    <row r="487" spans="2:7" x14ac:dyDescent="0.3">
      <c r="B487" s="5" t="s">
        <v>29</v>
      </c>
      <c r="C487" s="5" t="s">
        <v>100</v>
      </c>
      <c r="D487" s="6">
        <v>44340</v>
      </c>
      <c r="E487" s="17">
        <v>44340.30569444444</v>
      </c>
      <c r="F487" s="7">
        <v>123</v>
      </c>
      <c r="G487" s="5" t="s">
        <v>104</v>
      </c>
    </row>
    <row r="488" spans="2:7" x14ac:dyDescent="0.3">
      <c r="B488" s="5" t="s">
        <v>29</v>
      </c>
      <c r="C488" s="5" t="s">
        <v>107</v>
      </c>
      <c r="D488" s="6">
        <v>44340</v>
      </c>
      <c r="E488" s="17">
        <v>44340.306932870364</v>
      </c>
      <c r="F488" s="7">
        <v>112</v>
      </c>
      <c r="G488" s="5" t="s">
        <v>108</v>
      </c>
    </row>
    <row r="489" spans="2:7" x14ac:dyDescent="0.3">
      <c r="B489" s="5" t="s">
        <v>29</v>
      </c>
      <c r="C489" s="5" t="s">
        <v>105</v>
      </c>
      <c r="D489" s="6">
        <v>44340</v>
      </c>
      <c r="E489" s="17">
        <v>44340.307037037041</v>
      </c>
      <c r="F489" s="7">
        <v>112</v>
      </c>
      <c r="G489" s="5" t="s">
        <v>106</v>
      </c>
    </row>
    <row r="490" spans="2:7" x14ac:dyDescent="0.3">
      <c r="B490" s="5" t="s">
        <v>26</v>
      </c>
      <c r="C490" s="5" t="s">
        <v>109</v>
      </c>
      <c r="D490" s="6">
        <v>44340</v>
      </c>
      <c r="E490" s="17">
        <v>44340.308692129634</v>
      </c>
      <c r="F490" s="7">
        <v>112</v>
      </c>
      <c r="G490" s="5" t="s">
        <v>110</v>
      </c>
    </row>
    <row r="491" spans="2:7" x14ac:dyDescent="0.3">
      <c r="B491" s="5" t="s">
        <v>26</v>
      </c>
      <c r="C491" s="5" t="s">
        <v>95</v>
      </c>
      <c r="D491" s="6">
        <v>44340</v>
      </c>
      <c r="E491" s="17">
        <v>44340.308969907404</v>
      </c>
      <c r="F491" s="7">
        <v>113</v>
      </c>
      <c r="G491" s="5" t="s">
        <v>102</v>
      </c>
    </row>
    <row r="492" spans="2:7" x14ac:dyDescent="0.3">
      <c r="B492" s="5" t="s">
        <v>26</v>
      </c>
      <c r="C492" s="5" t="s">
        <v>95</v>
      </c>
      <c r="D492" s="6">
        <v>44340</v>
      </c>
      <c r="E492" s="17">
        <v>44340.309074074074</v>
      </c>
      <c r="F492" s="7">
        <v>123</v>
      </c>
      <c r="G492" s="5" t="s">
        <v>102</v>
      </c>
    </row>
    <row r="493" spans="2:7" x14ac:dyDescent="0.3">
      <c r="B493" s="5" t="s">
        <v>26</v>
      </c>
      <c r="C493" s="5" t="s">
        <v>111</v>
      </c>
      <c r="D493" s="6">
        <v>44340</v>
      </c>
      <c r="E493" s="17">
        <v>44340.31013888889</v>
      </c>
      <c r="F493" s="7">
        <v>102</v>
      </c>
      <c r="G493" s="5" t="s">
        <v>112</v>
      </c>
    </row>
    <row r="494" spans="2:7" x14ac:dyDescent="0.3">
      <c r="B494" s="5" t="s">
        <v>29</v>
      </c>
      <c r="C494" s="5" t="s">
        <v>113</v>
      </c>
      <c r="D494" s="6">
        <v>44340</v>
      </c>
      <c r="E494" s="17">
        <v>44340.310486111113</v>
      </c>
      <c r="F494" s="7">
        <v>112</v>
      </c>
      <c r="G494" s="5" t="s">
        <v>114</v>
      </c>
    </row>
    <row r="495" spans="2:7" x14ac:dyDescent="0.3">
      <c r="B495" s="5" t="s">
        <v>26</v>
      </c>
      <c r="C495" s="5" t="s">
        <v>111</v>
      </c>
      <c r="D495" s="6">
        <v>44340</v>
      </c>
      <c r="E495" s="17">
        <v>44340.310891203706</v>
      </c>
      <c r="F495" s="7">
        <v>106</v>
      </c>
      <c r="G495" s="5" t="s">
        <v>112</v>
      </c>
    </row>
    <row r="496" spans="2:7" ht="28.8" x14ac:dyDescent="0.3">
      <c r="B496" s="5" t="s">
        <v>26</v>
      </c>
      <c r="C496" s="5" t="s">
        <v>111</v>
      </c>
      <c r="D496" s="6">
        <v>44340</v>
      </c>
      <c r="E496" s="17">
        <v>44340.310983796298</v>
      </c>
      <c r="F496" s="7">
        <v>113</v>
      </c>
      <c r="G496" s="5" t="s">
        <v>118</v>
      </c>
    </row>
    <row r="497" spans="2:7" x14ac:dyDescent="0.3">
      <c r="B497" s="5" t="s">
        <v>26</v>
      </c>
      <c r="C497" s="5" t="s">
        <v>111</v>
      </c>
      <c r="D497" s="6">
        <v>44340</v>
      </c>
      <c r="E497" s="17">
        <v>44340.310995370375</v>
      </c>
      <c r="F497" s="7">
        <v>112</v>
      </c>
      <c r="G497" s="5" t="s">
        <v>112</v>
      </c>
    </row>
    <row r="498" spans="2:7" x14ac:dyDescent="0.3">
      <c r="B498" s="5" t="s">
        <v>26</v>
      </c>
      <c r="C498" s="5" t="s">
        <v>111</v>
      </c>
      <c r="D498" s="6">
        <v>44340</v>
      </c>
      <c r="E498" s="17">
        <v>44340.311018518521</v>
      </c>
      <c r="F498" s="7">
        <v>123</v>
      </c>
      <c r="G498" s="5" t="s">
        <v>119</v>
      </c>
    </row>
    <row r="499" spans="2:7" x14ac:dyDescent="0.3">
      <c r="B499" s="5" t="s">
        <v>29</v>
      </c>
      <c r="C499" s="5" t="s">
        <v>116</v>
      </c>
      <c r="D499" s="6">
        <v>44340</v>
      </c>
      <c r="E499" s="17">
        <v>44340.311296296291</v>
      </c>
      <c r="F499" s="7">
        <v>112</v>
      </c>
      <c r="G499" s="5" t="s">
        <v>117</v>
      </c>
    </row>
    <row r="500" spans="2:7" x14ac:dyDescent="0.3">
      <c r="B500" s="5" t="s">
        <v>29</v>
      </c>
      <c r="C500" s="5" t="s">
        <v>105</v>
      </c>
      <c r="D500" s="6">
        <v>44340</v>
      </c>
      <c r="E500" s="17">
        <v>44340.311423611114</v>
      </c>
      <c r="F500" s="7">
        <v>113</v>
      </c>
      <c r="G500" s="5" t="s">
        <v>127</v>
      </c>
    </row>
    <row r="501" spans="2:7" x14ac:dyDescent="0.3">
      <c r="B501" s="5" t="s">
        <v>29</v>
      </c>
      <c r="C501" s="5" t="s">
        <v>105</v>
      </c>
      <c r="D501" s="6">
        <v>44340</v>
      </c>
      <c r="E501" s="17">
        <v>44340.311458333337</v>
      </c>
      <c r="F501" s="7">
        <v>123</v>
      </c>
      <c r="G501" s="5" t="s">
        <v>127</v>
      </c>
    </row>
    <row r="502" spans="2:7" x14ac:dyDescent="0.3">
      <c r="B502" s="5" t="s">
        <v>29</v>
      </c>
      <c r="C502" s="5" t="s">
        <v>120</v>
      </c>
      <c r="D502" s="6">
        <v>44340</v>
      </c>
      <c r="E502" s="17">
        <v>44340.312650462962</v>
      </c>
      <c r="F502" s="7">
        <v>112</v>
      </c>
      <c r="G502" s="5" t="s">
        <v>121</v>
      </c>
    </row>
    <row r="503" spans="2:7" x14ac:dyDescent="0.3">
      <c r="B503" s="5" t="s">
        <v>29</v>
      </c>
      <c r="C503" s="5" t="s">
        <v>122</v>
      </c>
      <c r="D503" s="6">
        <v>44340</v>
      </c>
      <c r="E503" s="17">
        <v>44340.31349537037</v>
      </c>
      <c r="F503" s="7">
        <v>102</v>
      </c>
      <c r="G503" s="5" t="s">
        <v>123</v>
      </c>
    </row>
    <row r="504" spans="2:7" x14ac:dyDescent="0.3">
      <c r="B504" s="5" t="s">
        <v>29</v>
      </c>
      <c r="C504" s="5" t="s">
        <v>122</v>
      </c>
      <c r="D504" s="6">
        <v>44340</v>
      </c>
      <c r="E504" s="17">
        <v>44340.314004629632</v>
      </c>
      <c r="F504" s="7">
        <v>106</v>
      </c>
      <c r="G504" s="5" t="s">
        <v>123</v>
      </c>
    </row>
    <row r="505" spans="2:7" x14ac:dyDescent="0.3">
      <c r="B505" s="5" t="s">
        <v>29</v>
      </c>
      <c r="C505" s="5" t="s">
        <v>122</v>
      </c>
      <c r="D505" s="6">
        <v>44340</v>
      </c>
      <c r="E505" s="17">
        <v>44340.314108796301</v>
      </c>
      <c r="F505" s="7">
        <v>112</v>
      </c>
      <c r="G505" s="5" t="s">
        <v>123</v>
      </c>
    </row>
    <row r="506" spans="2:7" ht="28.8" x14ac:dyDescent="0.3">
      <c r="B506" s="5" t="s">
        <v>29</v>
      </c>
      <c r="C506" s="5" t="s">
        <v>122</v>
      </c>
      <c r="D506" s="6">
        <v>44340</v>
      </c>
      <c r="E506" s="17">
        <v>44340.31422453704</v>
      </c>
      <c r="F506" s="7">
        <v>113</v>
      </c>
      <c r="G506" s="5" t="s">
        <v>126</v>
      </c>
    </row>
    <row r="507" spans="2:7" x14ac:dyDescent="0.3">
      <c r="B507" s="5" t="s">
        <v>29</v>
      </c>
      <c r="C507" s="5" t="s">
        <v>122</v>
      </c>
      <c r="D507" s="6">
        <v>44340</v>
      </c>
      <c r="E507" s="17">
        <v>44340.314259259263</v>
      </c>
      <c r="F507" s="7">
        <v>123</v>
      </c>
      <c r="G507" s="5" t="s">
        <v>127</v>
      </c>
    </row>
    <row r="508" spans="2:7" x14ac:dyDescent="0.3">
      <c r="B508" s="5" t="s">
        <v>29</v>
      </c>
      <c r="C508" s="5" t="s">
        <v>113</v>
      </c>
      <c r="D508" s="6">
        <v>44340</v>
      </c>
      <c r="E508" s="17">
        <v>44340.315289351856</v>
      </c>
      <c r="F508" s="7">
        <v>113</v>
      </c>
      <c r="G508" s="5" t="s">
        <v>129</v>
      </c>
    </row>
    <row r="509" spans="2:7" x14ac:dyDescent="0.3">
      <c r="B509" s="5" t="s">
        <v>29</v>
      </c>
      <c r="C509" s="5" t="s">
        <v>113</v>
      </c>
      <c r="D509" s="6">
        <v>44340</v>
      </c>
      <c r="E509" s="17">
        <v>44340.315451388895</v>
      </c>
      <c r="F509" s="7">
        <v>123</v>
      </c>
      <c r="G509" s="5" t="s">
        <v>129</v>
      </c>
    </row>
    <row r="510" spans="2:7" x14ac:dyDescent="0.3">
      <c r="B510" s="5" t="s">
        <v>29</v>
      </c>
      <c r="C510" s="5" t="s">
        <v>116</v>
      </c>
      <c r="D510" s="6">
        <v>44340</v>
      </c>
      <c r="E510" s="17">
        <v>44340.315567129626</v>
      </c>
      <c r="F510" s="7">
        <v>113</v>
      </c>
      <c r="G510" s="5" t="s">
        <v>128</v>
      </c>
    </row>
    <row r="511" spans="2:7" x14ac:dyDescent="0.3">
      <c r="B511" s="5" t="s">
        <v>26</v>
      </c>
      <c r="C511" s="5" t="s">
        <v>124</v>
      </c>
      <c r="D511" s="6">
        <v>44340</v>
      </c>
      <c r="E511" s="17">
        <v>44340.315624999996</v>
      </c>
      <c r="F511" s="7">
        <v>102</v>
      </c>
      <c r="G511" s="5" t="s">
        <v>125</v>
      </c>
    </row>
    <row r="512" spans="2:7" x14ac:dyDescent="0.3">
      <c r="B512" s="5" t="s">
        <v>29</v>
      </c>
      <c r="C512" s="5" t="s">
        <v>116</v>
      </c>
      <c r="D512" s="6">
        <v>44340</v>
      </c>
      <c r="E512" s="17">
        <v>44340.315706018519</v>
      </c>
      <c r="F512" s="7">
        <v>123</v>
      </c>
      <c r="G512" s="5" t="s">
        <v>128</v>
      </c>
    </row>
    <row r="513" spans="2:7" x14ac:dyDescent="0.3">
      <c r="B513" s="5" t="s">
        <v>26</v>
      </c>
      <c r="C513" s="5" t="s">
        <v>131</v>
      </c>
      <c r="D513" s="6">
        <v>44340</v>
      </c>
      <c r="E513" s="17">
        <v>44340.317210648143</v>
      </c>
      <c r="F513" s="7">
        <v>102</v>
      </c>
      <c r="G513" s="5" t="s">
        <v>132</v>
      </c>
    </row>
    <row r="514" spans="2:7" x14ac:dyDescent="0.3">
      <c r="B514" s="5" t="s">
        <v>29</v>
      </c>
      <c r="C514" s="5" t="s">
        <v>107</v>
      </c>
      <c r="D514" s="6">
        <v>44340</v>
      </c>
      <c r="E514" s="17">
        <v>44340.317430555551</v>
      </c>
      <c r="F514" s="7">
        <v>113</v>
      </c>
      <c r="G514" s="5" t="s">
        <v>115</v>
      </c>
    </row>
    <row r="515" spans="2:7" x14ac:dyDescent="0.3">
      <c r="B515" s="5" t="s">
        <v>26</v>
      </c>
      <c r="C515" s="5" t="s">
        <v>124</v>
      </c>
      <c r="D515" s="6">
        <v>44340</v>
      </c>
      <c r="E515" s="17">
        <v>44340.317511574074</v>
      </c>
      <c r="F515" s="7">
        <v>106</v>
      </c>
      <c r="G515" s="5" t="s">
        <v>125</v>
      </c>
    </row>
    <row r="516" spans="2:7" x14ac:dyDescent="0.3">
      <c r="B516" s="5" t="s">
        <v>29</v>
      </c>
      <c r="C516" s="5" t="s">
        <v>107</v>
      </c>
      <c r="D516" s="6">
        <v>44340</v>
      </c>
      <c r="E516" s="17">
        <v>44340.31759259259</v>
      </c>
      <c r="F516" s="7">
        <v>123</v>
      </c>
      <c r="G516" s="5" t="s">
        <v>115</v>
      </c>
    </row>
    <row r="517" spans="2:7" x14ac:dyDescent="0.3">
      <c r="B517" s="5" t="s">
        <v>26</v>
      </c>
      <c r="C517" s="5" t="s">
        <v>124</v>
      </c>
      <c r="D517" s="6">
        <v>44340</v>
      </c>
      <c r="E517" s="17">
        <v>44340.317615740743</v>
      </c>
      <c r="F517" s="7">
        <v>112</v>
      </c>
      <c r="G517" s="5" t="s">
        <v>125</v>
      </c>
    </row>
    <row r="518" spans="2:7" x14ac:dyDescent="0.3">
      <c r="B518" s="5" t="s">
        <v>29</v>
      </c>
      <c r="C518" s="5" t="s">
        <v>120</v>
      </c>
      <c r="D518" s="6">
        <v>44340</v>
      </c>
      <c r="E518" s="17">
        <v>44340.317893518521</v>
      </c>
      <c r="F518" s="7">
        <v>113</v>
      </c>
      <c r="G518" s="5" t="s">
        <v>130</v>
      </c>
    </row>
    <row r="519" spans="2:7" x14ac:dyDescent="0.3">
      <c r="B519" s="5" t="s">
        <v>26</v>
      </c>
      <c r="C519" s="5" t="s">
        <v>131</v>
      </c>
      <c r="D519" s="6">
        <v>44340</v>
      </c>
      <c r="E519" s="17">
        <v>44340.317951388883</v>
      </c>
      <c r="F519" s="7">
        <v>106</v>
      </c>
      <c r="G519" s="5" t="s">
        <v>132</v>
      </c>
    </row>
    <row r="520" spans="2:7" ht="28.8" x14ac:dyDescent="0.3">
      <c r="B520" s="5" t="s">
        <v>26</v>
      </c>
      <c r="C520" s="5" t="s">
        <v>124</v>
      </c>
      <c r="D520" s="6">
        <v>44340</v>
      </c>
      <c r="E520" s="17">
        <v>44340.317974537036</v>
      </c>
      <c r="F520" s="7">
        <v>113</v>
      </c>
      <c r="G520" s="5" t="s">
        <v>133</v>
      </c>
    </row>
    <row r="521" spans="2:7" x14ac:dyDescent="0.3">
      <c r="B521" s="5" t="s">
        <v>29</v>
      </c>
      <c r="C521" s="5" t="s">
        <v>120</v>
      </c>
      <c r="D521" s="6">
        <v>44340</v>
      </c>
      <c r="E521" s="17">
        <v>44340.318009259259</v>
      </c>
      <c r="F521" s="7">
        <v>123</v>
      </c>
      <c r="G521" s="5" t="s">
        <v>130</v>
      </c>
    </row>
    <row r="522" spans="2:7" x14ac:dyDescent="0.3">
      <c r="B522" s="5" t="s">
        <v>26</v>
      </c>
      <c r="C522" s="5" t="s">
        <v>131</v>
      </c>
      <c r="D522" s="6">
        <v>44340</v>
      </c>
      <c r="E522" s="17">
        <v>44340.318055555552</v>
      </c>
      <c r="F522" s="7">
        <v>112</v>
      </c>
      <c r="G522" s="5" t="s">
        <v>132</v>
      </c>
    </row>
    <row r="523" spans="2:7" x14ac:dyDescent="0.3">
      <c r="B523" s="5" t="s">
        <v>26</v>
      </c>
      <c r="C523" s="5" t="s">
        <v>124</v>
      </c>
      <c r="D523" s="6">
        <v>44340</v>
      </c>
      <c r="E523" s="17">
        <v>44340.318078703705</v>
      </c>
      <c r="F523" s="7">
        <v>123</v>
      </c>
      <c r="G523" s="5" t="s">
        <v>134</v>
      </c>
    </row>
    <row r="524" spans="2:7" x14ac:dyDescent="0.3">
      <c r="B524" s="5" t="s">
        <v>26</v>
      </c>
      <c r="C524" s="5" t="s">
        <v>109</v>
      </c>
      <c r="D524" s="6">
        <v>44340</v>
      </c>
      <c r="E524" s="17">
        <v>44340.318495370375</v>
      </c>
      <c r="F524" s="7">
        <v>113</v>
      </c>
      <c r="G524" s="5" t="s">
        <v>137</v>
      </c>
    </row>
    <row r="525" spans="2:7" x14ac:dyDescent="0.3">
      <c r="B525" s="5" t="s">
        <v>26</v>
      </c>
      <c r="C525" s="5" t="s">
        <v>109</v>
      </c>
      <c r="D525" s="6">
        <v>44340</v>
      </c>
      <c r="E525" s="17">
        <v>44340.318541666675</v>
      </c>
      <c r="F525" s="7">
        <v>135</v>
      </c>
      <c r="G525" s="5" t="s">
        <v>137</v>
      </c>
    </row>
    <row r="526" spans="2:7" x14ac:dyDescent="0.3">
      <c r="B526" s="5" t="s">
        <v>29</v>
      </c>
      <c r="C526" s="5" t="s">
        <v>135</v>
      </c>
      <c r="D526" s="6">
        <v>44340</v>
      </c>
      <c r="E526" s="17">
        <v>44340.31863425926</v>
      </c>
      <c r="F526" s="7">
        <v>102</v>
      </c>
      <c r="G526" s="5" t="s">
        <v>136</v>
      </c>
    </row>
    <row r="527" spans="2:7" ht="28.8" x14ac:dyDescent="0.3">
      <c r="B527" s="5" t="s">
        <v>26</v>
      </c>
      <c r="C527" s="5" t="s">
        <v>131</v>
      </c>
      <c r="D527" s="6">
        <v>44340</v>
      </c>
      <c r="E527" s="17">
        <v>44340.318993055553</v>
      </c>
      <c r="F527" s="7">
        <v>113</v>
      </c>
      <c r="G527" s="5" t="s">
        <v>138</v>
      </c>
    </row>
    <row r="528" spans="2:7" x14ac:dyDescent="0.3">
      <c r="B528" s="5" t="s">
        <v>26</v>
      </c>
      <c r="C528" s="5" t="s">
        <v>131</v>
      </c>
      <c r="D528" s="6">
        <v>44340</v>
      </c>
      <c r="E528" s="17">
        <v>44340.319027777776</v>
      </c>
      <c r="F528" s="7">
        <v>123</v>
      </c>
      <c r="G528" s="5" t="s">
        <v>139</v>
      </c>
    </row>
    <row r="529" spans="2:7" x14ac:dyDescent="0.3">
      <c r="B529" s="5" t="s">
        <v>29</v>
      </c>
      <c r="C529" s="5" t="s">
        <v>135</v>
      </c>
      <c r="D529" s="6">
        <v>44340</v>
      </c>
      <c r="E529" s="17">
        <v>44340.319409722222</v>
      </c>
      <c r="F529" s="7">
        <v>106</v>
      </c>
      <c r="G529" s="5" t="s">
        <v>136</v>
      </c>
    </row>
    <row r="530" spans="2:7" x14ac:dyDescent="0.3">
      <c r="B530" s="5" t="s">
        <v>29</v>
      </c>
      <c r="C530" s="5" t="s">
        <v>135</v>
      </c>
      <c r="D530" s="6">
        <v>44340</v>
      </c>
      <c r="E530" s="17">
        <v>44340.319513888891</v>
      </c>
      <c r="F530" s="7">
        <v>112</v>
      </c>
      <c r="G530" s="5" t="s">
        <v>136</v>
      </c>
    </row>
    <row r="531" spans="2:7" x14ac:dyDescent="0.3">
      <c r="B531" s="5" t="s">
        <v>29</v>
      </c>
      <c r="C531" s="5" t="s">
        <v>135</v>
      </c>
      <c r="D531" s="6">
        <v>44340</v>
      </c>
      <c r="E531" s="17">
        <v>44340.319513888891</v>
      </c>
      <c r="F531" s="7">
        <v>123</v>
      </c>
      <c r="G531" s="5" t="s">
        <v>130</v>
      </c>
    </row>
    <row r="532" spans="2:7" ht="28.8" x14ac:dyDescent="0.3">
      <c r="B532" s="5" t="s">
        <v>29</v>
      </c>
      <c r="C532" s="5" t="s">
        <v>135</v>
      </c>
      <c r="D532" s="6">
        <v>44340</v>
      </c>
      <c r="E532" s="17">
        <v>44340.319513888891</v>
      </c>
      <c r="F532" s="7">
        <v>113</v>
      </c>
      <c r="G532" s="5" t="s">
        <v>140</v>
      </c>
    </row>
    <row r="533" spans="2:7" x14ac:dyDescent="0.3">
      <c r="B533" s="5" t="s">
        <v>26</v>
      </c>
      <c r="C533" s="5" t="s">
        <v>109</v>
      </c>
      <c r="D533" s="6">
        <v>44340</v>
      </c>
      <c r="E533" s="17">
        <v>44340.320590277785</v>
      </c>
      <c r="F533" s="7">
        <v>113</v>
      </c>
      <c r="G533" s="5" t="s">
        <v>137</v>
      </c>
    </row>
    <row r="534" spans="2:7" x14ac:dyDescent="0.3">
      <c r="B534" s="5" t="s">
        <v>26</v>
      </c>
      <c r="C534" s="5" t="s">
        <v>141</v>
      </c>
      <c r="D534" s="6">
        <v>44340</v>
      </c>
      <c r="E534" s="17">
        <v>44340.320729166662</v>
      </c>
      <c r="F534" s="7">
        <v>112</v>
      </c>
      <c r="G534" s="5" t="s">
        <v>142</v>
      </c>
    </row>
    <row r="535" spans="2:7" x14ac:dyDescent="0.3">
      <c r="B535" s="5" t="s">
        <v>26</v>
      </c>
      <c r="C535" s="5" t="s">
        <v>109</v>
      </c>
      <c r="D535" s="6">
        <v>44340</v>
      </c>
      <c r="E535" s="17">
        <v>44340.320740740746</v>
      </c>
      <c r="F535" s="7">
        <v>123</v>
      </c>
      <c r="G535" s="5" t="s">
        <v>137</v>
      </c>
    </row>
    <row r="536" spans="2:7" x14ac:dyDescent="0.3">
      <c r="B536" s="5" t="s">
        <v>26</v>
      </c>
      <c r="C536" s="5" t="s">
        <v>109</v>
      </c>
      <c r="D536" s="6">
        <v>44340</v>
      </c>
      <c r="E536" s="17">
        <v>44340.320856481485</v>
      </c>
      <c r="F536" s="7">
        <v>156</v>
      </c>
      <c r="G536" s="5" t="s">
        <v>67</v>
      </c>
    </row>
    <row r="537" spans="2:7" x14ac:dyDescent="0.3">
      <c r="B537" s="5" t="s">
        <v>29</v>
      </c>
      <c r="C537" s="5" t="s">
        <v>145</v>
      </c>
      <c r="D537" s="6">
        <v>44340</v>
      </c>
      <c r="E537" s="17">
        <v>44340.324999999997</v>
      </c>
      <c r="F537" s="7">
        <v>112</v>
      </c>
      <c r="G537" s="5" t="s">
        <v>146</v>
      </c>
    </row>
    <row r="538" spans="2:7" x14ac:dyDescent="0.3">
      <c r="B538" s="5" t="s">
        <v>26</v>
      </c>
      <c r="C538" s="5" t="s">
        <v>143</v>
      </c>
      <c r="D538" s="6">
        <v>44340</v>
      </c>
      <c r="E538" s="17">
        <v>44340.325243055544</v>
      </c>
      <c r="F538" s="7">
        <v>112</v>
      </c>
      <c r="G538" s="5" t="s">
        <v>144</v>
      </c>
    </row>
    <row r="539" spans="2:7" x14ac:dyDescent="0.3">
      <c r="B539" s="5" t="s">
        <v>26</v>
      </c>
      <c r="C539" s="5" t="s">
        <v>141</v>
      </c>
      <c r="D539" s="6">
        <v>44340</v>
      </c>
      <c r="E539" s="17">
        <v>44340.325439814813</v>
      </c>
      <c r="F539" s="7">
        <v>123</v>
      </c>
      <c r="G539" s="5" t="s">
        <v>161</v>
      </c>
    </row>
    <row r="540" spans="2:7" x14ac:dyDescent="0.3">
      <c r="B540" s="5" t="s">
        <v>26</v>
      </c>
      <c r="C540" s="5" t="s">
        <v>141</v>
      </c>
      <c r="D540" s="6">
        <v>44340</v>
      </c>
      <c r="E540" s="17">
        <v>44340.325439814813</v>
      </c>
      <c r="F540" s="7">
        <v>113</v>
      </c>
      <c r="G540" s="5" t="s">
        <v>161</v>
      </c>
    </row>
    <row r="541" spans="2:7" x14ac:dyDescent="0.3">
      <c r="B541" s="5" t="s">
        <v>29</v>
      </c>
      <c r="C541" s="5" t="s">
        <v>147</v>
      </c>
      <c r="D541" s="6">
        <v>44340</v>
      </c>
      <c r="E541" s="17">
        <v>44340.325659722221</v>
      </c>
      <c r="F541" s="7">
        <v>112</v>
      </c>
      <c r="G541" s="5" t="s">
        <v>148</v>
      </c>
    </row>
    <row r="542" spans="2:7" x14ac:dyDescent="0.3">
      <c r="B542" s="5" t="s">
        <v>26</v>
      </c>
      <c r="C542" s="5" t="s">
        <v>149</v>
      </c>
      <c r="D542" s="6">
        <v>44340</v>
      </c>
      <c r="E542" s="17">
        <v>44340.327824074076</v>
      </c>
      <c r="F542" s="7">
        <v>112</v>
      </c>
      <c r="G542" s="5" t="s">
        <v>150</v>
      </c>
    </row>
    <row r="543" spans="2:7" x14ac:dyDescent="0.3">
      <c r="B543" s="5" t="s">
        <v>26</v>
      </c>
      <c r="C543" s="5" t="s">
        <v>151</v>
      </c>
      <c r="D543" s="6">
        <v>44340</v>
      </c>
      <c r="E543" s="17">
        <v>44340.328368055547</v>
      </c>
      <c r="F543" s="7">
        <v>112</v>
      </c>
      <c r="G543" s="5" t="s">
        <v>152</v>
      </c>
    </row>
    <row r="544" spans="2:7" x14ac:dyDescent="0.3">
      <c r="B544" s="5" t="s">
        <v>29</v>
      </c>
      <c r="C544" s="5" t="s">
        <v>153</v>
      </c>
      <c r="D544" s="6">
        <v>44340</v>
      </c>
      <c r="E544" s="17">
        <v>44340.328368055554</v>
      </c>
      <c r="F544" s="7">
        <v>102</v>
      </c>
      <c r="G544" s="5" t="s">
        <v>154</v>
      </c>
    </row>
    <row r="545" spans="2:7" x14ac:dyDescent="0.3">
      <c r="B545" s="5" t="s">
        <v>26</v>
      </c>
      <c r="C545" s="5" t="s">
        <v>156</v>
      </c>
      <c r="D545" s="6">
        <v>44340</v>
      </c>
      <c r="E545" s="17">
        <v>44340.330219907402</v>
      </c>
      <c r="F545" s="7">
        <v>102</v>
      </c>
      <c r="G545" s="5" t="s">
        <v>157</v>
      </c>
    </row>
    <row r="546" spans="2:7" x14ac:dyDescent="0.3">
      <c r="B546" s="5" t="s">
        <v>29</v>
      </c>
      <c r="C546" s="5" t="s">
        <v>145</v>
      </c>
      <c r="D546" s="6">
        <v>44340</v>
      </c>
      <c r="E546" s="17">
        <v>44340.330324074064</v>
      </c>
      <c r="F546" s="7">
        <v>113</v>
      </c>
      <c r="G546" s="5" t="s">
        <v>183</v>
      </c>
    </row>
    <row r="547" spans="2:7" x14ac:dyDescent="0.3">
      <c r="B547" s="5" t="s">
        <v>29</v>
      </c>
      <c r="C547" s="5" t="s">
        <v>153</v>
      </c>
      <c r="D547" s="6">
        <v>44340</v>
      </c>
      <c r="E547" s="17">
        <v>44340.330358796295</v>
      </c>
      <c r="F547" s="7">
        <v>106</v>
      </c>
      <c r="G547" s="5" t="s">
        <v>154</v>
      </c>
    </row>
    <row r="548" spans="2:7" x14ac:dyDescent="0.3">
      <c r="B548" s="5" t="s">
        <v>29</v>
      </c>
      <c r="C548" s="5" t="s">
        <v>145</v>
      </c>
      <c r="D548" s="6">
        <v>44340</v>
      </c>
      <c r="E548" s="17">
        <v>44340.330439814803</v>
      </c>
      <c r="F548" s="7">
        <v>123</v>
      </c>
      <c r="G548" s="5" t="s">
        <v>183</v>
      </c>
    </row>
    <row r="549" spans="2:7" x14ac:dyDescent="0.3">
      <c r="B549" s="5" t="s">
        <v>29</v>
      </c>
      <c r="C549" s="5" t="s">
        <v>153</v>
      </c>
      <c r="D549" s="6">
        <v>44340</v>
      </c>
      <c r="E549" s="17">
        <v>44340.330462962964</v>
      </c>
      <c r="F549" s="7">
        <v>112</v>
      </c>
      <c r="G549" s="5" t="s">
        <v>154</v>
      </c>
    </row>
    <row r="550" spans="2:7" x14ac:dyDescent="0.3">
      <c r="B550" s="5" t="s">
        <v>29</v>
      </c>
      <c r="C550" s="5" t="s">
        <v>147</v>
      </c>
      <c r="D550" s="6">
        <v>44340</v>
      </c>
      <c r="E550" s="17">
        <v>44340.330682870372</v>
      </c>
      <c r="F550" s="7">
        <v>113</v>
      </c>
      <c r="G550" s="5" t="s">
        <v>160</v>
      </c>
    </row>
    <row r="551" spans="2:7" x14ac:dyDescent="0.3">
      <c r="B551" s="5" t="s">
        <v>29</v>
      </c>
      <c r="C551" s="5" t="s">
        <v>147</v>
      </c>
      <c r="D551" s="6">
        <v>44340</v>
      </c>
      <c r="E551" s="17">
        <v>44340.330775462964</v>
      </c>
      <c r="F551" s="7">
        <v>123</v>
      </c>
      <c r="G551" s="5" t="s">
        <v>160</v>
      </c>
    </row>
    <row r="552" spans="2:7" x14ac:dyDescent="0.3">
      <c r="B552" s="5" t="s">
        <v>26</v>
      </c>
      <c r="C552" s="5" t="s">
        <v>164</v>
      </c>
      <c r="D552" s="6">
        <v>44340</v>
      </c>
      <c r="E552" s="17">
        <v>44340.33081018518</v>
      </c>
      <c r="F552" s="7">
        <v>102</v>
      </c>
      <c r="G552" s="5" t="s">
        <v>165</v>
      </c>
    </row>
    <row r="553" spans="2:7" x14ac:dyDescent="0.3">
      <c r="B553" s="5" t="s">
        <v>26</v>
      </c>
      <c r="C553" s="5" t="s">
        <v>162</v>
      </c>
      <c r="D553" s="6">
        <v>44340</v>
      </c>
      <c r="E553" s="17">
        <v>44340.330914351849</v>
      </c>
      <c r="F553" s="7">
        <v>102</v>
      </c>
      <c r="G553" s="5" t="s">
        <v>163</v>
      </c>
    </row>
    <row r="554" spans="2:7" x14ac:dyDescent="0.3">
      <c r="B554" s="5" t="s">
        <v>26</v>
      </c>
      <c r="C554" s="5" t="s">
        <v>156</v>
      </c>
      <c r="D554" s="6">
        <v>44340</v>
      </c>
      <c r="E554" s="17">
        <v>44340.330925925926</v>
      </c>
      <c r="F554" s="7">
        <v>106</v>
      </c>
      <c r="G554" s="5" t="s">
        <v>157</v>
      </c>
    </row>
    <row r="555" spans="2:7" x14ac:dyDescent="0.3">
      <c r="B555" s="5" t="s">
        <v>29</v>
      </c>
      <c r="C555" s="5" t="s">
        <v>158</v>
      </c>
      <c r="D555" s="6">
        <v>44340</v>
      </c>
      <c r="E555" s="17">
        <v>44340.331018518518</v>
      </c>
      <c r="F555" s="7">
        <v>102</v>
      </c>
      <c r="G555" s="5" t="s">
        <v>159</v>
      </c>
    </row>
    <row r="556" spans="2:7" x14ac:dyDescent="0.3">
      <c r="B556" s="5" t="s">
        <v>26</v>
      </c>
      <c r="C556" s="5" t="s">
        <v>156</v>
      </c>
      <c r="D556" s="6">
        <v>44340</v>
      </c>
      <c r="E556" s="17">
        <v>44340.331030092595</v>
      </c>
      <c r="F556" s="7">
        <v>112</v>
      </c>
      <c r="G556" s="5" t="s">
        <v>157</v>
      </c>
    </row>
    <row r="557" spans="2:7" ht="28.8" x14ac:dyDescent="0.3">
      <c r="B557" s="5" t="s">
        <v>29</v>
      </c>
      <c r="C557" s="5" t="s">
        <v>153</v>
      </c>
      <c r="D557" s="6">
        <v>44340</v>
      </c>
      <c r="E557" s="17">
        <v>44340.331284722226</v>
      </c>
      <c r="F557" s="7">
        <v>113</v>
      </c>
      <c r="G557" s="5" t="s">
        <v>168</v>
      </c>
    </row>
    <row r="558" spans="2:7" x14ac:dyDescent="0.3">
      <c r="B558" s="5" t="s">
        <v>29</v>
      </c>
      <c r="C558" s="5" t="s">
        <v>153</v>
      </c>
      <c r="D558" s="6">
        <v>44340</v>
      </c>
      <c r="E558" s="17">
        <v>44340.331377314818</v>
      </c>
      <c r="F558" s="7">
        <v>123</v>
      </c>
      <c r="G558" s="5" t="s">
        <v>169</v>
      </c>
    </row>
    <row r="559" spans="2:7" x14ac:dyDescent="0.3">
      <c r="B559" s="5" t="s">
        <v>26</v>
      </c>
      <c r="C559" s="5" t="s">
        <v>166</v>
      </c>
      <c r="D559" s="6">
        <v>44340</v>
      </c>
      <c r="E559" s="17">
        <v>44340.331516203703</v>
      </c>
      <c r="F559" s="7">
        <v>112</v>
      </c>
      <c r="G559" s="5" t="s">
        <v>167</v>
      </c>
    </row>
    <row r="560" spans="2:7" x14ac:dyDescent="0.3">
      <c r="B560" s="5" t="s">
        <v>29</v>
      </c>
      <c r="C560" s="5" t="s">
        <v>158</v>
      </c>
      <c r="D560" s="6">
        <v>44340</v>
      </c>
      <c r="E560" s="17">
        <v>44340.331574074073</v>
      </c>
      <c r="F560" s="7">
        <v>106</v>
      </c>
      <c r="G560" s="5" t="s">
        <v>159</v>
      </c>
    </row>
    <row r="561" spans="2:7" x14ac:dyDescent="0.3">
      <c r="B561" s="5" t="s">
        <v>26</v>
      </c>
      <c r="C561" s="5" t="s">
        <v>164</v>
      </c>
      <c r="D561" s="6">
        <v>44340</v>
      </c>
      <c r="E561" s="17">
        <v>44340.331620370365</v>
      </c>
      <c r="F561" s="7">
        <v>106</v>
      </c>
      <c r="G561" s="5" t="s">
        <v>165</v>
      </c>
    </row>
    <row r="562" spans="2:7" x14ac:dyDescent="0.3">
      <c r="B562" s="5" t="s">
        <v>26</v>
      </c>
      <c r="C562" s="5" t="s">
        <v>174</v>
      </c>
      <c r="D562" s="6">
        <v>44340</v>
      </c>
      <c r="E562" s="17">
        <v>44340.331631944442</v>
      </c>
      <c r="F562" s="7">
        <v>102</v>
      </c>
      <c r="G562" s="5" t="s">
        <v>175</v>
      </c>
    </row>
    <row r="563" spans="2:7" x14ac:dyDescent="0.3">
      <c r="B563" s="5" t="s">
        <v>29</v>
      </c>
      <c r="C563" s="5" t="s">
        <v>158</v>
      </c>
      <c r="D563" s="6">
        <v>44340</v>
      </c>
      <c r="E563" s="17">
        <v>44340.331678240742</v>
      </c>
      <c r="F563" s="7">
        <v>112</v>
      </c>
      <c r="G563" s="5" t="s">
        <v>159</v>
      </c>
    </row>
    <row r="564" spans="2:7" x14ac:dyDescent="0.3">
      <c r="B564" s="5" t="s">
        <v>26</v>
      </c>
      <c r="C564" s="5" t="s">
        <v>162</v>
      </c>
      <c r="D564" s="6">
        <v>44340</v>
      </c>
      <c r="E564" s="17">
        <v>44340.331678240742</v>
      </c>
      <c r="F564" s="7">
        <v>106</v>
      </c>
      <c r="G564" s="5" t="s">
        <v>163</v>
      </c>
    </row>
    <row r="565" spans="2:7" x14ac:dyDescent="0.3">
      <c r="B565" s="5" t="s">
        <v>26</v>
      </c>
      <c r="C565" s="5" t="s">
        <v>164</v>
      </c>
      <c r="D565" s="6">
        <v>44340</v>
      </c>
      <c r="E565" s="17">
        <v>44340.331724537034</v>
      </c>
      <c r="F565" s="7">
        <v>112</v>
      </c>
      <c r="G565" s="5" t="s">
        <v>165</v>
      </c>
    </row>
    <row r="566" spans="2:7" x14ac:dyDescent="0.3">
      <c r="B566" s="5" t="s">
        <v>26</v>
      </c>
      <c r="C566" s="5" t="s">
        <v>162</v>
      </c>
      <c r="D566" s="6">
        <v>44340</v>
      </c>
      <c r="E566" s="17">
        <v>44340.331782407411</v>
      </c>
      <c r="F566" s="7">
        <v>112</v>
      </c>
      <c r="G566" s="5" t="s">
        <v>163</v>
      </c>
    </row>
    <row r="567" spans="2:7" ht="28.8" x14ac:dyDescent="0.3">
      <c r="B567" s="5" t="s">
        <v>26</v>
      </c>
      <c r="C567" s="5" t="s">
        <v>162</v>
      </c>
      <c r="D567" s="6">
        <v>44340</v>
      </c>
      <c r="E567" s="17">
        <v>44340.33185185185</v>
      </c>
      <c r="F567" s="7">
        <v>113</v>
      </c>
      <c r="G567" s="5" t="s">
        <v>176</v>
      </c>
    </row>
    <row r="568" spans="2:7" x14ac:dyDescent="0.3">
      <c r="B568" s="5" t="s">
        <v>26</v>
      </c>
      <c r="C568" s="5" t="s">
        <v>162</v>
      </c>
      <c r="D568" s="6">
        <v>44340</v>
      </c>
      <c r="E568" s="17">
        <v>44340.331956018519</v>
      </c>
      <c r="F568" s="7">
        <v>123</v>
      </c>
      <c r="G568" s="5" t="s">
        <v>177</v>
      </c>
    </row>
    <row r="569" spans="2:7" ht="28.8" x14ac:dyDescent="0.3">
      <c r="B569" s="5" t="s">
        <v>26</v>
      </c>
      <c r="C569" s="5" t="s">
        <v>156</v>
      </c>
      <c r="D569" s="6">
        <v>44340</v>
      </c>
      <c r="E569" s="17">
        <v>44340.332002314819</v>
      </c>
      <c r="F569" s="7">
        <v>113</v>
      </c>
      <c r="G569" s="5" t="s">
        <v>172</v>
      </c>
    </row>
    <row r="570" spans="2:7" x14ac:dyDescent="0.3">
      <c r="B570" s="5" t="s">
        <v>26</v>
      </c>
      <c r="C570" s="5" t="s">
        <v>156</v>
      </c>
      <c r="D570" s="6">
        <v>44340</v>
      </c>
      <c r="E570" s="17">
        <v>44340.332094907411</v>
      </c>
      <c r="F570" s="7">
        <v>123</v>
      </c>
      <c r="G570" s="5" t="s">
        <v>173</v>
      </c>
    </row>
    <row r="571" spans="2:7" x14ac:dyDescent="0.3">
      <c r="B571" s="5" t="s">
        <v>26</v>
      </c>
      <c r="C571" s="5" t="s">
        <v>174</v>
      </c>
      <c r="D571" s="6">
        <v>44340</v>
      </c>
      <c r="E571" s="17">
        <v>44340.332233796296</v>
      </c>
      <c r="F571" s="7">
        <v>106</v>
      </c>
      <c r="G571" s="5" t="s">
        <v>175</v>
      </c>
    </row>
    <row r="572" spans="2:7" ht="28.8" x14ac:dyDescent="0.3">
      <c r="B572" s="5" t="s">
        <v>29</v>
      </c>
      <c r="C572" s="5" t="s">
        <v>158</v>
      </c>
      <c r="D572" s="6">
        <v>44340</v>
      </c>
      <c r="E572" s="17">
        <v>44340.33225694445</v>
      </c>
      <c r="F572" s="7">
        <v>113</v>
      </c>
      <c r="G572" s="5" t="s">
        <v>170</v>
      </c>
    </row>
    <row r="573" spans="2:7" x14ac:dyDescent="0.3">
      <c r="B573" s="5" t="s">
        <v>26</v>
      </c>
      <c r="C573" s="5" t="s">
        <v>174</v>
      </c>
      <c r="D573" s="6">
        <v>44340</v>
      </c>
      <c r="E573" s="17">
        <v>44340.332337962966</v>
      </c>
      <c r="F573" s="7">
        <v>112</v>
      </c>
      <c r="G573" s="5" t="s">
        <v>175</v>
      </c>
    </row>
    <row r="574" spans="2:7" x14ac:dyDescent="0.3">
      <c r="B574" s="5" t="s">
        <v>29</v>
      </c>
      <c r="C574" s="5" t="s">
        <v>158</v>
      </c>
      <c r="D574" s="6">
        <v>44340</v>
      </c>
      <c r="E574" s="17">
        <v>44340.332418981488</v>
      </c>
      <c r="F574" s="7">
        <v>123</v>
      </c>
      <c r="G574" s="5" t="s">
        <v>171</v>
      </c>
    </row>
    <row r="575" spans="2:7" x14ac:dyDescent="0.3">
      <c r="B575" s="5" t="s">
        <v>26</v>
      </c>
      <c r="C575" s="5" t="s">
        <v>149</v>
      </c>
      <c r="D575" s="6">
        <v>44340</v>
      </c>
      <c r="E575" s="17">
        <v>44340.332650462966</v>
      </c>
      <c r="F575" s="7">
        <v>113</v>
      </c>
      <c r="G575" s="5" t="s">
        <v>177</v>
      </c>
    </row>
    <row r="576" spans="2:7" ht="28.8" x14ac:dyDescent="0.3">
      <c r="B576" s="5" t="s">
        <v>26</v>
      </c>
      <c r="C576" s="5" t="s">
        <v>164</v>
      </c>
      <c r="D576" s="6">
        <v>44340</v>
      </c>
      <c r="E576" s="17">
        <v>44340.332719907405</v>
      </c>
      <c r="F576" s="7">
        <v>113</v>
      </c>
      <c r="G576" s="5" t="s">
        <v>178</v>
      </c>
    </row>
    <row r="577" spans="2:7" x14ac:dyDescent="0.3">
      <c r="B577" s="5" t="s">
        <v>26</v>
      </c>
      <c r="C577" s="5" t="s">
        <v>164</v>
      </c>
      <c r="D577" s="6">
        <v>44340</v>
      </c>
      <c r="E577" s="17">
        <v>44340.332743055551</v>
      </c>
      <c r="F577" s="7">
        <v>123</v>
      </c>
      <c r="G577" s="5" t="s">
        <v>179</v>
      </c>
    </row>
    <row r="578" spans="2:7" x14ac:dyDescent="0.3">
      <c r="B578" s="5" t="s">
        <v>26</v>
      </c>
      <c r="C578" s="5" t="s">
        <v>149</v>
      </c>
      <c r="D578" s="6">
        <v>44340</v>
      </c>
      <c r="E578" s="17">
        <v>44340.332743055558</v>
      </c>
      <c r="F578" s="7">
        <v>123</v>
      </c>
      <c r="G578" s="5" t="s">
        <v>177</v>
      </c>
    </row>
    <row r="579" spans="2:7" ht="28.8" x14ac:dyDescent="0.3">
      <c r="B579" s="5" t="s">
        <v>26</v>
      </c>
      <c r="C579" s="5" t="s">
        <v>174</v>
      </c>
      <c r="D579" s="6">
        <v>44340</v>
      </c>
      <c r="E579" s="17">
        <v>44340.333275462966</v>
      </c>
      <c r="F579" s="7">
        <v>113</v>
      </c>
      <c r="G579" s="5" t="s">
        <v>180</v>
      </c>
    </row>
    <row r="580" spans="2:7" x14ac:dyDescent="0.3">
      <c r="B580" s="5" t="s">
        <v>26</v>
      </c>
      <c r="C580" s="5" t="s">
        <v>174</v>
      </c>
      <c r="D580" s="6">
        <v>44340</v>
      </c>
      <c r="E580" s="17">
        <v>44340.333344907413</v>
      </c>
      <c r="F580" s="7">
        <v>123</v>
      </c>
      <c r="G580" s="5" t="s">
        <v>181</v>
      </c>
    </row>
    <row r="581" spans="2:7" x14ac:dyDescent="0.3">
      <c r="B581" s="5" t="s">
        <v>26</v>
      </c>
      <c r="C581" s="5" t="s">
        <v>143</v>
      </c>
      <c r="D581" s="6">
        <v>44340</v>
      </c>
      <c r="E581" s="17">
        <v>44340.335960648139</v>
      </c>
      <c r="F581" s="7">
        <v>113</v>
      </c>
      <c r="G581" s="5" t="s">
        <v>155</v>
      </c>
    </row>
    <row r="582" spans="2:7" x14ac:dyDescent="0.3">
      <c r="B582" s="5" t="s">
        <v>26</v>
      </c>
      <c r="C582" s="5" t="s">
        <v>143</v>
      </c>
      <c r="D582" s="6">
        <v>44340</v>
      </c>
      <c r="E582" s="17">
        <v>44340.335983796285</v>
      </c>
      <c r="F582" s="7">
        <v>123</v>
      </c>
      <c r="G582" s="5" t="s">
        <v>155</v>
      </c>
    </row>
    <row r="583" spans="2:7" x14ac:dyDescent="0.3">
      <c r="B583" s="5" t="s">
        <v>26</v>
      </c>
      <c r="C583" s="5" t="s">
        <v>166</v>
      </c>
      <c r="D583" s="6">
        <v>44340</v>
      </c>
      <c r="E583" s="17">
        <v>44340.3362962963</v>
      </c>
      <c r="F583" s="7">
        <v>113</v>
      </c>
      <c r="G583" s="5" t="s">
        <v>182</v>
      </c>
    </row>
    <row r="584" spans="2:7" x14ac:dyDescent="0.3">
      <c r="B584" s="5" t="s">
        <v>26</v>
      </c>
      <c r="C584" s="5" t="s">
        <v>166</v>
      </c>
      <c r="D584" s="6">
        <v>44340</v>
      </c>
      <c r="E584" s="17">
        <v>44340.336458333339</v>
      </c>
      <c r="F584" s="7">
        <v>123</v>
      </c>
      <c r="G584" s="5" t="s">
        <v>182</v>
      </c>
    </row>
    <row r="585" spans="2:7" x14ac:dyDescent="0.3">
      <c r="B585" s="5" t="s">
        <v>26</v>
      </c>
      <c r="C585" s="5" t="s">
        <v>184</v>
      </c>
      <c r="D585" s="6">
        <v>44340</v>
      </c>
      <c r="E585" s="17">
        <v>44340.337314814817</v>
      </c>
      <c r="F585" s="7">
        <v>102</v>
      </c>
      <c r="G585" s="5" t="s">
        <v>185</v>
      </c>
    </row>
    <row r="586" spans="2:7" x14ac:dyDescent="0.3">
      <c r="B586" s="5" t="s">
        <v>26</v>
      </c>
      <c r="C586" s="5" t="s">
        <v>184</v>
      </c>
      <c r="D586" s="6">
        <v>44340</v>
      </c>
      <c r="E586" s="17">
        <v>44340.337986111117</v>
      </c>
      <c r="F586" s="7">
        <v>106</v>
      </c>
      <c r="G586" s="5" t="s">
        <v>185</v>
      </c>
    </row>
    <row r="587" spans="2:7" x14ac:dyDescent="0.3">
      <c r="B587" s="5" t="s">
        <v>26</v>
      </c>
      <c r="C587" s="5" t="s">
        <v>184</v>
      </c>
      <c r="D587" s="6">
        <v>44340</v>
      </c>
      <c r="E587" s="17">
        <v>44340.338090277786</v>
      </c>
      <c r="F587" s="7">
        <v>112</v>
      </c>
      <c r="G587" s="5" t="s">
        <v>185</v>
      </c>
    </row>
    <row r="588" spans="2:7" x14ac:dyDescent="0.3">
      <c r="B588" s="5" t="s">
        <v>26</v>
      </c>
      <c r="C588" s="5" t="s">
        <v>151</v>
      </c>
      <c r="D588" s="6">
        <v>44340</v>
      </c>
      <c r="E588" s="17">
        <v>44340.33921296295</v>
      </c>
      <c r="F588" s="7">
        <v>113</v>
      </c>
      <c r="G588" s="5" t="s">
        <v>181</v>
      </c>
    </row>
    <row r="589" spans="2:7" x14ac:dyDescent="0.3">
      <c r="B589" s="5" t="s">
        <v>26</v>
      </c>
      <c r="C589" s="5" t="s">
        <v>151</v>
      </c>
      <c r="D589" s="6">
        <v>44340</v>
      </c>
      <c r="E589" s="17">
        <v>44340.339305555543</v>
      </c>
      <c r="F589" s="7">
        <v>123</v>
      </c>
      <c r="G589" s="5" t="s">
        <v>181</v>
      </c>
    </row>
    <row r="590" spans="2:7" ht="28.8" x14ac:dyDescent="0.3">
      <c r="B590" s="5" t="s">
        <v>26</v>
      </c>
      <c r="C590" s="5" t="s">
        <v>184</v>
      </c>
      <c r="D590" s="6">
        <v>44340</v>
      </c>
      <c r="E590" s="17">
        <v>44340.33934027778</v>
      </c>
      <c r="F590" s="7">
        <v>113</v>
      </c>
      <c r="G590" s="5" t="s">
        <v>186</v>
      </c>
    </row>
    <row r="591" spans="2:7" x14ac:dyDescent="0.3">
      <c r="B591" s="5" t="s">
        <v>26</v>
      </c>
      <c r="C591" s="5" t="s">
        <v>184</v>
      </c>
      <c r="D591" s="6">
        <v>44340</v>
      </c>
      <c r="E591" s="17">
        <v>44340.339409722226</v>
      </c>
      <c r="F591" s="7">
        <v>123</v>
      </c>
      <c r="G591" s="5" t="s">
        <v>182</v>
      </c>
    </row>
    <row r="592" spans="2:7" x14ac:dyDescent="0.3">
      <c r="B592" s="5" t="s">
        <v>29</v>
      </c>
      <c r="C592" s="5" t="s">
        <v>30</v>
      </c>
      <c r="D592" s="6">
        <v>44340</v>
      </c>
      <c r="E592" s="17">
        <v>44340.639456018522</v>
      </c>
      <c r="F592" s="7">
        <v>139</v>
      </c>
      <c r="G592" s="5" t="s">
        <v>36</v>
      </c>
    </row>
    <row r="593" spans="2:7" x14ac:dyDescent="0.3">
      <c r="B593" s="5" t="s">
        <v>29</v>
      </c>
      <c r="C593" s="5" t="s">
        <v>30</v>
      </c>
      <c r="D593" s="6">
        <v>44340</v>
      </c>
      <c r="E593" s="17">
        <v>44340.639895833338</v>
      </c>
      <c r="F593" s="7">
        <v>144</v>
      </c>
      <c r="G593" s="5" t="s">
        <v>36</v>
      </c>
    </row>
    <row r="594" spans="2:7" x14ac:dyDescent="0.3">
      <c r="B594" s="5" t="s">
        <v>29</v>
      </c>
      <c r="C594" s="5" t="s">
        <v>30</v>
      </c>
      <c r="D594" s="6">
        <v>44340</v>
      </c>
      <c r="E594" s="17">
        <v>44340.640057870376</v>
      </c>
      <c r="F594" s="7">
        <v>156</v>
      </c>
      <c r="G594" s="5" t="s">
        <v>67</v>
      </c>
    </row>
    <row r="595" spans="2:7" ht="28.8" x14ac:dyDescent="0.3">
      <c r="B595" s="5" t="s">
        <v>26</v>
      </c>
      <c r="C595" s="5" t="s">
        <v>32</v>
      </c>
      <c r="D595" s="6">
        <v>44340</v>
      </c>
      <c r="E595" s="17">
        <v>44340.644293981495</v>
      </c>
      <c r="F595" s="7">
        <v>139</v>
      </c>
      <c r="G595" s="5" t="s">
        <v>35</v>
      </c>
    </row>
    <row r="596" spans="2:7" x14ac:dyDescent="0.3">
      <c r="B596" s="5" t="s">
        <v>26</v>
      </c>
      <c r="C596" s="5" t="s">
        <v>32</v>
      </c>
      <c r="D596" s="6">
        <v>44340</v>
      </c>
      <c r="E596" s="17">
        <v>44340.644780092603</v>
      </c>
      <c r="F596" s="7">
        <v>144</v>
      </c>
      <c r="G596" s="5" t="s">
        <v>34</v>
      </c>
    </row>
    <row r="597" spans="2:7" x14ac:dyDescent="0.3">
      <c r="B597" s="5" t="s">
        <v>26</v>
      </c>
      <c r="C597" s="5" t="s">
        <v>32</v>
      </c>
      <c r="D597" s="6">
        <v>44340</v>
      </c>
      <c r="E597" s="17">
        <v>44340.645196759273</v>
      </c>
      <c r="F597" s="7">
        <v>149</v>
      </c>
      <c r="G597" s="5" t="s">
        <v>33</v>
      </c>
    </row>
    <row r="598" spans="2:7" x14ac:dyDescent="0.3">
      <c r="B598" s="5" t="s">
        <v>26</v>
      </c>
      <c r="C598" s="5" t="s">
        <v>32</v>
      </c>
      <c r="D598" s="6">
        <v>44340</v>
      </c>
      <c r="E598" s="17">
        <v>44340.645925925943</v>
      </c>
      <c r="F598" s="7">
        <v>151</v>
      </c>
      <c r="G598" s="5" t="s">
        <v>33</v>
      </c>
    </row>
    <row r="599" spans="2:7" x14ac:dyDescent="0.3">
      <c r="B599" s="5" t="s">
        <v>26</v>
      </c>
      <c r="C599" s="5" t="s">
        <v>32</v>
      </c>
      <c r="D599" s="6">
        <v>44340</v>
      </c>
      <c r="E599" s="17">
        <v>44340.646076388904</v>
      </c>
      <c r="F599" s="7">
        <v>156</v>
      </c>
      <c r="G599" s="5" t="s">
        <v>67</v>
      </c>
    </row>
    <row r="600" spans="2:7" ht="28.8" x14ac:dyDescent="0.3">
      <c r="B600" s="5" t="s">
        <v>26</v>
      </c>
      <c r="C600" s="5" t="s">
        <v>37</v>
      </c>
      <c r="D600" s="6">
        <v>44340</v>
      </c>
      <c r="E600" s="17">
        <v>44340.650289351855</v>
      </c>
      <c r="F600" s="7">
        <v>139</v>
      </c>
      <c r="G600" s="5" t="s">
        <v>39</v>
      </c>
    </row>
    <row r="601" spans="2:7" x14ac:dyDescent="0.3">
      <c r="B601" s="5" t="s">
        <v>26</v>
      </c>
      <c r="C601" s="5" t="s">
        <v>37</v>
      </c>
      <c r="D601" s="6">
        <v>44340</v>
      </c>
      <c r="E601" s="17">
        <v>44340.650659722225</v>
      </c>
      <c r="F601" s="7">
        <v>144</v>
      </c>
      <c r="G601" s="5" t="s">
        <v>40</v>
      </c>
    </row>
    <row r="602" spans="2:7" x14ac:dyDescent="0.3">
      <c r="B602" s="5" t="s">
        <v>29</v>
      </c>
      <c r="C602" s="5" t="s">
        <v>41</v>
      </c>
      <c r="D602" s="6">
        <v>44340</v>
      </c>
      <c r="E602" s="17">
        <v>44340.650856481472</v>
      </c>
      <c r="F602" s="7">
        <v>139</v>
      </c>
      <c r="G602" s="5" t="s">
        <v>45</v>
      </c>
    </row>
    <row r="603" spans="2:7" x14ac:dyDescent="0.3">
      <c r="B603" s="5" t="s">
        <v>26</v>
      </c>
      <c r="C603" s="5" t="s">
        <v>37</v>
      </c>
      <c r="D603" s="6">
        <v>44340</v>
      </c>
      <c r="E603" s="17">
        <v>44340.650983796302</v>
      </c>
      <c r="F603" s="7">
        <v>149</v>
      </c>
      <c r="G603" s="5" t="s">
        <v>38</v>
      </c>
    </row>
    <row r="604" spans="2:7" x14ac:dyDescent="0.3">
      <c r="B604" s="5" t="s">
        <v>29</v>
      </c>
      <c r="C604" s="5" t="s">
        <v>41</v>
      </c>
      <c r="D604" s="6">
        <v>44340</v>
      </c>
      <c r="E604" s="17">
        <v>44340.651273148142</v>
      </c>
      <c r="F604" s="7">
        <v>144</v>
      </c>
      <c r="G604" s="5" t="s">
        <v>45</v>
      </c>
    </row>
    <row r="605" spans="2:7" x14ac:dyDescent="0.3">
      <c r="B605" s="5" t="s">
        <v>26</v>
      </c>
      <c r="C605" s="5" t="s">
        <v>37</v>
      </c>
      <c r="D605" s="6">
        <v>44340</v>
      </c>
      <c r="E605" s="17">
        <v>44340.651342592595</v>
      </c>
      <c r="F605" s="7">
        <v>151</v>
      </c>
      <c r="G605" s="5" t="s">
        <v>38</v>
      </c>
    </row>
    <row r="606" spans="2:7" x14ac:dyDescent="0.3">
      <c r="B606" s="5" t="s">
        <v>29</v>
      </c>
      <c r="C606" s="5" t="s">
        <v>41</v>
      </c>
      <c r="D606" s="6">
        <v>44340</v>
      </c>
      <c r="E606" s="17">
        <v>44340.651423611103</v>
      </c>
      <c r="F606" s="7">
        <v>156</v>
      </c>
      <c r="G606" s="5" t="s">
        <v>67</v>
      </c>
    </row>
    <row r="607" spans="2:7" x14ac:dyDescent="0.3">
      <c r="B607" s="5" t="s">
        <v>26</v>
      </c>
      <c r="C607" s="5" t="s">
        <v>37</v>
      </c>
      <c r="D607" s="6">
        <v>44340</v>
      </c>
      <c r="E607" s="17">
        <v>44340.651504629634</v>
      </c>
      <c r="F607" s="7">
        <v>156</v>
      </c>
      <c r="G607" s="5" t="s">
        <v>67</v>
      </c>
    </row>
    <row r="608" spans="2:7" x14ac:dyDescent="0.3">
      <c r="B608" s="5" t="s">
        <v>26</v>
      </c>
      <c r="C608" s="5" t="s">
        <v>62</v>
      </c>
      <c r="D608" s="6">
        <v>44340</v>
      </c>
      <c r="E608" s="17">
        <v>44340.657314814816</v>
      </c>
      <c r="F608" s="7">
        <v>139</v>
      </c>
      <c r="G608" s="5" t="s">
        <v>63</v>
      </c>
    </row>
    <row r="609" spans="2:7" x14ac:dyDescent="0.3">
      <c r="B609" s="5" t="s">
        <v>26</v>
      </c>
      <c r="C609" s="5" t="s">
        <v>62</v>
      </c>
      <c r="D609" s="6">
        <v>44340</v>
      </c>
      <c r="E609" s="17">
        <v>44340.657719907409</v>
      </c>
      <c r="F609" s="7">
        <v>144</v>
      </c>
      <c r="G609" s="5" t="s">
        <v>63</v>
      </c>
    </row>
    <row r="610" spans="2:7" x14ac:dyDescent="0.3">
      <c r="B610" s="5" t="s">
        <v>26</v>
      </c>
      <c r="C610" s="5" t="s">
        <v>62</v>
      </c>
      <c r="D610" s="6">
        <v>44340</v>
      </c>
      <c r="E610" s="17">
        <v>44340.657870370371</v>
      </c>
      <c r="F610" s="7">
        <v>156</v>
      </c>
      <c r="G610" s="5" t="s">
        <v>67</v>
      </c>
    </row>
    <row r="611" spans="2:7" ht="28.8" x14ac:dyDescent="0.3">
      <c r="B611" s="5" t="s">
        <v>29</v>
      </c>
      <c r="C611" s="5" t="s">
        <v>70</v>
      </c>
      <c r="D611" s="6">
        <v>44340</v>
      </c>
      <c r="E611" s="17">
        <v>44340.663495370383</v>
      </c>
      <c r="F611" s="7">
        <v>139</v>
      </c>
      <c r="G611" s="5" t="s">
        <v>77</v>
      </c>
    </row>
    <row r="612" spans="2:7" x14ac:dyDescent="0.3">
      <c r="B612" s="5" t="s">
        <v>29</v>
      </c>
      <c r="C612" s="5" t="s">
        <v>70</v>
      </c>
      <c r="D612" s="6">
        <v>44340</v>
      </c>
      <c r="E612" s="17">
        <v>44340.663888888899</v>
      </c>
      <c r="F612" s="7">
        <v>144</v>
      </c>
      <c r="G612" s="5" t="s">
        <v>78</v>
      </c>
    </row>
    <row r="613" spans="2:7" x14ac:dyDescent="0.3">
      <c r="B613" s="5" t="s">
        <v>29</v>
      </c>
      <c r="C613" s="5" t="s">
        <v>70</v>
      </c>
      <c r="D613" s="6">
        <v>44340</v>
      </c>
      <c r="E613" s="17">
        <v>44340.664479166677</v>
      </c>
      <c r="F613" s="7">
        <v>149</v>
      </c>
      <c r="G613" s="5" t="s">
        <v>71</v>
      </c>
    </row>
    <row r="614" spans="2:7" x14ac:dyDescent="0.3">
      <c r="B614" s="5" t="s">
        <v>29</v>
      </c>
      <c r="C614" s="5" t="s">
        <v>70</v>
      </c>
      <c r="D614" s="6">
        <v>44340</v>
      </c>
      <c r="E614" s="17">
        <v>44340.665219907416</v>
      </c>
      <c r="F614" s="7">
        <v>151</v>
      </c>
      <c r="G614" s="5" t="s">
        <v>71</v>
      </c>
    </row>
    <row r="615" spans="2:7" x14ac:dyDescent="0.3">
      <c r="B615" s="5" t="s">
        <v>29</v>
      </c>
      <c r="C615" s="5" t="s">
        <v>70</v>
      </c>
      <c r="D615" s="6">
        <v>44340</v>
      </c>
      <c r="E615" s="17">
        <v>44340.665370370378</v>
      </c>
      <c r="F615" s="7">
        <v>156</v>
      </c>
      <c r="G615" s="5" t="s">
        <v>67</v>
      </c>
    </row>
    <row r="616" spans="2:7" x14ac:dyDescent="0.3">
      <c r="B616" s="5" t="s">
        <v>29</v>
      </c>
      <c r="C616" s="5" t="s">
        <v>74</v>
      </c>
      <c r="D616" s="6">
        <v>44340</v>
      </c>
      <c r="E616" s="17">
        <v>44340.665416666656</v>
      </c>
      <c r="F616" s="7">
        <v>139</v>
      </c>
      <c r="G616" s="5" t="s">
        <v>94</v>
      </c>
    </row>
    <row r="617" spans="2:7" x14ac:dyDescent="0.3">
      <c r="B617" s="5" t="s">
        <v>29</v>
      </c>
      <c r="C617" s="5" t="s">
        <v>74</v>
      </c>
      <c r="D617" s="6">
        <v>44340</v>
      </c>
      <c r="E617" s="17">
        <v>44340.666631944434</v>
      </c>
      <c r="F617" s="7">
        <v>144</v>
      </c>
      <c r="G617" s="5" t="s">
        <v>94</v>
      </c>
    </row>
    <row r="618" spans="2:7" x14ac:dyDescent="0.3">
      <c r="B618" s="5" t="s">
        <v>29</v>
      </c>
      <c r="C618" s="5" t="s">
        <v>74</v>
      </c>
      <c r="D618" s="6">
        <v>44340</v>
      </c>
      <c r="E618" s="17">
        <v>44340.666793981472</v>
      </c>
      <c r="F618" s="7">
        <v>156</v>
      </c>
      <c r="G618" s="5" t="s">
        <v>67</v>
      </c>
    </row>
    <row r="619" spans="2:7" ht="28.8" x14ac:dyDescent="0.3">
      <c r="B619" s="5" t="s">
        <v>26</v>
      </c>
      <c r="C619" s="5" t="s">
        <v>43</v>
      </c>
      <c r="D619" s="6">
        <v>44340</v>
      </c>
      <c r="E619" s="17">
        <v>44340.666875000003</v>
      </c>
      <c r="F619" s="7">
        <v>139</v>
      </c>
      <c r="G619" s="5" t="s">
        <v>46</v>
      </c>
    </row>
    <row r="620" spans="2:7" x14ac:dyDescent="0.3">
      <c r="B620" s="5" t="s">
        <v>26</v>
      </c>
      <c r="C620" s="5" t="s">
        <v>43</v>
      </c>
      <c r="D620" s="6">
        <v>44340</v>
      </c>
      <c r="E620" s="17">
        <v>44340.667245370372</v>
      </c>
      <c r="F620" s="7">
        <v>144</v>
      </c>
      <c r="G620" s="5" t="s">
        <v>47</v>
      </c>
    </row>
    <row r="621" spans="2:7" ht="28.8" x14ac:dyDescent="0.3">
      <c r="B621" s="5" t="s">
        <v>29</v>
      </c>
      <c r="C621" s="5" t="s">
        <v>97</v>
      </c>
      <c r="D621" s="6">
        <v>44340</v>
      </c>
      <c r="E621" s="17">
        <v>44340.667534722219</v>
      </c>
      <c r="F621" s="7">
        <v>139</v>
      </c>
      <c r="G621" s="5" t="s">
        <v>99</v>
      </c>
    </row>
    <row r="622" spans="2:7" x14ac:dyDescent="0.3">
      <c r="B622" s="5" t="s">
        <v>26</v>
      </c>
      <c r="C622" s="5" t="s">
        <v>43</v>
      </c>
      <c r="D622" s="6">
        <v>44340</v>
      </c>
      <c r="E622" s="17">
        <v>44340.667650462965</v>
      </c>
      <c r="F622" s="7">
        <v>149</v>
      </c>
      <c r="G622" s="5" t="s">
        <v>44</v>
      </c>
    </row>
    <row r="623" spans="2:7" x14ac:dyDescent="0.3">
      <c r="B623" s="5" t="s">
        <v>29</v>
      </c>
      <c r="C623" s="5" t="s">
        <v>97</v>
      </c>
      <c r="D623" s="6">
        <v>44340</v>
      </c>
      <c r="E623" s="17">
        <v>44340.667928240735</v>
      </c>
      <c r="F623" s="7">
        <v>144</v>
      </c>
      <c r="G623" s="5" t="s">
        <v>94</v>
      </c>
    </row>
    <row r="624" spans="2:7" x14ac:dyDescent="0.3">
      <c r="B624" s="5" t="s">
        <v>26</v>
      </c>
      <c r="C624" s="5" t="s">
        <v>43</v>
      </c>
      <c r="D624" s="6">
        <v>44340</v>
      </c>
      <c r="E624" s="17">
        <v>44340.667974537042</v>
      </c>
      <c r="F624" s="7">
        <v>151</v>
      </c>
      <c r="G624" s="5" t="s">
        <v>44</v>
      </c>
    </row>
    <row r="625" spans="2:7" x14ac:dyDescent="0.3">
      <c r="B625" s="5" t="s">
        <v>26</v>
      </c>
      <c r="C625" s="5" t="s">
        <v>43</v>
      </c>
      <c r="D625" s="6">
        <v>44340</v>
      </c>
      <c r="E625" s="17">
        <v>44340.668090277781</v>
      </c>
      <c r="F625" s="7">
        <v>156</v>
      </c>
      <c r="G625" s="5" t="s">
        <v>67</v>
      </c>
    </row>
    <row r="626" spans="2:7" x14ac:dyDescent="0.3">
      <c r="B626" s="5" t="s">
        <v>29</v>
      </c>
      <c r="C626" s="5" t="s">
        <v>97</v>
      </c>
      <c r="D626" s="6">
        <v>44340</v>
      </c>
      <c r="E626" s="17">
        <v>44340.668622685182</v>
      </c>
      <c r="F626" s="7">
        <v>149</v>
      </c>
      <c r="G626" s="5" t="s">
        <v>98</v>
      </c>
    </row>
    <row r="627" spans="2:7" x14ac:dyDescent="0.3">
      <c r="B627" s="5" t="s">
        <v>29</v>
      </c>
      <c r="C627" s="5" t="s">
        <v>97</v>
      </c>
      <c r="D627" s="6">
        <v>44340</v>
      </c>
      <c r="E627" s="17">
        <v>44340.669490740736</v>
      </c>
      <c r="F627" s="7">
        <v>151</v>
      </c>
      <c r="G627" s="5" t="s">
        <v>98</v>
      </c>
    </row>
    <row r="628" spans="2:7" x14ac:dyDescent="0.3">
      <c r="B628" s="5" t="s">
        <v>29</v>
      </c>
      <c r="C628" s="5" t="s">
        <v>97</v>
      </c>
      <c r="D628" s="6">
        <v>44340</v>
      </c>
      <c r="E628" s="17">
        <v>44340.669652777775</v>
      </c>
      <c r="F628" s="7">
        <v>156</v>
      </c>
      <c r="G628" s="5" t="s">
        <v>67</v>
      </c>
    </row>
    <row r="629" spans="2:7" ht="28.8" x14ac:dyDescent="0.3">
      <c r="B629" s="5" t="s">
        <v>29</v>
      </c>
      <c r="C629" s="5" t="s">
        <v>83</v>
      </c>
      <c r="D629" s="6">
        <v>44340</v>
      </c>
      <c r="E629" s="17">
        <v>44340.671585648153</v>
      </c>
      <c r="F629" s="7">
        <v>139</v>
      </c>
      <c r="G629" s="5" t="s">
        <v>92</v>
      </c>
    </row>
    <row r="630" spans="2:7" ht="28.8" x14ac:dyDescent="0.3">
      <c r="B630" s="5" t="s">
        <v>26</v>
      </c>
      <c r="C630" s="5" t="s">
        <v>85</v>
      </c>
      <c r="D630" s="6">
        <v>44340</v>
      </c>
      <c r="E630" s="17">
        <v>44340.672372685185</v>
      </c>
      <c r="F630" s="7">
        <v>139</v>
      </c>
      <c r="G630" s="5" t="s">
        <v>89</v>
      </c>
    </row>
    <row r="631" spans="2:7" x14ac:dyDescent="0.3">
      <c r="B631" s="5" t="s">
        <v>26</v>
      </c>
      <c r="C631" s="5" t="s">
        <v>85</v>
      </c>
      <c r="D631" s="6">
        <v>44340</v>
      </c>
      <c r="E631" s="17">
        <v>44340.672754629632</v>
      </c>
      <c r="F631" s="7">
        <v>144</v>
      </c>
      <c r="G631" s="5" t="s">
        <v>90</v>
      </c>
    </row>
    <row r="632" spans="2:7" x14ac:dyDescent="0.3">
      <c r="B632" s="5" t="s">
        <v>29</v>
      </c>
      <c r="C632" s="5" t="s">
        <v>83</v>
      </c>
      <c r="D632" s="6">
        <v>44340</v>
      </c>
      <c r="E632" s="17">
        <v>44340.672766203708</v>
      </c>
      <c r="F632" s="7">
        <v>144</v>
      </c>
      <c r="G632" s="5" t="s">
        <v>93</v>
      </c>
    </row>
    <row r="633" spans="2:7" x14ac:dyDescent="0.3">
      <c r="B633" s="5" t="s">
        <v>26</v>
      </c>
      <c r="C633" s="5" t="s">
        <v>48</v>
      </c>
      <c r="D633" s="6">
        <v>44340</v>
      </c>
      <c r="E633" s="17">
        <v>44340.67319444444</v>
      </c>
      <c r="F633" s="7">
        <v>139</v>
      </c>
      <c r="G633" s="5" t="s">
        <v>63</v>
      </c>
    </row>
    <row r="634" spans="2:7" x14ac:dyDescent="0.3">
      <c r="B634" s="5" t="s">
        <v>26</v>
      </c>
      <c r="C634" s="5" t="s">
        <v>85</v>
      </c>
      <c r="D634" s="6">
        <v>44340</v>
      </c>
      <c r="E634" s="17">
        <v>44340.673252314817</v>
      </c>
      <c r="F634" s="7">
        <v>149</v>
      </c>
      <c r="G634" s="5" t="s">
        <v>86</v>
      </c>
    </row>
    <row r="635" spans="2:7" x14ac:dyDescent="0.3">
      <c r="B635" s="5" t="s">
        <v>29</v>
      </c>
      <c r="C635" s="5" t="s">
        <v>83</v>
      </c>
      <c r="D635" s="6">
        <v>44340</v>
      </c>
      <c r="E635" s="17">
        <v>44340.673379629632</v>
      </c>
      <c r="F635" s="7">
        <v>149</v>
      </c>
      <c r="G635" s="5" t="s">
        <v>84</v>
      </c>
    </row>
    <row r="636" spans="2:7" x14ac:dyDescent="0.3">
      <c r="B636" s="5" t="s">
        <v>26</v>
      </c>
      <c r="C636" s="5" t="s">
        <v>48</v>
      </c>
      <c r="D636" s="6">
        <v>44340</v>
      </c>
      <c r="E636" s="17">
        <v>44340.673634259256</v>
      </c>
      <c r="F636" s="7">
        <v>144</v>
      </c>
      <c r="G636" s="5" t="s">
        <v>63</v>
      </c>
    </row>
    <row r="637" spans="2:7" x14ac:dyDescent="0.3">
      <c r="B637" s="5" t="s">
        <v>26</v>
      </c>
      <c r="C637" s="5" t="s">
        <v>48</v>
      </c>
      <c r="D637" s="6">
        <v>44340</v>
      </c>
      <c r="E637" s="17">
        <v>44340.673749999994</v>
      </c>
      <c r="F637" s="7">
        <v>156</v>
      </c>
      <c r="G637" s="5" t="s">
        <v>67</v>
      </c>
    </row>
    <row r="638" spans="2:7" x14ac:dyDescent="0.3">
      <c r="B638" s="5" t="s">
        <v>26</v>
      </c>
      <c r="C638" s="5" t="s">
        <v>85</v>
      </c>
      <c r="D638" s="6">
        <v>44340</v>
      </c>
      <c r="E638" s="17">
        <v>44340.673877314817</v>
      </c>
      <c r="F638" s="7">
        <v>151</v>
      </c>
      <c r="G638" s="5" t="s">
        <v>86</v>
      </c>
    </row>
    <row r="639" spans="2:7" x14ac:dyDescent="0.3">
      <c r="B639" s="5" t="s">
        <v>26</v>
      </c>
      <c r="C639" s="5" t="s">
        <v>85</v>
      </c>
      <c r="D639" s="6">
        <v>44340</v>
      </c>
      <c r="E639" s="17">
        <v>44340.674027777779</v>
      </c>
      <c r="F639" s="7">
        <v>156</v>
      </c>
      <c r="G639" s="5" t="s">
        <v>67</v>
      </c>
    </row>
    <row r="640" spans="2:7" x14ac:dyDescent="0.3">
      <c r="B640" s="5" t="s">
        <v>29</v>
      </c>
      <c r="C640" s="5" t="s">
        <v>83</v>
      </c>
      <c r="D640" s="6">
        <v>44340</v>
      </c>
      <c r="E640" s="17">
        <v>44340.674247685187</v>
      </c>
      <c r="F640" s="7">
        <v>151</v>
      </c>
      <c r="G640" s="5" t="s">
        <v>84</v>
      </c>
    </row>
    <row r="641" spans="2:7" x14ac:dyDescent="0.3">
      <c r="B641" s="5" t="s">
        <v>29</v>
      </c>
      <c r="C641" s="5" t="s">
        <v>83</v>
      </c>
      <c r="D641" s="6">
        <v>44340</v>
      </c>
      <c r="E641" s="17">
        <v>44340.674375000002</v>
      </c>
      <c r="F641" s="7">
        <v>156</v>
      </c>
      <c r="G641" s="5" t="s">
        <v>67</v>
      </c>
    </row>
    <row r="642" spans="2:7" x14ac:dyDescent="0.3">
      <c r="B642" s="5" t="s">
        <v>26</v>
      </c>
      <c r="C642" s="5" t="s">
        <v>54</v>
      </c>
      <c r="D642" s="6">
        <v>44340</v>
      </c>
      <c r="E642" s="17">
        <v>44340.674710648142</v>
      </c>
      <c r="F642" s="7">
        <v>139</v>
      </c>
      <c r="G642" s="5" t="s">
        <v>88</v>
      </c>
    </row>
    <row r="643" spans="2:7" x14ac:dyDescent="0.3">
      <c r="B643" s="5" t="s">
        <v>26</v>
      </c>
      <c r="C643" s="5" t="s">
        <v>54</v>
      </c>
      <c r="D643" s="6">
        <v>44340</v>
      </c>
      <c r="E643" s="17">
        <v>44340.67518518518</v>
      </c>
      <c r="F643" s="7">
        <v>144</v>
      </c>
      <c r="G643" s="5" t="s">
        <v>88</v>
      </c>
    </row>
    <row r="644" spans="2:7" x14ac:dyDescent="0.3">
      <c r="B644" s="5" t="s">
        <v>26</v>
      </c>
      <c r="C644" s="5" t="s">
        <v>54</v>
      </c>
      <c r="D644" s="6">
        <v>44340</v>
      </c>
      <c r="E644" s="17">
        <v>44340.675324074073</v>
      </c>
      <c r="F644" s="7">
        <v>156</v>
      </c>
      <c r="G644" s="5" t="s">
        <v>67</v>
      </c>
    </row>
    <row r="645" spans="2:7" x14ac:dyDescent="0.3">
      <c r="B645" s="5" t="s">
        <v>29</v>
      </c>
      <c r="C645" s="5" t="s">
        <v>60</v>
      </c>
      <c r="D645" s="6">
        <v>44340</v>
      </c>
      <c r="E645" s="17">
        <v>44340.676435185182</v>
      </c>
      <c r="F645" s="7">
        <v>139</v>
      </c>
      <c r="G645" s="5" t="s">
        <v>76</v>
      </c>
    </row>
    <row r="646" spans="2:7" x14ac:dyDescent="0.3">
      <c r="B646" s="5" t="s">
        <v>29</v>
      </c>
      <c r="C646" s="5" t="s">
        <v>60</v>
      </c>
      <c r="D646" s="6">
        <v>44340</v>
      </c>
      <c r="E646" s="17">
        <v>44340.676782407405</v>
      </c>
      <c r="F646" s="7">
        <v>144</v>
      </c>
      <c r="G646" s="5" t="s">
        <v>76</v>
      </c>
    </row>
    <row r="647" spans="2:7" x14ac:dyDescent="0.3">
      <c r="B647" s="5" t="s">
        <v>29</v>
      </c>
      <c r="C647" s="5" t="s">
        <v>60</v>
      </c>
      <c r="D647" s="6">
        <v>44340</v>
      </c>
      <c r="E647" s="17">
        <v>44340.67690972222</v>
      </c>
      <c r="F647" s="7">
        <v>156</v>
      </c>
      <c r="G647" s="5" t="s">
        <v>67</v>
      </c>
    </row>
    <row r="648" spans="2:7" ht="28.8" x14ac:dyDescent="0.3">
      <c r="B648" s="5" t="s">
        <v>26</v>
      </c>
      <c r="C648" s="5" t="s">
        <v>79</v>
      </c>
      <c r="D648" s="6">
        <v>44340</v>
      </c>
      <c r="E648" s="17">
        <v>44340.677175925935</v>
      </c>
      <c r="F648" s="7">
        <v>139</v>
      </c>
      <c r="G648" s="5" t="s">
        <v>81</v>
      </c>
    </row>
    <row r="649" spans="2:7" x14ac:dyDescent="0.3">
      <c r="B649" s="5" t="s">
        <v>26</v>
      </c>
      <c r="C649" s="5" t="s">
        <v>64</v>
      </c>
      <c r="D649" s="6">
        <v>44340</v>
      </c>
      <c r="E649" s="17">
        <v>44340.677650462974</v>
      </c>
      <c r="F649" s="7">
        <v>139</v>
      </c>
      <c r="G649" s="5" t="s">
        <v>90</v>
      </c>
    </row>
    <row r="650" spans="2:7" x14ac:dyDescent="0.3">
      <c r="B650" s="5" t="s">
        <v>26</v>
      </c>
      <c r="C650" s="5" t="s">
        <v>64</v>
      </c>
      <c r="D650" s="6">
        <v>44340</v>
      </c>
      <c r="E650" s="17">
        <v>44340.678113425936</v>
      </c>
      <c r="F650" s="7">
        <v>144</v>
      </c>
      <c r="G650" s="5" t="s">
        <v>90</v>
      </c>
    </row>
    <row r="651" spans="2:7" x14ac:dyDescent="0.3">
      <c r="B651" s="5" t="s">
        <v>26</v>
      </c>
      <c r="C651" s="5" t="s">
        <v>64</v>
      </c>
      <c r="D651" s="6">
        <v>44340</v>
      </c>
      <c r="E651" s="17">
        <v>44340.678252314829</v>
      </c>
      <c r="F651" s="7">
        <v>156</v>
      </c>
      <c r="G651" s="5" t="s">
        <v>67</v>
      </c>
    </row>
    <row r="652" spans="2:7" x14ac:dyDescent="0.3">
      <c r="B652" s="5" t="s">
        <v>26</v>
      </c>
      <c r="C652" s="5" t="s">
        <v>79</v>
      </c>
      <c r="D652" s="6">
        <v>44340</v>
      </c>
      <c r="E652" s="17">
        <v>44340.678483796306</v>
      </c>
      <c r="F652" s="7">
        <v>144</v>
      </c>
      <c r="G652" s="5" t="s">
        <v>82</v>
      </c>
    </row>
    <row r="653" spans="2:7" x14ac:dyDescent="0.3">
      <c r="B653" s="5" t="s">
        <v>26</v>
      </c>
      <c r="C653" s="5" t="s">
        <v>79</v>
      </c>
      <c r="D653" s="6">
        <v>44340</v>
      </c>
      <c r="E653" s="17">
        <v>44340.678888888899</v>
      </c>
      <c r="F653" s="7">
        <v>149</v>
      </c>
      <c r="G653" s="5" t="s">
        <v>80</v>
      </c>
    </row>
    <row r="654" spans="2:7" x14ac:dyDescent="0.3">
      <c r="B654" s="5" t="s">
        <v>26</v>
      </c>
      <c r="C654" s="5" t="s">
        <v>56</v>
      </c>
      <c r="D654" s="6">
        <v>44340</v>
      </c>
      <c r="E654" s="17">
        <v>44340.679004629623</v>
      </c>
      <c r="F654" s="7">
        <v>139</v>
      </c>
      <c r="G654" s="5" t="s">
        <v>68</v>
      </c>
    </row>
    <row r="655" spans="2:7" x14ac:dyDescent="0.3">
      <c r="B655" s="5" t="s">
        <v>29</v>
      </c>
      <c r="C655" s="5" t="s">
        <v>105</v>
      </c>
      <c r="D655" s="6">
        <v>44340</v>
      </c>
      <c r="E655" s="17">
        <v>44340.679236111115</v>
      </c>
      <c r="F655" s="7">
        <v>139</v>
      </c>
      <c r="G655" s="5" t="s">
        <v>127</v>
      </c>
    </row>
    <row r="656" spans="2:7" x14ac:dyDescent="0.3">
      <c r="B656" s="5" t="s">
        <v>26</v>
      </c>
      <c r="C656" s="5" t="s">
        <v>56</v>
      </c>
      <c r="D656" s="6">
        <v>44340</v>
      </c>
      <c r="E656" s="17">
        <v>44340.679363425916</v>
      </c>
      <c r="F656" s="7">
        <v>144</v>
      </c>
      <c r="G656" s="5" t="s">
        <v>68</v>
      </c>
    </row>
    <row r="657" spans="2:7" x14ac:dyDescent="0.3">
      <c r="B657" s="5" t="s">
        <v>26</v>
      </c>
      <c r="C657" s="5" t="s">
        <v>95</v>
      </c>
      <c r="D657" s="6">
        <v>44340</v>
      </c>
      <c r="E657" s="17">
        <v>44340.679363425923</v>
      </c>
      <c r="F657" s="7">
        <v>139</v>
      </c>
      <c r="G657" s="5" t="s">
        <v>102</v>
      </c>
    </row>
    <row r="658" spans="2:7" x14ac:dyDescent="0.3">
      <c r="B658" s="5" t="s">
        <v>26</v>
      </c>
      <c r="C658" s="5" t="s">
        <v>79</v>
      </c>
      <c r="D658" s="6">
        <v>44340</v>
      </c>
      <c r="E658" s="17">
        <v>44340.679363425937</v>
      </c>
      <c r="F658" s="7">
        <v>151</v>
      </c>
      <c r="G658" s="5" t="s">
        <v>80</v>
      </c>
    </row>
    <row r="659" spans="2:7" x14ac:dyDescent="0.3">
      <c r="B659" s="5" t="s">
        <v>26</v>
      </c>
      <c r="C659" s="5" t="s">
        <v>56</v>
      </c>
      <c r="D659" s="6">
        <v>44340</v>
      </c>
      <c r="E659" s="17">
        <v>44340.679490740731</v>
      </c>
      <c r="F659" s="7">
        <v>156</v>
      </c>
      <c r="G659" s="5" t="s">
        <v>67</v>
      </c>
    </row>
    <row r="660" spans="2:7" x14ac:dyDescent="0.3">
      <c r="B660" s="5" t="s">
        <v>26</v>
      </c>
      <c r="C660" s="5" t="s">
        <v>79</v>
      </c>
      <c r="D660" s="6">
        <v>44340</v>
      </c>
      <c r="E660" s="17">
        <v>44340.67950231483</v>
      </c>
      <c r="F660" s="7">
        <v>156</v>
      </c>
      <c r="G660" s="5" t="s">
        <v>67</v>
      </c>
    </row>
    <row r="661" spans="2:7" x14ac:dyDescent="0.3">
      <c r="B661" s="5" t="s">
        <v>29</v>
      </c>
      <c r="C661" s="5" t="s">
        <v>105</v>
      </c>
      <c r="D661" s="6">
        <v>44340</v>
      </c>
      <c r="E661" s="17">
        <v>44340.679652777784</v>
      </c>
      <c r="F661" s="7">
        <v>144</v>
      </c>
      <c r="G661" s="5" t="s">
        <v>127</v>
      </c>
    </row>
    <row r="662" spans="2:7" x14ac:dyDescent="0.3">
      <c r="B662" s="5" t="s">
        <v>29</v>
      </c>
      <c r="C662" s="5" t="s">
        <v>105</v>
      </c>
      <c r="D662" s="6">
        <v>44340</v>
      </c>
      <c r="E662" s="17">
        <v>44340.679803240746</v>
      </c>
      <c r="F662" s="7">
        <v>156</v>
      </c>
      <c r="G662" s="5" t="s">
        <v>67</v>
      </c>
    </row>
    <row r="663" spans="2:7" x14ac:dyDescent="0.3">
      <c r="B663" s="5" t="s">
        <v>26</v>
      </c>
      <c r="C663" s="5" t="s">
        <v>95</v>
      </c>
      <c r="D663" s="6">
        <v>44340</v>
      </c>
      <c r="E663" s="17">
        <v>44340.68063657407</v>
      </c>
      <c r="F663" s="7">
        <v>144</v>
      </c>
      <c r="G663" s="5" t="s">
        <v>102</v>
      </c>
    </row>
    <row r="664" spans="2:7" x14ac:dyDescent="0.3">
      <c r="B664" s="5" t="s">
        <v>26</v>
      </c>
      <c r="C664" s="5" t="s">
        <v>95</v>
      </c>
      <c r="D664" s="6">
        <v>44340</v>
      </c>
      <c r="E664" s="17">
        <v>44340.680798611109</v>
      </c>
      <c r="F664" s="7">
        <v>156</v>
      </c>
      <c r="G664" s="5" t="s">
        <v>67</v>
      </c>
    </row>
    <row r="665" spans="2:7" ht="28.8" x14ac:dyDescent="0.3">
      <c r="B665" s="5" t="s">
        <v>26</v>
      </c>
      <c r="C665" s="5" t="s">
        <v>72</v>
      </c>
      <c r="D665" s="6">
        <v>44340</v>
      </c>
      <c r="E665" s="17">
        <v>44340.681631944448</v>
      </c>
      <c r="F665" s="7">
        <v>139</v>
      </c>
      <c r="G665" s="5" t="s">
        <v>87</v>
      </c>
    </row>
    <row r="666" spans="2:7" x14ac:dyDescent="0.3">
      <c r="B666" s="5" t="s">
        <v>26</v>
      </c>
      <c r="C666" s="5" t="s">
        <v>72</v>
      </c>
      <c r="D666" s="6">
        <v>44340</v>
      </c>
      <c r="E666" s="17">
        <v>44340.682060185187</v>
      </c>
      <c r="F666" s="7">
        <v>144</v>
      </c>
      <c r="G666" s="5" t="s">
        <v>68</v>
      </c>
    </row>
    <row r="667" spans="2:7" x14ac:dyDescent="0.3">
      <c r="B667" s="5" t="s">
        <v>26</v>
      </c>
      <c r="C667" s="5" t="s">
        <v>72</v>
      </c>
      <c r="D667" s="6">
        <v>44340</v>
      </c>
      <c r="E667" s="17">
        <v>44340.682800925926</v>
      </c>
      <c r="F667" s="7">
        <v>149</v>
      </c>
      <c r="G667" s="5" t="s">
        <v>73</v>
      </c>
    </row>
    <row r="668" spans="2:7" x14ac:dyDescent="0.3">
      <c r="B668" s="5" t="s">
        <v>29</v>
      </c>
      <c r="C668" s="5" t="s">
        <v>120</v>
      </c>
      <c r="D668" s="6">
        <v>44340</v>
      </c>
      <c r="E668" s="17">
        <v>44340.682916666672</v>
      </c>
      <c r="F668" s="7">
        <v>139</v>
      </c>
      <c r="G668" s="5" t="s">
        <v>130</v>
      </c>
    </row>
    <row r="669" spans="2:7" x14ac:dyDescent="0.3">
      <c r="B669" s="5" t="s">
        <v>29</v>
      </c>
      <c r="C669" s="5" t="s">
        <v>120</v>
      </c>
      <c r="D669" s="6">
        <v>44340</v>
      </c>
      <c r="E669" s="17">
        <v>44340.683321759265</v>
      </c>
      <c r="F669" s="7">
        <v>144</v>
      </c>
      <c r="G669" s="5" t="s">
        <v>130</v>
      </c>
    </row>
    <row r="670" spans="2:7" x14ac:dyDescent="0.3">
      <c r="B670" s="5" t="s">
        <v>29</v>
      </c>
      <c r="C670" s="5" t="s">
        <v>120</v>
      </c>
      <c r="D670" s="6">
        <v>44340</v>
      </c>
      <c r="E670" s="17">
        <v>44340.683460648157</v>
      </c>
      <c r="F670" s="7">
        <v>156</v>
      </c>
      <c r="G670" s="5" t="s">
        <v>67</v>
      </c>
    </row>
    <row r="671" spans="2:7" x14ac:dyDescent="0.3">
      <c r="B671" s="5" t="s">
        <v>26</v>
      </c>
      <c r="C671" s="5" t="s">
        <v>72</v>
      </c>
      <c r="D671" s="6">
        <v>44340</v>
      </c>
      <c r="E671" s="17">
        <v>44340.683576388888</v>
      </c>
      <c r="F671" s="7">
        <v>151</v>
      </c>
      <c r="G671" s="5" t="s">
        <v>73</v>
      </c>
    </row>
    <row r="672" spans="2:7" x14ac:dyDescent="0.3">
      <c r="B672" s="5" t="s">
        <v>26</v>
      </c>
      <c r="C672" s="5" t="s">
        <v>72</v>
      </c>
      <c r="D672" s="6">
        <v>44340</v>
      </c>
      <c r="E672" s="17">
        <v>44340.683715277781</v>
      </c>
      <c r="F672" s="7">
        <v>156</v>
      </c>
      <c r="G672" s="5" t="s">
        <v>67</v>
      </c>
    </row>
    <row r="673" spans="2:7" x14ac:dyDescent="0.3">
      <c r="B673" s="5" t="s">
        <v>26</v>
      </c>
      <c r="C673" s="5" t="s">
        <v>27</v>
      </c>
      <c r="D673" s="6">
        <v>44340</v>
      </c>
      <c r="E673" s="17">
        <v>44340.686481481491</v>
      </c>
      <c r="F673" s="7">
        <v>139</v>
      </c>
      <c r="G673" s="5" t="s">
        <v>34</v>
      </c>
    </row>
    <row r="674" spans="2:7" ht="28.8" x14ac:dyDescent="0.3">
      <c r="B674" s="5" t="s">
        <v>29</v>
      </c>
      <c r="C674" s="5" t="s">
        <v>100</v>
      </c>
      <c r="D674" s="6">
        <v>44340</v>
      </c>
      <c r="E674" s="17">
        <v>44340.686759259253</v>
      </c>
      <c r="F674" s="7">
        <v>139</v>
      </c>
      <c r="G674" s="5" t="s">
        <v>103</v>
      </c>
    </row>
    <row r="675" spans="2:7" x14ac:dyDescent="0.3">
      <c r="B675" s="5" t="s">
        <v>29</v>
      </c>
      <c r="C675" s="5" t="s">
        <v>100</v>
      </c>
      <c r="D675" s="6">
        <v>44340</v>
      </c>
      <c r="E675" s="17">
        <v>44340.687233796292</v>
      </c>
      <c r="F675" s="7">
        <v>144</v>
      </c>
      <c r="G675" s="5" t="s">
        <v>104</v>
      </c>
    </row>
    <row r="676" spans="2:7" x14ac:dyDescent="0.3">
      <c r="B676" s="5" t="s">
        <v>29</v>
      </c>
      <c r="C676" s="5" t="s">
        <v>100</v>
      </c>
      <c r="D676" s="6">
        <v>44340</v>
      </c>
      <c r="E676" s="17">
        <v>44340.687523148146</v>
      </c>
      <c r="F676" s="7">
        <v>149</v>
      </c>
      <c r="G676" s="5" t="s">
        <v>101</v>
      </c>
    </row>
    <row r="677" spans="2:7" x14ac:dyDescent="0.3">
      <c r="B677" s="5" t="s">
        <v>26</v>
      </c>
      <c r="C677" s="5" t="s">
        <v>27</v>
      </c>
      <c r="D677" s="6">
        <v>44340</v>
      </c>
      <c r="E677" s="17">
        <v>44340.6876388889</v>
      </c>
      <c r="F677" s="7">
        <v>144</v>
      </c>
      <c r="G677" s="5" t="s">
        <v>34</v>
      </c>
    </row>
    <row r="678" spans="2:7" x14ac:dyDescent="0.3">
      <c r="B678" s="5" t="s">
        <v>26</v>
      </c>
      <c r="C678" s="5" t="s">
        <v>27</v>
      </c>
      <c r="D678" s="6">
        <v>44340</v>
      </c>
      <c r="E678" s="17">
        <v>44340.687754629638</v>
      </c>
      <c r="F678" s="7">
        <v>156</v>
      </c>
      <c r="G678" s="5" t="s">
        <v>67</v>
      </c>
    </row>
    <row r="679" spans="2:7" x14ac:dyDescent="0.3">
      <c r="B679" s="5" t="s">
        <v>29</v>
      </c>
      <c r="C679" s="5" t="s">
        <v>100</v>
      </c>
      <c r="D679" s="6">
        <v>44340</v>
      </c>
      <c r="E679" s="17">
        <v>44340.688020833331</v>
      </c>
      <c r="F679" s="7">
        <v>151</v>
      </c>
      <c r="G679" s="5" t="s">
        <v>101</v>
      </c>
    </row>
    <row r="680" spans="2:7" x14ac:dyDescent="0.3">
      <c r="B680" s="5" t="s">
        <v>29</v>
      </c>
      <c r="C680" s="5" t="s">
        <v>100</v>
      </c>
      <c r="D680" s="6">
        <v>44340</v>
      </c>
      <c r="E680" s="17">
        <v>44340.688159722224</v>
      </c>
      <c r="F680" s="7">
        <v>156</v>
      </c>
      <c r="G680" s="5" t="s">
        <v>67</v>
      </c>
    </row>
    <row r="681" spans="2:7" ht="28.8" x14ac:dyDescent="0.3">
      <c r="B681" s="5" t="s">
        <v>26</v>
      </c>
      <c r="C681" s="5" t="s">
        <v>111</v>
      </c>
      <c r="D681" s="6">
        <v>44340</v>
      </c>
      <c r="E681" s="17">
        <v>44340.688969907409</v>
      </c>
      <c r="F681" s="7">
        <v>139</v>
      </c>
      <c r="G681" s="5" t="s">
        <v>118</v>
      </c>
    </row>
    <row r="682" spans="2:7" x14ac:dyDescent="0.3">
      <c r="B682" s="5" t="s">
        <v>26</v>
      </c>
      <c r="C682" s="5" t="s">
        <v>111</v>
      </c>
      <c r="D682" s="6">
        <v>44340</v>
      </c>
      <c r="E682" s="17">
        <v>44340.690196759264</v>
      </c>
      <c r="F682" s="7">
        <v>144</v>
      </c>
      <c r="G682" s="5" t="s">
        <v>119</v>
      </c>
    </row>
    <row r="683" spans="2:7" ht="28.8" x14ac:dyDescent="0.3">
      <c r="B683" s="5" t="s">
        <v>29</v>
      </c>
      <c r="C683" s="5" t="s">
        <v>122</v>
      </c>
      <c r="D683" s="6">
        <v>44340</v>
      </c>
      <c r="E683" s="17">
        <v>44340.690462962964</v>
      </c>
      <c r="F683" s="7">
        <v>139</v>
      </c>
      <c r="G683" s="5" t="s">
        <v>126</v>
      </c>
    </row>
    <row r="684" spans="2:7" x14ac:dyDescent="0.3">
      <c r="B684" s="5" t="s">
        <v>26</v>
      </c>
      <c r="C684" s="5" t="s">
        <v>111</v>
      </c>
      <c r="D684" s="6">
        <v>44340</v>
      </c>
      <c r="E684" s="17">
        <v>44340.690659722226</v>
      </c>
      <c r="F684" s="7">
        <v>149</v>
      </c>
      <c r="G684" s="5" t="s">
        <v>112</v>
      </c>
    </row>
    <row r="685" spans="2:7" x14ac:dyDescent="0.3">
      <c r="B685" s="5" t="s">
        <v>29</v>
      </c>
      <c r="C685" s="5" t="s">
        <v>122</v>
      </c>
      <c r="D685" s="6">
        <v>44340</v>
      </c>
      <c r="E685" s="17">
        <v>44340.69090277778</v>
      </c>
      <c r="F685" s="7">
        <v>144</v>
      </c>
      <c r="G685" s="5" t="s">
        <v>127</v>
      </c>
    </row>
    <row r="686" spans="2:7" x14ac:dyDescent="0.3">
      <c r="B686" s="5" t="s">
        <v>26</v>
      </c>
      <c r="C686" s="5" t="s">
        <v>111</v>
      </c>
      <c r="D686" s="6">
        <v>44340</v>
      </c>
      <c r="E686" s="17">
        <v>44340.691006944449</v>
      </c>
      <c r="F686" s="7">
        <v>151</v>
      </c>
      <c r="G686" s="5" t="s">
        <v>112</v>
      </c>
    </row>
    <row r="687" spans="2:7" x14ac:dyDescent="0.3">
      <c r="B687" s="5" t="s">
        <v>26</v>
      </c>
      <c r="C687" s="5" t="s">
        <v>111</v>
      </c>
      <c r="D687" s="6">
        <v>44340</v>
      </c>
      <c r="E687" s="17">
        <v>44340.691157407411</v>
      </c>
      <c r="F687" s="7">
        <v>156</v>
      </c>
      <c r="G687" s="5" t="s">
        <v>67</v>
      </c>
    </row>
    <row r="688" spans="2:7" x14ac:dyDescent="0.3">
      <c r="B688" s="5" t="s">
        <v>29</v>
      </c>
      <c r="C688" s="5" t="s">
        <v>122</v>
      </c>
      <c r="D688" s="6">
        <v>44340</v>
      </c>
      <c r="E688" s="17">
        <v>44340.691770833335</v>
      </c>
      <c r="F688" s="7">
        <v>149</v>
      </c>
      <c r="G688" s="5" t="s">
        <v>123</v>
      </c>
    </row>
    <row r="689" spans="2:7" x14ac:dyDescent="0.3">
      <c r="B689" s="5" t="s">
        <v>29</v>
      </c>
      <c r="C689" s="5" t="s">
        <v>122</v>
      </c>
      <c r="D689" s="6">
        <v>44340</v>
      </c>
      <c r="E689" s="17">
        <v>44340.692083333335</v>
      </c>
      <c r="F689" s="7">
        <v>151</v>
      </c>
      <c r="G689" s="5" t="s">
        <v>123</v>
      </c>
    </row>
    <row r="690" spans="2:7" x14ac:dyDescent="0.3">
      <c r="B690" s="5" t="s">
        <v>29</v>
      </c>
      <c r="C690" s="5" t="s">
        <v>122</v>
      </c>
      <c r="D690" s="6">
        <v>44340</v>
      </c>
      <c r="E690" s="17">
        <v>44340.692222222227</v>
      </c>
      <c r="F690" s="7">
        <v>156</v>
      </c>
      <c r="G690" s="5" t="s">
        <v>67</v>
      </c>
    </row>
    <row r="691" spans="2:7" ht="28.8" x14ac:dyDescent="0.3">
      <c r="B691" s="5" t="s">
        <v>26</v>
      </c>
      <c r="C691" s="5" t="s">
        <v>131</v>
      </c>
      <c r="D691" s="6">
        <v>44340</v>
      </c>
      <c r="E691" s="17">
        <v>44340.692372685182</v>
      </c>
      <c r="F691" s="7">
        <v>139</v>
      </c>
      <c r="G691" s="5" t="s">
        <v>138</v>
      </c>
    </row>
    <row r="692" spans="2:7" x14ac:dyDescent="0.3">
      <c r="B692" s="5" t="s">
        <v>26</v>
      </c>
      <c r="C692" s="5" t="s">
        <v>131</v>
      </c>
      <c r="D692" s="6">
        <v>44340</v>
      </c>
      <c r="E692" s="17">
        <v>44340.692812499998</v>
      </c>
      <c r="F692" s="7">
        <v>144</v>
      </c>
      <c r="G692" s="5" t="s">
        <v>139</v>
      </c>
    </row>
    <row r="693" spans="2:7" x14ac:dyDescent="0.3">
      <c r="B693" s="5" t="s">
        <v>29</v>
      </c>
      <c r="C693" s="5" t="s">
        <v>113</v>
      </c>
      <c r="D693" s="6">
        <v>44340</v>
      </c>
      <c r="E693" s="17">
        <v>44340.693425925936</v>
      </c>
      <c r="F693" s="7">
        <v>139</v>
      </c>
      <c r="G693" s="5" t="s">
        <v>129</v>
      </c>
    </row>
    <row r="694" spans="2:7" x14ac:dyDescent="0.3">
      <c r="B694" s="5" t="s">
        <v>26</v>
      </c>
      <c r="C694" s="5" t="s">
        <v>131</v>
      </c>
      <c r="D694" s="6">
        <v>44340</v>
      </c>
      <c r="E694" s="17">
        <v>44340.69363425926</v>
      </c>
      <c r="F694" s="7">
        <v>149</v>
      </c>
      <c r="G694" s="5" t="s">
        <v>132</v>
      </c>
    </row>
    <row r="695" spans="2:7" x14ac:dyDescent="0.3">
      <c r="B695" s="5" t="s">
        <v>29</v>
      </c>
      <c r="C695" s="5" t="s">
        <v>113</v>
      </c>
      <c r="D695" s="6">
        <v>44340</v>
      </c>
      <c r="E695" s="17">
        <v>44340.693888888898</v>
      </c>
      <c r="F695" s="7">
        <v>144</v>
      </c>
      <c r="G695" s="5" t="s">
        <v>129</v>
      </c>
    </row>
    <row r="696" spans="2:7" x14ac:dyDescent="0.3">
      <c r="B696" s="5" t="s">
        <v>29</v>
      </c>
      <c r="C696" s="5" t="s">
        <v>113</v>
      </c>
      <c r="D696" s="6">
        <v>44340</v>
      </c>
      <c r="E696" s="17">
        <v>44340.69402777779</v>
      </c>
      <c r="F696" s="7">
        <v>156</v>
      </c>
      <c r="G696" s="5" t="s">
        <v>67</v>
      </c>
    </row>
    <row r="697" spans="2:7" x14ac:dyDescent="0.3">
      <c r="B697" s="5" t="s">
        <v>26</v>
      </c>
      <c r="C697" s="5" t="s">
        <v>131</v>
      </c>
      <c r="D697" s="6">
        <v>44340</v>
      </c>
      <c r="E697" s="17">
        <v>44340.694374999999</v>
      </c>
      <c r="F697" s="7">
        <v>151</v>
      </c>
      <c r="G697" s="5" t="s">
        <v>132</v>
      </c>
    </row>
    <row r="698" spans="2:7" ht="28.8" x14ac:dyDescent="0.3">
      <c r="B698" s="5" t="s">
        <v>26</v>
      </c>
      <c r="C698" s="5" t="s">
        <v>124</v>
      </c>
      <c r="D698" s="6">
        <v>44340</v>
      </c>
      <c r="E698" s="17">
        <v>44340.694467592592</v>
      </c>
      <c r="F698" s="7">
        <v>139</v>
      </c>
      <c r="G698" s="5" t="s">
        <v>133</v>
      </c>
    </row>
    <row r="699" spans="2:7" x14ac:dyDescent="0.3">
      <c r="B699" s="5" t="s">
        <v>26</v>
      </c>
      <c r="C699" s="5" t="s">
        <v>131</v>
      </c>
      <c r="D699" s="6">
        <v>44340</v>
      </c>
      <c r="E699" s="17">
        <v>44340.694513888891</v>
      </c>
      <c r="F699" s="7">
        <v>156</v>
      </c>
      <c r="G699" s="5" t="s">
        <v>67</v>
      </c>
    </row>
    <row r="700" spans="2:7" x14ac:dyDescent="0.3">
      <c r="B700" s="5" t="s">
        <v>26</v>
      </c>
      <c r="C700" s="5" t="s">
        <v>124</v>
      </c>
      <c r="D700" s="6">
        <v>44340</v>
      </c>
      <c r="E700" s="17">
        <v>44340.694965277777</v>
      </c>
      <c r="F700" s="7">
        <v>144</v>
      </c>
      <c r="G700" s="5" t="s">
        <v>134</v>
      </c>
    </row>
    <row r="701" spans="2:7" x14ac:dyDescent="0.3">
      <c r="B701" s="5" t="s">
        <v>26</v>
      </c>
      <c r="C701" s="5" t="s">
        <v>124</v>
      </c>
      <c r="D701" s="6">
        <v>44340</v>
      </c>
      <c r="E701" s="17">
        <v>44340.695335648146</v>
      </c>
      <c r="F701" s="7">
        <v>149</v>
      </c>
      <c r="G701" s="5" t="s">
        <v>125</v>
      </c>
    </row>
    <row r="702" spans="2:7" ht="28.8" x14ac:dyDescent="0.3">
      <c r="B702" s="5" t="s">
        <v>29</v>
      </c>
      <c r="C702" s="5" t="s">
        <v>135</v>
      </c>
      <c r="D702" s="6">
        <v>44340</v>
      </c>
      <c r="E702" s="17">
        <v>44340.695555555561</v>
      </c>
      <c r="F702" s="7">
        <v>139</v>
      </c>
      <c r="G702" s="5" t="s">
        <v>140</v>
      </c>
    </row>
    <row r="703" spans="2:7" x14ac:dyDescent="0.3">
      <c r="B703" s="5" t="s">
        <v>26</v>
      </c>
      <c r="C703" s="5" t="s">
        <v>124</v>
      </c>
      <c r="D703" s="6">
        <v>44340</v>
      </c>
      <c r="E703" s="17">
        <v>44340.695914351847</v>
      </c>
      <c r="F703" s="7">
        <v>151</v>
      </c>
      <c r="G703" s="5" t="s">
        <v>125</v>
      </c>
    </row>
    <row r="704" spans="2:7" x14ac:dyDescent="0.3">
      <c r="B704" s="5" t="s">
        <v>26</v>
      </c>
      <c r="C704" s="5" t="s">
        <v>124</v>
      </c>
      <c r="D704" s="6">
        <v>44340</v>
      </c>
      <c r="E704" s="17">
        <v>44340.696030092586</v>
      </c>
      <c r="F704" s="7">
        <v>156</v>
      </c>
      <c r="G704" s="5" t="s">
        <v>67</v>
      </c>
    </row>
    <row r="705" spans="2:7" x14ac:dyDescent="0.3">
      <c r="B705" s="5" t="s">
        <v>29</v>
      </c>
      <c r="C705" s="5" t="s">
        <v>116</v>
      </c>
      <c r="D705" s="6">
        <v>44340</v>
      </c>
      <c r="E705" s="17">
        <v>44340.69663194444</v>
      </c>
      <c r="F705" s="7">
        <v>139</v>
      </c>
      <c r="G705" s="5" t="s">
        <v>128</v>
      </c>
    </row>
    <row r="706" spans="2:7" x14ac:dyDescent="0.3">
      <c r="B706" s="5" t="s">
        <v>29</v>
      </c>
      <c r="C706" s="5" t="s">
        <v>135</v>
      </c>
      <c r="D706" s="6">
        <v>44340</v>
      </c>
      <c r="E706" s="17">
        <v>44340.696863425925</v>
      </c>
      <c r="F706" s="7">
        <v>144</v>
      </c>
      <c r="G706" s="5" t="s">
        <v>130</v>
      </c>
    </row>
    <row r="707" spans="2:7" x14ac:dyDescent="0.3">
      <c r="B707" s="5" t="s">
        <v>29</v>
      </c>
      <c r="C707" s="5" t="s">
        <v>116</v>
      </c>
      <c r="D707" s="6">
        <v>44340</v>
      </c>
      <c r="E707" s="17">
        <v>44340.696990740733</v>
      </c>
      <c r="F707" s="7">
        <v>144</v>
      </c>
      <c r="G707" s="5" t="s">
        <v>128</v>
      </c>
    </row>
    <row r="708" spans="2:7" x14ac:dyDescent="0.3">
      <c r="B708" s="5" t="s">
        <v>29</v>
      </c>
      <c r="C708" s="5" t="s">
        <v>116</v>
      </c>
      <c r="D708" s="6">
        <v>44340</v>
      </c>
      <c r="E708" s="17">
        <v>44340.697152777771</v>
      </c>
      <c r="F708" s="7">
        <v>156</v>
      </c>
      <c r="G708" s="5" t="s">
        <v>67</v>
      </c>
    </row>
    <row r="709" spans="2:7" x14ac:dyDescent="0.3">
      <c r="B709" s="5" t="s">
        <v>29</v>
      </c>
      <c r="C709" s="5" t="s">
        <v>135</v>
      </c>
      <c r="D709" s="6">
        <v>44340</v>
      </c>
      <c r="E709" s="17">
        <v>44340.697372685187</v>
      </c>
      <c r="F709" s="7">
        <v>149</v>
      </c>
      <c r="G709" s="5" t="s">
        <v>136</v>
      </c>
    </row>
    <row r="710" spans="2:7" x14ac:dyDescent="0.3">
      <c r="B710" s="5" t="s">
        <v>29</v>
      </c>
      <c r="C710" s="5" t="s">
        <v>135</v>
      </c>
      <c r="D710" s="6">
        <v>44340</v>
      </c>
      <c r="E710" s="17">
        <v>44340.697662037041</v>
      </c>
      <c r="F710" s="7">
        <v>151</v>
      </c>
      <c r="G710" s="5" t="s">
        <v>136</v>
      </c>
    </row>
    <row r="711" spans="2:7" x14ac:dyDescent="0.3">
      <c r="B711" s="5" t="s">
        <v>29</v>
      </c>
      <c r="C711" s="5" t="s">
        <v>135</v>
      </c>
      <c r="D711" s="6">
        <v>44340</v>
      </c>
      <c r="E711" s="17">
        <v>44340.697812500002</v>
      </c>
      <c r="F711" s="7">
        <v>156</v>
      </c>
      <c r="G711" s="5" t="s">
        <v>67</v>
      </c>
    </row>
    <row r="712" spans="2:7" ht="28.8" x14ac:dyDescent="0.3">
      <c r="B712" s="5" t="s">
        <v>26</v>
      </c>
      <c r="C712" s="5" t="s">
        <v>156</v>
      </c>
      <c r="D712" s="6">
        <v>44340</v>
      </c>
      <c r="E712" s="17">
        <v>44340.699224537042</v>
      </c>
      <c r="F712" s="7">
        <v>139</v>
      </c>
      <c r="G712" s="5" t="s">
        <v>172</v>
      </c>
    </row>
    <row r="713" spans="2:7" x14ac:dyDescent="0.3">
      <c r="B713" s="5" t="s">
        <v>29</v>
      </c>
      <c r="C713" s="5" t="s">
        <v>107</v>
      </c>
      <c r="D713" s="6">
        <v>44340</v>
      </c>
      <c r="E713" s="17">
        <v>44340.700370370374</v>
      </c>
      <c r="F713" s="7">
        <v>139</v>
      </c>
      <c r="G713" s="5" t="s">
        <v>115</v>
      </c>
    </row>
    <row r="714" spans="2:7" x14ac:dyDescent="0.3">
      <c r="B714" s="5" t="s">
        <v>26</v>
      </c>
      <c r="C714" s="5" t="s">
        <v>156</v>
      </c>
      <c r="D714" s="6">
        <v>44340</v>
      </c>
      <c r="E714" s="17">
        <v>44340.700509259266</v>
      </c>
      <c r="F714" s="7">
        <v>144</v>
      </c>
      <c r="G714" s="5" t="s">
        <v>173</v>
      </c>
    </row>
    <row r="715" spans="2:7" x14ac:dyDescent="0.3">
      <c r="B715" s="5" t="s">
        <v>29</v>
      </c>
      <c r="C715" s="5" t="s">
        <v>107</v>
      </c>
      <c r="D715" s="6">
        <v>44340</v>
      </c>
      <c r="E715" s="17">
        <v>44340.700787037043</v>
      </c>
      <c r="F715" s="7">
        <v>144</v>
      </c>
      <c r="G715" s="5" t="s">
        <v>115</v>
      </c>
    </row>
    <row r="716" spans="2:7" x14ac:dyDescent="0.3">
      <c r="B716" s="5" t="s">
        <v>29</v>
      </c>
      <c r="C716" s="5" t="s">
        <v>107</v>
      </c>
      <c r="D716" s="6">
        <v>44340</v>
      </c>
      <c r="E716" s="17">
        <v>44340.700914351859</v>
      </c>
      <c r="F716" s="7">
        <v>156</v>
      </c>
      <c r="G716" s="5" t="s">
        <v>67</v>
      </c>
    </row>
    <row r="717" spans="2:7" x14ac:dyDescent="0.3">
      <c r="B717" s="5" t="s">
        <v>26</v>
      </c>
      <c r="C717" s="5" t="s">
        <v>156</v>
      </c>
      <c r="D717" s="6">
        <v>44340</v>
      </c>
      <c r="E717" s="17">
        <v>44340.700960648152</v>
      </c>
      <c r="F717" s="7">
        <v>149</v>
      </c>
      <c r="G717" s="5" t="s">
        <v>157</v>
      </c>
    </row>
    <row r="718" spans="2:7" x14ac:dyDescent="0.3">
      <c r="B718" s="5" t="s">
        <v>26</v>
      </c>
      <c r="C718" s="5" t="s">
        <v>156</v>
      </c>
      <c r="D718" s="6">
        <v>44340</v>
      </c>
      <c r="E718" s="17">
        <v>44340.701782407414</v>
      </c>
      <c r="F718" s="7">
        <v>151</v>
      </c>
      <c r="G718" s="5" t="s">
        <v>157</v>
      </c>
    </row>
    <row r="719" spans="2:7" ht="28.8" x14ac:dyDescent="0.3">
      <c r="B719" s="5" t="s">
        <v>26</v>
      </c>
      <c r="C719" s="5" t="s">
        <v>164</v>
      </c>
      <c r="D719" s="6">
        <v>44340</v>
      </c>
      <c r="E719" s="17">
        <v>44340.701898148145</v>
      </c>
      <c r="F719" s="7">
        <v>139</v>
      </c>
      <c r="G719" s="5" t="s">
        <v>178</v>
      </c>
    </row>
    <row r="720" spans="2:7" x14ac:dyDescent="0.3">
      <c r="B720" s="5" t="s">
        <v>26</v>
      </c>
      <c r="C720" s="5" t="s">
        <v>156</v>
      </c>
      <c r="D720" s="6">
        <v>44340</v>
      </c>
      <c r="E720" s="17">
        <v>44340.701898148152</v>
      </c>
      <c r="F720" s="7">
        <v>156</v>
      </c>
      <c r="G720" s="5" t="s">
        <v>67</v>
      </c>
    </row>
    <row r="721" spans="2:7" x14ac:dyDescent="0.3">
      <c r="B721" s="5" t="s">
        <v>26</v>
      </c>
      <c r="C721" s="5" t="s">
        <v>164</v>
      </c>
      <c r="D721" s="6">
        <v>44340</v>
      </c>
      <c r="E721" s="17">
        <v>44340.703194444439</v>
      </c>
      <c r="F721" s="7">
        <v>144</v>
      </c>
      <c r="G721" s="5" t="s">
        <v>179</v>
      </c>
    </row>
    <row r="722" spans="2:7" x14ac:dyDescent="0.3">
      <c r="B722" s="5" t="s">
        <v>26</v>
      </c>
      <c r="C722" s="5" t="s">
        <v>164</v>
      </c>
      <c r="D722" s="6">
        <v>44340</v>
      </c>
      <c r="E722" s="17">
        <v>44340.703553240732</v>
      </c>
      <c r="F722" s="7">
        <v>149</v>
      </c>
      <c r="G722" s="5" t="s">
        <v>165</v>
      </c>
    </row>
    <row r="723" spans="2:7" x14ac:dyDescent="0.3">
      <c r="B723" s="5" t="s">
        <v>26</v>
      </c>
      <c r="C723" s="5" t="s">
        <v>164</v>
      </c>
      <c r="D723" s="6">
        <v>44340</v>
      </c>
      <c r="E723" s="17">
        <v>44340.704432870363</v>
      </c>
      <c r="F723" s="7">
        <v>151</v>
      </c>
      <c r="G723" s="5" t="s">
        <v>165</v>
      </c>
    </row>
    <row r="724" spans="2:7" x14ac:dyDescent="0.3">
      <c r="B724" s="5" t="s">
        <v>26</v>
      </c>
      <c r="C724" s="5" t="s">
        <v>164</v>
      </c>
      <c r="D724" s="6">
        <v>44340</v>
      </c>
      <c r="E724" s="17">
        <v>44340.704583333325</v>
      </c>
      <c r="F724" s="7">
        <v>156</v>
      </c>
      <c r="G724" s="5" t="s">
        <v>67</v>
      </c>
    </row>
    <row r="725" spans="2:7" x14ac:dyDescent="0.3">
      <c r="B725" s="5" t="s">
        <v>26</v>
      </c>
      <c r="C725" s="5" t="s">
        <v>143</v>
      </c>
      <c r="D725" s="6">
        <v>44340</v>
      </c>
      <c r="E725" s="17">
        <v>44340.707835648136</v>
      </c>
      <c r="F725" s="7">
        <v>139</v>
      </c>
      <c r="G725" s="5" t="s">
        <v>155</v>
      </c>
    </row>
    <row r="726" spans="2:7" ht="28.8" x14ac:dyDescent="0.3">
      <c r="B726" s="5" t="s">
        <v>26</v>
      </c>
      <c r="C726" s="5" t="s">
        <v>184</v>
      </c>
      <c r="D726" s="6">
        <v>44340</v>
      </c>
      <c r="E726" s="17">
        <v>44340.708645833336</v>
      </c>
      <c r="F726" s="7">
        <v>139</v>
      </c>
      <c r="G726" s="5" t="s">
        <v>186</v>
      </c>
    </row>
    <row r="727" spans="2:7" x14ac:dyDescent="0.3">
      <c r="B727" s="5" t="s">
        <v>29</v>
      </c>
      <c r="C727" s="5" t="s">
        <v>147</v>
      </c>
      <c r="D727" s="6">
        <v>44340</v>
      </c>
      <c r="E727" s="17">
        <v>44340.708958333336</v>
      </c>
      <c r="F727" s="7">
        <v>139</v>
      </c>
      <c r="G727" s="5" t="s">
        <v>160</v>
      </c>
    </row>
    <row r="728" spans="2:7" x14ac:dyDescent="0.3">
      <c r="B728" s="5" t="s">
        <v>26</v>
      </c>
      <c r="C728" s="5" t="s">
        <v>143</v>
      </c>
      <c r="D728" s="6">
        <v>44340</v>
      </c>
      <c r="E728" s="17">
        <v>44340.709166666653</v>
      </c>
      <c r="F728" s="7">
        <v>144</v>
      </c>
      <c r="G728" s="5" t="s">
        <v>155</v>
      </c>
    </row>
    <row r="729" spans="2:7" x14ac:dyDescent="0.3">
      <c r="B729" s="5" t="s">
        <v>26</v>
      </c>
      <c r="C729" s="5" t="s">
        <v>143</v>
      </c>
      <c r="D729" s="6">
        <v>44340</v>
      </c>
      <c r="E729" s="17">
        <v>44340.709305555545</v>
      </c>
      <c r="F729" s="7">
        <v>156</v>
      </c>
      <c r="G729" s="5" t="s">
        <v>67</v>
      </c>
    </row>
    <row r="730" spans="2:7" ht="28.8" x14ac:dyDescent="0.3">
      <c r="B730" s="5" t="s">
        <v>29</v>
      </c>
      <c r="C730" s="5" t="s">
        <v>153</v>
      </c>
      <c r="D730" s="6">
        <v>44340</v>
      </c>
      <c r="E730" s="17">
        <v>44340.709560185191</v>
      </c>
      <c r="F730" s="7">
        <v>139</v>
      </c>
      <c r="G730" s="5" t="s">
        <v>168</v>
      </c>
    </row>
    <row r="731" spans="2:7" x14ac:dyDescent="0.3">
      <c r="B731" s="5" t="s">
        <v>26</v>
      </c>
      <c r="C731" s="5" t="s">
        <v>141</v>
      </c>
      <c r="D731" s="6">
        <v>44340</v>
      </c>
      <c r="E731" s="17">
        <v>44340.709675925929</v>
      </c>
      <c r="F731" s="7">
        <v>139</v>
      </c>
      <c r="G731" s="5" t="s">
        <v>161</v>
      </c>
    </row>
    <row r="732" spans="2:7" x14ac:dyDescent="0.3">
      <c r="B732" s="5" t="s">
        <v>29</v>
      </c>
      <c r="C732" s="5" t="s">
        <v>153</v>
      </c>
      <c r="D732" s="6">
        <v>44340</v>
      </c>
      <c r="E732" s="17">
        <v>44340.70997685186</v>
      </c>
      <c r="F732" s="7">
        <v>144</v>
      </c>
      <c r="G732" s="5" t="s">
        <v>169</v>
      </c>
    </row>
    <row r="733" spans="2:7" x14ac:dyDescent="0.3">
      <c r="B733" s="5" t="s">
        <v>26</v>
      </c>
      <c r="C733" s="5" t="s">
        <v>184</v>
      </c>
      <c r="D733" s="6">
        <v>44340</v>
      </c>
      <c r="E733" s="17">
        <v>44340.710011574076</v>
      </c>
      <c r="F733" s="7">
        <v>144</v>
      </c>
      <c r="G733" s="5" t="s">
        <v>182</v>
      </c>
    </row>
    <row r="734" spans="2:7" x14ac:dyDescent="0.3">
      <c r="B734" s="5" t="s">
        <v>26</v>
      </c>
      <c r="C734" s="5" t="s">
        <v>141</v>
      </c>
      <c r="D734" s="6">
        <v>44340</v>
      </c>
      <c r="E734" s="17">
        <v>44340.710115740745</v>
      </c>
      <c r="F734" s="7">
        <v>144</v>
      </c>
      <c r="G734" s="5" t="s">
        <v>161</v>
      </c>
    </row>
    <row r="735" spans="2:7" x14ac:dyDescent="0.3">
      <c r="B735" s="5" t="s">
        <v>26</v>
      </c>
      <c r="C735" s="5" t="s">
        <v>141</v>
      </c>
      <c r="D735" s="6">
        <v>44340</v>
      </c>
      <c r="E735" s="17">
        <v>44340.710231481484</v>
      </c>
      <c r="F735" s="7">
        <v>156</v>
      </c>
      <c r="G735" s="5" t="s">
        <v>67</v>
      </c>
    </row>
    <row r="736" spans="2:7" x14ac:dyDescent="0.3">
      <c r="B736" s="5" t="s">
        <v>29</v>
      </c>
      <c r="C736" s="5" t="s">
        <v>147</v>
      </c>
      <c r="D736" s="6">
        <v>44340</v>
      </c>
      <c r="E736" s="17">
        <v>44340.71025462963</v>
      </c>
      <c r="F736" s="7">
        <v>144</v>
      </c>
      <c r="G736" s="5" t="s">
        <v>160</v>
      </c>
    </row>
    <row r="737" spans="2:7" x14ac:dyDescent="0.3">
      <c r="B737" s="5" t="s">
        <v>29</v>
      </c>
      <c r="C737" s="5" t="s">
        <v>147</v>
      </c>
      <c r="D737" s="6">
        <v>44340</v>
      </c>
      <c r="E737" s="17">
        <v>44340.710416666669</v>
      </c>
      <c r="F737" s="7">
        <v>156</v>
      </c>
      <c r="G737" s="5" t="s">
        <v>67</v>
      </c>
    </row>
    <row r="738" spans="2:7" x14ac:dyDescent="0.3">
      <c r="B738" s="5" t="s">
        <v>29</v>
      </c>
      <c r="C738" s="5" t="s">
        <v>153</v>
      </c>
      <c r="D738" s="6">
        <v>44340</v>
      </c>
      <c r="E738" s="17">
        <v>44340.710497685192</v>
      </c>
      <c r="F738" s="7">
        <v>149</v>
      </c>
      <c r="G738" s="5" t="s">
        <v>154</v>
      </c>
    </row>
    <row r="739" spans="2:7" x14ac:dyDescent="0.3">
      <c r="B739" s="5" t="s">
        <v>26</v>
      </c>
      <c r="C739" s="5" t="s">
        <v>184</v>
      </c>
      <c r="D739" s="6">
        <v>44340</v>
      </c>
      <c r="E739" s="17">
        <v>44340.710914351854</v>
      </c>
      <c r="F739" s="7">
        <v>149</v>
      </c>
      <c r="G739" s="5" t="s">
        <v>185</v>
      </c>
    </row>
    <row r="740" spans="2:7" x14ac:dyDescent="0.3">
      <c r="B740" s="5" t="s">
        <v>26</v>
      </c>
      <c r="C740" s="5" t="s">
        <v>184</v>
      </c>
      <c r="D740" s="6">
        <v>44340</v>
      </c>
      <c r="E740" s="17">
        <v>44340.711215277777</v>
      </c>
      <c r="F740" s="7">
        <v>151</v>
      </c>
      <c r="G740" s="5" t="s">
        <v>185</v>
      </c>
    </row>
    <row r="741" spans="2:7" x14ac:dyDescent="0.3">
      <c r="B741" s="5" t="s">
        <v>26</v>
      </c>
      <c r="C741" s="5" t="s">
        <v>184</v>
      </c>
      <c r="D741" s="6">
        <v>44340</v>
      </c>
      <c r="E741" s="17">
        <v>44340.711331018516</v>
      </c>
      <c r="F741" s="7">
        <v>156</v>
      </c>
      <c r="G741" s="5" t="s">
        <v>67</v>
      </c>
    </row>
    <row r="742" spans="2:7" x14ac:dyDescent="0.3">
      <c r="B742" s="5" t="s">
        <v>29</v>
      </c>
      <c r="C742" s="5" t="s">
        <v>153</v>
      </c>
      <c r="D742" s="6">
        <v>44340</v>
      </c>
      <c r="E742" s="17">
        <v>44340.711412037046</v>
      </c>
      <c r="F742" s="7">
        <v>151</v>
      </c>
      <c r="G742" s="5" t="s">
        <v>154</v>
      </c>
    </row>
    <row r="743" spans="2:7" x14ac:dyDescent="0.3">
      <c r="B743" s="5" t="s">
        <v>29</v>
      </c>
      <c r="C743" s="5" t="s">
        <v>153</v>
      </c>
      <c r="D743" s="6">
        <v>44340</v>
      </c>
      <c r="E743" s="17">
        <v>44340.711527777785</v>
      </c>
      <c r="F743" s="7">
        <v>156</v>
      </c>
      <c r="G743" s="5" t="s">
        <v>67</v>
      </c>
    </row>
    <row r="744" spans="2:7" x14ac:dyDescent="0.3">
      <c r="B744" s="5" t="s">
        <v>29</v>
      </c>
      <c r="C744" s="5" t="s">
        <v>145</v>
      </c>
      <c r="D744" s="6">
        <v>44340</v>
      </c>
      <c r="E744" s="17">
        <v>44340.712349537025</v>
      </c>
      <c r="F744" s="7">
        <v>139</v>
      </c>
      <c r="G744" s="5" t="s">
        <v>183</v>
      </c>
    </row>
    <row r="745" spans="2:7" x14ac:dyDescent="0.3">
      <c r="B745" s="5" t="s">
        <v>29</v>
      </c>
      <c r="C745" s="5" t="s">
        <v>145</v>
      </c>
      <c r="D745" s="6">
        <v>44340</v>
      </c>
      <c r="E745" s="17">
        <v>44340.712777777764</v>
      </c>
      <c r="F745" s="7">
        <v>144</v>
      </c>
      <c r="G745" s="5" t="s">
        <v>183</v>
      </c>
    </row>
    <row r="746" spans="2:7" x14ac:dyDescent="0.3">
      <c r="B746" s="5" t="s">
        <v>29</v>
      </c>
      <c r="C746" s="5" t="s">
        <v>145</v>
      </c>
      <c r="D746" s="6">
        <v>44340</v>
      </c>
      <c r="E746" s="17">
        <v>44340.712916666656</v>
      </c>
      <c r="F746" s="7">
        <v>156</v>
      </c>
      <c r="G746" s="5" t="s">
        <v>67</v>
      </c>
    </row>
    <row r="747" spans="2:7" x14ac:dyDescent="0.3">
      <c r="B747" s="5" t="s">
        <v>26</v>
      </c>
      <c r="C747" s="5" t="s">
        <v>149</v>
      </c>
      <c r="D747" s="6">
        <v>44340</v>
      </c>
      <c r="E747" s="17">
        <v>44340.713009259263</v>
      </c>
      <c r="F747" s="7">
        <v>139</v>
      </c>
      <c r="G747" s="5" t="s">
        <v>177</v>
      </c>
    </row>
    <row r="748" spans="2:7" x14ac:dyDescent="0.3">
      <c r="B748" s="5" t="s">
        <v>26</v>
      </c>
      <c r="C748" s="5" t="s">
        <v>149</v>
      </c>
      <c r="D748" s="6">
        <v>44340</v>
      </c>
      <c r="E748" s="17">
        <v>44340.713472222225</v>
      </c>
      <c r="F748" s="7">
        <v>144</v>
      </c>
      <c r="G748" s="5" t="s">
        <v>177</v>
      </c>
    </row>
    <row r="749" spans="2:7" x14ac:dyDescent="0.3">
      <c r="B749" s="5" t="s">
        <v>26</v>
      </c>
      <c r="C749" s="5" t="s">
        <v>149</v>
      </c>
      <c r="D749" s="6">
        <v>44340</v>
      </c>
      <c r="E749" s="17">
        <v>44340.713634259264</v>
      </c>
      <c r="F749" s="7">
        <v>156</v>
      </c>
      <c r="G749" s="5" t="s">
        <v>67</v>
      </c>
    </row>
    <row r="750" spans="2:7" ht="28.8" x14ac:dyDescent="0.3">
      <c r="B750" s="5" t="s">
        <v>26</v>
      </c>
      <c r="C750" s="5" t="s">
        <v>162</v>
      </c>
      <c r="D750" s="6">
        <v>44340</v>
      </c>
      <c r="E750" s="17">
        <v>44340.715104166673</v>
      </c>
      <c r="F750" s="7">
        <v>139</v>
      </c>
      <c r="G750" s="5" t="s">
        <v>176</v>
      </c>
    </row>
    <row r="751" spans="2:7" x14ac:dyDescent="0.3">
      <c r="B751" s="5" t="s">
        <v>26</v>
      </c>
      <c r="C751" s="5" t="s">
        <v>162</v>
      </c>
      <c r="D751" s="6">
        <v>44340</v>
      </c>
      <c r="E751" s="17">
        <v>44340.715451388896</v>
      </c>
      <c r="F751" s="7">
        <v>144</v>
      </c>
      <c r="G751" s="5" t="s">
        <v>177</v>
      </c>
    </row>
    <row r="752" spans="2:7" x14ac:dyDescent="0.3">
      <c r="B752" s="5" t="s">
        <v>26</v>
      </c>
      <c r="C752" s="5" t="s">
        <v>162</v>
      </c>
      <c r="D752" s="6">
        <v>44340</v>
      </c>
      <c r="E752" s="17">
        <v>44340.715833333343</v>
      </c>
      <c r="F752" s="7">
        <v>149</v>
      </c>
      <c r="G752" s="5" t="s">
        <v>163</v>
      </c>
    </row>
    <row r="753" spans="2:7" x14ac:dyDescent="0.3">
      <c r="B753" s="5" t="s">
        <v>26</v>
      </c>
      <c r="C753" s="5" t="s">
        <v>162</v>
      </c>
      <c r="D753" s="6">
        <v>44340</v>
      </c>
      <c r="E753" s="17">
        <v>44340.716435185197</v>
      </c>
      <c r="F753" s="7">
        <v>151</v>
      </c>
      <c r="G753" s="5" t="s">
        <v>163</v>
      </c>
    </row>
    <row r="754" spans="2:7" x14ac:dyDescent="0.3">
      <c r="B754" s="5" t="s">
        <v>26</v>
      </c>
      <c r="C754" s="5" t="s">
        <v>162</v>
      </c>
      <c r="D754" s="6">
        <v>44340</v>
      </c>
      <c r="E754" s="17">
        <v>44340.716585648159</v>
      </c>
      <c r="F754" s="7">
        <v>156</v>
      </c>
      <c r="G754" s="5" t="s">
        <v>67</v>
      </c>
    </row>
    <row r="755" spans="2:7" x14ac:dyDescent="0.3">
      <c r="B755" s="5" t="s">
        <v>26</v>
      </c>
      <c r="C755" s="5" t="s">
        <v>151</v>
      </c>
      <c r="D755" s="6">
        <v>44340</v>
      </c>
      <c r="E755" s="17">
        <v>44340.717025462953</v>
      </c>
      <c r="F755" s="7">
        <v>139</v>
      </c>
      <c r="G755" s="5" t="s">
        <v>181</v>
      </c>
    </row>
    <row r="756" spans="2:7" x14ac:dyDescent="0.3">
      <c r="B756" s="5" t="s">
        <v>26</v>
      </c>
      <c r="C756" s="5" t="s">
        <v>151</v>
      </c>
      <c r="D756" s="6">
        <v>44340</v>
      </c>
      <c r="E756" s="17">
        <v>44340.717488425915</v>
      </c>
      <c r="F756" s="7">
        <v>144</v>
      </c>
      <c r="G756" s="5" t="s">
        <v>181</v>
      </c>
    </row>
    <row r="757" spans="2:7" x14ac:dyDescent="0.3">
      <c r="B757" s="5" t="s">
        <v>26</v>
      </c>
      <c r="C757" s="5" t="s">
        <v>151</v>
      </c>
      <c r="D757" s="6">
        <v>44340</v>
      </c>
      <c r="E757" s="17">
        <v>44340.71761574073</v>
      </c>
      <c r="F757" s="7">
        <v>156</v>
      </c>
      <c r="G757" s="5" t="s">
        <v>67</v>
      </c>
    </row>
    <row r="758" spans="2:7" x14ac:dyDescent="0.3">
      <c r="B758" s="5" t="s">
        <v>26</v>
      </c>
      <c r="C758" s="5" t="s">
        <v>166</v>
      </c>
      <c r="D758" s="6">
        <v>44340</v>
      </c>
      <c r="E758" s="17">
        <v>44340.718819444453</v>
      </c>
      <c r="F758" s="7">
        <v>139</v>
      </c>
      <c r="G758" s="5" t="s">
        <v>182</v>
      </c>
    </row>
    <row r="759" spans="2:7" x14ac:dyDescent="0.3">
      <c r="B759" s="5" t="s">
        <v>26</v>
      </c>
      <c r="C759" s="5" t="s">
        <v>166</v>
      </c>
      <c r="D759" s="6">
        <v>44340</v>
      </c>
      <c r="E759" s="17">
        <v>44340.719178240746</v>
      </c>
      <c r="F759" s="7">
        <v>144</v>
      </c>
      <c r="G759" s="5" t="s">
        <v>182</v>
      </c>
    </row>
    <row r="760" spans="2:7" x14ac:dyDescent="0.3">
      <c r="B760" s="5" t="s">
        <v>26</v>
      </c>
      <c r="C760" s="5" t="s">
        <v>166</v>
      </c>
      <c r="D760" s="6">
        <v>44340</v>
      </c>
      <c r="E760" s="17">
        <v>44340.719293981485</v>
      </c>
      <c r="F760" s="7">
        <v>156</v>
      </c>
      <c r="G760" s="5" t="s">
        <v>67</v>
      </c>
    </row>
    <row r="761" spans="2:7" ht="28.8" x14ac:dyDescent="0.3">
      <c r="B761" s="5" t="s">
        <v>26</v>
      </c>
      <c r="C761" s="5" t="s">
        <v>174</v>
      </c>
      <c r="D761" s="6">
        <v>44340</v>
      </c>
      <c r="E761" s="17">
        <v>44340.719490740747</v>
      </c>
      <c r="F761" s="7">
        <v>139</v>
      </c>
      <c r="G761" s="5" t="s">
        <v>180</v>
      </c>
    </row>
    <row r="762" spans="2:7" x14ac:dyDescent="0.3">
      <c r="B762" s="5" t="s">
        <v>26</v>
      </c>
      <c r="C762" s="5" t="s">
        <v>174</v>
      </c>
      <c r="D762" s="6">
        <v>44340</v>
      </c>
      <c r="E762" s="17">
        <v>44340.719965277785</v>
      </c>
      <c r="F762" s="7">
        <v>144</v>
      </c>
      <c r="G762" s="5" t="s">
        <v>181</v>
      </c>
    </row>
    <row r="763" spans="2:7" x14ac:dyDescent="0.3">
      <c r="B763" s="5" t="s">
        <v>26</v>
      </c>
      <c r="C763" s="5" t="s">
        <v>174</v>
      </c>
      <c r="D763" s="6">
        <v>44340</v>
      </c>
      <c r="E763" s="17">
        <v>44340.720405092601</v>
      </c>
      <c r="F763" s="7">
        <v>149</v>
      </c>
      <c r="G763" s="5" t="s">
        <v>175</v>
      </c>
    </row>
    <row r="764" spans="2:7" x14ac:dyDescent="0.3">
      <c r="B764" s="5" t="s">
        <v>26</v>
      </c>
      <c r="C764" s="5" t="s">
        <v>174</v>
      </c>
      <c r="D764" s="6">
        <v>44340</v>
      </c>
      <c r="E764" s="17">
        <v>44340.72119212964</v>
      </c>
      <c r="F764" s="7">
        <v>151</v>
      </c>
      <c r="G764" s="5" t="s">
        <v>175</v>
      </c>
    </row>
    <row r="765" spans="2:7" x14ac:dyDescent="0.3">
      <c r="B765" s="5" t="s">
        <v>26</v>
      </c>
      <c r="C765" s="5" t="s">
        <v>174</v>
      </c>
      <c r="D765" s="6">
        <v>44340</v>
      </c>
      <c r="E765" s="17">
        <v>44340.721354166679</v>
      </c>
      <c r="F765" s="7">
        <v>156</v>
      </c>
      <c r="G765" s="5" t="s">
        <v>67</v>
      </c>
    </row>
    <row r="766" spans="2:7" ht="28.8" x14ac:dyDescent="0.3">
      <c r="B766" s="5" t="s">
        <v>29</v>
      </c>
      <c r="C766" s="5" t="s">
        <v>158</v>
      </c>
      <c r="D766" s="6">
        <v>44340</v>
      </c>
      <c r="E766" s="17">
        <v>44340.77248842593</v>
      </c>
      <c r="F766" s="7">
        <v>139</v>
      </c>
      <c r="G766" s="5" t="s">
        <v>170</v>
      </c>
    </row>
    <row r="767" spans="2:7" x14ac:dyDescent="0.3">
      <c r="B767" s="5" t="s">
        <v>29</v>
      </c>
      <c r="C767" s="5" t="s">
        <v>158</v>
      </c>
      <c r="D767" s="6">
        <v>44340</v>
      </c>
      <c r="E767" s="17">
        <v>44340.772928240745</v>
      </c>
      <c r="F767" s="7">
        <v>144</v>
      </c>
      <c r="G767" s="5" t="s">
        <v>171</v>
      </c>
    </row>
    <row r="768" spans="2:7" x14ac:dyDescent="0.3">
      <c r="B768" s="5" t="s">
        <v>29</v>
      </c>
      <c r="C768" s="5" t="s">
        <v>158</v>
      </c>
      <c r="D768" s="6">
        <v>44340</v>
      </c>
      <c r="E768" s="17">
        <v>44340.773622685192</v>
      </c>
      <c r="F768" s="7">
        <v>149</v>
      </c>
      <c r="G768" s="5" t="s">
        <v>159</v>
      </c>
    </row>
    <row r="769" spans="2:7" x14ac:dyDescent="0.3">
      <c r="B769" s="5" t="s">
        <v>29</v>
      </c>
      <c r="C769" s="5" t="s">
        <v>158</v>
      </c>
      <c r="D769" s="6">
        <v>44340</v>
      </c>
      <c r="E769" s="17">
        <v>44340.774270833339</v>
      </c>
      <c r="F769" s="7">
        <v>151</v>
      </c>
      <c r="G769" s="5" t="s">
        <v>159</v>
      </c>
    </row>
    <row r="770" spans="2:7" x14ac:dyDescent="0.3">
      <c r="B770" s="5" t="s">
        <v>29</v>
      </c>
      <c r="C770" s="5" t="s">
        <v>158</v>
      </c>
      <c r="D770" s="6">
        <v>44340</v>
      </c>
      <c r="E770" s="17">
        <v>44340.774386574078</v>
      </c>
      <c r="F770" s="7">
        <v>156</v>
      </c>
      <c r="G770" s="5" t="s">
        <v>67</v>
      </c>
    </row>
    <row r="771" spans="2:7" x14ac:dyDescent="0.3">
      <c r="B771" s="5" t="s">
        <v>26</v>
      </c>
      <c r="C771" s="5" t="s">
        <v>27</v>
      </c>
      <c r="D771" s="6">
        <v>44341</v>
      </c>
      <c r="E771" s="17">
        <v>44341.255150462966</v>
      </c>
      <c r="F771" s="7">
        <v>112</v>
      </c>
      <c r="G771" s="5" t="s">
        <v>28</v>
      </c>
    </row>
    <row r="772" spans="2:7" x14ac:dyDescent="0.3">
      <c r="B772" s="5" t="s">
        <v>29</v>
      </c>
      <c r="C772" s="5" t="s">
        <v>30</v>
      </c>
      <c r="D772" s="6">
        <v>44341</v>
      </c>
      <c r="E772" s="17">
        <v>44341.257152777776</v>
      </c>
      <c r="F772" s="7">
        <v>112</v>
      </c>
      <c r="G772" s="5" t="s">
        <v>31</v>
      </c>
    </row>
    <row r="773" spans="2:7" x14ac:dyDescent="0.3">
      <c r="B773" s="5" t="s">
        <v>26</v>
      </c>
      <c r="C773" s="5" t="s">
        <v>27</v>
      </c>
      <c r="D773" s="6">
        <v>44341</v>
      </c>
      <c r="E773" s="17">
        <v>44341.259479166671</v>
      </c>
      <c r="F773" s="7">
        <v>113</v>
      </c>
      <c r="G773" s="5" t="s">
        <v>34</v>
      </c>
    </row>
    <row r="774" spans="2:7" x14ac:dyDescent="0.3">
      <c r="B774" s="5" t="s">
        <v>26</v>
      </c>
      <c r="C774" s="5" t="s">
        <v>27</v>
      </c>
      <c r="D774" s="6">
        <v>44341</v>
      </c>
      <c r="E774" s="17">
        <v>44341.259594907409</v>
      </c>
      <c r="F774" s="7">
        <v>135</v>
      </c>
      <c r="G774" s="5" t="s">
        <v>34</v>
      </c>
    </row>
    <row r="775" spans="2:7" x14ac:dyDescent="0.3">
      <c r="B775" s="5" t="s">
        <v>26</v>
      </c>
      <c r="C775" s="5" t="s">
        <v>32</v>
      </c>
      <c r="D775" s="6">
        <v>44341</v>
      </c>
      <c r="E775" s="17">
        <v>44341.260405092602</v>
      </c>
      <c r="F775" s="7">
        <v>102</v>
      </c>
      <c r="G775" s="5" t="s">
        <v>33</v>
      </c>
    </row>
    <row r="776" spans="2:7" x14ac:dyDescent="0.3">
      <c r="B776" s="5" t="s">
        <v>26</v>
      </c>
      <c r="C776" s="5" t="s">
        <v>27</v>
      </c>
      <c r="D776" s="6">
        <v>44341</v>
      </c>
      <c r="E776" s="17">
        <v>44341.261006944449</v>
      </c>
      <c r="F776" s="7">
        <v>113</v>
      </c>
      <c r="G776" s="5" t="s">
        <v>34</v>
      </c>
    </row>
    <row r="777" spans="2:7" x14ac:dyDescent="0.3">
      <c r="B777" s="5" t="s">
        <v>26</v>
      </c>
      <c r="C777" s="5" t="s">
        <v>32</v>
      </c>
      <c r="D777" s="6">
        <v>44341</v>
      </c>
      <c r="E777" s="17">
        <v>44341.261087962972</v>
      </c>
      <c r="F777" s="7">
        <v>106</v>
      </c>
      <c r="G777" s="5" t="s">
        <v>33</v>
      </c>
    </row>
    <row r="778" spans="2:7" x14ac:dyDescent="0.3">
      <c r="B778" s="5" t="s">
        <v>26</v>
      </c>
      <c r="C778" s="5" t="s">
        <v>27</v>
      </c>
      <c r="D778" s="6">
        <v>44341</v>
      </c>
      <c r="E778" s="17">
        <v>44341.261134259265</v>
      </c>
      <c r="F778" s="7">
        <v>123</v>
      </c>
      <c r="G778" s="5" t="s">
        <v>34</v>
      </c>
    </row>
    <row r="779" spans="2:7" x14ac:dyDescent="0.3">
      <c r="B779" s="5" t="s">
        <v>26</v>
      </c>
      <c r="C779" s="5" t="s">
        <v>32</v>
      </c>
      <c r="D779" s="6">
        <v>44341</v>
      </c>
      <c r="E779" s="17">
        <v>44341.261192129641</v>
      </c>
      <c r="F779" s="7">
        <v>112</v>
      </c>
      <c r="G779" s="5" t="s">
        <v>33</v>
      </c>
    </row>
    <row r="780" spans="2:7" ht="28.8" x14ac:dyDescent="0.3">
      <c r="B780" s="5" t="s">
        <v>26</v>
      </c>
      <c r="C780" s="5" t="s">
        <v>32</v>
      </c>
      <c r="D780" s="6">
        <v>44341</v>
      </c>
      <c r="E780" s="17">
        <v>44341.262256944457</v>
      </c>
      <c r="F780" s="7">
        <v>113</v>
      </c>
      <c r="G780" s="5" t="s">
        <v>35</v>
      </c>
    </row>
    <row r="781" spans="2:7" x14ac:dyDescent="0.3">
      <c r="B781" s="5" t="s">
        <v>29</v>
      </c>
      <c r="C781" s="5" t="s">
        <v>30</v>
      </c>
      <c r="D781" s="6">
        <v>44341</v>
      </c>
      <c r="E781" s="17">
        <v>44341.262314814812</v>
      </c>
      <c r="F781" s="7">
        <v>113</v>
      </c>
      <c r="G781" s="5" t="s">
        <v>36</v>
      </c>
    </row>
    <row r="782" spans="2:7" x14ac:dyDescent="0.3">
      <c r="B782" s="5" t="s">
        <v>26</v>
      </c>
      <c r="C782" s="5" t="s">
        <v>32</v>
      </c>
      <c r="D782" s="6">
        <v>44341</v>
      </c>
      <c r="E782" s="17">
        <v>44341.262361111127</v>
      </c>
      <c r="F782" s="7">
        <v>123</v>
      </c>
      <c r="G782" s="5" t="s">
        <v>34</v>
      </c>
    </row>
    <row r="783" spans="2:7" x14ac:dyDescent="0.3">
      <c r="B783" s="5" t="s">
        <v>29</v>
      </c>
      <c r="C783" s="5" t="s">
        <v>30</v>
      </c>
      <c r="D783" s="6">
        <v>44341</v>
      </c>
      <c r="E783" s="17">
        <v>44341.262430555551</v>
      </c>
      <c r="F783" s="7">
        <v>123</v>
      </c>
      <c r="G783" s="5" t="s">
        <v>36</v>
      </c>
    </row>
    <row r="784" spans="2:7" x14ac:dyDescent="0.3">
      <c r="B784" s="5" t="s">
        <v>26</v>
      </c>
      <c r="C784" s="5" t="s">
        <v>37</v>
      </c>
      <c r="D784" s="6">
        <v>44341</v>
      </c>
      <c r="E784" s="17">
        <v>44341.263437499991</v>
      </c>
      <c r="F784" s="7">
        <v>102</v>
      </c>
      <c r="G784" s="5" t="s">
        <v>38</v>
      </c>
    </row>
    <row r="785" spans="2:7" x14ac:dyDescent="0.3">
      <c r="B785" s="5" t="s">
        <v>26</v>
      </c>
      <c r="C785" s="5" t="s">
        <v>37</v>
      </c>
      <c r="D785" s="6">
        <v>44341</v>
      </c>
      <c r="E785" s="17">
        <v>44341.264131944437</v>
      </c>
      <c r="F785" s="7">
        <v>106</v>
      </c>
      <c r="G785" s="5" t="s">
        <v>38</v>
      </c>
    </row>
    <row r="786" spans="2:7" x14ac:dyDescent="0.3">
      <c r="B786" s="5" t="s">
        <v>26</v>
      </c>
      <c r="C786" s="5" t="s">
        <v>37</v>
      </c>
      <c r="D786" s="6">
        <v>44341</v>
      </c>
      <c r="E786" s="17">
        <v>44341.264236111107</v>
      </c>
      <c r="F786" s="7">
        <v>112</v>
      </c>
      <c r="G786" s="5" t="s">
        <v>38</v>
      </c>
    </row>
    <row r="787" spans="2:7" ht="28.8" x14ac:dyDescent="0.3">
      <c r="B787" s="5" t="s">
        <v>26</v>
      </c>
      <c r="C787" s="5" t="s">
        <v>37</v>
      </c>
      <c r="D787" s="6">
        <v>44341</v>
      </c>
      <c r="E787" s="17">
        <v>44341.264872685184</v>
      </c>
      <c r="F787" s="7">
        <v>113</v>
      </c>
      <c r="G787" s="5" t="s">
        <v>39</v>
      </c>
    </row>
    <row r="788" spans="2:7" x14ac:dyDescent="0.3">
      <c r="B788" s="5" t="s">
        <v>26</v>
      </c>
      <c r="C788" s="5" t="s">
        <v>37</v>
      </c>
      <c r="D788" s="6">
        <v>44341</v>
      </c>
      <c r="E788" s="17">
        <v>44341.264918981484</v>
      </c>
      <c r="F788" s="7">
        <v>123</v>
      </c>
      <c r="G788" s="5" t="s">
        <v>40</v>
      </c>
    </row>
    <row r="789" spans="2:7" x14ac:dyDescent="0.3">
      <c r="B789" s="5" t="s">
        <v>29</v>
      </c>
      <c r="C789" s="5" t="s">
        <v>41</v>
      </c>
      <c r="D789" s="6">
        <v>44341</v>
      </c>
      <c r="E789" s="17">
        <v>44341.274733796294</v>
      </c>
      <c r="F789" s="7">
        <v>112</v>
      </c>
      <c r="G789" s="5" t="s">
        <v>42</v>
      </c>
    </row>
    <row r="790" spans="2:7" x14ac:dyDescent="0.3">
      <c r="B790" s="5" t="s">
        <v>26</v>
      </c>
      <c r="C790" s="5" t="s">
        <v>43</v>
      </c>
      <c r="D790" s="6">
        <v>44341</v>
      </c>
      <c r="E790" s="17">
        <v>44341.277858796289</v>
      </c>
      <c r="F790" s="7">
        <v>102</v>
      </c>
      <c r="G790" s="5" t="s">
        <v>44</v>
      </c>
    </row>
    <row r="791" spans="2:7" x14ac:dyDescent="0.3">
      <c r="B791" s="5" t="s">
        <v>26</v>
      </c>
      <c r="C791" s="5" t="s">
        <v>43</v>
      </c>
      <c r="D791" s="6">
        <v>44341</v>
      </c>
      <c r="E791" s="17">
        <v>44341.27848379629</v>
      </c>
      <c r="F791" s="7">
        <v>106</v>
      </c>
      <c r="G791" s="5" t="s">
        <v>44</v>
      </c>
    </row>
    <row r="792" spans="2:7" x14ac:dyDescent="0.3">
      <c r="B792" s="5" t="s">
        <v>26</v>
      </c>
      <c r="C792" s="5" t="s">
        <v>43</v>
      </c>
      <c r="D792" s="6">
        <v>44341</v>
      </c>
      <c r="E792" s="17">
        <v>44341.278587962959</v>
      </c>
      <c r="F792" s="7">
        <v>112</v>
      </c>
      <c r="G792" s="5" t="s">
        <v>44</v>
      </c>
    </row>
    <row r="793" spans="2:7" ht="28.8" x14ac:dyDescent="0.3">
      <c r="B793" s="5" t="s">
        <v>26</v>
      </c>
      <c r="C793" s="5" t="s">
        <v>43</v>
      </c>
      <c r="D793" s="6">
        <v>44341</v>
      </c>
      <c r="E793" s="17">
        <v>44341.27879629629</v>
      </c>
      <c r="F793" s="7">
        <v>113</v>
      </c>
      <c r="G793" s="5" t="s">
        <v>46</v>
      </c>
    </row>
    <row r="794" spans="2:7" x14ac:dyDescent="0.3">
      <c r="B794" s="5" t="s">
        <v>26</v>
      </c>
      <c r="C794" s="5" t="s">
        <v>43</v>
      </c>
      <c r="D794" s="6">
        <v>44341</v>
      </c>
      <c r="E794" s="17">
        <v>44341.278831018513</v>
      </c>
      <c r="F794" s="7">
        <v>123</v>
      </c>
      <c r="G794" s="5" t="s">
        <v>47</v>
      </c>
    </row>
    <row r="795" spans="2:7" x14ac:dyDescent="0.3">
      <c r="B795" s="5" t="s">
        <v>29</v>
      </c>
      <c r="C795" s="5" t="s">
        <v>41</v>
      </c>
      <c r="D795" s="6">
        <v>44341</v>
      </c>
      <c r="E795" s="17">
        <v>44341.279351851852</v>
      </c>
      <c r="F795" s="7">
        <v>113</v>
      </c>
      <c r="G795" s="5" t="s">
        <v>45</v>
      </c>
    </row>
    <row r="796" spans="2:7" x14ac:dyDescent="0.3">
      <c r="B796" s="5" t="s">
        <v>29</v>
      </c>
      <c r="C796" s="5" t="s">
        <v>41</v>
      </c>
      <c r="D796" s="6">
        <v>44341</v>
      </c>
      <c r="E796" s="17">
        <v>44341.279374999998</v>
      </c>
      <c r="F796" s="7">
        <v>123</v>
      </c>
      <c r="G796" s="5" t="s">
        <v>45</v>
      </c>
    </row>
    <row r="797" spans="2:7" x14ac:dyDescent="0.3">
      <c r="B797" s="5" t="s">
        <v>26</v>
      </c>
      <c r="C797" s="5" t="s">
        <v>48</v>
      </c>
      <c r="D797" s="6">
        <v>44341</v>
      </c>
      <c r="E797" s="17">
        <v>44341.283020833325</v>
      </c>
      <c r="F797" s="7">
        <v>112</v>
      </c>
      <c r="G797" s="5" t="s">
        <v>49</v>
      </c>
    </row>
    <row r="798" spans="2:7" x14ac:dyDescent="0.3">
      <c r="B798" s="5" t="s">
        <v>29</v>
      </c>
      <c r="C798" s="5" t="s">
        <v>50</v>
      </c>
      <c r="D798" s="6">
        <v>44341</v>
      </c>
      <c r="E798" s="17">
        <v>44341.284432870365</v>
      </c>
      <c r="F798" s="7">
        <v>112</v>
      </c>
      <c r="G798" s="5" t="s">
        <v>51</v>
      </c>
    </row>
    <row r="799" spans="2:7" x14ac:dyDescent="0.3">
      <c r="B799" s="5" t="s">
        <v>26</v>
      </c>
      <c r="C799" s="5" t="s">
        <v>52</v>
      </c>
      <c r="D799" s="6">
        <v>44341</v>
      </c>
      <c r="E799" s="17">
        <v>44341.284930555557</v>
      </c>
      <c r="F799" s="7">
        <v>112</v>
      </c>
      <c r="G799" s="5" t="s">
        <v>53</v>
      </c>
    </row>
    <row r="800" spans="2:7" x14ac:dyDescent="0.3">
      <c r="B800" s="5" t="s">
        <v>26</v>
      </c>
      <c r="C800" s="5" t="s">
        <v>56</v>
      </c>
      <c r="D800" s="6">
        <v>44341</v>
      </c>
      <c r="E800" s="17">
        <v>44341.28597222222</v>
      </c>
      <c r="F800" s="7">
        <v>112</v>
      </c>
      <c r="G800" s="5" t="s">
        <v>57</v>
      </c>
    </row>
    <row r="801" spans="2:7" x14ac:dyDescent="0.3">
      <c r="B801" s="5" t="s">
        <v>26</v>
      </c>
      <c r="C801" s="5" t="s">
        <v>54</v>
      </c>
      <c r="D801" s="6">
        <v>44341</v>
      </c>
      <c r="E801" s="17">
        <v>44341.286076388882</v>
      </c>
      <c r="F801" s="7">
        <v>112</v>
      </c>
      <c r="G801" s="5" t="s">
        <v>55</v>
      </c>
    </row>
    <row r="802" spans="2:7" x14ac:dyDescent="0.3">
      <c r="B802" s="5" t="s">
        <v>29</v>
      </c>
      <c r="C802" s="5" t="s">
        <v>58</v>
      </c>
      <c r="D802" s="6">
        <v>44341</v>
      </c>
      <c r="E802" s="17">
        <v>44341.286145833335</v>
      </c>
      <c r="F802" s="7">
        <v>112</v>
      </c>
      <c r="G802" s="5" t="s">
        <v>59</v>
      </c>
    </row>
    <row r="803" spans="2:7" x14ac:dyDescent="0.3">
      <c r="B803" s="5" t="s">
        <v>29</v>
      </c>
      <c r="C803" s="5" t="s">
        <v>60</v>
      </c>
      <c r="D803" s="6">
        <v>44341</v>
      </c>
      <c r="E803" s="17">
        <v>44341.287210648152</v>
      </c>
      <c r="F803" s="7">
        <v>112</v>
      </c>
      <c r="G803" s="5" t="s">
        <v>61</v>
      </c>
    </row>
    <row r="804" spans="2:7" x14ac:dyDescent="0.3">
      <c r="B804" s="5" t="s">
        <v>26</v>
      </c>
      <c r="C804" s="5" t="s">
        <v>64</v>
      </c>
      <c r="D804" s="6">
        <v>44341</v>
      </c>
      <c r="E804" s="17">
        <v>44341.287951388891</v>
      </c>
      <c r="F804" s="7">
        <v>112</v>
      </c>
      <c r="G804" s="5" t="s">
        <v>65</v>
      </c>
    </row>
    <row r="805" spans="2:7" x14ac:dyDescent="0.3">
      <c r="B805" s="5" t="s">
        <v>26</v>
      </c>
      <c r="C805" s="5" t="s">
        <v>62</v>
      </c>
      <c r="D805" s="6">
        <v>44341</v>
      </c>
      <c r="E805" s="17">
        <v>44341.288518518515</v>
      </c>
      <c r="F805" s="7">
        <v>112</v>
      </c>
      <c r="G805" s="5" t="s">
        <v>49</v>
      </c>
    </row>
    <row r="806" spans="2:7" x14ac:dyDescent="0.3">
      <c r="B806" s="5" t="s">
        <v>26</v>
      </c>
      <c r="C806" s="5" t="s">
        <v>52</v>
      </c>
      <c r="D806" s="6">
        <v>44341</v>
      </c>
      <c r="E806" s="17">
        <v>44341.289699074077</v>
      </c>
      <c r="F806" s="7">
        <v>113</v>
      </c>
      <c r="G806" s="5" t="s">
        <v>66</v>
      </c>
    </row>
    <row r="807" spans="2:7" x14ac:dyDescent="0.3">
      <c r="B807" s="5" t="s">
        <v>26</v>
      </c>
      <c r="C807" s="5" t="s">
        <v>52</v>
      </c>
      <c r="D807" s="6">
        <v>44341</v>
      </c>
      <c r="E807" s="17">
        <v>44341.289814814816</v>
      </c>
      <c r="F807" s="7">
        <v>123</v>
      </c>
      <c r="G807" s="5" t="s">
        <v>66</v>
      </c>
    </row>
    <row r="808" spans="2:7" x14ac:dyDescent="0.3">
      <c r="B808" s="5" t="s">
        <v>26</v>
      </c>
      <c r="C808" s="5" t="s">
        <v>52</v>
      </c>
      <c r="D808" s="6">
        <v>44341</v>
      </c>
      <c r="E808" s="17">
        <v>44341.289953703708</v>
      </c>
      <c r="F808" s="7">
        <v>156</v>
      </c>
      <c r="G808" s="5" t="s">
        <v>67</v>
      </c>
    </row>
    <row r="809" spans="2:7" x14ac:dyDescent="0.3">
      <c r="B809" s="5" t="s">
        <v>26</v>
      </c>
      <c r="C809" s="5" t="s">
        <v>56</v>
      </c>
      <c r="D809" s="6">
        <v>44341</v>
      </c>
      <c r="E809" s="17">
        <v>44341.290150462963</v>
      </c>
      <c r="F809" s="7">
        <v>113</v>
      </c>
      <c r="G809" s="5" t="s">
        <v>68</v>
      </c>
    </row>
    <row r="810" spans="2:7" x14ac:dyDescent="0.3">
      <c r="B810" s="5" t="s">
        <v>26</v>
      </c>
      <c r="C810" s="5" t="s">
        <v>56</v>
      </c>
      <c r="D810" s="6">
        <v>44341</v>
      </c>
      <c r="E810" s="17">
        <v>44341.290300925924</v>
      </c>
      <c r="F810" s="7">
        <v>123</v>
      </c>
      <c r="G810" s="5" t="s">
        <v>68</v>
      </c>
    </row>
    <row r="811" spans="2:7" x14ac:dyDescent="0.3">
      <c r="B811" s="5" t="s">
        <v>26</v>
      </c>
      <c r="C811" s="5" t="s">
        <v>72</v>
      </c>
      <c r="D811" s="6">
        <v>44341</v>
      </c>
      <c r="E811" s="17">
        <v>44341.290486111109</v>
      </c>
      <c r="F811" s="7">
        <v>102</v>
      </c>
      <c r="G811" s="5" t="s">
        <v>73</v>
      </c>
    </row>
    <row r="812" spans="2:7" x14ac:dyDescent="0.3">
      <c r="B812" s="5" t="s">
        <v>29</v>
      </c>
      <c r="C812" s="5" t="s">
        <v>70</v>
      </c>
      <c r="D812" s="6">
        <v>44341</v>
      </c>
      <c r="E812" s="17">
        <v>44341.290856481486</v>
      </c>
      <c r="F812" s="7">
        <v>102</v>
      </c>
      <c r="G812" s="5" t="s">
        <v>71</v>
      </c>
    </row>
    <row r="813" spans="2:7" x14ac:dyDescent="0.3">
      <c r="B813" s="5" t="s">
        <v>29</v>
      </c>
      <c r="C813" s="5" t="s">
        <v>58</v>
      </c>
      <c r="D813" s="6">
        <v>44341</v>
      </c>
      <c r="E813" s="17">
        <v>44341.291250000002</v>
      </c>
      <c r="F813" s="7">
        <v>113</v>
      </c>
      <c r="G813" s="5" t="s">
        <v>69</v>
      </c>
    </row>
    <row r="814" spans="2:7" x14ac:dyDescent="0.3">
      <c r="B814" s="5" t="s">
        <v>29</v>
      </c>
      <c r="C814" s="5" t="s">
        <v>58</v>
      </c>
      <c r="D814" s="6">
        <v>44341</v>
      </c>
      <c r="E814" s="17">
        <v>44341.291388888894</v>
      </c>
      <c r="F814" s="7">
        <v>123</v>
      </c>
      <c r="G814" s="5" t="s">
        <v>69</v>
      </c>
    </row>
    <row r="815" spans="2:7" x14ac:dyDescent="0.3">
      <c r="B815" s="5" t="s">
        <v>26</v>
      </c>
      <c r="C815" s="5" t="s">
        <v>54</v>
      </c>
      <c r="D815" s="6">
        <v>44341</v>
      </c>
      <c r="E815" s="17">
        <v>44341.291446759249</v>
      </c>
      <c r="F815" s="7">
        <v>113</v>
      </c>
      <c r="G815" s="5" t="s">
        <v>88</v>
      </c>
    </row>
    <row r="816" spans="2:7" x14ac:dyDescent="0.3">
      <c r="B816" s="5" t="s">
        <v>29</v>
      </c>
      <c r="C816" s="5" t="s">
        <v>70</v>
      </c>
      <c r="D816" s="6">
        <v>44341</v>
      </c>
      <c r="E816" s="17">
        <v>44341.291539351856</v>
      </c>
      <c r="F816" s="7">
        <v>106</v>
      </c>
      <c r="G816" s="5" t="s">
        <v>71</v>
      </c>
    </row>
    <row r="817" spans="2:7" x14ac:dyDescent="0.3">
      <c r="B817" s="5" t="s">
        <v>29</v>
      </c>
      <c r="C817" s="5" t="s">
        <v>58</v>
      </c>
      <c r="D817" s="6">
        <v>44341</v>
      </c>
      <c r="E817" s="17">
        <v>44341.291539351856</v>
      </c>
      <c r="F817" s="7">
        <v>156</v>
      </c>
      <c r="G817" s="5" t="s">
        <v>67</v>
      </c>
    </row>
    <row r="818" spans="2:7" x14ac:dyDescent="0.3">
      <c r="B818" s="5" t="s">
        <v>26</v>
      </c>
      <c r="C818" s="5" t="s">
        <v>54</v>
      </c>
      <c r="D818" s="6">
        <v>44341</v>
      </c>
      <c r="E818" s="17">
        <v>44341.291597222211</v>
      </c>
      <c r="F818" s="7">
        <v>123</v>
      </c>
      <c r="G818" s="5" t="s">
        <v>88</v>
      </c>
    </row>
    <row r="819" spans="2:7" x14ac:dyDescent="0.3">
      <c r="B819" s="5" t="s">
        <v>29</v>
      </c>
      <c r="C819" s="5" t="s">
        <v>70</v>
      </c>
      <c r="D819" s="6">
        <v>44341</v>
      </c>
      <c r="E819" s="17">
        <v>44341.291643518525</v>
      </c>
      <c r="F819" s="7">
        <v>112</v>
      </c>
      <c r="G819" s="5" t="s">
        <v>71</v>
      </c>
    </row>
    <row r="820" spans="2:7" x14ac:dyDescent="0.3">
      <c r="B820" s="5" t="s">
        <v>26</v>
      </c>
      <c r="C820" s="5" t="s">
        <v>72</v>
      </c>
      <c r="D820" s="6">
        <v>44341</v>
      </c>
      <c r="E820" s="17">
        <v>44341.292384259257</v>
      </c>
      <c r="F820" s="7">
        <v>106</v>
      </c>
      <c r="G820" s="5" t="s">
        <v>73</v>
      </c>
    </row>
    <row r="821" spans="2:7" x14ac:dyDescent="0.3">
      <c r="B821" s="5" t="s">
        <v>26</v>
      </c>
      <c r="C821" s="5" t="s">
        <v>72</v>
      </c>
      <c r="D821" s="6">
        <v>44341</v>
      </c>
      <c r="E821" s="17">
        <v>44341.292488425926</v>
      </c>
      <c r="F821" s="7">
        <v>112</v>
      </c>
      <c r="G821" s="5" t="s">
        <v>73</v>
      </c>
    </row>
    <row r="822" spans="2:7" x14ac:dyDescent="0.3">
      <c r="B822" s="5" t="s">
        <v>29</v>
      </c>
      <c r="C822" s="5" t="s">
        <v>74</v>
      </c>
      <c r="D822" s="6">
        <v>44341</v>
      </c>
      <c r="E822" s="17">
        <v>44341.292604166665</v>
      </c>
      <c r="F822" s="7">
        <v>112</v>
      </c>
      <c r="G822" s="5" t="s">
        <v>75</v>
      </c>
    </row>
    <row r="823" spans="2:7" x14ac:dyDescent="0.3">
      <c r="B823" s="5" t="s">
        <v>29</v>
      </c>
      <c r="C823" s="5" t="s">
        <v>60</v>
      </c>
      <c r="D823" s="6">
        <v>44341</v>
      </c>
      <c r="E823" s="17">
        <v>44341.292638888888</v>
      </c>
      <c r="F823" s="7">
        <v>113</v>
      </c>
      <c r="G823" s="5" t="s">
        <v>76</v>
      </c>
    </row>
    <row r="824" spans="2:7" x14ac:dyDescent="0.3">
      <c r="B824" s="5" t="s">
        <v>29</v>
      </c>
      <c r="C824" s="5" t="s">
        <v>60</v>
      </c>
      <c r="D824" s="6">
        <v>44341</v>
      </c>
      <c r="E824" s="17">
        <v>44341.292673611111</v>
      </c>
      <c r="F824" s="7">
        <v>123</v>
      </c>
      <c r="G824" s="5" t="s">
        <v>76</v>
      </c>
    </row>
    <row r="825" spans="2:7" x14ac:dyDescent="0.3">
      <c r="B825" s="5" t="s">
        <v>26</v>
      </c>
      <c r="C825" s="5" t="s">
        <v>64</v>
      </c>
      <c r="D825" s="6">
        <v>44341</v>
      </c>
      <c r="E825" s="17">
        <v>44341.29282407408</v>
      </c>
      <c r="F825" s="7">
        <v>113</v>
      </c>
      <c r="G825" s="5" t="s">
        <v>90</v>
      </c>
    </row>
    <row r="826" spans="2:7" ht="28.8" x14ac:dyDescent="0.3">
      <c r="B826" s="5" t="s">
        <v>29</v>
      </c>
      <c r="C826" s="5" t="s">
        <v>70</v>
      </c>
      <c r="D826" s="6">
        <v>44341</v>
      </c>
      <c r="E826" s="17">
        <v>44341.292893518526</v>
      </c>
      <c r="F826" s="7">
        <v>113</v>
      </c>
      <c r="G826" s="5" t="s">
        <v>77</v>
      </c>
    </row>
    <row r="827" spans="2:7" x14ac:dyDescent="0.3">
      <c r="B827" s="5" t="s">
        <v>26</v>
      </c>
      <c r="C827" s="5" t="s">
        <v>64</v>
      </c>
      <c r="D827" s="6">
        <v>44341</v>
      </c>
      <c r="E827" s="17">
        <v>44341.292916666673</v>
      </c>
      <c r="F827" s="7">
        <v>123</v>
      </c>
      <c r="G827" s="5" t="s">
        <v>90</v>
      </c>
    </row>
    <row r="828" spans="2:7" x14ac:dyDescent="0.3">
      <c r="B828" s="5" t="s">
        <v>29</v>
      </c>
      <c r="C828" s="5" t="s">
        <v>70</v>
      </c>
      <c r="D828" s="6">
        <v>44341</v>
      </c>
      <c r="E828" s="17">
        <v>44341.293020833342</v>
      </c>
      <c r="F828" s="7">
        <v>123</v>
      </c>
      <c r="G828" s="5" t="s">
        <v>78</v>
      </c>
    </row>
    <row r="829" spans="2:7" x14ac:dyDescent="0.3">
      <c r="B829" s="5" t="s">
        <v>26</v>
      </c>
      <c r="C829" s="5" t="s">
        <v>79</v>
      </c>
      <c r="D829" s="6">
        <v>44341</v>
      </c>
      <c r="E829" s="17">
        <v>44341.293078703704</v>
      </c>
      <c r="F829" s="7">
        <v>102</v>
      </c>
      <c r="G829" s="5" t="s">
        <v>80</v>
      </c>
    </row>
    <row r="830" spans="2:7" ht="28.8" x14ac:dyDescent="0.3">
      <c r="B830" s="5" t="s">
        <v>26</v>
      </c>
      <c r="C830" s="5" t="s">
        <v>72</v>
      </c>
      <c r="D830" s="6">
        <v>44341</v>
      </c>
      <c r="E830" s="17">
        <v>44341.293229166666</v>
      </c>
      <c r="F830" s="7">
        <v>113</v>
      </c>
      <c r="G830" s="5" t="s">
        <v>87</v>
      </c>
    </row>
    <row r="831" spans="2:7" x14ac:dyDescent="0.3">
      <c r="B831" s="5" t="s">
        <v>26</v>
      </c>
      <c r="C831" s="5" t="s">
        <v>72</v>
      </c>
      <c r="D831" s="6">
        <v>44341</v>
      </c>
      <c r="E831" s="17">
        <v>44341.293333333335</v>
      </c>
      <c r="F831" s="7">
        <v>123</v>
      </c>
      <c r="G831" s="5" t="s">
        <v>68</v>
      </c>
    </row>
    <row r="832" spans="2:7" x14ac:dyDescent="0.3">
      <c r="B832" s="5" t="s">
        <v>26</v>
      </c>
      <c r="C832" s="5" t="s">
        <v>79</v>
      </c>
      <c r="D832" s="6">
        <v>44341</v>
      </c>
      <c r="E832" s="17">
        <v>44341.293622685189</v>
      </c>
      <c r="F832" s="7">
        <v>106</v>
      </c>
      <c r="G832" s="5" t="s">
        <v>80</v>
      </c>
    </row>
    <row r="833" spans="2:7" x14ac:dyDescent="0.3">
      <c r="B833" s="5" t="s">
        <v>26</v>
      </c>
      <c r="C833" s="5" t="s">
        <v>79</v>
      </c>
      <c r="D833" s="6">
        <v>44341</v>
      </c>
      <c r="E833" s="17">
        <v>44341.293726851858</v>
      </c>
      <c r="F833" s="7">
        <v>112</v>
      </c>
      <c r="G833" s="5" t="s">
        <v>80</v>
      </c>
    </row>
    <row r="834" spans="2:7" x14ac:dyDescent="0.3">
      <c r="B834" s="5" t="s">
        <v>26</v>
      </c>
      <c r="C834" s="5" t="s">
        <v>48</v>
      </c>
      <c r="D834" s="6">
        <v>44341</v>
      </c>
      <c r="E834" s="17">
        <v>44341.29374999999</v>
      </c>
      <c r="F834" s="7">
        <v>113</v>
      </c>
      <c r="G834" s="5" t="s">
        <v>63</v>
      </c>
    </row>
    <row r="835" spans="2:7" x14ac:dyDescent="0.3">
      <c r="B835" s="5" t="s">
        <v>29</v>
      </c>
      <c r="C835" s="5" t="s">
        <v>83</v>
      </c>
      <c r="D835" s="6">
        <v>44341</v>
      </c>
      <c r="E835" s="17">
        <v>44341.293773148143</v>
      </c>
      <c r="F835" s="7">
        <v>102</v>
      </c>
      <c r="G835" s="5" t="s">
        <v>84</v>
      </c>
    </row>
    <row r="836" spans="2:7" x14ac:dyDescent="0.3">
      <c r="B836" s="5" t="s">
        <v>26</v>
      </c>
      <c r="C836" s="5" t="s">
        <v>62</v>
      </c>
      <c r="D836" s="6">
        <v>44341</v>
      </c>
      <c r="E836" s="17">
        <v>44341.293831018513</v>
      </c>
      <c r="F836" s="7">
        <v>113</v>
      </c>
      <c r="G836" s="5" t="s">
        <v>63</v>
      </c>
    </row>
    <row r="837" spans="2:7" x14ac:dyDescent="0.3">
      <c r="B837" s="5" t="s">
        <v>26</v>
      </c>
      <c r="C837" s="5" t="s">
        <v>48</v>
      </c>
      <c r="D837" s="6">
        <v>44341</v>
      </c>
      <c r="E837" s="17">
        <v>44341.293842592582</v>
      </c>
      <c r="F837" s="7">
        <v>123</v>
      </c>
      <c r="G837" s="5" t="s">
        <v>63</v>
      </c>
    </row>
    <row r="838" spans="2:7" x14ac:dyDescent="0.3">
      <c r="B838" s="5" t="s">
        <v>26</v>
      </c>
      <c r="C838" s="5" t="s">
        <v>62</v>
      </c>
      <c r="D838" s="6">
        <v>44341</v>
      </c>
      <c r="E838" s="17">
        <v>44341.293935185182</v>
      </c>
      <c r="F838" s="7">
        <v>123</v>
      </c>
      <c r="G838" s="5" t="s">
        <v>63</v>
      </c>
    </row>
    <row r="839" spans="2:7" x14ac:dyDescent="0.3">
      <c r="B839" s="5" t="s">
        <v>26</v>
      </c>
      <c r="C839" s="5" t="s">
        <v>85</v>
      </c>
      <c r="D839" s="6">
        <v>44341</v>
      </c>
      <c r="E839" s="17">
        <v>44341.294120370374</v>
      </c>
      <c r="F839" s="7">
        <v>102</v>
      </c>
      <c r="G839" s="5" t="s">
        <v>86</v>
      </c>
    </row>
    <row r="840" spans="2:7" ht="28.8" x14ac:dyDescent="0.3">
      <c r="B840" s="5" t="s">
        <v>26</v>
      </c>
      <c r="C840" s="5" t="s">
        <v>79</v>
      </c>
      <c r="D840" s="6">
        <v>44341</v>
      </c>
      <c r="E840" s="17">
        <v>44341.294282407413</v>
      </c>
      <c r="F840" s="7">
        <v>113</v>
      </c>
      <c r="G840" s="5" t="s">
        <v>81</v>
      </c>
    </row>
    <row r="841" spans="2:7" x14ac:dyDescent="0.3">
      <c r="B841" s="5" t="s">
        <v>26</v>
      </c>
      <c r="C841" s="5" t="s">
        <v>79</v>
      </c>
      <c r="D841" s="6">
        <v>44341</v>
      </c>
      <c r="E841" s="17">
        <v>44341.294317129636</v>
      </c>
      <c r="F841" s="7">
        <v>123</v>
      </c>
      <c r="G841" s="5" t="s">
        <v>82</v>
      </c>
    </row>
    <row r="842" spans="2:7" x14ac:dyDescent="0.3">
      <c r="B842" s="5" t="s">
        <v>29</v>
      </c>
      <c r="C842" s="5" t="s">
        <v>50</v>
      </c>
      <c r="D842" s="6">
        <v>44341</v>
      </c>
      <c r="E842" s="17">
        <v>44341.294606481475</v>
      </c>
      <c r="F842" s="7">
        <v>113</v>
      </c>
      <c r="G842" s="5" t="s">
        <v>91</v>
      </c>
    </row>
    <row r="843" spans="2:7" x14ac:dyDescent="0.3">
      <c r="B843" s="5" t="s">
        <v>29</v>
      </c>
      <c r="C843" s="5" t="s">
        <v>83</v>
      </c>
      <c r="D843" s="6">
        <v>44341</v>
      </c>
      <c r="E843" s="17">
        <v>44341.294641203698</v>
      </c>
      <c r="F843" s="7">
        <v>106</v>
      </c>
      <c r="G843" s="5" t="s">
        <v>84</v>
      </c>
    </row>
    <row r="844" spans="2:7" x14ac:dyDescent="0.3">
      <c r="B844" s="5" t="s">
        <v>29</v>
      </c>
      <c r="C844" s="5" t="s">
        <v>50</v>
      </c>
      <c r="D844" s="6">
        <v>44341</v>
      </c>
      <c r="E844" s="17">
        <v>44341.294699074067</v>
      </c>
      <c r="F844" s="7">
        <v>123</v>
      </c>
      <c r="G844" s="5" t="s">
        <v>91</v>
      </c>
    </row>
    <row r="845" spans="2:7" x14ac:dyDescent="0.3">
      <c r="B845" s="5" t="s">
        <v>29</v>
      </c>
      <c r="C845" s="5" t="s">
        <v>83</v>
      </c>
      <c r="D845" s="6">
        <v>44341</v>
      </c>
      <c r="E845" s="17">
        <v>44341.294745370367</v>
      </c>
      <c r="F845" s="7">
        <v>112</v>
      </c>
      <c r="G845" s="5" t="s">
        <v>84</v>
      </c>
    </row>
    <row r="846" spans="2:7" x14ac:dyDescent="0.3">
      <c r="B846" s="5" t="s">
        <v>26</v>
      </c>
      <c r="C846" s="5" t="s">
        <v>85</v>
      </c>
      <c r="D846" s="6">
        <v>44341</v>
      </c>
      <c r="E846" s="17">
        <v>44341.294791666674</v>
      </c>
      <c r="F846" s="7">
        <v>106</v>
      </c>
      <c r="G846" s="5" t="s">
        <v>86</v>
      </c>
    </row>
    <row r="847" spans="2:7" x14ac:dyDescent="0.3">
      <c r="B847" s="5" t="s">
        <v>29</v>
      </c>
      <c r="C847" s="5" t="s">
        <v>50</v>
      </c>
      <c r="D847" s="6">
        <v>44341</v>
      </c>
      <c r="E847" s="17">
        <v>44341.294861111106</v>
      </c>
      <c r="F847" s="7">
        <v>156</v>
      </c>
      <c r="G847" s="5" t="s">
        <v>67</v>
      </c>
    </row>
    <row r="848" spans="2:7" x14ac:dyDescent="0.3">
      <c r="B848" s="5" t="s">
        <v>26</v>
      </c>
      <c r="C848" s="5" t="s">
        <v>85</v>
      </c>
      <c r="D848" s="6">
        <v>44341</v>
      </c>
      <c r="E848" s="17">
        <v>44341.294895833344</v>
      </c>
      <c r="F848" s="7">
        <v>112</v>
      </c>
      <c r="G848" s="5" t="s">
        <v>86</v>
      </c>
    </row>
    <row r="849" spans="2:7" ht="28.8" x14ac:dyDescent="0.3">
      <c r="B849" s="5" t="s">
        <v>26</v>
      </c>
      <c r="C849" s="5" t="s">
        <v>85</v>
      </c>
      <c r="D849" s="6">
        <v>44341</v>
      </c>
      <c r="E849" s="17">
        <v>44341.295254629636</v>
      </c>
      <c r="F849" s="7">
        <v>113</v>
      </c>
      <c r="G849" s="5" t="s">
        <v>89</v>
      </c>
    </row>
    <row r="850" spans="2:7" x14ac:dyDescent="0.3">
      <c r="B850" s="5" t="s">
        <v>26</v>
      </c>
      <c r="C850" s="5" t="s">
        <v>85</v>
      </c>
      <c r="D850" s="6">
        <v>44341</v>
      </c>
      <c r="E850" s="17">
        <v>44341.295266203713</v>
      </c>
      <c r="F850" s="7">
        <v>123</v>
      </c>
      <c r="G850" s="5" t="s">
        <v>90</v>
      </c>
    </row>
    <row r="851" spans="2:7" ht="28.8" x14ac:dyDescent="0.3">
      <c r="B851" s="5" t="s">
        <v>29</v>
      </c>
      <c r="C851" s="5" t="s">
        <v>83</v>
      </c>
      <c r="D851" s="6">
        <v>44341</v>
      </c>
      <c r="E851" s="17">
        <v>44341.296099537038</v>
      </c>
      <c r="F851" s="7">
        <v>113</v>
      </c>
      <c r="G851" s="5" t="s">
        <v>92</v>
      </c>
    </row>
    <row r="852" spans="2:7" x14ac:dyDescent="0.3">
      <c r="B852" s="5" t="s">
        <v>29</v>
      </c>
      <c r="C852" s="5" t="s">
        <v>83</v>
      </c>
      <c r="D852" s="6">
        <v>44341</v>
      </c>
      <c r="E852" s="17">
        <v>44341.296180555553</v>
      </c>
      <c r="F852" s="7">
        <v>123</v>
      </c>
      <c r="G852" s="5" t="s">
        <v>93</v>
      </c>
    </row>
    <row r="853" spans="2:7" x14ac:dyDescent="0.3">
      <c r="B853" s="5" t="s">
        <v>26</v>
      </c>
      <c r="C853" s="5" t="s">
        <v>95</v>
      </c>
      <c r="D853" s="6">
        <v>44341</v>
      </c>
      <c r="E853" s="17">
        <v>44341.297835648147</v>
      </c>
      <c r="F853" s="7">
        <v>112</v>
      </c>
      <c r="G853" s="5" t="s">
        <v>96</v>
      </c>
    </row>
    <row r="854" spans="2:7" x14ac:dyDescent="0.3">
      <c r="B854" s="5" t="s">
        <v>29</v>
      </c>
      <c r="C854" s="5" t="s">
        <v>97</v>
      </c>
      <c r="D854" s="6">
        <v>44341</v>
      </c>
      <c r="E854" s="17">
        <v>44341.299062499995</v>
      </c>
      <c r="F854" s="7">
        <v>102</v>
      </c>
      <c r="G854" s="5" t="s">
        <v>98</v>
      </c>
    </row>
    <row r="855" spans="2:7" x14ac:dyDescent="0.3">
      <c r="B855" s="5" t="s">
        <v>29</v>
      </c>
      <c r="C855" s="5" t="s">
        <v>97</v>
      </c>
      <c r="D855" s="6">
        <v>44341</v>
      </c>
      <c r="E855" s="17">
        <v>44341.299768518518</v>
      </c>
      <c r="F855" s="7">
        <v>106</v>
      </c>
      <c r="G855" s="5" t="s">
        <v>98</v>
      </c>
    </row>
    <row r="856" spans="2:7" x14ac:dyDescent="0.3">
      <c r="B856" s="5" t="s">
        <v>29</v>
      </c>
      <c r="C856" s="5" t="s">
        <v>97</v>
      </c>
      <c r="D856" s="6">
        <v>44341</v>
      </c>
      <c r="E856" s="17">
        <v>44341.299872685187</v>
      </c>
      <c r="F856" s="7">
        <v>112</v>
      </c>
      <c r="G856" s="5" t="s">
        <v>98</v>
      </c>
    </row>
    <row r="857" spans="2:7" ht="28.8" x14ac:dyDescent="0.3">
      <c r="B857" s="5" t="s">
        <v>29</v>
      </c>
      <c r="C857" s="5" t="s">
        <v>97</v>
      </c>
      <c r="D857" s="6">
        <v>44341</v>
      </c>
      <c r="E857" s="17">
        <v>44341.300659722219</v>
      </c>
      <c r="F857" s="7">
        <v>113</v>
      </c>
      <c r="G857" s="5" t="s">
        <v>99</v>
      </c>
    </row>
    <row r="858" spans="2:7" x14ac:dyDescent="0.3">
      <c r="B858" s="5" t="s">
        <v>29</v>
      </c>
      <c r="C858" s="5" t="s">
        <v>97</v>
      </c>
      <c r="D858" s="6">
        <v>44341</v>
      </c>
      <c r="E858" s="17">
        <v>44341.300694444442</v>
      </c>
      <c r="F858" s="7">
        <v>123</v>
      </c>
      <c r="G858" s="5" t="s">
        <v>94</v>
      </c>
    </row>
    <row r="859" spans="2:7" x14ac:dyDescent="0.3">
      <c r="B859" s="5" t="s">
        <v>26</v>
      </c>
      <c r="C859" s="5" t="s">
        <v>95</v>
      </c>
      <c r="D859" s="6">
        <v>44341</v>
      </c>
      <c r="E859" s="17">
        <v>44341.302557870367</v>
      </c>
      <c r="F859" s="7">
        <v>113</v>
      </c>
      <c r="G859" s="5" t="s">
        <v>102</v>
      </c>
    </row>
    <row r="860" spans="2:7" x14ac:dyDescent="0.3">
      <c r="B860" s="5" t="s">
        <v>26</v>
      </c>
      <c r="C860" s="5" t="s">
        <v>95</v>
      </c>
      <c r="D860" s="6">
        <v>44341</v>
      </c>
      <c r="E860" s="17">
        <v>44341.302662037036</v>
      </c>
      <c r="F860" s="7">
        <v>123</v>
      </c>
      <c r="G860" s="5" t="s">
        <v>102</v>
      </c>
    </row>
    <row r="861" spans="2:7" x14ac:dyDescent="0.3">
      <c r="B861" s="5" t="s">
        <v>29</v>
      </c>
      <c r="C861" s="5" t="s">
        <v>74</v>
      </c>
      <c r="D861" s="6">
        <v>44341</v>
      </c>
      <c r="E861" s="17">
        <v>44341.303425925922</v>
      </c>
      <c r="F861" s="7">
        <v>113</v>
      </c>
      <c r="G861" s="5" t="s">
        <v>94</v>
      </c>
    </row>
    <row r="862" spans="2:7" x14ac:dyDescent="0.3">
      <c r="B862" s="5" t="s">
        <v>29</v>
      </c>
      <c r="C862" s="5" t="s">
        <v>74</v>
      </c>
      <c r="D862" s="6">
        <v>44341</v>
      </c>
      <c r="E862" s="17">
        <v>44341.303472222222</v>
      </c>
      <c r="F862" s="7">
        <v>123</v>
      </c>
      <c r="G862" s="5" t="s">
        <v>94</v>
      </c>
    </row>
    <row r="863" spans="2:7" x14ac:dyDescent="0.3">
      <c r="B863" s="5" t="s">
        <v>29</v>
      </c>
      <c r="C863" s="5" t="s">
        <v>100</v>
      </c>
      <c r="D863" s="6">
        <v>44341</v>
      </c>
      <c r="E863" s="17">
        <v>44341.304398148146</v>
      </c>
      <c r="F863" s="7">
        <v>102</v>
      </c>
      <c r="G863" s="5" t="s">
        <v>101</v>
      </c>
    </row>
    <row r="864" spans="2:7" x14ac:dyDescent="0.3">
      <c r="B864" s="5" t="s">
        <v>29</v>
      </c>
      <c r="C864" s="5" t="s">
        <v>100</v>
      </c>
      <c r="D864" s="6">
        <v>44341</v>
      </c>
      <c r="E864" s="17">
        <v>44341.30505787037</v>
      </c>
      <c r="F864" s="7">
        <v>106</v>
      </c>
      <c r="G864" s="5" t="s">
        <v>101</v>
      </c>
    </row>
    <row r="865" spans="2:7" x14ac:dyDescent="0.3">
      <c r="B865" s="5" t="s">
        <v>29</v>
      </c>
      <c r="C865" s="5" t="s">
        <v>100</v>
      </c>
      <c r="D865" s="6">
        <v>44341</v>
      </c>
      <c r="E865" s="17">
        <v>44341.305162037039</v>
      </c>
      <c r="F865" s="7">
        <v>112</v>
      </c>
      <c r="G865" s="5" t="s">
        <v>101</v>
      </c>
    </row>
    <row r="866" spans="2:7" ht="28.8" x14ac:dyDescent="0.3">
      <c r="B866" s="5" t="s">
        <v>29</v>
      </c>
      <c r="C866" s="5" t="s">
        <v>100</v>
      </c>
      <c r="D866" s="6">
        <v>44341</v>
      </c>
      <c r="E866" s="17">
        <v>44341.305891203701</v>
      </c>
      <c r="F866" s="7">
        <v>113</v>
      </c>
      <c r="G866" s="5" t="s">
        <v>103</v>
      </c>
    </row>
    <row r="867" spans="2:7" x14ac:dyDescent="0.3">
      <c r="B867" s="5" t="s">
        <v>29</v>
      </c>
      <c r="C867" s="5" t="s">
        <v>100</v>
      </c>
      <c r="D867" s="6">
        <v>44341</v>
      </c>
      <c r="E867" s="17">
        <v>44341.306030092594</v>
      </c>
      <c r="F867" s="7">
        <v>123</v>
      </c>
      <c r="G867" s="5" t="s">
        <v>104</v>
      </c>
    </row>
    <row r="868" spans="2:7" x14ac:dyDescent="0.3">
      <c r="B868" s="5" t="s">
        <v>29</v>
      </c>
      <c r="C868" s="5" t="s">
        <v>107</v>
      </c>
      <c r="D868" s="6">
        <v>44341</v>
      </c>
      <c r="E868" s="17">
        <v>44341.306979166657</v>
      </c>
      <c r="F868" s="7">
        <v>112</v>
      </c>
      <c r="G868" s="5" t="s">
        <v>108</v>
      </c>
    </row>
    <row r="869" spans="2:7" x14ac:dyDescent="0.3">
      <c r="B869" s="5" t="s">
        <v>29</v>
      </c>
      <c r="C869" s="5" t="s">
        <v>105</v>
      </c>
      <c r="D869" s="6">
        <v>44341</v>
      </c>
      <c r="E869" s="17">
        <v>44341.307222222225</v>
      </c>
      <c r="F869" s="7">
        <v>112</v>
      </c>
      <c r="G869" s="5" t="s">
        <v>106</v>
      </c>
    </row>
    <row r="870" spans="2:7" x14ac:dyDescent="0.3">
      <c r="B870" s="5" t="s">
        <v>26</v>
      </c>
      <c r="C870" s="5" t="s">
        <v>109</v>
      </c>
      <c r="D870" s="6">
        <v>44341</v>
      </c>
      <c r="E870" s="17">
        <v>44341.309409722227</v>
      </c>
      <c r="F870" s="7">
        <v>112</v>
      </c>
      <c r="G870" s="5" t="s">
        <v>110</v>
      </c>
    </row>
    <row r="871" spans="2:7" x14ac:dyDescent="0.3">
      <c r="B871" s="5" t="s">
        <v>26</v>
      </c>
      <c r="C871" s="5" t="s">
        <v>111</v>
      </c>
      <c r="D871" s="6">
        <v>44341</v>
      </c>
      <c r="E871" s="17">
        <v>44341.310613425929</v>
      </c>
      <c r="F871" s="7">
        <v>102</v>
      </c>
      <c r="G871" s="5" t="s">
        <v>112</v>
      </c>
    </row>
    <row r="872" spans="2:7" x14ac:dyDescent="0.3">
      <c r="B872" s="5" t="s">
        <v>26</v>
      </c>
      <c r="C872" s="5" t="s">
        <v>111</v>
      </c>
      <c r="D872" s="6">
        <v>44341</v>
      </c>
      <c r="E872" s="17">
        <v>44341.311192129637</v>
      </c>
      <c r="F872" s="7">
        <v>106</v>
      </c>
      <c r="G872" s="5" t="s">
        <v>112</v>
      </c>
    </row>
    <row r="873" spans="2:7" x14ac:dyDescent="0.3">
      <c r="B873" s="5" t="s">
        <v>29</v>
      </c>
      <c r="C873" s="5" t="s">
        <v>113</v>
      </c>
      <c r="D873" s="6">
        <v>44341</v>
      </c>
      <c r="E873" s="17">
        <v>44341.311284722222</v>
      </c>
      <c r="F873" s="7">
        <v>112</v>
      </c>
      <c r="G873" s="5" t="s">
        <v>114</v>
      </c>
    </row>
    <row r="874" spans="2:7" x14ac:dyDescent="0.3">
      <c r="B874" s="5" t="s">
        <v>26</v>
      </c>
      <c r="C874" s="5" t="s">
        <v>111</v>
      </c>
      <c r="D874" s="6">
        <v>44341</v>
      </c>
      <c r="E874" s="17">
        <v>44341.311296296306</v>
      </c>
      <c r="F874" s="7">
        <v>112</v>
      </c>
      <c r="G874" s="5" t="s">
        <v>112</v>
      </c>
    </row>
    <row r="875" spans="2:7" x14ac:dyDescent="0.3">
      <c r="B875" s="5" t="s">
        <v>29</v>
      </c>
      <c r="C875" s="5" t="s">
        <v>107</v>
      </c>
      <c r="D875" s="6">
        <v>44341</v>
      </c>
      <c r="E875" s="17">
        <v>44341.3114236111</v>
      </c>
      <c r="F875" s="7">
        <v>113</v>
      </c>
      <c r="G875" s="5" t="s">
        <v>115</v>
      </c>
    </row>
    <row r="876" spans="2:7" x14ac:dyDescent="0.3">
      <c r="B876" s="5" t="s">
        <v>29</v>
      </c>
      <c r="C876" s="5" t="s">
        <v>107</v>
      </c>
      <c r="D876" s="6">
        <v>44341</v>
      </c>
      <c r="E876" s="17">
        <v>44341.311493055546</v>
      </c>
      <c r="F876" s="7">
        <v>123</v>
      </c>
      <c r="G876" s="5" t="s">
        <v>115</v>
      </c>
    </row>
    <row r="877" spans="2:7" x14ac:dyDescent="0.3">
      <c r="B877" s="5" t="s">
        <v>29</v>
      </c>
      <c r="C877" s="5" t="s">
        <v>120</v>
      </c>
      <c r="D877" s="6">
        <v>44341</v>
      </c>
      <c r="E877" s="17">
        <v>44341.311574074069</v>
      </c>
      <c r="F877" s="7">
        <v>112</v>
      </c>
      <c r="G877" s="5" t="s">
        <v>121</v>
      </c>
    </row>
    <row r="878" spans="2:7" ht="28.8" x14ac:dyDescent="0.3">
      <c r="B878" s="5" t="s">
        <v>26</v>
      </c>
      <c r="C878" s="5" t="s">
        <v>111</v>
      </c>
      <c r="D878" s="6">
        <v>44341</v>
      </c>
      <c r="E878" s="17">
        <v>44341.311712962975</v>
      </c>
      <c r="F878" s="7">
        <v>113</v>
      </c>
      <c r="G878" s="5" t="s">
        <v>118</v>
      </c>
    </row>
    <row r="879" spans="2:7" x14ac:dyDescent="0.3">
      <c r="B879" s="5" t="s">
        <v>26</v>
      </c>
      <c r="C879" s="5" t="s">
        <v>111</v>
      </c>
      <c r="D879" s="6">
        <v>44341</v>
      </c>
      <c r="E879" s="17">
        <v>44341.311759259275</v>
      </c>
      <c r="F879" s="7">
        <v>123</v>
      </c>
      <c r="G879" s="5" t="s">
        <v>119</v>
      </c>
    </row>
    <row r="880" spans="2:7" x14ac:dyDescent="0.3">
      <c r="B880" s="5" t="s">
        <v>29</v>
      </c>
      <c r="C880" s="5" t="s">
        <v>105</v>
      </c>
      <c r="D880" s="6">
        <v>44341</v>
      </c>
      <c r="E880" s="17">
        <v>44341.311817129637</v>
      </c>
      <c r="F880" s="7">
        <v>113</v>
      </c>
      <c r="G880" s="5" t="s">
        <v>127</v>
      </c>
    </row>
    <row r="881" spans="2:7" x14ac:dyDescent="0.3">
      <c r="B881" s="5" t="s">
        <v>29</v>
      </c>
      <c r="C881" s="5" t="s">
        <v>105</v>
      </c>
      <c r="D881" s="6">
        <v>44341</v>
      </c>
      <c r="E881" s="17">
        <v>44341.311875000007</v>
      </c>
      <c r="F881" s="7">
        <v>135</v>
      </c>
      <c r="G881" s="5" t="s">
        <v>127</v>
      </c>
    </row>
    <row r="882" spans="2:7" x14ac:dyDescent="0.3">
      <c r="B882" s="5" t="s">
        <v>29</v>
      </c>
      <c r="C882" s="5" t="s">
        <v>116</v>
      </c>
      <c r="D882" s="6">
        <v>44341</v>
      </c>
      <c r="E882" s="17">
        <v>44341.311898148146</v>
      </c>
      <c r="F882" s="7">
        <v>112</v>
      </c>
      <c r="G882" s="5" t="s">
        <v>117</v>
      </c>
    </row>
    <row r="883" spans="2:7" x14ac:dyDescent="0.3">
      <c r="B883" s="5" t="s">
        <v>29</v>
      </c>
      <c r="C883" s="5" t="s">
        <v>122</v>
      </c>
      <c r="D883" s="6">
        <v>44341</v>
      </c>
      <c r="E883" s="17">
        <v>44341.31322916667</v>
      </c>
      <c r="F883" s="7">
        <v>102</v>
      </c>
      <c r="G883" s="5" t="s">
        <v>123</v>
      </c>
    </row>
    <row r="884" spans="2:7" x14ac:dyDescent="0.3">
      <c r="B884" s="5" t="s">
        <v>29</v>
      </c>
      <c r="C884" s="5" t="s">
        <v>105</v>
      </c>
      <c r="D884" s="6">
        <v>44341</v>
      </c>
      <c r="E884" s="17">
        <v>44341.314108796301</v>
      </c>
      <c r="F884" s="7">
        <v>113</v>
      </c>
      <c r="G884" s="5" t="s">
        <v>127</v>
      </c>
    </row>
    <row r="885" spans="2:7" x14ac:dyDescent="0.3">
      <c r="B885" s="5" t="s">
        <v>29</v>
      </c>
      <c r="C885" s="5" t="s">
        <v>122</v>
      </c>
      <c r="D885" s="6">
        <v>44341</v>
      </c>
      <c r="E885" s="17">
        <v>44341.314108796301</v>
      </c>
      <c r="F885" s="7">
        <v>106</v>
      </c>
      <c r="G885" s="5" t="s">
        <v>123</v>
      </c>
    </row>
    <row r="886" spans="2:7" x14ac:dyDescent="0.3">
      <c r="B886" s="5" t="s">
        <v>29</v>
      </c>
      <c r="C886" s="5" t="s">
        <v>105</v>
      </c>
      <c r="D886" s="6">
        <v>44341</v>
      </c>
      <c r="E886" s="17">
        <v>44341.314189814817</v>
      </c>
      <c r="F886" s="7">
        <v>123</v>
      </c>
      <c r="G886" s="5" t="s">
        <v>127</v>
      </c>
    </row>
    <row r="887" spans="2:7" x14ac:dyDescent="0.3">
      <c r="B887" s="5" t="s">
        <v>29</v>
      </c>
      <c r="C887" s="5" t="s">
        <v>122</v>
      </c>
      <c r="D887" s="6">
        <v>44341</v>
      </c>
      <c r="E887" s="17">
        <v>44341.31421296297</v>
      </c>
      <c r="F887" s="7">
        <v>112</v>
      </c>
      <c r="G887" s="5" t="s">
        <v>123</v>
      </c>
    </row>
    <row r="888" spans="2:7" x14ac:dyDescent="0.3">
      <c r="B888" s="5" t="s">
        <v>26</v>
      </c>
      <c r="C888" s="5" t="s">
        <v>109</v>
      </c>
      <c r="D888" s="6">
        <v>44341</v>
      </c>
      <c r="E888" s="17">
        <v>44341.314479166678</v>
      </c>
      <c r="F888" s="7">
        <v>113</v>
      </c>
      <c r="G888" s="5" t="s">
        <v>137</v>
      </c>
    </row>
    <row r="889" spans="2:7" x14ac:dyDescent="0.3">
      <c r="B889" s="5" t="s">
        <v>26</v>
      </c>
      <c r="C889" s="5" t="s">
        <v>109</v>
      </c>
      <c r="D889" s="6">
        <v>44341</v>
      </c>
      <c r="E889" s="17">
        <v>44341.314560185194</v>
      </c>
      <c r="F889" s="7">
        <v>123</v>
      </c>
      <c r="G889" s="5" t="s">
        <v>137</v>
      </c>
    </row>
    <row r="890" spans="2:7" x14ac:dyDescent="0.3">
      <c r="B890" s="5" t="s">
        <v>26</v>
      </c>
      <c r="C890" s="5" t="s">
        <v>109</v>
      </c>
      <c r="D890" s="6">
        <v>44341</v>
      </c>
      <c r="E890" s="17">
        <v>44341.314699074086</v>
      </c>
      <c r="F890" s="7">
        <v>156</v>
      </c>
      <c r="G890" s="5" t="s">
        <v>67</v>
      </c>
    </row>
    <row r="891" spans="2:7" x14ac:dyDescent="0.3">
      <c r="B891" s="5" t="s">
        <v>29</v>
      </c>
      <c r="C891" s="5" t="s">
        <v>122</v>
      </c>
      <c r="D891" s="6">
        <v>44341</v>
      </c>
      <c r="E891" s="17">
        <v>44341.315300925933</v>
      </c>
      <c r="F891" s="7">
        <v>123</v>
      </c>
      <c r="G891" s="5" t="s">
        <v>127</v>
      </c>
    </row>
    <row r="892" spans="2:7" ht="28.8" x14ac:dyDescent="0.3">
      <c r="B892" s="5" t="s">
        <v>29</v>
      </c>
      <c r="C892" s="5" t="s">
        <v>122</v>
      </c>
      <c r="D892" s="6">
        <v>44341</v>
      </c>
      <c r="E892" s="17">
        <v>44341.315300925933</v>
      </c>
      <c r="F892" s="7">
        <v>113</v>
      </c>
      <c r="G892" s="5" t="s">
        <v>126</v>
      </c>
    </row>
    <row r="893" spans="2:7" x14ac:dyDescent="0.3">
      <c r="B893" s="5" t="s">
        <v>26</v>
      </c>
      <c r="C893" s="5" t="s">
        <v>124</v>
      </c>
      <c r="D893" s="6">
        <v>44341</v>
      </c>
      <c r="E893" s="17">
        <v>44341.315520833326</v>
      </c>
      <c r="F893" s="7">
        <v>102</v>
      </c>
      <c r="G893" s="5" t="s">
        <v>125</v>
      </c>
    </row>
    <row r="894" spans="2:7" x14ac:dyDescent="0.3">
      <c r="B894" s="5" t="s">
        <v>29</v>
      </c>
      <c r="C894" s="5" t="s">
        <v>120</v>
      </c>
      <c r="D894" s="6">
        <v>44341</v>
      </c>
      <c r="E894" s="17">
        <v>44341.316064814811</v>
      </c>
      <c r="F894" s="7">
        <v>113</v>
      </c>
      <c r="G894" s="5" t="s">
        <v>130</v>
      </c>
    </row>
    <row r="895" spans="2:7" x14ac:dyDescent="0.3">
      <c r="B895" s="5" t="s">
        <v>29</v>
      </c>
      <c r="C895" s="5" t="s">
        <v>120</v>
      </c>
      <c r="D895" s="6">
        <v>44341</v>
      </c>
      <c r="E895" s="17">
        <v>44341.316111111111</v>
      </c>
      <c r="F895" s="7">
        <v>123</v>
      </c>
      <c r="G895" s="5" t="s">
        <v>130</v>
      </c>
    </row>
    <row r="896" spans="2:7" x14ac:dyDescent="0.3">
      <c r="B896" s="5" t="s">
        <v>29</v>
      </c>
      <c r="C896" s="5" t="s">
        <v>116</v>
      </c>
      <c r="D896" s="6">
        <v>44341</v>
      </c>
      <c r="E896" s="17">
        <v>44341.316990740735</v>
      </c>
      <c r="F896" s="7">
        <v>113</v>
      </c>
      <c r="G896" s="5" t="s">
        <v>128</v>
      </c>
    </row>
    <row r="897" spans="2:7" x14ac:dyDescent="0.3">
      <c r="B897" s="5" t="s">
        <v>26</v>
      </c>
      <c r="C897" s="5" t="s">
        <v>131</v>
      </c>
      <c r="D897" s="6">
        <v>44341</v>
      </c>
      <c r="E897" s="17">
        <v>44341.316990740735</v>
      </c>
      <c r="F897" s="7">
        <v>102</v>
      </c>
      <c r="G897" s="5" t="s">
        <v>132</v>
      </c>
    </row>
    <row r="898" spans="2:7" x14ac:dyDescent="0.3">
      <c r="B898" s="5" t="s">
        <v>29</v>
      </c>
      <c r="C898" s="5" t="s">
        <v>116</v>
      </c>
      <c r="D898" s="6">
        <v>44341</v>
      </c>
      <c r="E898" s="17">
        <v>44341.317013888882</v>
      </c>
      <c r="F898" s="7">
        <v>123</v>
      </c>
      <c r="G898" s="5" t="s">
        <v>128</v>
      </c>
    </row>
    <row r="899" spans="2:7" x14ac:dyDescent="0.3">
      <c r="B899" s="5" t="s">
        <v>26</v>
      </c>
      <c r="C899" s="5" t="s">
        <v>124</v>
      </c>
      <c r="D899" s="6">
        <v>44341</v>
      </c>
      <c r="E899" s="17">
        <v>44341.317395833328</v>
      </c>
      <c r="F899" s="7">
        <v>106</v>
      </c>
      <c r="G899" s="5" t="s">
        <v>125</v>
      </c>
    </row>
    <row r="900" spans="2:7" x14ac:dyDescent="0.3">
      <c r="B900" s="5" t="s">
        <v>26</v>
      </c>
      <c r="C900" s="5" t="s">
        <v>124</v>
      </c>
      <c r="D900" s="6">
        <v>44341</v>
      </c>
      <c r="E900" s="17">
        <v>44341.317499999997</v>
      </c>
      <c r="F900" s="7">
        <v>112</v>
      </c>
      <c r="G900" s="5" t="s">
        <v>125</v>
      </c>
    </row>
    <row r="901" spans="2:7" x14ac:dyDescent="0.3">
      <c r="B901" s="5" t="s">
        <v>26</v>
      </c>
      <c r="C901" s="5" t="s">
        <v>131</v>
      </c>
      <c r="D901" s="6">
        <v>44341</v>
      </c>
      <c r="E901" s="17">
        <v>44341.31753472222</v>
      </c>
      <c r="F901" s="7">
        <v>106</v>
      </c>
      <c r="G901" s="5" t="s">
        <v>132</v>
      </c>
    </row>
    <row r="902" spans="2:7" x14ac:dyDescent="0.3">
      <c r="B902" s="5" t="s">
        <v>26</v>
      </c>
      <c r="C902" s="5" t="s">
        <v>131</v>
      </c>
      <c r="D902" s="6">
        <v>44341</v>
      </c>
      <c r="E902" s="17">
        <v>44341.31763888889</v>
      </c>
      <c r="F902" s="7">
        <v>112</v>
      </c>
      <c r="G902" s="5" t="s">
        <v>132</v>
      </c>
    </row>
    <row r="903" spans="2:7" ht="28.8" x14ac:dyDescent="0.3">
      <c r="B903" s="5" t="s">
        <v>26</v>
      </c>
      <c r="C903" s="5" t="s">
        <v>124</v>
      </c>
      <c r="D903" s="6">
        <v>44341</v>
      </c>
      <c r="E903" s="17">
        <v>44341.317719907405</v>
      </c>
      <c r="F903" s="7">
        <v>113</v>
      </c>
      <c r="G903" s="5" t="s">
        <v>133</v>
      </c>
    </row>
    <row r="904" spans="2:7" x14ac:dyDescent="0.3">
      <c r="B904" s="5" t="s">
        <v>26</v>
      </c>
      <c r="C904" s="5" t="s">
        <v>124</v>
      </c>
      <c r="D904" s="6">
        <v>44341</v>
      </c>
      <c r="E904" s="17">
        <v>44341.317731481482</v>
      </c>
      <c r="F904" s="7">
        <v>123</v>
      </c>
      <c r="G904" s="5" t="s">
        <v>134</v>
      </c>
    </row>
    <row r="905" spans="2:7" ht="28.8" x14ac:dyDescent="0.3">
      <c r="B905" s="5" t="s">
        <v>26</v>
      </c>
      <c r="C905" s="5" t="s">
        <v>131</v>
      </c>
      <c r="D905" s="6">
        <v>44341</v>
      </c>
      <c r="E905" s="17">
        <v>44341.318078703705</v>
      </c>
      <c r="F905" s="7">
        <v>113</v>
      </c>
      <c r="G905" s="5" t="s">
        <v>138</v>
      </c>
    </row>
    <row r="906" spans="2:7" x14ac:dyDescent="0.3">
      <c r="B906" s="5" t="s">
        <v>29</v>
      </c>
      <c r="C906" s="5" t="s">
        <v>135</v>
      </c>
      <c r="D906" s="6">
        <v>44341</v>
      </c>
      <c r="E906" s="17">
        <v>44341.318148148144</v>
      </c>
      <c r="F906" s="7">
        <v>102</v>
      </c>
      <c r="G906" s="5" t="s">
        <v>136</v>
      </c>
    </row>
    <row r="907" spans="2:7" x14ac:dyDescent="0.3">
      <c r="B907" s="5" t="s">
        <v>26</v>
      </c>
      <c r="C907" s="5" t="s">
        <v>131</v>
      </c>
      <c r="D907" s="6">
        <v>44341</v>
      </c>
      <c r="E907" s="17">
        <v>44341.318240740744</v>
      </c>
      <c r="F907" s="7">
        <v>123</v>
      </c>
      <c r="G907" s="5" t="s">
        <v>139</v>
      </c>
    </row>
    <row r="908" spans="2:7" x14ac:dyDescent="0.3">
      <c r="B908" s="5" t="s">
        <v>29</v>
      </c>
      <c r="C908" s="5" t="s">
        <v>135</v>
      </c>
      <c r="D908" s="6">
        <v>44341</v>
      </c>
      <c r="E908" s="17">
        <v>44341.318831018514</v>
      </c>
      <c r="F908" s="7">
        <v>106</v>
      </c>
      <c r="G908" s="5" t="s">
        <v>136</v>
      </c>
    </row>
    <row r="909" spans="2:7" x14ac:dyDescent="0.3">
      <c r="B909" s="5" t="s">
        <v>29</v>
      </c>
      <c r="C909" s="5" t="s">
        <v>135</v>
      </c>
      <c r="D909" s="6">
        <v>44341</v>
      </c>
      <c r="E909" s="17">
        <v>44341.318935185183</v>
      </c>
      <c r="F909" s="7">
        <v>112</v>
      </c>
      <c r="G909" s="5" t="s">
        <v>136</v>
      </c>
    </row>
    <row r="910" spans="2:7" ht="28.8" x14ac:dyDescent="0.3">
      <c r="B910" s="5" t="s">
        <v>29</v>
      </c>
      <c r="C910" s="5" t="s">
        <v>135</v>
      </c>
      <c r="D910" s="6">
        <v>44341</v>
      </c>
      <c r="E910" s="17">
        <v>44341.319710648146</v>
      </c>
      <c r="F910" s="7">
        <v>113</v>
      </c>
      <c r="G910" s="5" t="s">
        <v>140</v>
      </c>
    </row>
    <row r="911" spans="2:7" x14ac:dyDescent="0.3">
      <c r="B911" s="5" t="s">
        <v>29</v>
      </c>
      <c r="C911" s="5" t="s">
        <v>135</v>
      </c>
      <c r="D911" s="6">
        <v>44341</v>
      </c>
      <c r="E911" s="17">
        <v>44341.319768518515</v>
      </c>
      <c r="F911" s="7">
        <v>123</v>
      </c>
      <c r="G911" s="5" t="s">
        <v>130</v>
      </c>
    </row>
    <row r="912" spans="2:7" x14ac:dyDescent="0.3">
      <c r="B912" s="5" t="s">
        <v>29</v>
      </c>
      <c r="C912" s="5" t="s">
        <v>113</v>
      </c>
      <c r="D912" s="6">
        <v>44341</v>
      </c>
      <c r="E912" s="17">
        <v>44341.321238425924</v>
      </c>
      <c r="F912" s="7">
        <v>113</v>
      </c>
      <c r="G912" s="5" t="s">
        <v>129</v>
      </c>
    </row>
    <row r="913" spans="2:7" x14ac:dyDescent="0.3">
      <c r="B913" s="5" t="s">
        <v>29</v>
      </c>
      <c r="C913" s="5" t="s">
        <v>113</v>
      </c>
      <c r="D913" s="6">
        <v>44341</v>
      </c>
      <c r="E913" s="17">
        <v>44341.321296296293</v>
      </c>
      <c r="F913" s="7">
        <v>123</v>
      </c>
      <c r="G913" s="5" t="s">
        <v>129</v>
      </c>
    </row>
    <row r="914" spans="2:7" x14ac:dyDescent="0.3">
      <c r="B914" s="5" t="s">
        <v>26</v>
      </c>
      <c r="C914" s="5" t="s">
        <v>141</v>
      </c>
      <c r="D914" s="6">
        <v>44341</v>
      </c>
      <c r="E914" s="17">
        <v>44341.321770833332</v>
      </c>
      <c r="F914" s="7">
        <v>112</v>
      </c>
      <c r="G914" s="5" t="s">
        <v>142</v>
      </c>
    </row>
    <row r="915" spans="2:7" x14ac:dyDescent="0.3">
      <c r="B915" s="5" t="s">
        <v>29</v>
      </c>
      <c r="C915" s="5" t="s">
        <v>145</v>
      </c>
      <c r="D915" s="6">
        <v>44341</v>
      </c>
      <c r="E915" s="17">
        <v>44341.32534722222</v>
      </c>
      <c r="F915" s="7">
        <v>112</v>
      </c>
      <c r="G915" s="5" t="s">
        <v>146</v>
      </c>
    </row>
    <row r="916" spans="2:7" x14ac:dyDescent="0.3">
      <c r="B916" s="5" t="s">
        <v>26</v>
      </c>
      <c r="C916" s="5" t="s">
        <v>143</v>
      </c>
      <c r="D916" s="6">
        <v>44341</v>
      </c>
      <c r="E916" s="17">
        <v>44341.325659722213</v>
      </c>
      <c r="F916" s="7">
        <v>112</v>
      </c>
      <c r="G916" s="5" t="s">
        <v>144</v>
      </c>
    </row>
    <row r="917" spans="2:7" x14ac:dyDescent="0.3">
      <c r="B917" s="5" t="s">
        <v>29</v>
      </c>
      <c r="C917" s="5" t="s">
        <v>147</v>
      </c>
      <c r="D917" s="6">
        <v>44341</v>
      </c>
      <c r="E917" s="17">
        <v>44341.32571759259</v>
      </c>
      <c r="F917" s="7">
        <v>112</v>
      </c>
      <c r="G917" s="5" t="s">
        <v>148</v>
      </c>
    </row>
    <row r="918" spans="2:7" x14ac:dyDescent="0.3">
      <c r="B918" s="5" t="s">
        <v>26</v>
      </c>
      <c r="C918" s="5" t="s">
        <v>149</v>
      </c>
      <c r="D918" s="6">
        <v>44341</v>
      </c>
      <c r="E918" s="17">
        <v>44341.327418981484</v>
      </c>
      <c r="F918" s="7">
        <v>112</v>
      </c>
      <c r="G918" s="5" t="s">
        <v>150</v>
      </c>
    </row>
    <row r="919" spans="2:7" x14ac:dyDescent="0.3">
      <c r="B919" s="5" t="s">
        <v>29</v>
      </c>
      <c r="C919" s="5" t="s">
        <v>153</v>
      </c>
      <c r="D919" s="6">
        <v>44341</v>
      </c>
      <c r="E919" s="17">
        <v>44341.327719907407</v>
      </c>
      <c r="F919" s="7">
        <v>102</v>
      </c>
      <c r="G919" s="5" t="s">
        <v>154</v>
      </c>
    </row>
    <row r="920" spans="2:7" x14ac:dyDescent="0.3">
      <c r="B920" s="5" t="s">
        <v>26</v>
      </c>
      <c r="C920" s="5" t="s">
        <v>151</v>
      </c>
      <c r="D920" s="6">
        <v>44341</v>
      </c>
      <c r="E920" s="17">
        <v>44341.328078703693</v>
      </c>
      <c r="F920" s="7">
        <v>112</v>
      </c>
      <c r="G920" s="5" t="s">
        <v>152</v>
      </c>
    </row>
    <row r="921" spans="2:7" x14ac:dyDescent="0.3">
      <c r="B921" s="5" t="s">
        <v>29</v>
      </c>
      <c r="C921" s="5" t="s">
        <v>153</v>
      </c>
      <c r="D921" s="6">
        <v>44341</v>
      </c>
      <c r="E921" s="17">
        <v>44341.329942129632</v>
      </c>
      <c r="F921" s="7">
        <v>106</v>
      </c>
      <c r="G921" s="5" t="s">
        <v>154</v>
      </c>
    </row>
    <row r="922" spans="2:7" x14ac:dyDescent="0.3">
      <c r="B922" s="5" t="s">
        <v>26</v>
      </c>
      <c r="C922" s="5" t="s">
        <v>156</v>
      </c>
      <c r="D922" s="6">
        <v>44341</v>
      </c>
      <c r="E922" s="17">
        <v>44341.330011574071</v>
      </c>
      <c r="F922" s="7">
        <v>102</v>
      </c>
      <c r="G922" s="5" t="s">
        <v>157</v>
      </c>
    </row>
    <row r="923" spans="2:7" x14ac:dyDescent="0.3">
      <c r="B923" s="5" t="s">
        <v>29</v>
      </c>
      <c r="C923" s="5" t="s">
        <v>153</v>
      </c>
      <c r="D923" s="6">
        <v>44341</v>
      </c>
      <c r="E923" s="17">
        <v>44341.330046296302</v>
      </c>
      <c r="F923" s="7">
        <v>112</v>
      </c>
      <c r="G923" s="5" t="s">
        <v>154</v>
      </c>
    </row>
    <row r="924" spans="2:7" x14ac:dyDescent="0.3">
      <c r="B924" s="5" t="s">
        <v>29</v>
      </c>
      <c r="C924" s="5" t="s">
        <v>145</v>
      </c>
      <c r="D924" s="6">
        <v>44341</v>
      </c>
      <c r="E924" s="17">
        <v>44341.330104166671</v>
      </c>
      <c r="F924" s="7">
        <v>113</v>
      </c>
      <c r="G924" s="5" t="s">
        <v>183</v>
      </c>
    </row>
    <row r="925" spans="2:7" x14ac:dyDescent="0.3">
      <c r="B925" s="5" t="s">
        <v>29</v>
      </c>
      <c r="C925" s="5" t="s">
        <v>147</v>
      </c>
      <c r="D925" s="6">
        <v>44341</v>
      </c>
      <c r="E925" s="17">
        <v>44341.330162037033</v>
      </c>
      <c r="F925" s="7">
        <v>113</v>
      </c>
      <c r="G925" s="5" t="s">
        <v>160</v>
      </c>
    </row>
    <row r="926" spans="2:7" x14ac:dyDescent="0.3">
      <c r="B926" s="5" t="s">
        <v>26</v>
      </c>
      <c r="C926" s="5" t="s">
        <v>162</v>
      </c>
      <c r="D926" s="6">
        <v>44341</v>
      </c>
      <c r="E926" s="17">
        <v>44341.330185185187</v>
      </c>
      <c r="F926" s="7">
        <v>102</v>
      </c>
      <c r="G926" s="5" t="s">
        <v>163</v>
      </c>
    </row>
    <row r="927" spans="2:7" x14ac:dyDescent="0.3">
      <c r="B927" s="5" t="s">
        <v>29</v>
      </c>
      <c r="C927" s="5" t="s">
        <v>145</v>
      </c>
      <c r="D927" s="6">
        <v>44341</v>
      </c>
      <c r="E927" s="17">
        <v>44341.33021990741</v>
      </c>
      <c r="F927" s="7">
        <v>123</v>
      </c>
      <c r="G927" s="5" t="s">
        <v>183</v>
      </c>
    </row>
    <row r="928" spans="2:7" x14ac:dyDescent="0.3">
      <c r="B928" s="5" t="s">
        <v>29</v>
      </c>
      <c r="C928" s="5" t="s">
        <v>147</v>
      </c>
      <c r="D928" s="6">
        <v>44341</v>
      </c>
      <c r="E928" s="17">
        <v>44341.330243055549</v>
      </c>
      <c r="F928" s="7">
        <v>123</v>
      </c>
      <c r="G928" s="5" t="s">
        <v>160</v>
      </c>
    </row>
    <row r="929" spans="2:7" x14ac:dyDescent="0.3">
      <c r="B929" s="5" t="s">
        <v>26</v>
      </c>
      <c r="C929" s="5" t="s">
        <v>164</v>
      </c>
      <c r="D929" s="6">
        <v>44341</v>
      </c>
      <c r="E929" s="17">
        <v>44341.330370370364</v>
      </c>
      <c r="F929" s="7">
        <v>102</v>
      </c>
      <c r="G929" s="5" t="s">
        <v>165</v>
      </c>
    </row>
    <row r="930" spans="2:7" ht="28.8" x14ac:dyDescent="0.3">
      <c r="B930" s="5" t="s">
        <v>29</v>
      </c>
      <c r="C930" s="5" t="s">
        <v>153</v>
      </c>
      <c r="D930" s="6">
        <v>44341</v>
      </c>
      <c r="E930" s="17">
        <v>44341.330428240748</v>
      </c>
      <c r="F930" s="7">
        <v>113</v>
      </c>
      <c r="G930" s="5" t="s">
        <v>168</v>
      </c>
    </row>
    <row r="931" spans="2:7" x14ac:dyDescent="0.3">
      <c r="B931" s="5" t="s">
        <v>29</v>
      </c>
      <c r="C931" s="5" t="s">
        <v>153</v>
      </c>
      <c r="D931" s="6">
        <v>44341</v>
      </c>
      <c r="E931" s="17">
        <v>44341.330451388894</v>
      </c>
      <c r="F931" s="7">
        <v>123</v>
      </c>
      <c r="G931" s="5" t="s">
        <v>169</v>
      </c>
    </row>
    <row r="932" spans="2:7" x14ac:dyDescent="0.3">
      <c r="B932" s="5" t="s">
        <v>26</v>
      </c>
      <c r="C932" s="5" t="s">
        <v>156</v>
      </c>
      <c r="D932" s="6">
        <v>44341</v>
      </c>
      <c r="E932" s="17">
        <v>44341.330613425926</v>
      </c>
      <c r="F932" s="7">
        <v>106</v>
      </c>
      <c r="G932" s="5" t="s">
        <v>157</v>
      </c>
    </row>
    <row r="933" spans="2:7" x14ac:dyDescent="0.3">
      <c r="B933" s="5" t="s">
        <v>26</v>
      </c>
      <c r="C933" s="5" t="s">
        <v>162</v>
      </c>
      <c r="D933" s="6">
        <v>44341</v>
      </c>
      <c r="E933" s="17">
        <v>44341.330706018525</v>
      </c>
      <c r="F933" s="7">
        <v>106</v>
      </c>
      <c r="G933" s="5" t="s">
        <v>163</v>
      </c>
    </row>
    <row r="934" spans="2:7" x14ac:dyDescent="0.3">
      <c r="B934" s="5" t="s">
        <v>26</v>
      </c>
      <c r="C934" s="5" t="s">
        <v>156</v>
      </c>
      <c r="D934" s="6">
        <v>44341</v>
      </c>
      <c r="E934" s="17">
        <v>44341.330717592595</v>
      </c>
      <c r="F934" s="7">
        <v>112</v>
      </c>
      <c r="G934" s="5" t="s">
        <v>157</v>
      </c>
    </row>
    <row r="935" spans="2:7" x14ac:dyDescent="0.3">
      <c r="B935" s="5" t="s">
        <v>26</v>
      </c>
      <c r="C935" s="5" t="s">
        <v>174</v>
      </c>
      <c r="D935" s="6">
        <v>44341</v>
      </c>
      <c r="E935" s="17">
        <v>44341.330729166664</v>
      </c>
      <c r="F935" s="7">
        <v>102</v>
      </c>
      <c r="G935" s="5" t="s">
        <v>175</v>
      </c>
    </row>
    <row r="936" spans="2:7" x14ac:dyDescent="0.3">
      <c r="B936" s="5" t="s">
        <v>26</v>
      </c>
      <c r="C936" s="5" t="s">
        <v>162</v>
      </c>
      <c r="D936" s="6">
        <v>44341</v>
      </c>
      <c r="E936" s="17">
        <v>44341.330810185194</v>
      </c>
      <c r="F936" s="7">
        <v>112</v>
      </c>
      <c r="G936" s="5" t="s">
        <v>163</v>
      </c>
    </row>
    <row r="937" spans="2:7" x14ac:dyDescent="0.3">
      <c r="B937" s="5" t="s">
        <v>26</v>
      </c>
      <c r="C937" s="5" t="s">
        <v>164</v>
      </c>
      <c r="D937" s="6">
        <v>44341</v>
      </c>
      <c r="E937" s="17">
        <v>44341.331030092588</v>
      </c>
      <c r="F937" s="7">
        <v>106</v>
      </c>
      <c r="G937" s="5" t="s">
        <v>165</v>
      </c>
    </row>
    <row r="938" spans="2:7" x14ac:dyDescent="0.3">
      <c r="B938" s="5" t="s">
        <v>26</v>
      </c>
      <c r="C938" s="5" t="s">
        <v>164</v>
      </c>
      <c r="D938" s="6">
        <v>44341</v>
      </c>
      <c r="E938" s="17">
        <v>44341.331134259257</v>
      </c>
      <c r="F938" s="7">
        <v>112</v>
      </c>
      <c r="G938" s="5" t="s">
        <v>165</v>
      </c>
    </row>
    <row r="939" spans="2:7" x14ac:dyDescent="0.3">
      <c r="B939" s="5" t="s">
        <v>26</v>
      </c>
      <c r="C939" s="5" t="s">
        <v>166</v>
      </c>
      <c r="D939" s="6">
        <v>44341</v>
      </c>
      <c r="E939" s="17">
        <v>44341.331134259264</v>
      </c>
      <c r="F939" s="7">
        <v>112</v>
      </c>
      <c r="G939" s="5" t="s">
        <v>167</v>
      </c>
    </row>
    <row r="940" spans="2:7" ht="28.8" x14ac:dyDescent="0.3">
      <c r="B940" s="5" t="s">
        <v>26</v>
      </c>
      <c r="C940" s="5" t="s">
        <v>162</v>
      </c>
      <c r="D940" s="6">
        <v>44341</v>
      </c>
      <c r="E940" s="17">
        <v>44341.331284722233</v>
      </c>
      <c r="F940" s="7">
        <v>113</v>
      </c>
      <c r="G940" s="5" t="s">
        <v>176</v>
      </c>
    </row>
    <row r="941" spans="2:7" x14ac:dyDescent="0.3">
      <c r="B941" s="5" t="s">
        <v>26</v>
      </c>
      <c r="C941" s="5" t="s">
        <v>162</v>
      </c>
      <c r="D941" s="6">
        <v>44341</v>
      </c>
      <c r="E941" s="17">
        <v>44341.33130787038</v>
      </c>
      <c r="F941" s="7">
        <v>123</v>
      </c>
      <c r="G941" s="5" t="s">
        <v>177</v>
      </c>
    </row>
    <row r="942" spans="2:7" x14ac:dyDescent="0.3">
      <c r="B942" s="5" t="s">
        <v>29</v>
      </c>
      <c r="C942" s="5" t="s">
        <v>158</v>
      </c>
      <c r="D942" s="6">
        <v>44341</v>
      </c>
      <c r="E942" s="17">
        <v>44341.331319444442</v>
      </c>
      <c r="F942" s="7">
        <v>102</v>
      </c>
      <c r="G942" s="5" t="s">
        <v>159</v>
      </c>
    </row>
    <row r="943" spans="2:7" x14ac:dyDescent="0.3">
      <c r="B943" s="5" t="s">
        <v>26</v>
      </c>
      <c r="C943" s="5" t="s">
        <v>174</v>
      </c>
      <c r="D943" s="6">
        <v>44341</v>
      </c>
      <c r="E943" s="17">
        <v>44341.33153935185</v>
      </c>
      <c r="F943" s="7">
        <v>106</v>
      </c>
      <c r="G943" s="5" t="s">
        <v>175</v>
      </c>
    </row>
    <row r="944" spans="2:7" x14ac:dyDescent="0.3">
      <c r="B944" s="5" t="s">
        <v>26</v>
      </c>
      <c r="C944" s="5" t="s">
        <v>174</v>
      </c>
      <c r="D944" s="6">
        <v>44341</v>
      </c>
      <c r="E944" s="17">
        <v>44341.331643518519</v>
      </c>
      <c r="F944" s="7">
        <v>112</v>
      </c>
      <c r="G944" s="5" t="s">
        <v>175</v>
      </c>
    </row>
    <row r="945" spans="2:7" ht="28.8" x14ac:dyDescent="0.3">
      <c r="B945" s="5" t="s">
        <v>26</v>
      </c>
      <c r="C945" s="5" t="s">
        <v>156</v>
      </c>
      <c r="D945" s="6">
        <v>44341</v>
      </c>
      <c r="E945" s="17">
        <v>44341.331817129627</v>
      </c>
      <c r="F945" s="7">
        <v>113</v>
      </c>
      <c r="G945" s="5" t="s">
        <v>172</v>
      </c>
    </row>
    <row r="946" spans="2:7" x14ac:dyDescent="0.3">
      <c r="B946" s="5" t="s">
        <v>26</v>
      </c>
      <c r="C946" s="5" t="s">
        <v>156</v>
      </c>
      <c r="D946" s="6">
        <v>44341</v>
      </c>
      <c r="E946" s="17">
        <v>44341.331828703704</v>
      </c>
      <c r="F946" s="7">
        <v>123</v>
      </c>
      <c r="G946" s="5" t="s">
        <v>173</v>
      </c>
    </row>
    <row r="947" spans="2:7" x14ac:dyDescent="0.3">
      <c r="B947" s="5" t="s">
        <v>29</v>
      </c>
      <c r="C947" s="5" t="s">
        <v>158</v>
      </c>
      <c r="D947" s="6">
        <v>44341</v>
      </c>
      <c r="E947" s="17">
        <v>44341.33185185185</v>
      </c>
      <c r="F947" s="7">
        <v>106</v>
      </c>
      <c r="G947" s="5" t="s">
        <v>159</v>
      </c>
    </row>
    <row r="948" spans="2:7" x14ac:dyDescent="0.3">
      <c r="B948" s="5" t="s">
        <v>29</v>
      </c>
      <c r="C948" s="5" t="s">
        <v>158</v>
      </c>
      <c r="D948" s="6">
        <v>44341</v>
      </c>
      <c r="E948" s="17">
        <v>44341.331956018519</v>
      </c>
      <c r="F948" s="7">
        <v>112</v>
      </c>
      <c r="G948" s="5" t="s">
        <v>159</v>
      </c>
    </row>
    <row r="949" spans="2:7" ht="28.8" x14ac:dyDescent="0.3">
      <c r="B949" s="5" t="s">
        <v>26</v>
      </c>
      <c r="C949" s="5" t="s">
        <v>164</v>
      </c>
      <c r="D949" s="6">
        <v>44341</v>
      </c>
      <c r="E949" s="17">
        <v>44341.332268518512</v>
      </c>
      <c r="F949" s="7">
        <v>113</v>
      </c>
      <c r="G949" s="5" t="s">
        <v>178</v>
      </c>
    </row>
    <row r="950" spans="2:7" x14ac:dyDescent="0.3">
      <c r="B950" s="5" t="s">
        <v>26</v>
      </c>
      <c r="C950" s="5" t="s">
        <v>164</v>
      </c>
      <c r="D950" s="6">
        <v>44341</v>
      </c>
      <c r="E950" s="17">
        <v>44341.332268518512</v>
      </c>
      <c r="F950" s="7">
        <v>123</v>
      </c>
      <c r="G950" s="5" t="s">
        <v>179</v>
      </c>
    </row>
    <row r="951" spans="2:7" x14ac:dyDescent="0.3">
      <c r="B951" s="5" t="s">
        <v>26</v>
      </c>
      <c r="C951" s="5" t="s">
        <v>149</v>
      </c>
      <c r="D951" s="6">
        <v>44341</v>
      </c>
      <c r="E951" s="17">
        <v>44341.332326388896</v>
      </c>
      <c r="F951" s="7">
        <v>113</v>
      </c>
      <c r="G951" s="5" t="s">
        <v>177</v>
      </c>
    </row>
    <row r="952" spans="2:7" x14ac:dyDescent="0.3">
      <c r="B952" s="5" t="s">
        <v>26</v>
      </c>
      <c r="C952" s="5" t="s">
        <v>141</v>
      </c>
      <c r="D952" s="6">
        <v>44341</v>
      </c>
      <c r="E952" s="17">
        <v>44341.332361111112</v>
      </c>
      <c r="F952" s="7">
        <v>113</v>
      </c>
      <c r="G952" s="5" t="s">
        <v>161</v>
      </c>
    </row>
    <row r="953" spans="2:7" x14ac:dyDescent="0.3">
      <c r="B953" s="5" t="s">
        <v>26</v>
      </c>
      <c r="C953" s="5" t="s">
        <v>149</v>
      </c>
      <c r="D953" s="6">
        <v>44341</v>
      </c>
      <c r="E953" s="17">
        <v>44341.332418981488</v>
      </c>
      <c r="F953" s="7">
        <v>123</v>
      </c>
      <c r="G953" s="5" t="s">
        <v>177</v>
      </c>
    </row>
    <row r="954" spans="2:7" x14ac:dyDescent="0.3">
      <c r="B954" s="5" t="s">
        <v>26</v>
      </c>
      <c r="C954" s="5" t="s">
        <v>141</v>
      </c>
      <c r="D954" s="6">
        <v>44341</v>
      </c>
      <c r="E954" s="17">
        <v>44341.332511574074</v>
      </c>
      <c r="F954" s="7">
        <v>123</v>
      </c>
      <c r="G954" s="5" t="s">
        <v>161</v>
      </c>
    </row>
    <row r="955" spans="2:7" x14ac:dyDescent="0.3">
      <c r="B955" s="5" t="s">
        <v>26</v>
      </c>
      <c r="C955" s="5" t="s">
        <v>151</v>
      </c>
      <c r="D955" s="6">
        <v>44341</v>
      </c>
      <c r="E955" s="17">
        <v>44341.332546296282</v>
      </c>
      <c r="F955" s="7">
        <v>113</v>
      </c>
      <c r="G955" s="5" t="s">
        <v>181</v>
      </c>
    </row>
    <row r="956" spans="2:7" x14ac:dyDescent="0.3">
      <c r="B956" s="5" t="s">
        <v>26</v>
      </c>
      <c r="C956" s="5" t="s">
        <v>151</v>
      </c>
      <c r="D956" s="6">
        <v>44341</v>
      </c>
      <c r="E956" s="17">
        <v>44341.332708333321</v>
      </c>
      <c r="F956" s="7">
        <v>123</v>
      </c>
      <c r="G956" s="5" t="s">
        <v>181</v>
      </c>
    </row>
    <row r="957" spans="2:7" ht="28.8" x14ac:dyDescent="0.3">
      <c r="B957" s="5" t="s">
        <v>29</v>
      </c>
      <c r="C957" s="5" t="s">
        <v>158</v>
      </c>
      <c r="D957" s="6">
        <v>44341</v>
      </c>
      <c r="E957" s="17">
        <v>44341.332881944443</v>
      </c>
      <c r="F957" s="7">
        <v>113</v>
      </c>
      <c r="G957" s="5" t="s">
        <v>170</v>
      </c>
    </row>
    <row r="958" spans="2:7" ht="28.8" x14ac:dyDescent="0.3">
      <c r="B958" s="5" t="s">
        <v>26</v>
      </c>
      <c r="C958" s="5" t="s">
        <v>174</v>
      </c>
      <c r="D958" s="6">
        <v>44341</v>
      </c>
      <c r="E958" s="17">
        <v>44341.33288194445</v>
      </c>
      <c r="F958" s="7">
        <v>113</v>
      </c>
      <c r="G958" s="5" t="s">
        <v>180</v>
      </c>
    </row>
    <row r="959" spans="2:7" x14ac:dyDescent="0.3">
      <c r="B959" s="5" t="s">
        <v>29</v>
      </c>
      <c r="C959" s="5" t="s">
        <v>158</v>
      </c>
      <c r="D959" s="6">
        <v>44341</v>
      </c>
      <c r="E959" s="17">
        <v>44341.33289351852</v>
      </c>
      <c r="F959" s="7">
        <v>123</v>
      </c>
      <c r="G959" s="5" t="s">
        <v>171</v>
      </c>
    </row>
    <row r="960" spans="2:7" x14ac:dyDescent="0.3">
      <c r="B960" s="5" t="s">
        <v>26</v>
      </c>
      <c r="C960" s="5" t="s">
        <v>174</v>
      </c>
      <c r="D960" s="6">
        <v>44341</v>
      </c>
      <c r="E960" s="17">
        <v>44341.332962962966</v>
      </c>
      <c r="F960" s="7">
        <v>123</v>
      </c>
      <c r="G960" s="5" t="s">
        <v>181</v>
      </c>
    </row>
    <row r="961" spans="2:7" x14ac:dyDescent="0.3">
      <c r="B961" s="5" t="s">
        <v>26</v>
      </c>
      <c r="C961" s="5" t="s">
        <v>166</v>
      </c>
      <c r="D961" s="6">
        <v>44341</v>
      </c>
      <c r="E961" s="17">
        <v>44341.335879629638</v>
      </c>
      <c r="F961" s="7">
        <v>113</v>
      </c>
      <c r="G961" s="5" t="s">
        <v>182</v>
      </c>
    </row>
    <row r="962" spans="2:7" x14ac:dyDescent="0.3">
      <c r="B962" s="5" t="s">
        <v>26</v>
      </c>
      <c r="C962" s="5" t="s">
        <v>166</v>
      </c>
      <c r="D962" s="6">
        <v>44341</v>
      </c>
      <c r="E962" s="17">
        <v>44341.3360300926</v>
      </c>
      <c r="F962" s="7">
        <v>123</v>
      </c>
      <c r="G962" s="5" t="s">
        <v>182</v>
      </c>
    </row>
    <row r="963" spans="2:7" x14ac:dyDescent="0.3">
      <c r="B963" s="5" t="s">
        <v>26</v>
      </c>
      <c r="C963" s="5" t="s">
        <v>184</v>
      </c>
      <c r="D963" s="6">
        <v>44341</v>
      </c>
      <c r="E963" s="17">
        <v>44341.336469907408</v>
      </c>
      <c r="F963" s="7">
        <v>102</v>
      </c>
      <c r="G963" s="5" t="s">
        <v>185</v>
      </c>
    </row>
    <row r="964" spans="2:7" x14ac:dyDescent="0.3">
      <c r="B964" s="5" t="s">
        <v>26</v>
      </c>
      <c r="C964" s="5" t="s">
        <v>143</v>
      </c>
      <c r="D964" s="6">
        <v>44341</v>
      </c>
      <c r="E964" s="17">
        <v>44341.336493055547</v>
      </c>
      <c r="F964" s="7">
        <v>113</v>
      </c>
      <c r="G964" s="5" t="s">
        <v>155</v>
      </c>
    </row>
    <row r="965" spans="2:7" x14ac:dyDescent="0.3">
      <c r="B965" s="5" t="s">
        <v>26</v>
      </c>
      <c r="C965" s="5" t="s">
        <v>143</v>
      </c>
      <c r="D965" s="6">
        <v>44341</v>
      </c>
      <c r="E965" s="17">
        <v>44341.336620370363</v>
      </c>
      <c r="F965" s="7">
        <v>123</v>
      </c>
      <c r="G965" s="5" t="s">
        <v>155</v>
      </c>
    </row>
    <row r="966" spans="2:7" x14ac:dyDescent="0.3">
      <c r="B966" s="5" t="s">
        <v>26</v>
      </c>
      <c r="C966" s="5" t="s">
        <v>184</v>
      </c>
      <c r="D966" s="6">
        <v>44341</v>
      </c>
      <c r="E966" s="17">
        <v>44341.337037037039</v>
      </c>
      <c r="F966" s="7">
        <v>106</v>
      </c>
      <c r="G966" s="5" t="s">
        <v>185</v>
      </c>
    </row>
    <row r="967" spans="2:7" x14ac:dyDescent="0.3">
      <c r="B967" s="5" t="s">
        <v>26</v>
      </c>
      <c r="C967" s="5" t="s">
        <v>184</v>
      </c>
      <c r="D967" s="6">
        <v>44341</v>
      </c>
      <c r="E967" s="17">
        <v>44341.337141203709</v>
      </c>
      <c r="F967" s="7">
        <v>112</v>
      </c>
      <c r="G967" s="5" t="s">
        <v>185</v>
      </c>
    </row>
    <row r="968" spans="2:7" x14ac:dyDescent="0.3">
      <c r="B968" s="5" t="s">
        <v>26</v>
      </c>
      <c r="C968" s="5" t="s">
        <v>184</v>
      </c>
      <c r="D968" s="6">
        <v>44341</v>
      </c>
      <c r="E968" s="17">
        <v>44341.337696759263</v>
      </c>
      <c r="F968" s="7">
        <v>123</v>
      </c>
      <c r="G968" s="5" t="s">
        <v>182</v>
      </c>
    </row>
    <row r="969" spans="2:7" ht="28.8" x14ac:dyDescent="0.3">
      <c r="B969" s="5" t="s">
        <v>26</v>
      </c>
      <c r="C969" s="5" t="s">
        <v>184</v>
      </c>
      <c r="D969" s="6">
        <v>44341</v>
      </c>
      <c r="E969" s="17">
        <v>44341.337696759263</v>
      </c>
      <c r="F969" s="7">
        <v>113</v>
      </c>
      <c r="G969" s="5" t="s">
        <v>186</v>
      </c>
    </row>
    <row r="970" spans="2:7" x14ac:dyDescent="0.3">
      <c r="B970" s="5" t="s">
        <v>29</v>
      </c>
      <c r="C970" s="5" t="s">
        <v>30</v>
      </c>
      <c r="D970" s="6">
        <v>44341</v>
      </c>
      <c r="E970" s="17">
        <v>44341.639259259253</v>
      </c>
      <c r="F970" s="7">
        <v>139</v>
      </c>
      <c r="G970" s="5" t="s">
        <v>36</v>
      </c>
    </row>
    <row r="971" spans="2:7" x14ac:dyDescent="0.3">
      <c r="B971" s="5" t="s">
        <v>29</v>
      </c>
      <c r="C971" s="5" t="s">
        <v>30</v>
      </c>
      <c r="D971" s="6">
        <v>44341</v>
      </c>
      <c r="E971" s="17">
        <v>44341.639687499992</v>
      </c>
      <c r="F971" s="7">
        <v>144</v>
      </c>
      <c r="G971" s="5" t="s">
        <v>36</v>
      </c>
    </row>
    <row r="972" spans="2:7" x14ac:dyDescent="0.3">
      <c r="B972" s="5" t="s">
        <v>29</v>
      </c>
      <c r="C972" s="5" t="s">
        <v>30</v>
      </c>
      <c r="D972" s="6">
        <v>44341</v>
      </c>
      <c r="E972" s="17">
        <v>44341.639803240731</v>
      </c>
      <c r="F972" s="7">
        <v>156</v>
      </c>
      <c r="G972" s="5" t="s">
        <v>67</v>
      </c>
    </row>
    <row r="973" spans="2:7" x14ac:dyDescent="0.3">
      <c r="B973" s="5" t="s">
        <v>26</v>
      </c>
      <c r="C973" s="5" t="s">
        <v>27</v>
      </c>
      <c r="D973" s="6">
        <v>44341</v>
      </c>
      <c r="E973" s="17">
        <v>44341.648194444446</v>
      </c>
      <c r="F973" s="7">
        <v>139</v>
      </c>
      <c r="G973" s="5" t="s">
        <v>34</v>
      </c>
    </row>
    <row r="974" spans="2:7" x14ac:dyDescent="0.3">
      <c r="B974" s="5" t="s">
        <v>26</v>
      </c>
      <c r="C974" s="5" t="s">
        <v>27</v>
      </c>
      <c r="D974" s="6">
        <v>44341</v>
      </c>
      <c r="E974" s="17">
        <v>44341.648611111115</v>
      </c>
      <c r="F974" s="7">
        <v>144</v>
      </c>
      <c r="G974" s="5" t="s">
        <v>34</v>
      </c>
    </row>
    <row r="975" spans="2:7" ht="28.8" x14ac:dyDescent="0.3">
      <c r="B975" s="5" t="s">
        <v>26</v>
      </c>
      <c r="C975" s="5" t="s">
        <v>37</v>
      </c>
      <c r="D975" s="6">
        <v>44341</v>
      </c>
      <c r="E975" s="17">
        <v>44341.648622685185</v>
      </c>
      <c r="F975" s="7">
        <v>139</v>
      </c>
      <c r="G975" s="5" t="s">
        <v>39</v>
      </c>
    </row>
    <row r="976" spans="2:7" x14ac:dyDescent="0.3">
      <c r="B976" s="5" t="s">
        <v>26</v>
      </c>
      <c r="C976" s="5" t="s">
        <v>27</v>
      </c>
      <c r="D976" s="6">
        <v>44341</v>
      </c>
      <c r="E976" s="17">
        <v>44341.648726851854</v>
      </c>
      <c r="F976" s="7">
        <v>156</v>
      </c>
      <c r="G976" s="5" t="s">
        <v>67</v>
      </c>
    </row>
    <row r="977" spans="2:7" x14ac:dyDescent="0.3">
      <c r="B977" s="5" t="s">
        <v>26</v>
      </c>
      <c r="C977" s="5" t="s">
        <v>37</v>
      </c>
      <c r="D977" s="6">
        <v>44341</v>
      </c>
      <c r="E977" s="17">
        <v>44341.649004629631</v>
      </c>
      <c r="F977" s="7">
        <v>144</v>
      </c>
      <c r="G977" s="5" t="s">
        <v>40</v>
      </c>
    </row>
    <row r="978" spans="2:7" ht="28.8" x14ac:dyDescent="0.3">
      <c r="B978" s="5" t="s">
        <v>26</v>
      </c>
      <c r="C978" s="5" t="s">
        <v>32</v>
      </c>
      <c r="D978" s="6">
        <v>44341</v>
      </c>
      <c r="E978" s="17">
        <v>44341.649490740754</v>
      </c>
      <c r="F978" s="7">
        <v>139</v>
      </c>
      <c r="G978" s="5" t="s">
        <v>35</v>
      </c>
    </row>
    <row r="979" spans="2:7" x14ac:dyDescent="0.3">
      <c r="B979" s="5" t="s">
        <v>26</v>
      </c>
      <c r="C979" s="5" t="s">
        <v>37</v>
      </c>
      <c r="D979" s="6">
        <v>44341</v>
      </c>
      <c r="E979" s="17">
        <v>44341.649629629632</v>
      </c>
      <c r="F979" s="7">
        <v>149</v>
      </c>
      <c r="G979" s="5" t="s">
        <v>38</v>
      </c>
    </row>
    <row r="980" spans="2:7" x14ac:dyDescent="0.3">
      <c r="B980" s="5" t="s">
        <v>26</v>
      </c>
      <c r="C980" s="5" t="s">
        <v>32</v>
      </c>
      <c r="D980" s="6">
        <v>44341</v>
      </c>
      <c r="E980" s="17">
        <v>44341.64988425927</v>
      </c>
      <c r="F980" s="7">
        <v>144</v>
      </c>
      <c r="G980" s="5" t="s">
        <v>34</v>
      </c>
    </row>
    <row r="981" spans="2:7" x14ac:dyDescent="0.3">
      <c r="B981" s="5" t="s">
        <v>26</v>
      </c>
      <c r="C981" s="5" t="s">
        <v>37</v>
      </c>
      <c r="D981" s="6">
        <v>44341</v>
      </c>
      <c r="E981" s="17">
        <v>44341.650254629632</v>
      </c>
      <c r="F981" s="7">
        <v>151</v>
      </c>
      <c r="G981" s="5" t="s">
        <v>38</v>
      </c>
    </row>
    <row r="982" spans="2:7" x14ac:dyDescent="0.3">
      <c r="B982" s="5" t="s">
        <v>26</v>
      </c>
      <c r="C982" s="5" t="s">
        <v>37</v>
      </c>
      <c r="D982" s="6">
        <v>44341</v>
      </c>
      <c r="E982" s="17">
        <v>44341.650393518525</v>
      </c>
      <c r="F982" s="7">
        <v>156</v>
      </c>
      <c r="G982" s="5" t="s">
        <v>67</v>
      </c>
    </row>
    <row r="983" spans="2:7" x14ac:dyDescent="0.3">
      <c r="B983" s="5" t="s">
        <v>26</v>
      </c>
      <c r="C983" s="5" t="s">
        <v>32</v>
      </c>
      <c r="D983" s="6">
        <v>44341</v>
      </c>
      <c r="E983" s="17">
        <v>44341.650706018532</v>
      </c>
      <c r="F983" s="7">
        <v>149</v>
      </c>
      <c r="G983" s="5" t="s">
        <v>33</v>
      </c>
    </row>
    <row r="984" spans="2:7" x14ac:dyDescent="0.3">
      <c r="B984" s="5" t="s">
        <v>26</v>
      </c>
      <c r="C984" s="5" t="s">
        <v>32</v>
      </c>
      <c r="D984" s="6">
        <v>44341</v>
      </c>
      <c r="E984" s="17">
        <v>44341.650949074086</v>
      </c>
      <c r="F984" s="7">
        <v>151</v>
      </c>
      <c r="G984" s="5" t="s">
        <v>33</v>
      </c>
    </row>
    <row r="985" spans="2:7" x14ac:dyDescent="0.3">
      <c r="B985" s="5" t="s">
        <v>26</v>
      </c>
      <c r="C985" s="5" t="s">
        <v>32</v>
      </c>
      <c r="D985" s="6">
        <v>44341</v>
      </c>
      <c r="E985" s="17">
        <v>44341.651111111125</v>
      </c>
      <c r="F985" s="7">
        <v>156</v>
      </c>
      <c r="G985" s="5" t="s">
        <v>67</v>
      </c>
    </row>
    <row r="986" spans="2:7" x14ac:dyDescent="0.3">
      <c r="B986" s="5" t="s">
        <v>29</v>
      </c>
      <c r="C986" s="5" t="s">
        <v>41</v>
      </c>
      <c r="D986" s="6">
        <v>44341</v>
      </c>
      <c r="E986" s="17">
        <v>44341.651631944442</v>
      </c>
      <c r="F986" s="7">
        <v>139</v>
      </c>
      <c r="G986" s="5" t="s">
        <v>45</v>
      </c>
    </row>
    <row r="987" spans="2:7" x14ac:dyDescent="0.3">
      <c r="B987" s="5" t="s">
        <v>29</v>
      </c>
      <c r="C987" s="5" t="s">
        <v>41</v>
      </c>
      <c r="D987" s="6">
        <v>44341</v>
      </c>
      <c r="E987" s="17">
        <v>44341.651990740735</v>
      </c>
      <c r="F987" s="7">
        <v>144</v>
      </c>
      <c r="G987" s="5" t="s">
        <v>45</v>
      </c>
    </row>
    <row r="988" spans="2:7" x14ac:dyDescent="0.3">
      <c r="B988" s="5" t="s">
        <v>29</v>
      </c>
      <c r="C988" s="5" t="s">
        <v>41</v>
      </c>
      <c r="D988" s="6">
        <v>44341</v>
      </c>
      <c r="E988" s="17">
        <v>44341.652129629627</v>
      </c>
      <c r="F988" s="7">
        <v>156</v>
      </c>
      <c r="G988" s="5" t="s">
        <v>67</v>
      </c>
    </row>
    <row r="989" spans="2:7" x14ac:dyDescent="0.3">
      <c r="B989" s="5" t="s">
        <v>29</v>
      </c>
      <c r="C989" s="5" t="s">
        <v>60</v>
      </c>
      <c r="D989" s="6">
        <v>44341</v>
      </c>
      <c r="E989" s="17">
        <v>44341.658449074072</v>
      </c>
      <c r="F989" s="7">
        <v>139</v>
      </c>
      <c r="G989" s="5" t="s">
        <v>76</v>
      </c>
    </row>
    <row r="990" spans="2:7" ht="28.8" x14ac:dyDescent="0.3">
      <c r="B990" s="5" t="s">
        <v>26</v>
      </c>
      <c r="C990" s="5" t="s">
        <v>72</v>
      </c>
      <c r="D990" s="6">
        <v>44341</v>
      </c>
      <c r="E990" s="17">
        <v>44341.658680555556</v>
      </c>
      <c r="F990" s="7">
        <v>139</v>
      </c>
      <c r="G990" s="5" t="s">
        <v>87</v>
      </c>
    </row>
    <row r="991" spans="2:7" x14ac:dyDescent="0.3">
      <c r="B991" s="5" t="s">
        <v>26</v>
      </c>
      <c r="C991" s="5" t="s">
        <v>72</v>
      </c>
      <c r="D991" s="6">
        <v>44341</v>
      </c>
      <c r="E991" s="17">
        <v>44341.65902777778</v>
      </c>
      <c r="F991" s="7">
        <v>144</v>
      </c>
      <c r="G991" s="5" t="s">
        <v>68</v>
      </c>
    </row>
    <row r="992" spans="2:7" x14ac:dyDescent="0.3">
      <c r="B992" s="5" t="s">
        <v>26</v>
      </c>
      <c r="C992" s="5" t="s">
        <v>72</v>
      </c>
      <c r="D992" s="6">
        <v>44341</v>
      </c>
      <c r="E992" s="17">
        <v>44341.659733796296</v>
      </c>
      <c r="F992" s="7">
        <v>149</v>
      </c>
      <c r="G992" s="5" t="s">
        <v>73</v>
      </c>
    </row>
    <row r="993" spans="2:7" x14ac:dyDescent="0.3">
      <c r="B993" s="5" t="s">
        <v>29</v>
      </c>
      <c r="C993" s="5" t="s">
        <v>60</v>
      </c>
      <c r="D993" s="6">
        <v>44341</v>
      </c>
      <c r="E993" s="17">
        <v>44341.659791666665</v>
      </c>
      <c r="F993" s="7">
        <v>144</v>
      </c>
      <c r="G993" s="5" t="s">
        <v>76</v>
      </c>
    </row>
    <row r="994" spans="2:7" x14ac:dyDescent="0.3">
      <c r="B994" s="5" t="s">
        <v>29</v>
      </c>
      <c r="C994" s="5" t="s">
        <v>60</v>
      </c>
      <c r="D994" s="6">
        <v>44341</v>
      </c>
      <c r="E994" s="17">
        <v>44341.659930555557</v>
      </c>
      <c r="F994" s="7">
        <v>156</v>
      </c>
      <c r="G994" s="5" t="s">
        <v>67</v>
      </c>
    </row>
    <row r="995" spans="2:7" ht="28.8" x14ac:dyDescent="0.3">
      <c r="B995" s="5" t="s">
        <v>26</v>
      </c>
      <c r="C995" s="5" t="s">
        <v>85</v>
      </c>
      <c r="D995" s="6">
        <v>44341</v>
      </c>
      <c r="E995" s="17">
        <v>44341.660451388896</v>
      </c>
      <c r="F995" s="7">
        <v>139</v>
      </c>
      <c r="G995" s="5" t="s">
        <v>89</v>
      </c>
    </row>
    <row r="996" spans="2:7" x14ac:dyDescent="0.3">
      <c r="B996" s="5" t="s">
        <v>26</v>
      </c>
      <c r="C996" s="5" t="s">
        <v>72</v>
      </c>
      <c r="D996" s="6">
        <v>44341</v>
      </c>
      <c r="E996" s="17">
        <v>44341.660601851851</v>
      </c>
      <c r="F996" s="7">
        <v>151</v>
      </c>
      <c r="G996" s="5" t="s">
        <v>73</v>
      </c>
    </row>
    <row r="997" spans="2:7" x14ac:dyDescent="0.3">
      <c r="B997" s="5" t="s">
        <v>26</v>
      </c>
      <c r="C997" s="5" t="s">
        <v>72</v>
      </c>
      <c r="D997" s="6">
        <v>44341</v>
      </c>
      <c r="E997" s="17">
        <v>44341.660740740743</v>
      </c>
      <c r="F997" s="7">
        <v>156</v>
      </c>
      <c r="G997" s="5" t="s">
        <v>67</v>
      </c>
    </row>
    <row r="998" spans="2:7" x14ac:dyDescent="0.3">
      <c r="B998" s="5" t="s">
        <v>26</v>
      </c>
      <c r="C998" s="5" t="s">
        <v>85</v>
      </c>
      <c r="D998" s="6">
        <v>44341</v>
      </c>
      <c r="E998" s="17">
        <v>44341.660937500004</v>
      </c>
      <c r="F998" s="7">
        <v>144</v>
      </c>
      <c r="G998" s="5" t="s">
        <v>90</v>
      </c>
    </row>
    <row r="999" spans="2:7" x14ac:dyDescent="0.3">
      <c r="B999" s="5" t="s">
        <v>26</v>
      </c>
      <c r="C999" s="5" t="s">
        <v>85</v>
      </c>
      <c r="D999" s="6">
        <v>44341</v>
      </c>
      <c r="E999" s="17">
        <v>44341.661238425928</v>
      </c>
      <c r="F999" s="7">
        <v>149</v>
      </c>
      <c r="G999" s="5" t="s">
        <v>86</v>
      </c>
    </row>
    <row r="1000" spans="2:7" x14ac:dyDescent="0.3">
      <c r="B1000" s="5" t="s">
        <v>26</v>
      </c>
      <c r="C1000" s="5" t="s">
        <v>62</v>
      </c>
      <c r="D1000" s="6">
        <v>44341</v>
      </c>
      <c r="E1000" s="17">
        <v>44341.661678240736</v>
      </c>
      <c r="F1000" s="7">
        <v>139</v>
      </c>
      <c r="G1000" s="5" t="s">
        <v>63</v>
      </c>
    </row>
    <row r="1001" spans="2:7" x14ac:dyDescent="0.3">
      <c r="B1001" s="5" t="s">
        <v>26</v>
      </c>
      <c r="C1001" s="5" t="s">
        <v>54</v>
      </c>
      <c r="D1001" s="6">
        <v>44341</v>
      </c>
      <c r="E1001" s="17">
        <v>44341.661956018506</v>
      </c>
      <c r="F1001" s="7">
        <v>139</v>
      </c>
      <c r="G1001" s="5" t="s">
        <v>88</v>
      </c>
    </row>
    <row r="1002" spans="2:7" x14ac:dyDescent="0.3">
      <c r="B1002" s="5" t="s">
        <v>26</v>
      </c>
      <c r="C1002" s="5" t="s">
        <v>62</v>
      </c>
      <c r="D1002" s="6">
        <v>44341</v>
      </c>
      <c r="E1002" s="17">
        <v>44341.662083333329</v>
      </c>
      <c r="F1002" s="7">
        <v>144</v>
      </c>
      <c r="G1002" s="5" t="s">
        <v>63</v>
      </c>
    </row>
    <row r="1003" spans="2:7" x14ac:dyDescent="0.3">
      <c r="B1003" s="5" t="s">
        <v>26</v>
      </c>
      <c r="C1003" s="5" t="s">
        <v>85</v>
      </c>
      <c r="D1003" s="6">
        <v>44341</v>
      </c>
      <c r="E1003" s="17">
        <v>44341.662129629629</v>
      </c>
      <c r="F1003" s="7">
        <v>151</v>
      </c>
      <c r="G1003" s="5" t="s">
        <v>86</v>
      </c>
    </row>
    <row r="1004" spans="2:7" x14ac:dyDescent="0.3">
      <c r="B1004" s="5" t="s">
        <v>26</v>
      </c>
      <c r="C1004" s="5" t="s">
        <v>62</v>
      </c>
      <c r="D1004" s="6">
        <v>44341</v>
      </c>
      <c r="E1004" s="17">
        <v>44341.662210648145</v>
      </c>
      <c r="F1004" s="7">
        <v>156</v>
      </c>
      <c r="G1004" s="5" t="s">
        <v>67</v>
      </c>
    </row>
    <row r="1005" spans="2:7" x14ac:dyDescent="0.3">
      <c r="B1005" s="5" t="s">
        <v>26</v>
      </c>
      <c r="C1005" s="5" t="s">
        <v>85</v>
      </c>
      <c r="D1005" s="6">
        <v>44341</v>
      </c>
      <c r="E1005" s="17">
        <v>44341.662280092591</v>
      </c>
      <c r="F1005" s="7">
        <v>156</v>
      </c>
      <c r="G1005" s="5" t="s">
        <v>67</v>
      </c>
    </row>
    <row r="1006" spans="2:7" x14ac:dyDescent="0.3">
      <c r="B1006" s="5" t="s">
        <v>26</v>
      </c>
      <c r="C1006" s="5" t="s">
        <v>54</v>
      </c>
      <c r="D1006" s="6">
        <v>44341</v>
      </c>
      <c r="E1006" s="17">
        <v>44341.662326388876</v>
      </c>
      <c r="F1006" s="7">
        <v>144</v>
      </c>
      <c r="G1006" s="5" t="s">
        <v>88</v>
      </c>
    </row>
    <row r="1007" spans="2:7" x14ac:dyDescent="0.3">
      <c r="B1007" s="5" t="s">
        <v>26</v>
      </c>
      <c r="C1007" s="5" t="s">
        <v>54</v>
      </c>
      <c r="D1007" s="6">
        <v>44341</v>
      </c>
      <c r="E1007" s="17">
        <v>44341.662442129615</v>
      </c>
      <c r="F1007" s="7">
        <v>156</v>
      </c>
      <c r="G1007" s="5" t="s">
        <v>67</v>
      </c>
    </row>
    <row r="1008" spans="2:7" ht="28.8" x14ac:dyDescent="0.3">
      <c r="B1008" s="5" t="s">
        <v>26</v>
      </c>
      <c r="C1008" s="5" t="s">
        <v>43</v>
      </c>
      <c r="D1008" s="6">
        <v>44341</v>
      </c>
      <c r="E1008" s="17">
        <v>44341.663958333324</v>
      </c>
      <c r="F1008" s="7">
        <v>139</v>
      </c>
      <c r="G1008" s="5" t="s">
        <v>46</v>
      </c>
    </row>
    <row r="1009" spans="2:7" x14ac:dyDescent="0.3">
      <c r="B1009" s="5" t="s">
        <v>26</v>
      </c>
      <c r="C1009" s="5" t="s">
        <v>64</v>
      </c>
      <c r="D1009" s="6">
        <v>44341</v>
      </c>
      <c r="E1009" s="17">
        <v>44341.663969907415</v>
      </c>
      <c r="F1009" s="7">
        <v>139</v>
      </c>
      <c r="G1009" s="5" t="s">
        <v>90</v>
      </c>
    </row>
    <row r="1010" spans="2:7" x14ac:dyDescent="0.3">
      <c r="B1010" s="5" t="s">
        <v>26</v>
      </c>
      <c r="C1010" s="5" t="s">
        <v>43</v>
      </c>
      <c r="D1010" s="6">
        <v>44341</v>
      </c>
      <c r="E1010" s="17">
        <v>44341.66434027777</v>
      </c>
      <c r="F1010" s="7">
        <v>144</v>
      </c>
      <c r="G1010" s="5" t="s">
        <v>47</v>
      </c>
    </row>
    <row r="1011" spans="2:7" x14ac:dyDescent="0.3">
      <c r="B1011" s="5" t="s">
        <v>26</v>
      </c>
      <c r="C1011" s="5" t="s">
        <v>43</v>
      </c>
      <c r="D1011" s="6">
        <v>44341</v>
      </c>
      <c r="E1011" s="17">
        <v>44341.664826388878</v>
      </c>
      <c r="F1011" s="7">
        <v>149</v>
      </c>
      <c r="G1011" s="5" t="s">
        <v>44</v>
      </c>
    </row>
    <row r="1012" spans="2:7" x14ac:dyDescent="0.3">
      <c r="B1012" s="5" t="s">
        <v>26</v>
      </c>
      <c r="C1012" s="5" t="s">
        <v>43</v>
      </c>
      <c r="D1012" s="6">
        <v>44341</v>
      </c>
      <c r="E1012" s="17">
        <v>44341.665057870363</v>
      </c>
      <c r="F1012" s="7">
        <v>151</v>
      </c>
      <c r="G1012" s="5" t="s">
        <v>44</v>
      </c>
    </row>
    <row r="1013" spans="2:7" x14ac:dyDescent="0.3">
      <c r="B1013" s="5" t="s">
        <v>26</v>
      </c>
      <c r="C1013" s="5" t="s">
        <v>43</v>
      </c>
      <c r="D1013" s="6">
        <v>44341</v>
      </c>
      <c r="E1013" s="17">
        <v>44341.665185185178</v>
      </c>
      <c r="F1013" s="7">
        <v>156</v>
      </c>
      <c r="G1013" s="5" t="s">
        <v>67</v>
      </c>
    </row>
    <row r="1014" spans="2:7" x14ac:dyDescent="0.3">
      <c r="B1014" s="5" t="s">
        <v>26</v>
      </c>
      <c r="C1014" s="5" t="s">
        <v>64</v>
      </c>
      <c r="D1014" s="6">
        <v>44341</v>
      </c>
      <c r="E1014" s="17">
        <v>44341.665266203709</v>
      </c>
      <c r="F1014" s="7">
        <v>144</v>
      </c>
      <c r="G1014" s="5" t="s">
        <v>90</v>
      </c>
    </row>
    <row r="1015" spans="2:7" x14ac:dyDescent="0.3">
      <c r="B1015" s="5" t="s">
        <v>26</v>
      </c>
      <c r="C1015" s="5" t="s">
        <v>64</v>
      </c>
      <c r="D1015" s="6">
        <v>44341</v>
      </c>
      <c r="E1015" s="17">
        <v>44341.665381944447</v>
      </c>
      <c r="F1015" s="7">
        <v>156</v>
      </c>
      <c r="G1015" s="5" t="s">
        <v>67</v>
      </c>
    </row>
    <row r="1016" spans="2:7" x14ac:dyDescent="0.3">
      <c r="B1016" s="5" t="s">
        <v>26</v>
      </c>
      <c r="C1016" s="5" t="s">
        <v>56</v>
      </c>
      <c r="D1016" s="6">
        <v>44341</v>
      </c>
      <c r="E1016" s="17">
        <v>44341.672662037039</v>
      </c>
      <c r="F1016" s="7">
        <v>139</v>
      </c>
      <c r="G1016" s="5" t="s">
        <v>68</v>
      </c>
    </row>
    <row r="1017" spans="2:7" x14ac:dyDescent="0.3">
      <c r="B1017" s="5" t="s">
        <v>26</v>
      </c>
      <c r="C1017" s="5" t="s">
        <v>56</v>
      </c>
      <c r="D1017" s="6">
        <v>44341</v>
      </c>
      <c r="E1017" s="17">
        <v>44341.673043981486</v>
      </c>
      <c r="F1017" s="7">
        <v>144</v>
      </c>
      <c r="G1017" s="5" t="s">
        <v>68</v>
      </c>
    </row>
    <row r="1018" spans="2:7" ht="28.8" x14ac:dyDescent="0.3">
      <c r="B1018" s="5" t="s">
        <v>29</v>
      </c>
      <c r="C1018" s="5" t="s">
        <v>97</v>
      </c>
      <c r="D1018" s="6">
        <v>44341</v>
      </c>
      <c r="E1018" s="17">
        <v>44341.673113425924</v>
      </c>
      <c r="F1018" s="7">
        <v>139</v>
      </c>
      <c r="G1018" s="5" t="s">
        <v>99</v>
      </c>
    </row>
    <row r="1019" spans="2:7" x14ac:dyDescent="0.3">
      <c r="B1019" s="5" t="s">
        <v>26</v>
      </c>
      <c r="C1019" s="5" t="s">
        <v>56</v>
      </c>
      <c r="D1019" s="6">
        <v>44341</v>
      </c>
      <c r="E1019" s="17">
        <v>44341.673171296301</v>
      </c>
      <c r="F1019" s="7">
        <v>156</v>
      </c>
      <c r="G1019" s="5" t="s">
        <v>67</v>
      </c>
    </row>
    <row r="1020" spans="2:7" ht="28.8" x14ac:dyDescent="0.3">
      <c r="B1020" s="5" t="s">
        <v>29</v>
      </c>
      <c r="C1020" s="5" t="s">
        <v>70</v>
      </c>
      <c r="D1020" s="6">
        <v>44341</v>
      </c>
      <c r="E1020" s="17">
        <v>44341.673483796309</v>
      </c>
      <c r="F1020" s="7">
        <v>139</v>
      </c>
      <c r="G1020" s="5" t="s">
        <v>77</v>
      </c>
    </row>
    <row r="1021" spans="2:7" x14ac:dyDescent="0.3">
      <c r="B1021" s="5" t="s">
        <v>29</v>
      </c>
      <c r="C1021" s="5" t="s">
        <v>70</v>
      </c>
      <c r="D1021" s="6">
        <v>44341</v>
      </c>
      <c r="E1021" s="17">
        <v>44341.673842592601</v>
      </c>
      <c r="F1021" s="7">
        <v>144</v>
      </c>
      <c r="G1021" s="5" t="s">
        <v>78</v>
      </c>
    </row>
    <row r="1022" spans="2:7" x14ac:dyDescent="0.3">
      <c r="B1022" s="5" t="s">
        <v>29</v>
      </c>
      <c r="C1022" s="5" t="s">
        <v>74</v>
      </c>
      <c r="D1022" s="6">
        <v>44341</v>
      </c>
      <c r="E1022" s="17">
        <v>44341.673993055556</v>
      </c>
      <c r="F1022" s="7">
        <v>139</v>
      </c>
      <c r="G1022" s="5" t="s">
        <v>94</v>
      </c>
    </row>
    <row r="1023" spans="2:7" x14ac:dyDescent="0.3">
      <c r="B1023" s="5" t="s">
        <v>29</v>
      </c>
      <c r="C1023" s="5" t="s">
        <v>70</v>
      </c>
      <c r="D1023" s="6">
        <v>44341</v>
      </c>
      <c r="E1023" s="17">
        <v>44341.674386574086</v>
      </c>
      <c r="F1023" s="7">
        <v>149</v>
      </c>
      <c r="G1023" s="5" t="s">
        <v>71</v>
      </c>
    </row>
    <row r="1024" spans="2:7" x14ac:dyDescent="0.3">
      <c r="B1024" s="5" t="s">
        <v>29</v>
      </c>
      <c r="C1024" s="5" t="s">
        <v>97</v>
      </c>
      <c r="D1024" s="6">
        <v>44341</v>
      </c>
      <c r="E1024" s="17">
        <v>44341.674432870364</v>
      </c>
      <c r="F1024" s="7">
        <v>144</v>
      </c>
      <c r="G1024" s="5" t="s">
        <v>94</v>
      </c>
    </row>
    <row r="1025" spans="2:7" x14ac:dyDescent="0.3">
      <c r="B1025" s="5" t="s">
        <v>29</v>
      </c>
      <c r="C1025" s="5" t="s">
        <v>97</v>
      </c>
      <c r="D1025" s="6">
        <v>44341</v>
      </c>
      <c r="E1025" s="17">
        <v>44341.674837962957</v>
      </c>
      <c r="F1025" s="7">
        <v>149</v>
      </c>
      <c r="G1025" s="5" t="s">
        <v>98</v>
      </c>
    </row>
    <row r="1026" spans="2:7" x14ac:dyDescent="0.3">
      <c r="B1026" s="5" t="s">
        <v>29</v>
      </c>
      <c r="C1026" s="5" t="s">
        <v>70</v>
      </c>
      <c r="D1026" s="6">
        <v>44341</v>
      </c>
      <c r="E1026" s="17">
        <v>44341.675208333349</v>
      </c>
      <c r="F1026" s="7">
        <v>151</v>
      </c>
      <c r="G1026" s="5" t="s">
        <v>71</v>
      </c>
    </row>
    <row r="1027" spans="2:7" x14ac:dyDescent="0.3">
      <c r="B1027" s="5" t="s">
        <v>29</v>
      </c>
      <c r="C1027" s="5" t="s">
        <v>74</v>
      </c>
      <c r="D1027" s="6">
        <v>44341</v>
      </c>
      <c r="E1027" s="17">
        <v>44341.67523148148</v>
      </c>
      <c r="F1027" s="7">
        <v>144</v>
      </c>
      <c r="G1027" s="5" t="s">
        <v>94</v>
      </c>
    </row>
    <row r="1028" spans="2:7" x14ac:dyDescent="0.3">
      <c r="B1028" s="5" t="s">
        <v>29</v>
      </c>
      <c r="C1028" s="5" t="s">
        <v>70</v>
      </c>
      <c r="D1028" s="6">
        <v>44341</v>
      </c>
      <c r="E1028" s="17">
        <v>44341.675335648164</v>
      </c>
      <c r="F1028" s="7">
        <v>156</v>
      </c>
      <c r="G1028" s="5" t="s">
        <v>67</v>
      </c>
    </row>
    <row r="1029" spans="2:7" x14ac:dyDescent="0.3">
      <c r="B1029" s="5" t="s">
        <v>29</v>
      </c>
      <c r="C1029" s="5" t="s">
        <v>74</v>
      </c>
      <c r="D1029" s="6">
        <v>44341</v>
      </c>
      <c r="E1029" s="17">
        <v>44341.675381944442</v>
      </c>
      <c r="F1029" s="7">
        <v>156</v>
      </c>
      <c r="G1029" s="5" t="s">
        <v>67</v>
      </c>
    </row>
    <row r="1030" spans="2:7" x14ac:dyDescent="0.3">
      <c r="B1030" s="5" t="s">
        <v>29</v>
      </c>
      <c r="C1030" s="5" t="s">
        <v>97</v>
      </c>
      <c r="D1030" s="6">
        <v>44341</v>
      </c>
      <c r="E1030" s="17">
        <v>44341.675729166658</v>
      </c>
      <c r="F1030" s="7">
        <v>151</v>
      </c>
      <c r="G1030" s="5" t="s">
        <v>98</v>
      </c>
    </row>
    <row r="1031" spans="2:7" x14ac:dyDescent="0.3">
      <c r="B1031" s="5" t="s">
        <v>29</v>
      </c>
      <c r="C1031" s="5" t="s">
        <v>97</v>
      </c>
      <c r="D1031" s="6">
        <v>44341</v>
      </c>
      <c r="E1031" s="17">
        <v>44341.67587962962</v>
      </c>
      <c r="F1031" s="7">
        <v>156</v>
      </c>
      <c r="G1031" s="5" t="s">
        <v>67</v>
      </c>
    </row>
    <row r="1032" spans="2:7" ht="28.8" x14ac:dyDescent="0.3">
      <c r="B1032" s="5" t="s">
        <v>29</v>
      </c>
      <c r="C1032" s="5" t="s">
        <v>100</v>
      </c>
      <c r="D1032" s="6">
        <v>44341</v>
      </c>
      <c r="E1032" s="17">
        <v>44341.677847222229</v>
      </c>
      <c r="F1032" s="7">
        <v>139</v>
      </c>
      <c r="G1032" s="5" t="s">
        <v>103</v>
      </c>
    </row>
    <row r="1033" spans="2:7" x14ac:dyDescent="0.3">
      <c r="B1033" s="5" t="s">
        <v>26</v>
      </c>
      <c r="C1033" s="5" t="s">
        <v>48</v>
      </c>
      <c r="D1033" s="6">
        <v>44341</v>
      </c>
      <c r="E1033" s="17">
        <v>44341.678564814807</v>
      </c>
      <c r="F1033" s="7">
        <v>139</v>
      </c>
      <c r="G1033" s="5" t="s">
        <v>63</v>
      </c>
    </row>
    <row r="1034" spans="2:7" x14ac:dyDescent="0.3">
      <c r="B1034" s="5" t="s">
        <v>26</v>
      </c>
      <c r="C1034" s="5" t="s">
        <v>48</v>
      </c>
      <c r="D1034" s="6">
        <v>44341</v>
      </c>
      <c r="E1034" s="17">
        <v>44341.67891203703</v>
      </c>
      <c r="F1034" s="7">
        <v>144</v>
      </c>
      <c r="G1034" s="5" t="s">
        <v>63</v>
      </c>
    </row>
    <row r="1035" spans="2:7" x14ac:dyDescent="0.3">
      <c r="B1035" s="5" t="s">
        <v>26</v>
      </c>
      <c r="C1035" s="5" t="s">
        <v>48</v>
      </c>
      <c r="D1035" s="6">
        <v>44341</v>
      </c>
      <c r="E1035" s="17">
        <v>44341.679062499992</v>
      </c>
      <c r="F1035" s="7">
        <v>156</v>
      </c>
      <c r="G1035" s="5" t="s">
        <v>67</v>
      </c>
    </row>
    <row r="1036" spans="2:7" x14ac:dyDescent="0.3">
      <c r="B1036" s="5" t="s">
        <v>29</v>
      </c>
      <c r="C1036" s="5" t="s">
        <v>100</v>
      </c>
      <c r="D1036" s="6">
        <v>44341</v>
      </c>
      <c r="E1036" s="17">
        <v>44341.679189814822</v>
      </c>
      <c r="F1036" s="7">
        <v>144</v>
      </c>
      <c r="G1036" s="5" t="s">
        <v>104</v>
      </c>
    </row>
    <row r="1037" spans="2:7" ht="28.8" x14ac:dyDescent="0.3">
      <c r="B1037" s="5" t="s">
        <v>26</v>
      </c>
      <c r="C1037" s="5" t="s">
        <v>79</v>
      </c>
      <c r="D1037" s="6">
        <v>44341</v>
      </c>
      <c r="E1037" s="17">
        <v>44341.67967592593</v>
      </c>
      <c r="F1037" s="7">
        <v>139</v>
      </c>
      <c r="G1037" s="5" t="s">
        <v>81</v>
      </c>
    </row>
    <row r="1038" spans="2:7" x14ac:dyDescent="0.3">
      <c r="B1038" s="5" t="s">
        <v>29</v>
      </c>
      <c r="C1038" s="5" t="s">
        <v>100</v>
      </c>
      <c r="D1038" s="6">
        <v>44341</v>
      </c>
      <c r="E1038" s="17">
        <v>44341.680081018523</v>
      </c>
      <c r="F1038" s="7">
        <v>149</v>
      </c>
      <c r="G1038" s="5" t="s">
        <v>101</v>
      </c>
    </row>
    <row r="1039" spans="2:7" x14ac:dyDescent="0.3">
      <c r="B1039" s="5" t="s">
        <v>29</v>
      </c>
      <c r="C1039" s="5" t="s">
        <v>100</v>
      </c>
      <c r="D1039" s="6">
        <v>44341</v>
      </c>
      <c r="E1039" s="17">
        <v>44341.680810185193</v>
      </c>
      <c r="F1039" s="7">
        <v>151</v>
      </c>
      <c r="G1039" s="5" t="s">
        <v>101</v>
      </c>
    </row>
    <row r="1040" spans="2:7" x14ac:dyDescent="0.3">
      <c r="B1040" s="5" t="s">
        <v>26</v>
      </c>
      <c r="C1040" s="5" t="s">
        <v>95</v>
      </c>
      <c r="D1040" s="6">
        <v>44341</v>
      </c>
      <c r="E1040" s="17">
        <v>44341.680914351848</v>
      </c>
      <c r="F1040" s="7">
        <v>139</v>
      </c>
      <c r="G1040" s="5" t="s">
        <v>102</v>
      </c>
    </row>
    <row r="1041" spans="2:7" x14ac:dyDescent="0.3">
      <c r="B1041" s="5" t="s">
        <v>29</v>
      </c>
      <c r="C1041" s="5" t="s">
        <v>100</v>
      </c>
      <c r="D1041" s="6">
        <v>44341</v>
      </c>
      <c r="E1041" s="17">
        <v>44341.680925925932</v>
      </c>
      <c r="F1041" s="7">
        <v>156</v>
      </c>
      <c r="G1041" s="5" t="s">
        <v>67</v>
      </c>
    </row>
    <row r="1042" spans="2:7" x14ac:dyDescent="0.3">
      <c r="B1042" s="5" t="s">
        <v>26</v>
      </c>
      <c r="C1042" s="5" t="s">
        <v>79</v>
      </c>
      <c r="D1042" s="6">
        <v>44341</v>
      </c>
      <c r="E1042" s="17">
        <v>44341.680949074078</v>
      </c>
      <c r="F1042" s="7">
        <v>144</v>
      </c>
      <c r="G1042" s="5" t="s">
        <v>82</v>
      </c>
    </row>
    <row r="1043" spans="2:7" x14ac:dyDescent="0.3">
      <c r="B1043" s="5" t="s">
        <v>26</v>
      </c>
      <c r="C1043" s="5" t="s">
        <v>95</v>
      </c>
      <c r="D1043" s="6">
        <v>44341</v>
      </c>
      <c r="E1043" s="17">
        <v>44341.681342592587</v>
      </c>
      <c r="F1043" s="7">
        <v>144</v>
      </c>
      <c r="G1043" s="5" t="s">
        <v>102</v>
      </c>
    </row>
    <row r="1044" spans="2:7" x14ac:dyDescent="0.3">
      <c r="B1044" s="5" t="s">
        <v>26</v>
      </c>
      <c r="C1044" s="5" t="s">
        <v>79</v>
      </c>
      <c r="D1044" s="6">
        <v>44341</v>
      </c>
      <c r="E1044" s="17">
        <v>44341.681377314817</v>
      </c>
      <c r="F1044" s="7">
        <v>149</v>
      </c>
      <c r="G1044" s="5" t="s">
        <v>80</v>
      </c>
    </row>
    <row r="1045" spans="2:7" x14ac:dyDescent="0.3">
      <c r="B1045" s="5" t="s">
        <v>26</v>
      </c>
      <c r="C1045" s="5" t="s">
        <v>95</v>
      </c>
      <c r="D1045" s="6">
        <v>44341</v>
      </c>
      <c r="E1045" s="17">
        <v>44341.681469907402</v>
      </c>
      <c r="F1045" s="7">
        <v>156</v>
      </c>
      <c r="G1045" s="5" t="s">
        <v>67</v>
      </c>
    </row>
    <row r="1046" spans="2:7" x14ac:dyDescent="0.3">
      <c r="B1046" s="5" t="s">
        <v>26</v>
      </c>
      <c r="C1046" s="5" t="s">
        <v>79</v>
      </c>
      <c r="D1046" s="6">
        <v>44341</v>
      </c>
      <c r="E1046" s="17">
        <v>44341.681655092594</v>
      </c>
      <c r="F1046" s="7">
        <v>151</v>
      </c>
      <c r="G1046" s="5" t="s">
        <v>80</v>
      </c>
    </row>
    <row r="1047" spans="2:7" x14ac:dyDescent="0.3">
      <c r="B1047" s="5" t="s">
        <v>26</v>
      </c>
      <c r="C1047" s="5" t="s">
        <v>79</v>
      </c>
      <c r="D1047" s="6">
        <v>44341</v>
      </c>
      <c r="E1047" s="17">
        <v>44341.681817129633</v>
      </c>
      <c r="F1047" s="7">
        <v>156</v>
      </c>
      <c r="G1047" s="5" t="s">
        <v>67</v>
      </c>
    </row>
    <row r="1048" spans="2:7" x14ac:dyDescent="0.3">
      <c r="B1048" s="5" t="s">
        <v>29</v>
      </c>
      <c r="C1048" s="5" t="s">
        <v>107</v>
      </c>
      <c r="D1048" s="6">
        <v>44341</v>
      </c>
      <c r="E1048" s="17">
        <v>44341.68400462962</v>
      </c>
      <c r="F1048" s="7">
        <v>139</v>
      </c>
      <c r="G1048" s="5" t="s">
        <v>115</v>
      </c>
    </row>
    <row r="1049" spans="2:7" x14ac:dyDescent="0.3">
      <c r="B1049" s="5" t="s">
        <v>29</v>
      </c>
      <c r="C1049" s="5" t="s">
        <v>107</v>
      </c>
      <c r="D1049" s="6">
        <v>44341</v>
      </c>
      <c r="E1049" s="17">
        <v>44341.684409722213</v>
      </c>
      <c r="F1049" s="7">
        <v>144</v>
      </c>
      <c r="G1049" s="5" t="s">
        <v>115</v>
      </c>
    </row>
    <row r="1050" spans="2:7" x14ac:dyDescent="0.3">
      <c r="B1050" s="5" t="s">
        <v>29</v>
      </c>
      <c r="C1050" s="5" t="s">
        <v>107</v>
      </c>
      <c r="D1050" s="6">
        <v>44341</v>
      </c>
      <c r="E1050" s="17">
        <v>44341.684548611105</v>
      </c>
      <c r="F1050" s="7">
        <v>156</v>
      </c>
      <c r="G1050" s="5" t="s">
        <v>67</v>
      </c>
    </row>
    <row r="1051" spans="2:7" ht="28.8" x14ac:dyDescent="0.3">
      <c r="B1051" s="5" t="s">
        <v>26</v>
      </c>
      <c r="C1051" s="5" t="s">
        <v>131</v>
      </c>
      <c r="D1051" s="6">
        <v>44341</v>
      </c>
      <c r="E1051" s="17">
        <v>44341.686215277783</v>
      </c>
      <c r="F1051" s="7">
        <v>139</v>
      </c>
      <c r="G1051" s="5" t="s">
        <v>138</v>
      </c>
    </row>
    <row r="1052" spans="2:7" ht="28.8" x14ac:dyDescent="0.3">
      <c r="B1052" s="5" t="s">
        <v>29</v>
      </c>
      <c r="C1052" s="5" t="s">
        <v>135</v>
      </c>
      <c r="D1052" s="6">
        <v>44341</v>
      </c>
      <c r="E1052" s="17">
        <v>44341.687256944439</v>
      </c>
      <c r="F1052" s="7">
        <v>139</v>
      </c>
      <c r="G1052" s="5" t="s">
        <v>140</v>
      </c>
    </row>
    <row r="1053" spans="2:7" x14ac:dyDescent="0.3">
      <c r="B1053" s="5" t="s">
        <v>26</v>
      </c>
      <c r="C1053" s="5" t="s">
        <v>131</v>
      </c>
      <c r="D1053" s="6">
        <v>44341</v>
      </c>
      <c r="E1053" s="17">
        <v>44341.687476851854</v>
      </c>
      <c r="F1053" s="7">
        <v>144</v>
      </c>
      <c r="G1053" s="5" t="s">
        <v>139</v>
      </c>
    </row>
    <row r="1054" spans="2:7" x14ac:dyDescent="0.3">
      <c r="B1054" s="5" t="s">
        <v>29</v>
      </c>
      <c r="C1054" s="5" t="s">
        <v>116</v>
      </c>
      <c r="D1054" s="6">
        <v>44341</v>
      </c>
      <c r="E1054" s="17">
        <v>44341.687592592585</v>
      </c>
      <c r="F1054" s="7">
        <v>139</v>
      </c>
      <c r="G1054" s="5" t="s">
        <v>128</v>
      </c>
    </row>
    <row r="1055" spans="2:7" x14ac:dyDescent="0.3">
      <c r="B1055" s="5" t="s">
        <v>29</v>
      </c>
      <c r="C1055" s="5" t="s">
        <v>135</v>
      </c>
      <c r="D1055" s="6">
        <v>44341</v>
      </c>
      <c r="E1055" s="17">
        <v>44341.687604166662</v>
      </c>
      <c r="F1055" s="7">
        <v>144</v>
      </c>
      <c r="G1055" s="5" t="s">
        <v>130</v>
      </c>
    </row>
    <row r="1056" spans="2:7" x14ac:dyDescent="0.3">
      <c r="B1056" s="5" t="s">
        <v>26</v>
      </c>
      <c r="C1056" s="5" t="s">
        <v>131</v>
      </c>
      <c r="D1056" s="6">
        <v>44341</v>
      </c>
      <c r="E1056" s="17">
        <v>44341.688009259262</v>
      </c>
      <c r="F1056" s="7">
        <v>149</v>
      </c>
      <c r="G1056" s="5" t="s">
        <v>132</v>
      </c>
    </row>
    <row r="1057" spans="2:7" x14ac:dyDescent="0.3">
      <c r="B1057" s="5" t="s">
        <v>29</v>
      </c>
      <c r="C1057" s="5" t="s">
        <v>116</v>
      </c>
      <c r="D1057" s="6">
        <v>44341</v>
      </c>
      <c r="E1057" s="17">
        <v>44341.688055555547</v>
      </c>
      <c r="F1057" s="7">
        <v>144</v>
      </c>
      <c r="G1057" s="5" t="s">
        <v>128</v>
      </c>
    </row>
    <row r="1058" spans="2:7" x14ac:dyDescent="0.3">
      <c r="B1058" s="5" t="s">
        <v>29</v>
      </c>
      <c r="C1058" s="5" t="s">
        <v>135</v>
      </c>
      <c r="D1058" s="6">
        <v>44341</v>
      </c>
      <c r="E1058" s="17">
        <v>44341.688067129624</v>
      </c>
      <c r="F1058" s="7">
        <v>149</v>
      </c>
      <c r="G1058" s="5" t="s">
        <v>136</v>
      </c>
    </row>
    <row r="1059" spans="2:7" x14ac:dyDescent="0.3">
      <c r="B1059" s="5" t="s">
        <v>29</v>
      </c>
      <c r="C1059" s="5" t="s">
        <v>116</v>
      </c>
      <c r="D1059" s="6">
        <v>44341</v>
      </c>
      <c r="E1059" s="17">
        <v>44341.688194444439</v>
      </c>
      <c r="F1059" s="7">
        <v>156</v>
      </c>
      <c r="G1059" s="5" t="s">
        <v>67</v>
      </c>
    </row>
    <row r="1060" spans="2:7" x14ac:dyDescent="0.3">
      <c r="B1060" s="5" t="s">
        <v>29</v>
      </c>
      <c r="C1060" s="5" t="s">
        <v>135</v>
      </c>
      <c r="D1060" s="6">
        <v>44341</v>
      </c>
      <c r="E1060" s="17">
        <v>44341.688483796293</v>
      </c>
      <c r="F1060" s="7">
        <v>151</v>
      </c>
      <c r="G1060" s="5" t="s">
        <v>136</v>
      </c>
    </row>
    <row r="1061" spans="2:7" x14ac:dyDescent="0.3">
      <c r="B1061" s="5" t="s">
        <v>29</v>
      </c>
      <c r="C1061" s="5" t="s">
        <v>135</v>
      </c>
      <c r="D1061" s="6">
        <v>44341</v>
      </c>
      <c r="E1061" s="17">
        <v>44341.688634259255</v>
      </c>
      <c r="F1061" s="7">
        <v>156</v>
      </c>
      <c r="G1061" s="5" t="s">
        <v>67</v>
      </c>
    </row>
    <row r="1062" spans="2:7" x14ac:dyDescent="0.3">
      <c r="B1062" s="5" t="s">
        <v>26</v>
      </c>
      <c r="C1062" s="5" t="s">
        <v>131</v>
      </c>
      <c r="D1062" s="6">
        <v>44341</v>
      </c>
      <c r="E1062" s="17">
        <v>44341.688680555555</v>
      </c>
      <c r="F1062" s="7">
        <v>151</v>
      </c>
      <c r="G1062" s="5" t="s">
        <v>132</v>
      </c>
    </row>
    <row r="1063" spans="2:7" x14ac:dyDescent="0.3">
      <c r="B1063" s="5" t="s">
        <v>26</v>
      </c>
      <c r="C1063" s="5" t="s">
        <v>131</v>
      </c>
      <c r="D1063" s="6">
        <v>44341</v>
      </c>
      <c r="E1063" s="17">
        <v>44341.688842592594</v>
      </c>
      <c r="F1063" s="7">
        <v>156</v>
      </c>
      <c r="G1063" s="5" t="s">
        <v>67</v>
      </c>
    </row>
    <row r="1064" spans="2:7" ht="28.8" x14ac:dyDescent="0.3">
      <c r="B1064" s="5" t="s">
        <v>29</v>
      </c>
      <c r="C1064" s="5" t="s">
        <v>122</v>
      </c>
      <c r="D1064" s="6">
        <v>44341</v>
      </c>
      <c r="E1064" s="17">
        <v>44341.690069444448</v>
      </c>
      <c r="F1064" s="7">
        <v>139</v>
      </c>
      <c r="G1064" s="5" t="s">
        <v>126</v>
      </c>
    </row>
    <row r="1065" spans="2:7" x14ac:dyDescent="0.3">
      <c r="B1065" s="5" t="s">
        <v>29</v>
      </c>
      <c r="C1065" s="5" t="s">
        <v>122</v>
      </c>
      <c r="D1065" s="6">
        <v>44341</v>
      </c>
      <c r="E1065" s="17">
        <v>44341.690509259264</v>
      </c>
      <c r="F1065" s="7">
        <v>144</v>
      </c>
      <c r="G1065" s="5" t="s">
        <v>127</v>
      </c>
    </row>
    <row r="1066" spans="2:7" x14ac:dyDescent="0.3">
      <c r="B1066" s="5" t="s">
        <v>29</v>
      </c>
      <c r="C1066" s="5" t="s">
        <v>122</v>
      </c>
      <c r="D1066" s="6">
        <v>44341</v>
      </c>
      <c r="E1066" s="17">
        <v>44341.691157407411</v>
      </c>
      <c r="F1066" s="7">
        <v>149</v>
      </c>
      <c r="G1066" s="5" t="s">
        <v>123</v>
      </c>
    </row>
    <row r="1067" spans="2:7" x14ac:dyDescent="0.3">
      <c r="B1067" s="5" t="s">
        <v>29</v>
      </c>
      <c r="C1067" s="5" t="s">
        <v>122</v>
      </c>
      <c r="D1067" s="6">
        <v>44341</v>
      </c>
      <c r="E1067" s="17">
        <v>44341.691678240742</v>
      </c>
      <c r="F1067" s="7">
        <v>151</v>
      </c>
      <c r="G1067" s="5" t="s">
        <v>123</v>
      </c>
    </row>
    <row r="1068" spans="2:7" x14ac:dyDescent="0.3">
      <c r="B1068" s="5" t="s">
        <v>29</v>
      </c>
      <c r="C1068" s="5" t="s">
        <v>122</v>
      </c>
      <c r="D1068" s="6">
        <v>44341</v>
      </c>
      <c r="E1068" s="17">
        <v>44341.691793981481</v>
      </c>
      <c r="F1068" s="7">
        <v>156</v>
      </c>
      <c r="G1068" s="5" t="s">
        <v>67</v>
      </c>
    </row>
    <row r="1069" spans="2:7" ht="28.8" x14ac:dyDescent="0.3">
      <c r="B1069" s="5" t="s">
        <v>26</v>
      </c>
      <c r="C1069" s="5" t="s">
        <v>124</v>
      </c>
      <c r="D1069" s="6">
        <v>44341</v>
      </c>
      <c r="E1069" s="17">
        <v>44341.693865740745</v>
      </c>
      <c r="F1069" s="7">
        <v>139</v>
      </c>
      <c r="G1069" s="5" t="s">
        <v>133</v>
      </c>
    </row>
    <row r="1070" spans="2:7" x14ac:dyDescent="0.3">
      <c r="B1070" s="5" t="s">
        <v>26</v>
      </c>
      <c r="C1070" s="5" t="s">
        <v>124</v>
      </c>
      <c r="D1070" s="6">
        <v>44341</v>
      </c>
      <c r="E1070" s="17">
        <v>44341.694328703707</v>
      </c>
      <c r="F1070" s="7">
        <v>144</v>
      </c>
      <c r="G1070" s="5" t="s">
        <v>134</v>
      </c>
    </row>
    <row r="1071" spans="2:7" x14ac:dyDescent="0.3">
      <c r="B1071" s="5" t="s">
        <v>26</v>
      </c>
      <c r="C1071" s="5" t="s">
        <v>124</v>
      </c>
      <c r="D1071" s="6">
        <v>44341</v>
      </c>
      <c r="E1071" s="17">
        <v>44341.695173611115</v>
      </c>
      <c r="F1071" s="7">
        <v>149</v>
      </c>
      <c r="G1071" s="5" t="s">
        <v>125</v>
      </c>
    </row>
    <row r="1072" spans="2:7" x14ac:dyDescent="0.3">
      <c r="B1072" s="5" t="s">
        <v>26</v>
      </c>
      <c r="C1072" s="5" t="s">
        <v>124</v>
      </c>
      <c r="D1072" s="6">
        <v>44341</v>
      </c>
      <c r="E1072" s="17">
        <v>44341.695532407408</v>
      </c>
      <c r="F1072" s="7">
        <v>151</v>
      </c>
      <c r="G1072" s="5" t="s">
        <v>125</v>
      </c>
    </row>
    <row r="1073" spans="2:7" x14ac:dyDescent="0.3">
      <c r="B1073" s="5" t="s">
        <v>26</v>
      </c>
      <c r="C1073" s="5" t="s">
        <v>124</v>
      </c>
      <c r="D1073" s="6">
        <v>44341</v>
      </c>
      <c r="E1073" s="17">
        <v>44341.6956712963</v>
      </c>
      <c r="F1073" s="7">
        <v>156</v>
      </c>
      <c r="G1073" s="5" t="s">
        <v>67</v>
      </c>
    </row>
    <row r="1074" spans="2:7" x14ac:dyDescent="0.3">
      <c r="B1074" s="5" t="s">
        <v>29</v>
      </c>
      <c r="C1074" s="5" t="s">
        <v>105</v>
      </c>
      <c r="D1074" s="6">
        <v>44341</v>
      </c>
      <c r="E1074" s="17">
        <v>44341.697175925932</v>
      </c>
      <c r="F1074" s="7">
        <v>139</v>
      </c>
      <c r="G1074" s="5" t="s">
        <v>127</v>
      </c>
    </row>
    <row r="1075" spans="2:7" x14ac:dyDescent="0.3">
      <c r="B1075" s="5" t="s">
        <v>29</v>
      </c>
      <c r="C1075" s="5" t="s">
        <v>105</v>
      </c>
      <c r="D1075" s="6">
        <v>44341</v>
      </c>
      <c r="E1075" s="17">
        <v>44341.697557870379</v>
      </c>
      <c r="F1075" s="7">
        <v>144</v>
      </c>
      <c r="G1075" s="5" t="s">
        <v>127</v>
      </c>
    </row>
    <row r="1076" spans="2:7" x14ac:dyDescent="0.3">
      <c r="B1076" s="5" t="s">
        <v>29</v>
      </c>
      <c r="C1076" s="5" t="s">
        <v>105</v>
      </c>
      <c r="D1076" s="6">
        <v>44341</v>
      </c>
      <c r="E1076" s="17">
        <v>44341.697696759271</v>
      </c>
      <c r="F1076" s="7">
        <v>156</v>
      </c>
      <c r="G1076" s="5" t="s">
        <v>67</v>
      </c>
    </row>
    <row r="1077" spans="2:7" x14ac:dyDescent="0.3">
      <c r="B1077" s="5" t="s">
        <v>26</v>
      </c>
      <c r="C1077" s="5" t="s">
        <v>141</v>
      </c>
      <c r="D1077" s="6">
        <v>44341</v>
      </c>
      <c r="E1077" s="17">
        <v>44341.698252314811</v>
      </c>
      <c r="F1077" s="7">
        <v>139</v>
      </c>
      <c r="G1077" s="5" t="s">
        <v>161</v>
      </c>
    </row>
    <row r="1078" spans="2:7" x14ac:dyDescent="0.3">
      <c r="B1078" s="5" t="s">
        <v>29</v>
      </c>
      <c r="C1078" s="5" t="s">
        <v>145</v>
      </c>
      <c r="D1078" s="6">
        <v>44341</v>
      </c>
      <c r="E1078" s="17">
        <v>44341.698472222226</v>
      </c>
      <c r="F1078" s="7">
        <v>139</v>
      </c>
      <c r="G1078" s="5" t="s">
        <v>183</v>
      </c>
    </row>
    <row r="1079" spans="2:7" x14ac:dyDescent="0.3">
      <c r="B1079" s="5" t="s">
        <v>26</v>
      </c>
      <c r="C1079" s="5" t="s">
        <v>141</v>
      </c>
      <c r="D1079" s="6">
        <v>44341</v>
      </c>
      <c r="E1079" s="17">
        <v>44341.699571759258</v>
      </c>
      <c r="F1079" s="7">
        <v>144</v>
      </c>
      <c r="G1079" s="5" t="s">
        <v>161</v>
      </c>
    </row>
    <row r="1080" spans="2:7" x14ac:dyDescent="0.3">
      <c r="B1080" s="5" t="s">
        <v>29</v>
      </c>
      <c r="C1080" s="5" t="s">
        <v>145</v>
      </c>
      <c r="D1080" s="6">
        <v>44341</v>
      </c>
      <c r="E1080" s="17">
        <v>44341.699699074074</v>
      </c>
      <c r="F1080" s="7">
        <v>144</v>
      </c>
      <c r="G1080" s="5" t="s">
        <v>183</v>
      </c>
    </row>
    <row r="1081" spans="2:7" x14ac:dyDescent="0.3">
      <c r="B1081" s="5" t="s">
        <v>26</v>
      </c>
      <c r="C1081" s="5" t="s">
        <v>141</v>
      </c>
      <c r="D1081" s="6">
        <v>44341</v>
      </c>
      <c r="E1081" s="17">
        <v>44341.699699074074</v>
      </c>
      <c r="F1081" s="7">
        <v>156</v>
      </c>
      <c r="G1081" s="5" t="s">
        <v>67</v>
      </c>
    </row>
    <row r="1082" spans="2:7" x14ac:dyDescent="0.3">
      <c r="B1082" s="5" t="s">
        <v>29</v>
      </c>
      <c r="C1082" s="5" t="s">
        <v>145</v>
      </c>
      <c r="D1082" s="6">
        <v>44341</v>
      </c>
      <c r="E1082" s="17">
        <v>44341.699826388889</v>
      </c>
      <c r="F1082" s="7">
        <v>156</v>
      </c>
      <c r="G1082" s="5" t="s">
        <v>67</v>
      </c>
    </row>
    <row r="1083" spans="2:7" x14ac:dyDescent="0.3">
      <c r="B1083" s="5" t="s">
        <v>29</v>
      </c>
      <c r="C1083" s="5" t="s">
        <v>120</v>
      </c>
      <c r="D1083" s="6">
        <v>44341</v>
      </c>
      <c r="E1083" s="17">
        <v>44341.699965277781</v>
      </c>
      <c r="F1083" s="7">
        <v>139</v>
      </c>
      <c r="G1083" s="5" t="s">
        <v>130</v>
      </c>
    </row>
    <row r="1084" spans="2:7" ht="28.8" x14ac:dyDescent="0.3">
      <c r="B1084" s="5" t="s">
        <v>29</v>
      </c>
      <c r="C1084" s="5" t="s">
        <v>158</v>
      </c>
      <c r="D1084" s="6">
        <v>44341</v>
      </c>
      <c r="E1084" s="17">
        <v>44341.700543981482</v>
      </c>
      <c r="F1084" s="7">
        <v>139</v>
      </c>
      <c r="G1084" s="5" t="s">
        <v>170</v>
      </c>
    </row>
    <row r="1085" spans="2:7" ht="28.8" x14ac:dyDescent="0.3">
      <c r="B1085" s="5" t="s">
        <v>29</v>
      </c>
      <c r="C1085" s="5" t="s">
        <v>83</v>
      </c>
      <c r="D1085" s="6">
        <v>44341</v>
      </c>
      <c r="E1085" s="17">
        <v>44341.700555555559</v>
      </c>
      <c r="F1085" s="7">
        <v>139</v>
      </c>
      <c r="G1085" s="5" t="s">
        <v>92</v>
      </c>
    </row>
    <row r="1086" spans="2:7" ht="28.8" x14ac:dyDescent="0.3">
      <c r="B1086" s="5" t="s">
        <v>26</v>
      </c>
      <c r="C1086" s="5" t="s">
        <v>111</v>
      </c>
      <c r="D1086" s="6">
        <v>44341</v>
      </c>
      <c r="E1086" s="17">
        <v>44341.700914351874</v>
      </c>
      <c r="F1086" s="7">
        <v>139</v>
      </c>
      <c r="G1086" s="5" t="s">
        <v>118</v>
      </c>
    </row>
    <row r="1087" spans="2:7" x14ac:dyDescent="0.3">
      <c r="B1087" s="5" t="s">
        <v>29</v>
      </c>
      <c r="C1087" s="5" t="s">
        <v>83</v>
      </c>
      <c r="D1087" s="6">
        <v>44341</v>
      </c>
      <c r="E1087" s="17">
        <v>44341.701030092598</v>
      </c>
      <c r="F1087" s="7">
        <v>144</v>
      </c>
      <c r="G1087" s="5" t="s">
        <v>93</v>
      </c>
    </row>
    <row r="1088" spans="2:7" x14ac:dyDescent="0.3">
      <c r="B1088" s="5" t="s">
        <v>29</v>
      </c>
      <c r="C1088" s="5" t="s">
        <v>158</v>
      </c>
      <c r="D1088" s="6">
        <v>44341</v>
      </c>
      <c r="E1088" s="17">
        <v>44341.701041666667</v>
      </c>
      <c r="F1088" s="7">
        <v>144</v>
      </c>
      <c r="G1088" s="5" t="s">
        <v>171</v>
      </c>
    </row>
    <row r="1089" spans="2:7" x14ac:dyDescent="0.3">
      <c r="B1089" s="5" t="s">
        <v>29</v>
      </c>
      <c r="C1089" s="5" t="s">
        <v>120</v>
      </c>
      <c r="D1089" s="6">
        <v>44341</v>
      </c>
      <c r="E1089" s="17">
        <v>44341.70112268519</v>
      </c>
      <c r="F1089" s="7">
        <v>144</v>
      </c>
      <c r="G1089" s="5" t="s">
        <v>130</v>
      </c>
    </row>
    <row r="1090" spans="2:7" x14ac:dyDescent="0.3">
      <c r="B1090" s="5" t="s">
        <v>29</v>
      </c>
      <c r="C1090" s="5" t="s">
        <v>120</v>
      </c>
      <c r="D1090" s="6">
        <v>44341</v>
      </c>
      <c r="E1090" s="17">
        <v>44341.701284722229</v>
      </c>
      <c r="F1090" s="7">
        <v>156</v>
      </c>
      <c r="G1090" s="5" t="s">
        <v>67</v>
      </c>
    </row>
    <row r="1091" spans="2:7" x14ac:dyDescent="0.3">
      <c r="B1091" s="5" t="s">
        <v>26</v>
      </c>
      <c r="C1091" s="5" t="s">
        <v>111</v>
      </c>
      <c r="D1091" s="6">
        <v>44341</v>
      </c>
      <c r="E1091" s="17">
        <v>44341.701388888912</v>
      </c>
      <c r="F1091" s="7">
        <v>144</v>
      </c>
      <c r="G1091" s="5" t="s">
        <v>119</v>
      </c>
    </row>
    <row r="1092" spans="2:7" x14ac:dyDescent="0.3">
      <c r="B1092" s="5" t="s">
        <v>29</v>
      </c>
      <c r="C1092" s="5" t="s">
        <v>83</v>
      </c>
      <c r="D1092" s="6">
        <v>44341</v>
      </c>
      <c r="E1092" s="17">
        <v>44341.701678240745</v>
      </c>
      <c r="F1092" s="7">
        <v>149</v>
      </c>
      <c r="G1092" s="5" t="s">
        <v>84</v>
      </c>
    </row>
    <row r="1093" spans="2:7" ht="28.8" x14ac:dyDescent="0.3">
      <c r="B1093" s="5" t="s">
        <v>29</v>
      </c>
      <c r="C1093" s="5" t="s">
        <v>153</v>
      </c>
      <c r="D1093" s="6">
        <v>44341</v>
      </c>
      <c r="E1093" s="17">
        <v>44341.701736111121</v>
      </c>
      <c r="F1093" s="7">
        <v>139</v>
      </c>
      <c r="G1093" s="5" t="s">
        <v>168</v>
      </c>
    </row>
    <row r="1094" spans="2:7" x14ac:dyDescent="0.3">
      <c r="B1094" s="5" t="s">
        <v>29</v>
      </c>
      <c r="C1094" s="5" t="s">
        <v>158</v>
      </c>
      <c r="D1094" s="6">
        <v>44341</v>
      </c>
      <c r="E1094" s="17">
        <v>44341.701932870368</v>
      </c>
      <c r="F1094" s="7">
        <v>149</v>
      </c>
      <c r="G1094" s="5" t="s">
        <v>159</v>
      </c>
    </row>
    <row r="1095" spans="2:7" x14ac:dyDescent="0.3">
      <c r="B1095" s="5" t="s">
        <v>26</v>
      </c>
      <c r="C1095" s="5" t="s">
        <v>111</v>
      </c>
      <c r="D1095" s="6">
        <v>44341</v>
      </c>
      <c r="E1095" s="17">
        <v>44341.701944444467</v>
      </c>
      <c r="F1095" s="7">
        <v>149</v>
      </c>
      <c r="G1095" s="5" t="s">
        <v>112</v>
      </c>
    </row>
    <row r="1096" spans="2:7" x14ac:dyDescent="0.3">
      <c r="B1096" s="5" t="s">
        <v>29</v>
      </c>
      <c r="C1096" s="5" t="s">
        <v>83</v>
      </c>
      <c r="D1096" s="6">
        <v>44341</v>
      </c>
      <c r="E1096" s="17">
        <v>44341.702037037037</v>
      </c>
      <c r="F1096" s="7">
        <v>151</v>
      </c>
      <c r="G1096" s="5" t="s">
        <v>84</v>
      </c>
    </row>
    <row r="1097" spans="2:7" ht="28.8" x14ac:dyDescent="0.3">
      <c r="B1097" s="5" t="s">
        <v>26</v>
      </c>
      <c r="C1097" s="5" t="s">
        <v>164</v>
      </c>
      <c r="D1097" s="6">
        <v>44341</v>
      </c>
      <c r="E1097" s="17">
        <v>44341.702141203692</v>
      </c>
      <c r="F1097" s="7">
        <v>139</v>
      </c>
      <c r="G1097" s="5" t="s">
        <v>178</v>
      </c>
    </row>
    <row r="1098" spans="2:7" x14ac:dyDescent="0.3">
      <c r="B1098" s="5" t="s">
        <v>29</v>
      </c>
      <c r="C1098" s="5" t="s">
        <v>83</v>
      </c>
      <c r="D1098" s="6">
        <v>44341</v>
      </c>
      <c r="E1098" s="17">
        <v>44341.702164351853</v>
      </c>
      <c r="F1098" s="7">
        <v>156</v>
      </c>
      <c r="G1098" s="5" t="s">
        <v>67</v>
      </c>
    </row>
    <row r="1099" spans="2:7" x14ac:dyDescent="0.3">
      <c r="B1099" s="5" t="s">
        <v>29</v>
      </c>
      <c r="C1099" s="5" t="s">
        <v>153</v>
      </c>
      <c r="D1099" s="6">
        <v>44341</v>
      </c>
      <c r="E1099" s="17">
        <v>44341.702199074083</v>
      </c>
      <c r="F1099" s="7">
        <v>144</v>
      </c>
      <c r="G1099" s="5" t="s">
        <v>169</v>
      </c>
    </row>
    <row r="1100" spans="2:7" x14ac:dyDescent="0.3">
      <c r="B1100" s="5" t="s">
        <v>26</v>
      </c>
      <c r="C1100" s="5" t="s">
        <v>111</v>
      </c>
      <c r="D1100" s="6">
        <v>44341</v>
      </c>
      <c r="E1100" s="17">
        <v>44341.702233796321</v>
      </c>
      <c r="F1100" s="7">
        <v>151</v>
      </c>
      <c r="G1100" s="5" t="s">
        <v>112</v>
      </c>
    </row>
    <row r="1101" spans="2:7" x14ac:dyDescent="0.3">
      <c r="B1101" s="5" t="s">
        <v>26</v>
      </c>
      <c r="C1101" s="5" t="s">
        <v>111</v>
      </c>
      <c r="D1101" s="6">
        <v>44341</v>
      </c>
      <c r="E1101" s="17">
        <v>44341.702384259283</v>
      </c>
      <c r="F1101" s="7">
        <v>156</v>
      </c>
      <c r="G1101" s="5" t="s">
        <v>67</v>
      </c>
    </row>
    <row r="1102" spans="2:7" x14ac:dyDescent="0.3">
      <c r="B1102" s="5" t="s">
        <v>26</v>
      </c>
      <c r="C1102" s="5" t="s">
        <v>164</v>
      </c>
      <c r="D1102" s="6">
        <v>44341</v>
      </c>
      <c r="E1102" s="17">
        <v>44341.702499999985</v>
      </c>
      <c r="F1102" s="7">
        <v>144</v>
      </c>
      <c r="G1102" s="5" t="s">
        <v>179</v>
      </c>
    </row>
    <row r="1103" spans="2:7" x14ac:dyDescent="0.3">
      <c r="B1103" s="5" t="s">
        <v>26</v>
      </c>
      <c r="C1103" s="5" t="s">
        <v>143</v>
      </c>
      <c r="D1103" s="6">
        <v>44341</v>
      </c>
      <c r="E1103" s="17">
        <v>44341.702534722215</v>
      </c>
      <c r="F1103" s="7">
        <v>139</v>
      </c>
      <c r="G1103" s="5" t="s">
        <v>155</v>
      </c>
    </row>
    <row r="1104" spans="2:7" x14ac:dyDescent="0.3">
      <c r="B1104" s="5" t="s">
        <v>29</v>
      </c>
      <c r="C1104" s="5" t="s">
        <v>158</v>
      </c>
      <c r="D1104" s="6">
        <v>44341</v>
      </c>
      <c r="E1104" s="17">
        <v>44341.702615740738</v>
      </c>
      <c r="F1104" s="7">
        <v>151</v>
      </c>
      <c r="G1104" s="5" t="s">
        <v>159</v>
      </c>
    </row>
    <row r="1105" spans="2:7" x14ac:dyDescent="0.3">
      <c r="B1105" s="5" t="s">
        <v>29</v>
      </c>
      <c r="C1105" s="5" t="s">
        <v>153</v>
      </c>
      <c r="D1105" s="6">
        <v>44341</v>
      </c>
      <c r="E1105" s="17">
        <v>44341.702627314822</v>
      </c>
      <c r="F1105" s="7">
        <v>149</v>
      </c>
      <c r="G1105" s="5" t="s">
        <v>154</v>
      </c>
    </row>
    <row r="1106" spans="2:7" x14ac:dyDescent="0.3">
      <c r="B1106" s="5" t="s">
        <v>29</v>
      </c>
      <c r="C1106" s="5" t="s">
        <v>158</v>
      </c>
      <c r="D1106" s="6">
        <v>44341</v>
      </c>
      <c r="E1106" s="17">
        <v>44341.70275462963</v>
      </c>
      <c r="F1106" s="7">
        <v>156</v>
      </c>
      <c r="G1106" s="5" t="s">
        <v>67</v>
      </c>
    </row>
    <row r="1107" spans="2:7" x14ac:dyDescent="0.3">
      <c r="B1107" s="5" t="s">
        <v>26</v>
      </c>
      <c r="C1107" s="5" t="s">
        <v>143</v>
      </c>
      <c r="D1107" s="6">
        <v>44341</v>
      </c>
      <c r="E1107" s="17">
        <v>44341.702916666662</v>
      </c>
      <c r="F1107" s="7">
        <v>144</v>
      </c>
      <c r="G1107" s="5" t="s">
        <v>155</v>
      </c>
    </row>
    <row r="1108" spans="2:7" x14ac:dyDescent="0.3">
      <c r="B1108" s="5" t="s">
        <v>26</v>
      </c>
      <c r="C1108" s="5" t="s">
        <v>143</v>
      </c>
      <c r="D1108" s="6">
        <v>44341</v>
      </c>
      <c r="E1108" s="17">
        <v>44341.7030787037</v>
      </c>
      <c r="F1108" s="7">
        <v>156</v>
      </c>
      <c r="G1108" s="5" t="s">
        <v>67</v>
      </c>
    </row>
    <row r="1109" spans="2:7" x14ac:dyDescent="0.3">
      <c r="B1109" s="5" t="s">
        <v>26</v>
      </c>
      <c r="C1109" s="5" t="s">
        <v>164</v>
      </c>
      <c r="D1109" s="6">
        <v>44341</v>
      </c>
      <c r="E1109" s="17">
        <v>44341.703090277762</v>
      </c>
      <c r="F1109" s="7">
        <v>149</v>
      </c>
      <c r="G1109" s="5" t="s">
        <v>165</v>
      </c>
    </row>
    <row r="1110" spans="2:7" x14ac:dyDescent="0.3">
      <c r="B1110" s="5" t="s">
        <v>29</v>
      </c>
      <c r="C1110" s="5" t="s">
        <v>153</v>
      </c>
      <c r="D1110" s="6">
        <v>44341</v>
      </c>
      <c r="E1110" s="17">
        <v>44341.703425925931</v>
      </c>
      <c r="F1110" s="7">
        <v>151</v>
      </c>
      <c r="G1110" s="5" t="s">
        <v>154</v>
      </c>
    </row>
    <row r="1111" spans="2:7" x14ac:dyDescent="0.3">
      <c r="B1111" s="5" t="s">
        <v>29</v>
      </c>
      <c r="C1111" s="5" t="s">
        <v>153</v>
      </c>
      <c r="D1111" s="6">
        <v>44341</v>
      </c>
      <c r="E1111" s="17">
        <v>44341.703587962969</v>
      </c>
      <c r="F1111" s="7">
        <v>156</v>
      </c>
      <c r="G1111" s="5" t="s">
        <v>67</v>
      </c>
    </row>
    <row r="1112" spans="2:7" x14ac:dyDescent="0.3">
      <c r="B1112" s="5" t="s">
        <v>26</v>
      </c>
      <c r="C1112" s="5" t="s">
        <v>164</v>
      </c>
      <c r="D1112" s="6">
        <v>44341</v>
      </c>
      <c r="E1112" s="17">
        <v>44341.703738425909</v>
      </c>
      <c r="F1112" s="7">
        <v>151</v>
      </c>
      <c r="G1112" s="5" t="s">
        <v>165</v>
      </c>
    </row>
    <row r="1113" spans="2:7" x14ac:dyDescent="0.3">
      <c r="B1113" s="5" t="s">
        <v>26</v>
      </c>
      <c r="C1113" s="5" t="s">
        <v>164</v>
      </c>
      <c r="D1113" s="6">
        <v>44341</v>
      </c>
      <c r="E1113" s="17">
        <v>44341.703888888871</v>
      </c>
      <c r="F1113" s="7">
        <v>156</v>
      </c>
      <c r="G1113" s="5" t="s">
        <v>67</v>
      </c>
    </row>
    <row r="1114" spans="2:7" ht="28.8" x14ac:dyDescent="0.3">
      <c r="B1114" s="5" t="s">
        <v>26</v>
      </c>
      <c r="C1114" s="5" t="s">
        <v>174</v>
      </c>
      <c r="D1114" s="6">
        <v>44341</v>
      </c>
      <c r="E1114" s="17">
        <v>44341.705092592594</v>
      </c>
      <c r="F1114" s="7">
        <v>139</v>
      </c>
      <c r="G1114" s="5" t="s">
        <v>180</v>
      </c>
    </row>
    <row r="1115" spans="2:7" x14ac:dyDescent="0.3">
      <c r="B1115" s="5" t="s">
        <v>26</v>
      </c>
      <c r="C1115" s="5" t="s">
        <v>174</v>
      </c>
      <c r="D1115" s="6">
        <v>44341</v>
      </c>
      <c r="E1115" s="17">
        <v>44341.70553240741</v>
      </c>
      <c r="F1115" s="7">
        <v>144</v>
      </c>
      <c r="G1115" s="5" t="s">
        <v>181</v>
      </c>
    </row>
    <row r="1116" spans="2:7" x14ac:dyDescent="0.3">
      <c r="B1116" s="5" t="s">
        <v>26</v>
      </c>
      <c r="C1116" s="5" t="s">
        <v>174</v>
      </c>
      <c r="D1116" s="6">
        <v>44341</v>
      </c>
      <c r="E1116" s="17">
        <v>44341.706076388895</v>
      </c>
      <c r="F1116" s="7">
        <v>149</v>
      </c>
      <c r="G1116" s="5" t="s">
        <v>175</v>
      </c>
    </row>
    <row r="1117" spans="2:7" x14ac:dyDescent="0.3">
      <c r="B1117" s="5" t="s">
        <v>26</v>
      </c>
      <c r="C1117" s="5" t="s">
        <v>174</v>
      </c>
      <c r="D1117" s="6">
        <v>44341</v>
      </c>
      <c r="E1117" s="17">
        <v>44341.706319444449</v>
      </c>
      <c r="F1117" s="7">
        <v>151</v>
      </c>
      <c r="G1117" s="5" t="s">
        <v>175</v>
      </c>
    </row>
    <row r="1118" spans="2:7" x14ac:dyDescent="0.3">
      <c r="B1118" s="5" t="s">
        <v>26</v>
      </c>
      <c r="C1118" s="5" t="s">
        <v>174</v>
      </c>
      <c r="D1118" s="6">
        <v>44341</v>
      </c>
      <c r="E1118" s="17">
        <v>44341.706481481488</v>
      </c>
      <c r="F1118" s="7">
        <v>156</v>
      </c>
      <c r="G1118" s="5" t="s">
        <v>67</v>
      </c>
    </row>
    <row r="1119" spans="2:7" x14ac:dyDescent="0.3">
      <c r="B1119" s="5" t="s">
        <v>29</v>
      </c>
      <c r="C1119" s="5" t="s">
        <v>113</v>
      </c>
      <c r="D1119" s="6">
        <v>44341</v>
      </c>
      <c r="E1119" s="17">
        <v>44341.706550925919</v>
      </c>
      <c r="F1119" s="7">
        <v>139</v>
      </c>
      <c r="G1119" s="5" t="s">
        <v>129</v>
      </c>
    </row>
    <row r="1120" spans="2:7" x14ac:dyDescent="0.3">
      <c r="B1120" s="5" t="s">
        <v>29</v>
      </c>
      <c r="C1120" s="5" t="s">
        <v>113</v>
      </c>
      <c r="D1120" s="6">
        <v>44341</v>
      </c>
      <c r="E1120" s="17">
        <v>44341.70784722222</v>
      </c>
      <c r="F1120" s="7">
        <v>144</v>
      </c>
      <c r="G1120" s="5" t="s">
        <v>129</v>
      </c>
    </row>
    <row r="1121" spans="2:7" x14ac:dyDescent="0.3">
      <c r="B1121" s="5" t="s">
        <v>29</v>
      </c>
      <c r="C1121" s="5" t="s">
        <v>113</v>
      </c>
      <c r="D1121" s="6">
        <v>44341</v>
      </c>
      <c r="E1121" s="17">
        <v>44341.707986111112</v>
      </c>
      <c r="F1121" s="7">
        <v>156</v>
      </c>
      <c r="G1121" s="5" t="s">
        <v>67</v>
      </c>
    </row>
    <row r="1122" spans="2:7" x14ac:dyDescent="0.3">
      <c r="B1122" s="5" t="s">
        <v>26</v>
      </c>
      <c r="C1122" s="5" t="s">
        <v>149</v>
      </c>
      <c r="D1122" s="6">
        <v>44341</v>
      </c>
      <c r="E1122" s="17">
        <v>44341.708067129635</v>
      </c>
      <c r="F1122" s="7">
        <v>139</v>
      </c>
      <c r="G1122" s="5" t="s">
        <v>177</v>
      </c>
    </row>
    <row r="1123" spans="2:7" x14ac:dyDescent="0.3">
      <c r="B1123" s="5" t="s">
        <v>26</v>
      </c>
      <c r="C1123" s="5" t="s">
        <v>149</v>
      </c>
      <c r="D1123" s="6">
        <v>44341</v>
      </c>
      <c r="E1123" s="17">
        <v>44341.708518518521</v>
      </c>
      <c r="F1123" s="7">
        <v>144</v>
      </c>
      <c r="G1123" s="5" t="s">
        <v>177</v>
      </c>
    </row>
    <row r="1124" spans="2:7" x14ac:dyDescent="0.3">
      <c r="B1124" s="5" t="s">
        <v>26</v>
      </c>
      <c r="C1124" s="5" t="s">
        <v>149</v>
      </c>
      <c r="D1124" s="6">
        <v>44341</v>
      </c>
      <c r="E1124" s="17">
        <v>44341.708634259259</v>
      </c>
      <c r="F1124" s="7">
        <v>156</v>
      </c>
      <c r="G1124" s="5" t="s">
        <v>67</v>
      </c>
    </row>
    <row r="1125" spans="2:7" ht="28.8" x14ac:dyDescent="0.3">
      <c r="B1125" s="5" t="s">
        <v>26</v>
      </c>
      <c r="C1125" s="5" t="s">
        <v>156</v>
      </c>
      <c r="D1125" s="6">
        <v>44341</v>
      </c>
      <c r="E1125" s="17">
        <v>44341.709050925929</v>
      </c>
      <c r="F1125" s="7">
        <v>139</v>
      </c>
      <c r="G1125" s="5" t="s">
        <v>172</v>
      </c>
    </row>
    <row r="1126" spans="2:7" x14ac:dyDescent="0.3">
      <c r="B1126" s="5" t="s">
        <v>26</v>
      </c>
      <c r="C1126" s="5" t="s">
        <v>156</v>
      </c>
      <c r="D1126" s="6">
        <v>44341</v>
      </c>
      <c r="E1126" s="17">
        <v>44341.710289351853</v>
      </c>
      <c r="F1126" s="7">
        <v>144</v>
      </c>
      <c r="G1126" s="5" t="s">
        <v>173</v>
      </c>
    </row>
    <row r="1127" spans="2:7" x14ac:dyDescent="0.3">
      <c r="B1127" s="5" t="s">
        <v>29</v>
      </c>
      <c r="C1127" s="5" t="s">
        <v>147</v>
      </c>
      <c r="D1127" s="6">
        <v>44341</v>
      </c>
      <c r="E1127" s="17">
        <v>44341.710555555554</v>
      </c>
      <c r="F1127" s="7">
        <v>139</v>
      </c>
      <c r="G1127" s="5" t="s">
        <v>160</v>
      </c>
    </row>
    <row r="1128" spans="2:7" x14ac:dyDescent="0.3">
      <c r="B1128" s="5" t="s">
        <v>26</v>
      </c>
      <c r="C1128" s="5" t="s">
        <v>156</v>
      </c>
      <c r="D1128" s="6">
        <v>44341</v>
      </c>
      <c r="E1128" s="17">
        <v>44341.711030092592</v>
      </c>
      <c r="F1128" s="7">
        <v>149</v>
      </c>
      <c r="G1128" s="5" t="s">
        <v>157</v>
      </c>
    </row>
    <row r="1129" spans="2:7" x14ac:dyDescent="0.3">
      <c r="B1129" s="5" t="s">
        <v>26</v>
      </c>
      <c r="C1129" s="5" t="s">
        <v>156</v>
      </c>
      <c r="D1129" s="6">
        <v>44341</v>
      </c>
      <c r="E1129" s="17">
        <v>44341.711435185185</v>
      </c>
      <c r="F1129" s="7">
        <v>151</v>
      </c>
      <c r="G1129" s="5" t="s">
        <v>157</v>
      </c>
    </row>
    <row r="1130" spans="2:7" x14ac:dyDescent="0.3">
      <c r="B1130" s="5" t="s">
        <v>26</v>
      </c>
      <c r="C1130" s="5" t="s">
        <v>156</v>
      </c>
      <c r="D1130" s="6">
        <v>44341</v>
      </c>
      <c r="E1130" s="17">
        <v>44341.711550925924</v>
      </c>
      <c r="F1130" s="7">
        <v>156</v>
      </c>
      <c r="G1130" s="5" t="s">
        <v>67</v>
      </c>
    </row>
    <row r="1131" spans="2:7" x14ac:dyDescent="0.3">
      <c r="B1131" s="5" t="s">
        <v>29</v>
      </c>
      <c r="C1131" s="5" t="s">
        <v>147</v>
      </c>
      <c r="D1131" s="6">
        <v>44341</v>
      </c>
      <c r="E1131" s="17">
        <v>44341.711909722217</v>
      </c>
      <c r="F1131" s="7">
        <v>144</v>
      </c>
      <c r="G1131" s="5" t="s">
        <v>160</v>
      </c>
    </row>
    <row r="1132" spans="2:7" ht="28.8" x14ac:dyDescent="0.3">
      <c r="B1132" s="5" t="s">
        <v>26</v>
      </c>
      <c r="C1132" s="5" t="s">
        <v>184</v>
      </c>
      <c r="D1132" s="6">
        <v>44341</v>
      </c>
      <c r="E1132" s="17">
        <v>44341.711944444447</v>
      </c>
      <c r="F1132" s="7">
        <v>139</v>
      </c>
      <c r="G1132" s="5" t="s">
        <v>186</v>
      </c>
    </row>
    <row r="1133" spans="2:7" x14ac:dyDescent="0.3">
      <c r="B1133" s="5" t="s">
        <v>29</v>
      </c>
      <c r="C1133" s="5" t="s">
        <v>147</v>
      </c>
      <c r="D1133" s="6">
        <v>44341</v>
      </c>
      <c r="E1133" s="17">
        <v>44341.712071759255</v>
      </c>
      <c r="F1133" s="7">
        <v>156</v>
      </c>
      <c r="G1133" s="5" t="s">
        <v>67</v>
      </c>
    </row>
    <row r="1134" spans="2:7" x14ac:dyDescent="0.3">
      <c r="B1134" s="5" t="s">
        <v>26</v>
      </c>
      <c r="C1134" s="5" t="s">
        <v>184</v>
      </c>
      <c r="D1134" s="6">
        <v>44341</v>
      </c>
      <c r="E1134" s="17">
        <v>44341.71230324074</v>
      </c>
      <c r="F1134" s="7">
        <v>144</v>
      </c>
      <c r="G1134" s="5" t="s">
        <v>182</v>
      </c>
    </row>
    <row r="1135" spans="2:7" x14ac:dyDescent="0.3">
      <c r="B1135" s="5" t="s">
        <v>26</v>
      </c>
      <c r="C1135" s="5" t="s">
        <v>184</v>
      </c>
      <c r="D1135" s="6">
        <v>44341</v>
      </c>
      <c r="E1135" s="17">
        <v>44341.713009259256</v>
      </c>
      <c r="F1135" s="7">
        <v>149</v>
      </c>
      <c r="G1135" s="5" t="s">
        <v>185</v>
      </c>
    </row>
    <row r="1136" spans="2:7" x14ac:dyDescent="0.3">
      <c r="B1136" s="5" t="s">
        <v>26</v>
      </c>
      <c r="C1136" s="5" t="s">
        <v>184</v>
      </c>
      <c r="D1136" s="6">
        <v>44341</v>
      </c>
      <c r="E1136" s="17">
        <v>44341.713599537034</v>
      </c>
      <c r="F1136" s="7">
        <v>151</v>
      </c>
      <c r="G1136" s="5" t="s">
        <v>185</v>
      </c>
    </row>
    <row r="1137" spans="2:7" x14ac:dyDescent="0.3">
      <c r="B1137" s="5" t="s">
        <v>26</v>
      </c>
      <c r="C1137" s="5" t="s">
        <v>184</v>
      </c>
      <c r="D1137" s="6">
        <v>44341</v>
      </c>
      <c r="E1137" s="17">
        <v>44341.713761574072</v>
      </c>
      <c r="F1137" s="7">
        <v>156</v>
      </c>
      <c r="G1137" s="5" t="s">
        <v>67</v>
      </c>
    </row>
    <row r="1138" spans="2:7" x14ac:dyDescent="0.3">
      <c r="B1138" s="5" t="s">
        <v>26</v>
      </c>
      <c r="C1138" s="5" t="s">
        <v>166</v>
      </c>
      <c r="D1138" s="6">
        <v>44341</v>
      </c>
      <c r="E1138" s="17">
        <v>44341.714456018519</v>
      </c>
      <c r="F1138" s="7">
        <v>139</v>
      </c>
      <c r="G1138" s="5" t="s">
        <v>182</v>
      </c>
    </row>
    <row r="1139" spans="2:7" x14ac:dyDescent="0.3">
      <c r="B1139" s="5" t="s">
        <v>26</v>
      </c>
      <c r="C1139" s="5" t="s">
        <v>166</v>
      </c>
      <c r="D1139" s="6">
        <v>44341</v>
      </c>
      <c r="E1139" s="17">
        <v>44341.714895833335</v>
      </c>
      <c r="F1139" s="7">
        <v>144</v>
      </c>
      <c r="G1139" s="5" t="s">
        <v>182</v>
      </c>
    </row>
    <row r="1140" spans="2:7" x14ac:dyDescent="0.3">
      <c r="B1140" s="5" t="s">
        <v>26</v>
      </c>
      <c r="C1140" s="5" t="s">
        <v>166</v>
      </c>
      <c r="D1140" s="6">
        <v>44341</v>
      </c>
      <c r="E1140" s="17">
        <v>44341.715034722227</v>
      </c>
      <c r="F1140" s="7">
        <v>156</v>
      </c>
      <c r="G1140" s="5" t="s">
        <v>67</v>
      </c>
    </row>
    <row r="1141" spans="2:7" ht="28.8" x14ac:dyDescent="0.3">
      <c r="B1141" s="5" t="s">
        <v>26</v>
      </c>
      <c r="C1141" s="5" t="s">
        <v>162</v>
      </c>
      <c r="D1141" s="6">
        <v>44341</v>
      </c>
      <c r="E1141" s="17">
        <v>44341.720763888894</v>
      </c>
      <c r="F1141" s="7">
        <v>139</v>
      </c>
      <c r="G1141" s="5" t="s">
        <v>176</v>
      </c>
    </row>
    <row r="1142" spans="2:7" x14ac:dyDescent="0.3">
      <c r="B1142" s="5" t="s">
        <v>26</v>
      </c>
      <c r="C1142" s="5" t="s">
        <v>162</v>
      </c>
      <c r="D1142" s="6">
        <v>44341</v>
      </c>
      <c r="E1142" s="17">
        <v>44341.721134259264</v>
      </c>
      <c r="F1142" s="7">
        <v>144</v>
      </c>
      <c r="G1142" s="5" t="s">
        <v>177</v>
      </c>
    </row>
    <row r="1143" spans="2:7" x14ac:dyDescent="0.3">
      <c r="B1143" s="5" t="s">
        <v>26</v>
      </c>
      <c r="C1143" s="5" t="s">
        <v>151</v>
      </c>
      <c r="D1143" s="6">
        <v>44341</v>
      </c>
      <c r="E1143" s="17">
        <v>44341.721226851841</v>
      </c>
      <c r="F1143" s="7">
        <v>139</v>
      </c>
      <c r="G1143" s="5" t="s">
        <v>181</v>
      </c>
    </row>
    <row r="1144" spans="2:7" x14ac:dyDescent="0.3">
      <c r="B1144" s="5" t="s">
        <v>26</v>
      </c>
      <c r="C1144" s="5" t="s">
        <v>162</v>
      </c>
      <c r="D1144" s="6">
        <v>44341</v>
      </c>
      <c r="E1144" s="17">
        <v>44341.721412037041</v>
      </c>
      <c r="F1144" s="7">
        <v>149</v>
      </c>
      <c r="G1144" s="5" t="s">
        <v>163</v>
      </c>
    </row>
    <row r="1145" spans="2:7" x14ac:dyDescent="0.3">
      <c r="B1145" s="5" t="s">
        <v>26</v>
      </c>
      <c r="C1145" s="5" t="s">
        <v>151</v>
      </c>
      <c r="D1145" s="6">
        <v>44341</v>
      </c>
      <c r="E1145" s="17">
        <v>44341.72170138888</v>
      </c>
      <c r="F1145" s="7">
        <v>144</v>
      </c>
      <c r="G1145" s="5" t="s">
        <v>181</v>
      </c>
    </row>
    <row r="1146" spans="2:7" x14ac:dyDescent="0.3">
      <c r="B1146" s="5" t="s">
        <v>26</v>
      </c>
      <c r="C1146" s="5" t="s">
        <v>151</v>
      </c>
      <c r="D1146" s="6">
        <v>44341</v>
      </c>
      <c r="E1146" s="17">
        <v>44341.721851851842</v>
      </c>
      <c r="F1146" s="7">
        <v>156</v>
      </c>
      <c r="G1146" s="5" t="s">
        <v>67</v>
      </c>
    </row>
    <row r="1147" spans="2:7" x14ac:dyDescent="0.3">
      <c r="B1147" s="5" t="s">
        <v>26</v>
      </c>
      <c r="C1147" s="5" t="s">
        <v>162</v>
      </c>
      <c r="D1147" s="6">
        <v>44341</v>
      </c>
      <c r="E1147" s="17">
        <v>44341.722118055557</v>
      </c>
      <c r="F1147" s="7">
        <v>151</v>
      </c>
      <c r="G1147" s="5" t="s">
        <v>163</v>
      </c>
    </row>
    <row r="1148" spans="2:7" x14ac:dyDescent="0.3">
      <c r="B1148" s="5" t="s">
        <v>26</v>
      </c>
      <c r="C1148" s="5" t="s">
        <v>162</v>
      </c>
      <c r="D1148" s="6">
        <v>44341</v>
      </c>
      <c r="E1148" s="17">
        <v>44341.722233796296</v>
      </c>
      <c r="F1148" s="7">
        <v>156</v>
      </c>
      <c r="G1148" s="5" t="s">
        <v>67</v>
      </c>
    </row>
    <row r="1149" spans="2:7" x14ac:dyDescent="0.3">
      <c r="B1149" s="5" t="s">
        <v>26</v>
      </c>
      <c r="C1149" s="5" t="s">
        <v>27</v>
      </c>
      <c r="D1149" s="6">
        <v>44342</v>
      </c>
      <c r="E1149" s="17">
        <v>44342.254571759266</v>
      </c>
      <c r="F1149" s="7">
        <v>112</v>
      </c>
      <c r="G1149" s="5" t="s">
        <v>28</v>
      </c>
    </row>
    <row r="1150" spans="2:7" x14ac:dyDescent="0.3">
      <c r="B1150" s="5" t="s">
        <v>29</v>
      </c>
      <c r="C1150" s="5" t="s">
        <v>30</v>
      </c>
      <c r="D1150" s="6">
        <v>44342</v>
      </c>
      <c r="E1150" s="17">
        <v>44342.257905092592</v>
      </c>
      <c r="F1150" s="7">
        <v>112</v>
      </c>
      <c r="G1150" s="5" t="s">
        <v>31</v>
      </c>
    </row>
    <row r="1151" spans="2:7" x14ac:dyDescent="0.3">
      <c r="B1151" s="5" t="s">
        <v>26</v>
      </c>
      <c r="C1151" s="5" t="s">
        <v>27</v>
      </c>
      <c r="D1151" s="6">
        <v>44342</v>
      </c>
      <c r="E1151" s="17">
        <v>44342.259768518525</v>
      </c>
      <c r="F1151" s="7">
        <v>113</v>
      </c>
      <c r="G1151" s="5" t="s">
        <v>34</v>
      </c>
    </row>
    <row r="1152" spans="2:7" x14ac:dyDescent="0.3">
      <c r="B1152" s="5" t="s">
        <v>26</v>
      </c>
      <c r="C1152" s="5" t="s">
        <v>27</v>
      </c>
      <c r="D1152" s="6">
        <v>44342</v>
      </c>
      <c r="E1152" s="17">
        <v>44342.259837962971</v>
      </c>
      <c r="F1152" s="7">
        <v>123</v>
      </c>
      <c r="G1152" s="5" t="s">
        <v>34</v>
      </c>
    </row>
    <row r="1153" spans="2:7" x14ac:dyDescent="0.3">
      <c r="B1153" s="5" t="s">
        <v>26</v>
      </c>
      <c r="C1153" s="5" t="s">
        <v>32</v>
      </c>
      <c r="D1153" s="6">
        <v>44342</v>
      </c>
      <c r="E1153" s="17">
        <v>44342.260104166671</v>
      </c>
      <c r="F1153" s="7">
        <v>102</v>
      </c>
      <c r="G1153" s="5" t="s">
        <v>33</v>
      </c>
    </row>
    <row r="1154" spans="2:7" x14ac:dyDescent="0.3">
      <c r="B1154" s="5" t="s">
        <v>26</v>
      </c>
      <c r="C1154" s="5" t="s">
        <v>32</v>
      </c>
      <c r="D1154" s="6">
        <v>44342</v>
      </c>
      <c r="E1154" s="17">
        <v>44342.260914351857</v>
      </c>
      <c r="F1154" s="7">
        <v>106</v>
      </c>
      <c r="G1154" s="5" t="s">
        <v>33</v>
      </c>
    </row>
    <row r="1155" spans="2:7" x14ac:dyDescent="0.3">
      <c r="B1155" s="5" t="s">
        <v>26</v>
      </c>
      <c r="C1155" s="5" t="s">
        <v>32</v>
      </c>
      <c r="D1155" s="6">
        <v>44342</v>
      </c>
      <c r="E1155" s="17">
        <v>44342.261018518526</v>
      </c>
      <c r="F1155" s="7">
        <v>112</v>
      </c>
      <c r="G1155" s="5" t="s">
        <v>33</v>
      </c>
    </row>
    <row r="1156" spans="2:7" ht="28.8" x14ac:dyDescent="0.3">
      <c r="B1156" s="5" t="s">
        <v>26</v>
      </c>
      <c r="C1156" s="5" t="s">
        <v>32</v>
      </c>
      <c r="D1156" s="6">
        <v>44342</v>
      </c>
      <c r="E1156" s="17">
        <v>44342.262222222227</v>
      </c>
      <c r="F1156" s="7">
        <v>113</v>
      </c>
      <c r="G1156" s="5" t="s">
        <v>35</v>
      </c>
    </row>
    <row r="1157" spans="2:7" x14ac:dyDescent="0.3">
      <c r="B1157" s="5" t="s">
        <v>26</v>
      </c>
      <c r="C1157" s="5" t="s">
        <v>32</v>
      </c>
      <c r="D1157" s="6">
        <v>44342</v>
      </c>
      <c r="E1157" s="17">
        <v>44342.262372685189</v>
      </c>
      <c r="F1157" s="7">
        <v>123</v>
      </c>
      <c r="G1157" s="5" t="s">
        <v>34</v>
      </c>
    </row>
    <row r="1158" spans="2:7" x14ac:dyDescent="0.3">
      <c r="B1158" s="5" t="s">
        <v>29</v>
      </c>
      <c r="C1158" s="5" t="s">
        <v>30</v>
      </c>
      <c r="D1158" s="6">
        <v>44342</v>
      </c>
      <c r="E1158" s="17">
        <v>44342.262662037036</v>
      </c>
      <c r="F1158" s="7">
        <v>113</v>
      </c>
      <c r="G1158" s="5" t="s">
        <v>36</v>
      </c>
    </row>
    <row r="1159" spans="2:7" x14ac:dyDescent="0.3">
      <c r="B1159" s="5" t="s">
        <v>29</v>
      </c>
      <c r="C1159" s="5" t="s">
        <v>30</v>
      </c>
      <c r="D1159" s="6">
        <v>44342</v>
      </c>
      <c r="E1159" s="17">
        <v>44342.262685185182</v>
      </c>
      <c r="F1159" s="7">
        <v>123</v>
      </c>
      <c r="G1159" s="5" t="s">
        <v>36</v>
      </c>
    </row>
    <row r="1160" spans="2:7" x14ac:dyDescent="0.3">
      <c r="B1160" s="5" t="s">
        <v>26</v>
      </c>
      <c r="C1160" s="5" t="s">
        <v>37</v>
      </c>
      <c r="D1160" s="6">
        <v>44342</v>
      </c>
      <c r="E1160" s="17">
        <v>44342.263819444437</v>
      </c>
      <c r="F1160" s="7">
        <v>102</v>
      </c>
      <c r="G1160" s="5" t="s">
        <v>38</v>
      </c>
    </row>
    <row r="1161" spans="2:7" x14ac:dyDescent="0.3">
      <c r="B1161" s="5" t="s">
        <v>26</v>
      </c>
      <c r="C1161" s="5" t="s">
        <v>37</v>
      </c>
      <c r="D1161" s="6">
        <v>44342</v>
      </c>
      <c r="E1161" s="17">
        <v>44342.264687499992</v>
      </c>
      <c r="F1161" s="7">
        <v>106</v>
      </c>
      <c r="G1161" s="5" t="s">
        <v>38</v>
      </c>
    </row>
    <row r="1162" spans="2:7" x14ac:dyDescent="0.3">
      <c r="B1162" s="5" t="s">
        <v>26</v>
      </c>
      <c r="C1162" s="5" t="s">
        <v>37</v>
      </c>
      <c r="D1162" s="6">
        <v>44342</v>
      </c>
      <c r="E1162" s="17">
        <v>44342.264791666661</v>
      </c>
      <c r="F1162" s="7">
        <v>112</v>
      </c>
      <c r="G1162" s="5" t="s">
        <v>38</v>
      </c>
    </row>
    <row r="1163" spans="2:7" ht="28.8" x14ac:dyDescent="0.3">
      <c r="B1163" s="5" t="s">
        <v>26</v>
      </c>
      <c r="C1163" s="5" t="s">
        <v>37</v>
      </c>
      <c r="D1163" s="6">
        <v>44342</v>
      </c>
      <c r="E1163" s="17">
        <v>44342.265474537031</v>
      </c>
      <c r="F1163" s="7">
        <v>113</v>
      </c>
      <c r="G1163" s="5" t="s">
        <v>39</v>
      </c>
    </row>
    <row r="1164" spans="2:7" x14ac:dyDescent="0.3">
      <c r="B1164" s="5" t="s">
        <v>26</v>
      </c>
      <c r="C1164" s="5" t="s">
        <v>37</v>
      </c>
      <c r="D1164" s="6">
        <v>44342</v>
      </c>
      <c r="E1164" s="17">
        <v>44342.26563657407</v>
      </c>
      <c r="F1164" s="7">
        <v>123</v>
      </c>
      <c r="G1164" s="5" t="s">
        <v>40</v>
      </c>
    </row>
    <row r="1165" spans="2:7" x14ac:dyDescent="0.3">
      <c r="B1165" s="5" t="s">
        <v>29</v>
      </c>
      <c r="C1165" s="5" t="s">
        <v>41</v>
      </c>
      <c r="D1165" s="6">
        <v>44342</v>
      </c>
      <c r="E1165" s="17">
        <v>44342.273888888885</v>
      </c>
      <c r="F1165" s="7">
        <v>112</v>
      </c>
      <c r="G1165" s="5" t="s">
        <v>42</v>
      </c>
    </row>
    <row r="1166" spans="2:7" x14ac:dyDescent="0.3">
      <c r="B1166" s="5" t="s">
        <v>26</v>
      </c>
      <c r="C1166" s="5" t="s">
        <v>43</v>
      </c>
      <c r="D1166" s="6">
        <v>44342</v>
      </c>
      <c r="E1166" s="17">
        <v>44342.278414351844</v>
      </c>
      <c r="F1166" s="7">
        <v>102</v>
      </c>
      <c r="G1166" s="5" t="s">
        <v>44</v>
      </c>
    </row>
    <row r="1167" spans="2:7" x14ac:dyDescent="0.3">
      <c r="B1167" s="5" t="s">
        <v>26</v>
      </c>
      <c r="C1167" s="5" t="s">
        <v>43</v>
      </c>
      <c r="D1167" s="6">
        <v>44342</v>
      </c>
      <c r="E1167" s="17">
        <v>44342.279317129622</v>
      </c>
      <c r="F1167" s="7">
        <v>106</v>
      </c>
      <c r="G1167" s="5" t="s">
        <v>44</v>
      </c>
    </row>
    <row r="1168" spans="2:7" x14ac:dyDescent="0.3">
      <c r="B1168" s="5" t="s">
        <v>26</v>
      </c>
      <c r="C1168" s="5" t="s">
        <v>43</v>
      </c>
      <c r="D1168" s="6">
        <v>44342</v>
      </c>
      <c r="E1168" s="17">
        <v>44342.279421296291</v>
      </c>
      <c r="F1168" s="7">
        <v>112</v>
      </c>
      <c r="G1168" s="5" t="s">
        <v>44</v>
      </c>
    </row>
    <row r="1169" spans="2:7" ht="28.8" x14ac:dyDescent="0.3">
      <c r="B1169" s="5" t="s">
        <v>26</v>
      </c>
      <c r="C1169" s="5" t="s">
        <v>43</v>
      </c>
      <c r="D1169" s="6">
        <v>44342</v>
      </c>
      <c r="E1169" s="17">
        <v>44342.28020833333</v>
      </c>
      <c r="F1169" s="7">
        <v>113</v>
      </c>
      <c r="G1169" s="5" t="s">
        <v>46</v>
      </c>
    </row>
    <row r="1170" spans="2:7" x14ac:dyDescent="0.3">
      <c r="B1170" s="5" t="s">
        <v>26</v>
      </c>
      <c r="C1170" s="5" t="s">
        <v>43</v>
      </c>
      <c r="D1170" s="6">
        <v>44342</v>
      </c>
      <c r="E1170" s="17">
        <v>44342.280312499999</v>
      </c>
      <c r="F1170" s="7">
        <v>123</v>
      </c>
      <c r="G1170" s="5" t="s">
        <v>47</v>
      </c>
    </row>
    <row r="1171" spans="2:7" x14ac:dyDescent="0.3">
      <c r="B1171" s="5" t="s">
        <v>26</v>
      </c>
      <c r="C1171" s="5" t="s">
        <v>48</v>
      </c>
      <c r="D1171" s="6">
        <v>44342</v>
      </c>
      <c r="E1171" s="17">
        <v>44342.282743055548</v>
      </c>
      <c r="F1171" s="7">
        <v>112</v>
      </c>
      <c r="G1171" s="5" t="s">
        <v>49</v>
      </c>
    </row>
    <row r="1172" spans="2:7" x14ac:dyDescent="0.3">
      <c r="B1172" s="5" t="s">
        <v>29</v>
      </c>
      <c r="C1172" s="5" t="s">
        <v>41</v>
      </c>
      <c r="D1172" s="6">
        <v>44342</v>
      </c>
      <c r="E1172" s="17">
        <v>44342.284571759257</v>
      </c>
      <c r="F1172" s="7">
        <v>113</v>
      </c>
      <c r="G1172" s="5" t="s">
        <v>45</v>
      </c>
    </row>
    <row r="1173" spans="2:7" x14ac:dyDescent="0.3">
      <c r="B1173" s="5" t="s">
        <v>29</v>
      </c>
      <c r="C1173" s="5" t="s">
        <v>41</v>
      </c>
      <c r="D1173" s="6">
        <v>44342</v>
      </c>
      <c r="E1173" s="17">
        <v>44342.284594907404</v>
      </c>
      <c r="F1173" s="7">
        <v>123</v>
      </c>
      <c r="G1173" s="5" t="s">
        <v>45</v>
      </c>
    </row>
    <row r="1174" spans="2:7" x14ac:dyDescent="0.3">
      <c r="B1174" s="5" t="s">
        <v>29</v>
      </c>
      <c r="C1174" s="5" t="s">
        <v>50</v>
      </c>
      <c r="D1174" s="6">
        <v>44342</v>
      </c>
      <c r="E1174" s="17">
        <v>44342.285081018512</v>
      </c>
      <c r="F1174" s="7">
        <v>112</v>
      </c>
      <c r="G1174" s="5" t="s">
        <v>51</v>
      </c>
    </row>
    <row r="1175" spans="2:7" x14ac:dyDescent="0.3">
      <c r="B1175" s="5" t="s">
        <v>29</v>
      </c>
      <c r="C1175" s="5" t="s">
        <v>58</v>
      </c>
      <c r="D1175" s="6">
        <v>44342</v>
      </c>
      <c r="E1175" s="17">
        <v>44342.285300925927</v>
      </c>
      <c r="F1175" s="7">
        <v>112</v>
      </c>
      <c r="G1175" s="5" t="s">
        <v>59</v>
      </c>
    </row>
    <row r="1176" spans="2:7" x14ac:dyDescent="0.3">
      <c r="B1176" s="5" t="s">
        <v>26</v>
      </c>
      <c r="C1176" s="5" t="s">
        <v>52</v>
      </c>
      <c r="D1176" s="6">
        <v>44342</v>
      </c>
      <c r="E1176" s="17">
        <v>44342.285312500004</v>
      </c>
      <c r="F1176" s="7">
        <v>112</v>
      </c>
      <c r="G1176" s="5" t="s">
        <v>53</v>
      </c>
    </row>
    <row r="1177" spans="2:7" x14ac:dyDescent="0.3">
      <c r="B1177" s="5" t="s">
        <v>26</v>
      </c>
      <c r="C1177" s="5" t="s">
        <v>54</v>
      </c>
      <c r="D1177" s="6">
        <v>44342</v>
      </c>
      <c r="E1177" s="17">
        <v>44342.286006944443</v>
      </c>
      <c r="F1177" s="7">
        <v>112</v>
      </c>
      <c r="G1177" s="5" t="s">
        <v>55</v>
      </c>
    </row>
    <row r="1178" spans="2:7" x14ac:dyDescent="0.3">
      <c r="B1178" s="5" t="s">
        <v>26</v>
      </c>
      <c r="C1178" s="5" t="s">
        <v>56</v>
      </c>
      <c r="D1178" s="6">
        <v>44342</v>
      </c>
      <c r="E1178" s="17">
        <v>44342.286365740736</v>
      </c>
      <c r="F1178" s="7">
        <v>112</v>
      </c>
      <c r="G1178" s="5" t="s">
        <v>57</v>
      </c>
    </row>
    <row r="1179" spans="2:7" x14ac:dyDescent="0.3">
      <c r="B1179" s="5" t="s">
        <v>29</v>
      </c>
      <c r="C1179" s="5" t="s">
        <v>60</v>
      </c>
      <c r="D1179" s="6">
        <v>44342</v>
      </c>
      <c r="E1179" s="17">
        <v>44342.286932870375</v>
      </c>
      <c r="F1179" s="7">
        <v>112</v>
      </c>
      <c r="G1179" s="5" t="s">
        <v>61</v>
      </c>
    </row>
    <row r="1180" spans="2:7" x14ac:dyDescent="0.3">
      <c r="B1180" s="5" t="s">
        <v>26</v>
      </c>
      <c r="C1180" s="5" t="s">
        <v>48</v>
      </c>
      <c r="D1180" s="6">
        <v>44342</v>
      </c>
      <c r="E1180" s="17">
        <v>44342.287280092583</v>
      </c>
      <c r="F1180" s="7">
        <v>113</v>
      </c>
      <c r="G1180" s="5" t="s">
        <v>63</v>
      </c>
    </row>
    <row r="1181" spans="2:7" x14ac:dyDescent="0.3">
      <c r="B1181" s="5" t="s">
        <v>26</v>
      </c>
      <c r="C1181" s="5" t="s">
        <v>48</v>
      </c>
      <c r="D1181" s="6">
        <v>44342</v>
      </c>
      <c r="E1181" s="17">
        <v>44342.287337962953</v>
      </c>
      <c r="F1181" s="7">
        <v>123</v>
      </c>
      <c r="G1181" s="5" t="s">
        <v>63</v>
      </c>
    </row>
    <row r="1182" spans="2:7" x14ac:dyDescent="0.3">
      <c r="B1182" s="5" t="s">
        <v>26</v>
      </c>
      <c r="C1182" s="5" t="s">
        <v>62</v>
      </c>
      <c r="D1182" s="6">
        <v>44342</v>
      </c>
      <c r="E1182" s="17">
        <v>44342.288194444445</v>
      </c>
      <c r="F1182" s="7">
        <v>112</v>
      </c>
      <c r="G1182" s="5" t="s">
        <v>49</v>
      </c>
    </row>
    <row r="1183" spans="2:7" x14ac:dyDescent="0.3">
      <c r="B1183" s="5" t="s">
        <v>26</v>
      </c>
      <c r="C1183" s="5" t="s">
        <v>64</v>
      </c>
      <c r="D1183" s="6">
        <v>44342</v>
      </c>
      <c r="E1183" s="17">
        <v>44342.2887962963</v>
      </c>
      <c r="F1183" s="7">
        <v>112</v>
      </c>
      <c r="G1183" s="5" t="s">
        <v>65</v>
      </c>
    </row>
    <row r="1184" spans="2:7" x14ac:dyDescent="0.3">
      <c r="B1184" s="5" t="s">
        <v>29</v>
      </c>
      <c r="C1184" s="5" t="s">
        <v>50</v>
      </c>
      <c r="D1184" s="6">
        <v>44342</v>
      </c>
      <c r="E1184" s="17">
        <v>44342.289872685185</v>
      </c>
      <c r="F1184" s="7">
        <v>113</v>
      </c>
      <c r="G1184" s="5" t="s">
        <v>91</v>
      </c>
    </row>
    <row r="1185" spans="2:7" x14ac:dyDescent="0.3">
      <c r="B1185" s="5" t="s">
        <v>29</v>
      </c>
      <c r="C1185" s="5" t="s">
        <v>50</v>
      </c>
      <c r="D1185" s="6">
        <v>44342</v>
      </c>
      <c r="E1185" s="17">
        <v>44342.289942129632</v>
      </c>
      <c r="F1185" s="7">
        <v>123</v>
      </c>
      <c r="G1185" s="5" t="s">
        <v>91</v>
      </c>
    </row>
    <row r="1186" spans="2:7" x14ac:dyDescent="0.3">
      <c r="B1186" s="5" t="s">
        <v>29</v>
      </c>
      <c r="C1186" s="5" t="s">
        <v>50</v>
      </c>
      <c r="D1186" s="6">
        <v>44342</v>
      </c>
      <c r="E1186" s="17">
        <v>44342.290092592593</v>
      </c>
      <c r="F1186" s="7">
        <v>156</v>
      </c>
      <c r="G1186" s="5" t="s">
        <v>67</v>
      </c>
    </row>
    <row r="1187" spans="2:7" x14ac:dyDescent="0.3">
      <c r="B1187" s="5" t="s">
        <v>29</v>
      </c>
      <c r="C1187" s="5" t="s">
        <v>58</v>
      </c>
      <c r="D1187" s="6">
        <v>44342</v>
      </c>
      <c r="E1187" s="17">
        <v>44342.290324074078</v>
      </c>
      <c r="F1187" s="7">
        <v>113</v>
      </c>
      <c r="G1187" s="5" t="s">
        <v>69</v>
      </c>
    </row>
    <row r="1188" spans="2:7" x14ac:dyDescent="0.3">
      <c r="B1188" s="5" t="s">
        <v>29</v>
      </c>
      <c r="C1188" s="5" t="s">
        <v>58</v>
      </c>
      <c r="D1188" s="6">
        <v>44342</v>
      </c>
      <c r="E1188" s="17">
        <v>44342.290335648155</v>
      </c>
      <c r="F1188" s="7">
        <v>123</v>
      </c>
      <c r="G1188" s="5" t="s">
        <v>69</v>
      </c>
    </row>
    <row r="1189" spans="2:7" x14ac:dyDescent="0.3">
      <c r="B1189" s="5" t="s">
        <v>29</v>
      </c>
      <c r="C1189" s="5" t="s">
        <v>58</v>
      </c>
      <c r="D1189" s="6">
        <v>44342</v>
      </c>
      <c r="E1189" s="17">
        <v>44342.290451388893</v>
      </c>
      <c r="F1189" s="7">
        <v>156</v>
      </c>
      <c r="G1189" s="5" t="s">
        <v>67</v>
      </c>
    </row>
    <row r="1190" spans="2:7" x14ac:dyDescent="0.3">
      <c r="B1190" s="5" t="s">
        <v>26</v>
      </c>
      <c r="C1190" s="5" t="s">
        <v>72</v>
      </c>
      <c r="D1190" s="6">
        <v>44342</v>
      </c>
      <c r="E1190" s="17">
        <v>44342.290520833332</v>
      </c>
      <c r="F1190" s="7">
        <v>102</v>
      </c>
      <c r="G1190" s="5" t="s">
        <v>73</v>
      </c>
    </row>
    <row r="1191" spans="2:7" x14ac:dyDescent="0.3">
      <c r="B1191" s="5" t="s">
        <v>26</v>
      </c>
      <c r="C1191" s="5" t="s">
        <v>52</v>
      </c>
      <c r="D1191" s="6">
        <v>44342</v>
      </c>
      <c r="E1191" s="17">
        <v>44342.290729166671</v>
      </c>
      <c r="F1191" s="7">
        <v>113</v>
      </c>
      <c r="G1191" s="5" t="s">
        <v>66</v>
      </c>
    </row>
    <row r="1192" spans="2:7" x14ac:dyDescent="0.3">
      <c r="B1192" s="5" t="s">
        <v>26</v>
      </c>
      <c r="C1192" s="5" t="s">
        <v>52</v>
      </c>
      <c r="D1192" s="6">
        <v>44342</v>
      </c>
      <c r="E1192" s="17">
        <v>44342.290752314817</v>
      </c>
      <c r="F1192" s="7">
        <v>123</v>
      </c>
      <c r="G1192" s="5" t="s">
        <v>66</v>
      </c>
    </row>
    <row r="1193" spans="2:7" x14ac:dyDescent="0.3">
      <c r="B1193" s="5" t="s">
        <v>26</v>
      </c>
      <c r="C1193" s="5" t="s">
        <v>54</v>
      </c>
      <c r="D1193" s="6">
        <v>44342</v>
      </c>
      <c r="E1193" s="17">
        <v>44342.290891203702</v>
      </c>
      <c r="F1193" s="7">
        <v>113</v>
      </c>
      <c r="G1193" s="5" t="s">
        <v>88</v>
      </c>
    </row>
    <row r="1194" spans="2:7" x14ac:dyDescent="0.3">
      <c r="B1194" s="5" t="s">
        <v>26</v>
      </c>
      <c r="C1194" s="5" t="s">
        <v>52</v>
      </c>
      <c r="D1194" s="6">
        <v>44342</v>
      </c>
      <c r="E1194" s="17">
        <v>44342.290914351855</v>
      </c>
      <c r="F1194" s="7">
        <v>156</v>
      </c>
      <c r="G1194" s="5" t="s">
        <v>67</v>
      </c>
    </row>
    <row r="1195" spans="2:7" x14ac:dyDescent="0.3">
      <c r="B1195" s="5" t="s">
        <v>26</v>
      </c>
      <c r="C1195" s="5" t="s">
        <v>54</v>
      </c>
      <c r="D1195" s="6">
        <v>44342</v>
      </c>
      <c r="E1195" s="17">
        <v>44342.290995370371</v>
      </c>
      <c r="F1195" s="7">
        <v>123</v>
      </c>
      <c r="G1195" s="5" t="s">
        <v>88</v>
      </c>
    </row>
    <row r="1196" spans="2:7" x14ac:dyDescent="0.3">
      <c r="B1196" s="5" t="s">
        <v>29</v>
      </c>
      <c r="C1196" s="5" t="s">
        <v>70</v>
      </c>
      <c r="D1196" s="6">
        <v>44342</v>
      </c>
      <c r="E1196" s="17">
        <v>44342.29109953704</v>
      </c>
      <c r="F1196" s="7">
        <v>102</v>
      </c>
      <c r="G1196" s="5" t="s">
        <v>71</v>
      </c>
    </row>
    <row r="1197" spans="2:7" x14ac:dyDescent="0.3">
      <c r="B1197" s="5" t="s">
        <v>29</v>
      </c>
      <c r="C1197" s="5" t="s">
        <v>74</v>
      </c>
      <c r="D1197" s="6">
        <v>44342</v>
      </c>
      <c r="E1197" s="17">
        <v>44342.291365740733</v>
      </c>
      <c r="F1197" s="7">
        <v>112</v>
      </c>
      <c r="G1197" s="5" t="s">
        <v>75</v>
      </c>
    </row>
    <row r="1198" spans="2:7" x14ac:dyDescent="0.3">
      <c r="B1198" s="5" t="s">
        <v>26</v>
      </c>
      <c r="C1198" s="5" t="s">
        <v>56</v>
      </c>
      <c r="D1198" s="6">
        <v>44342</v>
      </c>
      <c r="E1198" s="17">
        <v>44342.291562499995</v>
      </c>
      <c r="F1198" s="7">
        <v>113</v>
      </c>
      <c r="G1198" s="5" t="s">
        <v>68</v>
      </c>
    </row>
    <row r="1199" spans="2:7" x14ac:dyDescent="0.3">
      <c r="B1199" s="5" t="s">
        <v>26</v>
      </c>
      <c r="C1199" s="5" t="s">
        <v>56</v>
      </c>
      <c r="D1199" s="6">
        <v>44342</v>
      </c>
      <c r="E1199" s="17">
        <v>44342.291608796295</v>
      </c>
      <c r="F1199" s="7">
        <v>123</v>
      </c>
      <c r="G1199" s="5" t="s">
        <v>68</v>
      </c>
    </row>
    <row r="1200" spans="2:7" x14ac:dyDescent="0.3">
      <c r="B1200" s="5" t="s">
        <v>29</v>
      </c>
      <c r="C1200" s="5" t="s">
        <v>70</v>
      </c>
      <c r="D1200" s="6">
        <v>44342</v>
      </c>
      <c r="E1200" s="17">
        <v>44342.291620370379</v>
      </c>
      <c r="F1200" s="7">
        <v>106</v>
      </c>
      <c r="G1200" s="5" t="s">
        <v>71</v>
      </c>
    </row>
    <row r="1201" spans="2:7" x14ac:dyDescent="0.3">
      <c r="B1201" s="5" t="s">
        <v>29</v>
      </c>
      <c r="C1201" s="5" t="s">
        <v>60</v>
      </c>
      <c r="D1201" s="6">
        <v>44342</v>
      </c>
      <c r="E1201" s="17">
        <v>44342.291724537041</v>
      </c>
      <c r="F1201" s="7">
        <v>113</v>
      </c>
      <c r="G1201" s="5" t="s">
        <v>76</v>
      </c>
    </row>
    <row r="1202" spans="2:7" x14ac:dyDescent="0.3">
      <c r="B1202" s="5" t="s">
        <v>29</v>
      </c>
      <c r="C1202" s="5" t="s">
        <v>70</v>
      </c>
      <c r="D1202" s="6">
        <v>44342</v>
      </c>
      <c r="E1202" s="17">
        <v>44342.291724537048</v>
      </c>
      <c r="F1202" s="7">
        <v>112</v>
      </c>
      <c r="G1202" s="5" t="s">
        <v>71</v>
      </c>
    </row>
    <row r="1203" spans="2:7" x14ac:dyDescent="0.3">
      <c r="B1203" s="5" t="s">
        <v>29</v>
      </c>
      <c r="C1203" s="5" t="s">
        <v>60</v>
      </c>
      <c r="D1203" s="6">
        <v>44342</v>
      </c>
      <c r="E1203" s="17">
        <v>44342.291736111118</v>
      </c>
      <c r="F1203" s="7">
        <v>135</v>
      </c>
      <c r="G1203" s="5" t="s">
        <v>76</v>
      </c>
    </row>
    <row r="1204" spans="2:7" x14ac:dyDescent="0.3">
      <c r="B1204" s="5" t="s">
        <v>26</v>
      </c>
      <c r="C1204" s="5" t="s">
        <v>79</v>
      </c>
      <c r="D1204" s="6">
        <v>44342</v>
      </c>
      <c r="E1204" s="17">
        <v>44342.292175925933</v>
      </c>
      <c r="F1204" s="7">
        <v>102</v>
      </c>
      <c r="G1204" s="5" t="s">
        <v>80</v>
      </c>
    </row>
    <row r="1205" spans="2:7" x14ac:dyDescent="0.3">
      <c r="B1205" s="5" t="s">
        <v>26</v>
      </c>
      <c r="C1205" s="5" t="s">
        <v>72</v>
      </c>
      <c r="D1205" s="6">
        <v>44342</v>
      </c>
      <c r="E1205" s="17">
        <v>44342.292708333334</v>
      </c>
      <c r="F1205" s="7">
        <v>106</v>
      </c>
      <c r="G1205" s="5" t="s">
        <v>73</v>
      </c>
    </row>
    <row r="1206" spans="2:7" x14ac:dyDescent="0.3">
      <c r="B1206" s="5" t="s">
        <v>29</v>
      </c>
      <c r="C1206" s="5" t="s">
        <v>83</v>
      </c>
      <c r="D1206" s="6">
        <v>44342</v>
      </c>
      <c r="E1206" s="17">
        <v>44342.292754629627</v>
      </c>
      <c r="F1206" s="7">
        <v>102</v>
      </c>
      <c r="G1206" s="5" t="s">
        <v>84</v>
      </c>
    </row>
    <row r="1207" spans="2:7" x14ac:dyDescent="0.3">
      <c r="B1207" s="5" t="s">
        <v>26</v>
      </c>
      <c r="C1207" s="5" t="s">
        <v>62</v>
      </c>
      <c r="D1207" s="6">
        <v>44342</v>
      </c>
      <c r="E1207" s="17">
        <v>44342.292800925927</v>
      </c>
      <c r="F1207" s="7">
        <v>113</v>
      </c>
      <c r="G1207" s="5" t="s">
        <v>63</v>
      </c>
    </row>
    <row r="1208" spans="2:7" x14ac:dyDescent="0.3">
      <c r="B1208" s="5" t="s">
        <v>26</v>
      </c>
      <c r="C1208" s="5" t="s">
        <v>72</v>
      </c>
      <c r="D1208" s="6">
        <v>44342</v>
      </c>
      <c r="E1208" s="17">
        <v>44342.292812500003</v>
      </c>
      <c r="F1208" s="7">
        <v>112</v>
      </c>
      <c r="G1208" s="5" t="s">
        <v>73</v>
      </c>
    </row>
    <row r="1209" spans="2:7" x14ac:dyDescent="0.3">
      <c r="B1209" s="5" t="s">
        <v>26</v>
      </c>
      <c r="C1209" s="5" t="s">
        <v>62</v>
      </c>
      <c r="D1209" s="6">
        <v>44342</v>
      </c>
      <c r="E1209" s="17">
        <v>44342.292870370373</v>
      </c>
      <c r="F1209" s="7">
        <v>123</v>
      </c>
      <c r="G1209" s="5" t="s">
        <v>63</v>
      </c>
    </row>
    <row r="1210" spans="2:7" x14ac:dyDescent="0.3">
      <c r="B1210" s="5" t="s">
        <v>29</v>
      </c>
      <c r="C1210" s="5" t="s">
        <v>60</v>
      </c>
      <c r="D1210" s="6">
        <v>44342</v>
      </c>
      <c r="E1210" s="17">
        <v>44342.293055555565</v>
      </c>
      <c r="F1210" s="7">
        <v>113</v>
      </c>
      <c r="G1210" s="5" t="s">
        <v>76</v>
      </c>
    </row>
    <row r="1211" spans="2:7" x14ac:dyDescent="0.3">
      <c r="B1211" s="5" t="s">
        <v>29</v>
      </c>
      <c r="C1211" s="5" t="s">
        <v>60</v>
      </c>
      <c r="D1211" s="6">
        <v>44342</v>
      </c>
      <c r="E1211" s="17">
        <v>44342.293090277788</v>
      </c>
      <c r="F1211" s="7">
        <v>123</v>
      </c>
      <c r="G1211" s="5" t="s">
        <v>76</v>
      </c>
    </row>
    <row r="1212" spans="2:7" x14ac:dyDescent="0.3">
      <c r="B1212" s="5" t="s">
        <v>26</v>
      </c>
      <c r="C1212" s="5" t="s">
        <v>79</v>
      </c>
      <c r="D1212" s="6">
        <v>44342</v>
      </c>
      <c r="E1212" s="17">
        <v>44342.293101851858</v>
      </c>
      <c r="F1212" s="7">
        <v>106</v>
      </c>
      <c r="G1212" s="5" t="s">
        <v>80</v>
      </c>
    </row>
    <row r="1213" spans="2:7" ht="28.8" x14ac:dyDescent="0.3">
      <c r="B1213" s="5" t="s">
        <v>29</v>
      </c>
      <c r="C1213" s="5" t="s">
        <v>70</v>
      </c>
      <c r="D1213" s="6">
        <v>44342</v>
      </c>
      <c r="E1213" s="17">
        <v>44342.293125000011</v>
      </c>
      <c r="F1213" s="7">
        <v>113</v>
      </c>
      <c r="G1213" s="5" t="s">
        <v>77</v>
      </c>
    </row>
    <row r="1214" spans="2:7" x14ac:dyDescent="0.3">
      <c r="B1214" s="5" t="s">
        <v>29</v>
      </c>
      <c r="C1214" s="5" t="s">
        <v>70</v>
      </c>
      <c r="D1214" s="6">
        <v>44342</v>
      </c>
      <c r="E1214" s="17">
        <v>44342.29318287038</v>
      </c>
      <c r="F1214" s="7">
        <v>135</v>
      </c>
      <c r="G1214" s="5" t="s">
        <v>78</v>
      </c>
    </row>
    <row r="1215" spans="2:7" x14ac:dyDescent="0.3">
      <c r="B1215" s="5" t="s">
        <v>26</v>
      </c>
      <c r="C1215" s="5" t="s">
        <v>79</v>
      </c>
      <c r="D1215" s="6">
        <v>44342</v>
      </c>
      <c r="E1215" s="17">
        <v>44342.293206018527</v>
      </c>
      <c r="F1215" s="7">
        <v>112</v>
      </c>
      <c r="G1215" s="5" t="s">
        <v>80</v>
      </c>
    </row>
    <row r="1216" spans="2:7" x14ac:dyDescent="0.3">
      <c r="B1216" s="5" t="s">
        <v>26</v>
      </c>
      <c r="C1216" s="5" t="s">
        <v>64</v>
      </c>
      <c r="D1216" s="6">
        <v>44342</v>
      </c>
      <c r="E1216" s="17">
        <v>44342.293321759258</v>
      </c>
      <c r="F1216" s="7">
        <v>113</v>
      </c>
      <c r="G1216" s="5" t="s">
        <v>90</v>
      </c>
    </row>
    <row r="1217" spans="2:7" ht="28.8" x14ac:dyDescent="0.3">
      <c r="B1217" s="5" t="s">
        <v>26</v>
      </c>
      <c r="C1217" s="5" t="s">
        <v>72</v>
      </c>
      <c r="D1217" s="6">
        <v>44342</v>
      </c>
      <c r="E1217" s="17">
        <v>44342.293344907412</v>
      </c>
      <c r="F1217" s="7">
        <v>113</v>
      </c>
      <c r="G1217" s="5" t="s">
        <v>87</v>
      </c>
    </row>
    <row r="1218" spans="2:7" x14ac:dyDescent="0.3">
      <c r="B1218" s="5" t="s">
        <v>26</v>
      </c>
      <c r="C1218" s="5" t="s">
        <v>72</v>
      </c>
      <c r="D1218" s="6">
        <v>44342</v>
      </c>
      <c r="E1218" s="17">
        <v>44342.293414351858</v>
      </c>
      <c r="F1218" s="7">
        <v>123</v>
      </c>
      <c r="G1218" s="5" t="s">
        <v>68</v>
      </c>
    </row>
    <row r="1219" spans="2:7" x14ac:dyDescent="0.3">
      <c r="B1219" s="5" t="s">
        <v>26</v>
      </c>
      <c r="C1219" s="5" t="s">
        <v>64</v>
      </c>
      <c r="D1219" s="6">
        <v>44342</v>
      </c>
      <c r="E1219" s="17">
        <v>44342.293425925927</v>
      </c>
      <c r="F1219" s="7">
        <v>135</v>
      </c>
      <c r="G1219" s="5" t="s">
        <v>90</v>
      </c>
    </row>
    <row r="1220" spans="2:7" ht="28.8" x14ac:dyDescent="0.3">
      <c r="B1220" s="5" t="s">
        <v>26</v>
      </c>
      <c r="C1220" s="5" t="s">
        <v>79</v>
      </c>
      <c r="D1220" s="6">
        <v>44342</v>
      </c>
      <c r="E1220" s="17">
        <v>44342.29356481482</v>
      </c>
      <c r="F1220" s="7">
        <v>113</v>
      </c>
      <c r="G1220" s="5" t="s">
        <v>81</v>
      </c>
    </row>
    <row r="1221" spans="2:7" x14ac:dyDescent="0.3">
      <c r="B1221" s="5" t="s">
        <v>26</v>
      </c>
      <c r="C1221" s="5" t="s">
        <v>79</v>
      </c>
      <c r="D1221" s="6">
        <v>44342</v>
      </c>
      <c r="E1221" s="17">
        <v>44342.293634259266</v>
      </c>
      <c r="F1221" s="7">
        <v>123</v>
      </c>
      <c r="G1221" s="5" t="s">
        <v>82</v>
      </c>
    </row>
    <row r="1222" spans="2:7" x14ac:dyDescent="0.3">
      <c r="B1222" s="5" t="s">
        <v>29</v>
      </c>
      <c r="C1222" s="5" t="s">
        <v>83</v>
      </c>
      <c r="D1222" s="6">
        <v>44342</v>
      </c>
      <c r="E1222" s="17">
        <v>44342.293692129628</v>
      </c>
      <c r="F1222" s="7">
        <v>106</v>
      </c>
      <c r="G1222" s="5" t="s">
        <v>84</v>
      </c>
    </row>
    <row r="1223" spans="2:7" x14ac:dyDescent="0.3">
      <c r="B1223" s="5" t="s">
        <v>29</v>
      </c>
      <c r="C1223" s="5" t="s">
        <v>83</v>
      </c>
      <c r="D1223" s="6">
        <v>44342</v>
      </c>
      <c r="E1223" s="17">
        <v>44342.293796296297</v>
      </c>
      <c r="F1223" s="7">
        <v>112</v>
      </c>
      <c r="G1223" s="5" t="s">
        <v>84</v>
      </c>
    </row>
    <row r="1224" spans="2:7" ht="28.8" x14ac:dyDescent="0.3">
      <c r="B1224" s="5" t="s">
        <v>29</v>
      </c>
      <c r="C1224" s="5" t="s">
        <v>83</v>
      </c>
      <c r="D1224" s="6">
        <v>44342</v>
      </c>
      <c r="E1224" s="17">
        <v>44342.293900462959</v>
      </c>
      <c r="F1224" s="7">
        <v>113</v>
      </c>
      <c r="G1224" s="5" t="s">
        <v>92</v>
      </c>
    </row>
    <row r="1225" spans="2:7" x14ac:dyDescent="0.3">
      <c r="B1225" s="5" t="s">
        <v>29</v>
      </c>
      <c r="C1225" s="5" t="s">
        <v>83</v>
      </c>
      <c r="D1225" s="6">
        <v>44342</v>
      </c>
      <c r="E1225" s="17">
        <v>44342.293946759259</v>
      </c>
      <c r="F1225" s="7">
        <v>123</v>
      </c>
      <c r="G1225" s="5" t="s">
        <v>93</v>
      </c>
    </row>
    <row r="1226" spans="2:7" x14ac:dyDescent="0.3">
      <c r="B1226" s="5" t="s">
        <v>26</v>
      </c>
      <c r="C1226" s="5" t="s">
        <v>85</v>
      </c>
      <c r="D1226" s="6">
        <v>44342</v>
      </c>
      <c r="E1226" s="17">
        <v>44342.294710648152</v>
      </c>
      <c r="F1226" s="7">
        <v>102</v>
      </c>
      <c r="G1226" s="5" t="s">
        <v>86</v>
      </c>
    </row>
    <row r="1227" spans="2:7" x14ac:dyDescent="0.3">
      <c r="B1227" s="5" t="s">
        <v>26</v>
      </c>
      <c r="C1227" s="5" t="s">
        <v>64</v>
      </c>
      <c r="D1227" s="6">
        <v>44342</v>
      </c>
      <c r="E1227" s="17">
        <v>44342.294999999998</v>
      </c>
      <c r="F1227" s="7">
        <v>113</v>
      </c>
      <c r="G1227" s="5" t="s">
        <v>90</v>
      </c>
    </row>
    <row r="1228" spans="2:7" x14ac:dyDescent="0.3">
      <c r="B1228" s="5" t="s">
        <v>26</v>
      </c>
      <c r="C1228" s="5" t="s">
        <v>64</v>
      </c>
      <c r="D1228" s="6">
        <v>44342</v>
      </c>
      <c r="E1228" s="17">
        <v>44342.295104166667</v>
      </c>
      <c r="F1228" s="7">
        <v>123</v>
      </c>
      <c r="G1228" s="5" t="s">
        <v>90</v>
      </c>
    </row>
    <row r="1229" spans="2:7" ht="28.8" x14ac:dyDescent="0.3">
      <c r="B1229" s="5" t="s">
        <v>29</v>
      </c>
      <c r="C1229" s="5" t="s">
        <v>70</v>
      </c>
      <c r="D1229" s="6">
        <v>44342</v>
      </c>
      <c r="E1229" s="17">
        <v>44342.295451388898</v>
      </c>
      <c r="F1229" s="7">
        <v>113</v>
      </c>
      <c r="G1229" s="5" t="s">
        <v>77</v>
      </c>
    </row>
    <row r="1230" spans="2:7" x14ac:dyDescent="0.3">
      <c r="B1230" s="5" t="s">
        <v>26</v>
      </c>
      <c r="C1230" s="5" t="s">
        <v>85</v>
      </c>
      <c r="D1230" s="6">
        <v>44342</v>
      </c>
      <c r="E1230" s="17">
        <v>44342.295462962968</v>
      </c>
      <c r="F1230" s="7">
        <v>106</v>
      </c>
      <c r="G1230" s="5" t="s">
        <v>86</v>
      </c>
    </row>
    <row r="1231" spans="2:7" x14ac:dyDescent="0.3">
      <c r="B1231" s="5" t="s">
        <v>29</v>
      </c>
      <c r="C1231" s="5" t="s">
        <v>70</v>
      </c>
      <c r="D1231" s="6">
        <v>44342</v>
      </c>
      <c r="E1231" s="17">
        <v>44342.29554398149</v>
      </c>
      <c r="F1231" s="7">
        <v>123</v>
      </c>
      <c r="G1231" s="5" t="s">
        <v>78</v>
      </c>
    </row>
    <row r="1232" spans="2:7" x14ac:dyDescent="0.3">
      <c r="B1232" s="5" t="s">
        <v>26</v>
      </c>
      <c r="C1232" s="5" t="s">
        <v>85</v>
      </c>
      <c r="D1232" s="6">
        <v>44342</v>
      </c>
      <c r="E1232" s="17">
        <v>44342.295567129637</v>
      </c>
      <c r="F1232" s="7">
        <v>112</v>
      </c>
      <c r="G1232" s="5" t="s">
        <v>86</v>
      </c>
    </row>
    <row r="1233" spans="2:7" ht="28.8" x14ac:dyDescent="0.3">
      <c r="B1233" s="5" t="s">
        <v>26</v>
      </c>
      <c r="C1233" s="5" t="s">
        <v>85</v>
      </c>
      <c r="D1233" s="6">
        <v>44342</v>
      </c>
      <c r="E1233" s="17">
        <v>44342.296562500007</v>
      </c>
      <c r="F1233" s="7">
        <v>113</v>
      </c>
      <c r="G1233" s="5" t="s">
        <v>89</v>
      </c>
    </row>
    <row r="1234" spans="2:7" x14ac:dyDescent="0.3">
      <c r="B1234" s="5" t="s">
        <v>29</v>
      </c>
      <c r="C1234" s="5" t="s">
        <v>74</v>
      </c>
      <c r="D1234" s="6">
        <v>44342</v>
      </c>
      <c r="E1234" s="17">
        <v>44342.296585648146</v>
      </c>
      <c r="F1234" s="7">
        <v>113</v>
      </c>
      <c r="G1234" s="5" t="s">
        <v>94</v>
      </c>
    </row>
    <row r="1235" spans="2:7" x14ac:dyDescent="0.3">
      <c r="B1235" s="5" t="s">
        <v>26</v>
      </c>
      <c r="C1235" s="5" t="s">
        <v>85</v>
      </c>
      <c r="D1235" s="6">
        <v>44342</v>
      </c>
      <c r="E1235" s="17">
        <v>44342.296631944453</v>
      </c>
      <c r="F1235" s="7">
        <v>135</v>
      </c>
      <c r="G1235" s="5" t="s">
        <v>90</v>
      </c>
    </row>
    <row r="1236" spans="2:7" x14ac:dyDescent="0.3">
      <c r="B1236" s="5" t="s">
        <v>29</v>
      </c>
      <c r="C1236" s="5" t="s">
        <v>74</v>
      </c>
      <c r="D1236" s="6">
        <v>44342</v>
      </c>
      <c r="E1236" s="17">
        <v>44342.296643518515</v>
      </c>
      <c r="F1236" s="7">
        <v>123</v>
      </c>
      <c r="G1236" s="5" t="s">
        <v>94</v>
      </c>
    </row>
    <row r="1237" spans="2:7" ht="28.8" x14ac:dyDescent="0.3">
      <c r="B1237" s="5" t="s">
        <v>26</v>
      </c>
      <c r="C1237" s="5" t="s">
        <v>85</v>
      </c>
      <c r="D1237" s="6">
        <v>44342</v>
      </c>
      <c r="E1237" s="17">
        <v>44342.298229166678</v>
      </c>
      <c r="F1237" s="7">
        <v>113</v>
      </c>
      <c r="G1237" s="5" t="s">
        <v>89</v>
      </c>
    </row>
    <row r="1238" spans="2:7" x14ac:dyDescent="0.3">
      <c r="B1238" s="5" t="s">
        <v>26</v>
      </c>
      <c r="C1238" s="5" t="s">
        <v>85</v>
      </c>
      <c r="D1238" s="6">
        <v>44342</v>
      </c>
      <c r="E1238" s="17">
        <v>44342.298379629639</v>
      </c>
      <c r="F1238" s="7">
        <v>123</v>
      </c>
      <c r="G1238" s="5" t="s">
        <v>90</v>
      </c>
    </row>
    <row r="1239" spans="2:7" x14ac:dyDescent="0.3">
      <c r="B1239" s="5" t="s">
        <v>29</v>
      </c>
      <c r="C1239" s="5" t="s">
        <v>97</v>
      </c>
      <c r="D1239" s="6">
        <v>44342</v>
      </c>
      <c r="E1239" s="17">
        <v>44342.29855324074</v>
      </c>
      <c r="F1239" s="7">
        <v>102</v>
      </c>
      <c r="G1239" s="5" t="s">
        <v>98</v>
      </c>
    </row>
    <row r="1240" spans="2:7" x14ac:dyDescent="0.3">
      <c r="B1240" s="5" t="s">
        <v>26</v>
      </c>
      <c r="C1240" s="5" t="s">
        <v>95</v>
      </c>
      <c r="D1240" s="6">
        <v>44342</v>
      </c>
      <c r="E1240" s="17">
        <v>44342.298877314817</v>
      </c>
      <c r="F1240" s="7">
        <v>112</v>
      </c>
      <c r="G1240" s="5" t="s">
        <v>96</v>
      </c>
    </row>
    <row r="1241" spans="2:7" x14ac:dyDescent="0.3">
      <c r="B1241" s="5" t="s">
        <v>29</v>
      </c>
      <c r="C1241" s="5" t="s">
        <v>97</v>
      </c>
      <c r="D1241" s="6">
        <v>44342</v>
      </c>
      <c r="E1241" s="17">
        <v>44342.299247685187</v>
      </c>
      <c r="F1241" s="7">
        <v>106</v>
      </c>
      <c r="G1241" s="5" t="s">
        <v>98</v>
      </c>
    </row>
    <row r="1242" spans="2:7" x14ac:dyDescent="0.3">
      <c r="B1242" s="5" t="s">
        <v>29</v>
      </c>
      <c r="C1242" s="5" t="s">
        <v>97</v>
      </c>
      <c r="D1242" s="6">
        <v>44342</v>
      </c>
      <c r="E1242" s="17">
        <v>44342.299351851856</v>
      </c>
      <c r="F1242" s="7">
        <v>112</v>
      </c>
      <c r="G1242" s="5" t="s">
        <v>98</v>
      </c>
    </row>
    <row r="1243" spans="2:7" ht="28.8" x14ac:dyDescent="0.3">
      <c r="B1243" s="5" t="s">
        <v>29</v>
      </c>
      <c r="C1243" s="5" t="s">
        <v>97</v>
      </c>
      <c r="D1243" s="6">
        <v>44342</v>
      </c>
      <c r="E1243" s="17">
        <v>44342.299444444448</v>
      </c>
      <c r="F1243" s="7">
        <v>113</v>
      </c>
      <c r="G1243" s="5" t="s">
        <v>99</v>
      </c>
    </row>
    <row r="1244" spans="2:7" x14ac:dyDescent="0.3">
      <c r="B1244" s="5" t="s">
        <v>29</v>
      </c>
      <c r="C1244" s="5" t="s">
        <v>97</v>
      </c>
      <c r="D1244" s="6">
        <v>44342</v>
      </c>
      <c r="E1244" s="17">
        <v>44342.299490740748</v>
      </c>
      <c r="F1244" s="7">
        <v>135</v>
      </c>
      <c r="G1244" s="5" t="s">
        <v>94</v>
      </c>
    </row>
    <row r="1245" spans="2:7" ht="28.8" x14ac:dyDescent="0.3">
      <c r="B1245" s="5" t="s">
        <v>29</v>
      </c>
      <c r="C1245" s="5" t="s">
        <v>97</v>
      </c>
      <c r="D1245" s="6">
        <v>44342</v>
      </c>
      <c r="E1245" s="17">
        <v>44342.301967592597</v>
      </c>
      <c r="F1245" s="7">
        <v>113</v>
      </c>
      <c r="G1245" s="5" t="s">
        <v>99</v>
      </c>
    </row>
    <row r="1246" spans="2:7" x14ac:dyDescent="0.3">
      <c r="B1246" s="5" t="s">
        <v>29</v>
      </c>
      <c r="C1246" s="5" t="s">
        <v>97</v>
      </c>
      <c r="D1246" s="6">
        <v>44342</v>
      </c>
      <c r="E1246" s="17">
        <v>44342.302118055559</v>
      </c>
      <c r="F1246" s="7">
        <v>123</v>
      </c>
      <c r="G1246" s="5" t="s">
        <v>94</v>
      </c>
    </row>
    <row r="1247" spans="2:7" x14ac:dyDescent="0.3">
      <c r="B1247" s="5" t="s">
        <v>29</v>
      </c>
      <c r="C1247" s="5" t="s">
        <v>100</v>
      </c>
      <c r="D1247" s="6">
        <v>44342</v>
      </c>
      <c r="E1247" s="17">
        <v>44342.303923611107</v>
      </c>
      <c r="F1247" s="7">
        <v>102</v>
      </c>
      <c r="G1247" s="5" t="s">
        <v>101</v>
      </c>
    </row>
    <row r="1248" spans="2:7" x14ac:dyDescent="0.3">
      <c r="B1248" s="5" t="s">
        <v>26</v>
      </c>
      <c r="C1248" s="5" t="s">
        <v>95</v>
      </c>
      <c r="D1248" s="6">
        <v>44342</v>
      </c>
      <c r="E1248" s="17">
        <v>44342.304166666669</v>
      </c>
      <c r="F1248" s="7">
        <v>113</v>
      </c>
      <c r="G1248" s="5" t="s">
        <v>102</v>
      </c>
    </row>
    <row r="1249" spans="2:7" x14ac:dyDescent="0.3">
      <c r="B1249" s="5" t="s">
        <v>26</v>
      </c>
      <c r="C1249" s="5" t="s">
        <v>95</v>
      </c>
      <c r="D1249" s="6">
        <v>44342</v>
      </c>
      <c r="E1249" s="17">
        <v>44342.304201388892</v>
      </c>
      <c r="F1249" s="7">
        <v>123</v>
      </c>
      <c r="G1249" s="5" t="s">
        <v>102</v>
      </c>
    </row>
    <row r="1250" spans="2:7" x14ac:dyDescent="0.3">
      <c r="B1250" s="5" t="s">
        <v>29</v>
      </c>
      <c r="C1250" s="5" t="s">
        <v>100</v>
      </c>
      <c r="D1250" s="6">
        <v>44342</v>
      </c>
      <c r="E1250" s="17">
        <v>44342.304594907408</v>
      </c>
      <c r="F1250" s="7">
        <v>106</v>
      </c>
      <c r="G1250" s="5" t="s">
        <v>101</v>
      </c>
    </row>
    <row r="1251" spans="2:7" x14ac:dyDescent="0.3">
      <c r="B1251" s="5" t="s">
        <v>29</v>
      </c>
      <c r="C1251" s="5" t="s">
        <v>100</v>
      </c>
      <c r="D1251" s="6">
        <v>44342</v>
      </c>
      <c r="E1251" s="17">
        <v>44342.304699074077</v>
      </c>
      <c r="F1251" s="7">
        <v>112</v>
      </c>
      <c r="G1251" s="5" t="s">
        <v>101</v>
      </c>
    </row>
    <row r="1252" spans="2:7" ht="28.8" x14ac:dyDescent="0.3">
      <c r="B1252" s="5" t="s">
        <v>29</v>
      </c>
      <c r="C1252" s="5" t="s">
        <v>100</v>
      </c>
      <c r="D1252" s="6">
        <v>44342</v>
      </c>
      <c r="E1252" s="17">
        <v>44342.305300925924</v>
      </c>
      <c r="F1252" s="7">
        <v>113</v>
      </c>
      <c r="G1252" s="5" t="s">
        <v>103</v>
      </c>
    </row>
    <row r="1253" spans="2:7" x14ac:dyDescent="0.3">
      <c r="B1253" s="5" t="s">
        <v>29</v>
      </c>
      <c r="C1253" s="5" t="s">
        <v>100</v>
      </c>
      <c r="D1253" s="6">
        <v>44342</v>
      </c>
      <c r="E1253" s="17">
        <v>44342.305393518516</v>
      </c>
      <c r="F1253" s="7">
        <v>123</v>
      </c>
      <c r="G1253" s="5" t="s">
        <v>104</v>
      </c>
    </row>
    <row r="1254" spans="2:7" x14ac:dyDescent="0.3">
      <c r="B1254" s="5" t="s">
        <v>29</v>
      </c>
      <c r="C1254" s="5" t="s">
        <v>107</v>
      </c>
      <c r="D1254" s="6">
        <v>44342</v>
      </c>
      <c r="E1254" s="17">
        <v>44342.306701388879</v>
      </c>
      <c r="F1254" s="7">
        <v>112</v>
      </c>
      <c r="G1254" s="5" t="s">
        <v>108</v>
      </c>
    </row>
    <row r="1255" spans="2:7" x14ac:dyDescent="0.3">
      <c r="B1255" s="5" t="s">
        <v>29</v>
      </c>
      <c r="C1255" s="5" t="s">
        <v>105</v>
      </c>
      <c r="D1255" s="6">
        <v>44342</v>
      </c>
      <c r="E1255" s="17">
        <v>44342.307256944448</v>
      </c>
      <c r="F1255" s="7">
        <v>112</v>
      </c>
      <c r="G1255" s="5" t="s">
        <v>106</v>
      </c>
    </row>
    <row r="1256" spans="2:7" x14ac:dyDescent="0.3">
      <c r="B1256" s="5" t="s">
        <v>26</v>
      </c>
      <c r="C1256" s="5" t="s">
        <v>109</v>
      </c>
      <c r="D1256" s="6">
        <v>44342</v>
      </c>
      <c r="E1256" s="17">
        <v>44342.308946759265</v>
      </c>
      <c r="F1256" s="7">
        <v>112</v>
      </c>
      <c r="G1256" s="5" t="s">
        <v>110</v>
      </c>
    </row>
    <row r="1257" spans="2:7" x14ac:dyDescent="0.3">
      <c r="B1257" s="5" t="s">
        <v>26</v>
      </c>
      <c r="C1257" s="5" t="s">
        <v>111</v>
      </c>
      <c r="D1257" s="6">
        <v>44342</v>
      </c>
      <c r="E1257" s="17">
        <v>44342.309976851851</v>
      </c>
      <c r="F1257" s="7">
        <v>102</v>
      </c>
      <c r="G1257" s="5" t="s">
        <v>112</v>
      </c>
    </row>
    <row r="1258" spans="2:7" x14ac:dyDescent="0.3">
      <c r="B1258" s="5" t="s">
        <v>29</v>
      </c>
      <c r="C1258" s="5" t="s">
        <v>113</v>
      </c>
      <c r="D1258" s="6">
        <v>44342</v>
      </c>
      <c r="E1258" s="17">
        <v>44342.310601851852</v>
      </c>
      <c r="F1258" s="7">
        <v>112</v>
      </c>
      <c r="G1258" s="5" t="s">
        <v>114</v>
      </c>
    </row>
    <row r="1259" spans="2:7" x14ac:dyDescent="0.3">
      <c r="B1259" s="5" t="s">
        <v>26</v>
      </c>
      <c r="C1259" s="5" t="s">
        <v>111</v>
      </c>
      <c r="D1259" s="6">
        <v>44342</v>
      </c>
      <c r="E1259" s="17">
        <v>44342.310914351852</v>
      </c>
      <c r="F1259" s="7">
        <v>106</v>
      </c>
      <c r="G1259" s="5" t="s">
        <v>112</v>
      </c>
    </row>
    <row r="1260" spans="2:7" x14ac:dyDescent="0.3">
      <c r="B1260" s="5" t="s">
        <v>26</v>
      </c>
      <c r="C1260" s="5" t="s">
        <v>111</v>
      </c>
      <c r="D1260" s="6">
        <v>44342</v>
      </c>
      <c r="E1260" s="17">
        <v>44342.311018518521</v>
      </c>
      <c r="F1260" s="7">
        <v>112</v>
      </c>
      <c r="G1260" s="5" t="s">
        <v>112</v>
      </c>
    </row>
    <row r="1261" spans="2:7" x14ac:dyDescent="0.3">
      <c r="B1261" s="5" t="s">
        <v>29</v>
      </c>
      <c r="C1261" s="5" t="s">
        <v>107</v>
      </c>
      <c r="D1261" s="6">
        <v>44342</v>
      </c>
      <c r="E1261" s="17">
        <v>44342.311550925922</v>
      </c>
      <c r="F1261" s="7">
        <v>113</v>
      </c>
      <c r="G1261" s="5" t="s">
        <v>115</v>
      </c>
    </row>
    <row r="1262" spans="2:7" x14ac:dyDescent="0.3">
      <c r="B1262" s="5" t="s">
        <v>29</v>
      </c>
      <c r="C1262" s="5" t="s">
        <v>107</v>
      </c>
      <c r="D1262" s="6">
        <v>44342</v>
      </c>
      <c r="E1262" s="17">
        <v>44342.311585648145</v>
      </c>
      <c r="F1262" s="7">
        <v>123</v>
      </c>
      <c r="G1262" s="5" t="s">
        <v>115</v>
      </c>
    </row>
    <row r="1263" spans="2:7" ht="28.8" x14ac:dyDescent="0.3">
      <c r="B1263" s="5" t="s">
        <v>26</v>
      </c>
      <c r="C1263" s="5" t="s">
        <v>111</v>
      </c>
      <c r="D1263" s="6">
        <v>44342</v>
      </c>
      <c r="E1263" s="17">
        <v>44342.312002314815</v>
      </c>
      <c r="F1263" s="7">
        <v>113</v>
      </c>
      <c r="G1263" s="5" t="s">
        <v>118</v>
      </c>
    </row>
    <row r="1264" spans="2:7" x14ac:dyDescent="0.3">
      <c r="B1264" s="5" t="s">
        <v>26</v>
      </c>
      <c r="C1264" s="5" t="s">
        <v>111</v>
      </c>
      <c r="D1264" s="6">
        <v>44342</v>
      </c>
      <c r="E1264" s="17">
        <v>44342.312118055554</v>
      </c>
      <c r="F1264" s="7">
        <v>123</v>
      </c>
      <c r="G1264" s="5" t="s">
        <v>119</v>
      </c>
    </row>
    <row r="1265" spans="2:7" x14ac:dyDescent="0.3">
      <c r="B1265" s="5" t="s">
        <v>29</v>
      </c>
      <c r="C1265" s="5" t="s">
        <v>120</v>
      </c>
      <c r="D1265" s="6">
        <v>44342</v>
      </c>
      <c r="E1265" s="17">
        <v>44342.312395833331</v>
      </c>
      <c r="F1265" s="7">
        <v>112</v>
      </c>
      <c r="G1265" s="5" t="s">
        <v>121</v>
      </c>
    </row>
    <row r="1266" spans="2:7" x14ac:dyDescent="0.3">
      <c r="B1266" s="5" t="s">
        <v>29</v>
      </c>
      <c r="C1266" s="5" t="s">
        <v>116</v>
      </c>
      <c r="D1266" s="6">
        <v>44342</v>
      </c>
      <c r="E1266" s="17">
        <v>44342.312442129623</v>
      </c>
      <c r="F1266" s="7">
        <v>112</v>
      </c>
      <c r="G1266" s="5" t="s">
        <v>117</v>
      </c>
    </row>
    <row r="1267" spans="2:7" x14ac:dyDescent="0.3">
      <c r="B1267" s="5" t="s">
        <v>29</v>
      </c>
      <c r="C1267" s="5" t="s">
        <v>122</v>
      </c>
      <c r="D1267" s="6">
        <v>44342</v>
      </c>
      <c r="E1267" s="17">
        <v>44342.313009259262</v>
      </c>
      <c r="F1267" s="7">
        <v>102</v>
      </c>
      <c r="G1267" s="5" t="s">
        <v>123</v>
      </c>
    </row>
    <row r="1268" spans="2:7" x14ac:dyDescent="0.3">
      <c r="B1268" s="5" t="s">
        <v>26</v>
      </c>
      <c r="C1268" s="5" t="s">
        <v>109</v>
      </c>
      <c r="D1268" s="6">
        <v>44342</v>
      </c>
      <c r="E1268" s="17">
        <v>44342.313703703709</v>
      </c>
      <c r="F1268" s="7">
        <v>113</v>
      </c>
      <c r="G1268" s="5" t="s">
        <v>137</v>
      </c>
    </row>
    <row r="1269" spans="2:7" x14ac:dyDescent="0.3">
      <c r="B1269" s="5" t="s">
        <v>26</v>
      </c>
      <c r="C1269" s="5" t="s">
        <v>109</v>
      </c>
      <c r="D1269" s="6">
        <v>44342</v>
      </c>
      <c r="E1269" s="17">
        <v>44342.313726851855</v>
      </c>
      <c r="F1269" s="7">
        <v>123</v>
      </c>
      <c r="G1269" s="5" t="s">
        <v>137</v>
      </c>
    </row>
    <row r="1270" spans="2:7" x14ac:dyDescent="0.3">
      <c r="B1270" s="5" t="s">
        <v>29</v>
      </c>
      <c r="C1270" s="5" t="s">
        <v>122</v>
      </c>
      <c r="D1270" s="6">
        <v>44342</v>
      </c>
      <c r="E1270" s="17">
        <v>44342.313784722224</v>
      </c>
      <c r="F1270" s="7">
        <v>106</v>
      </c>
      <c r="G1270" s="5" t="s">
        <v>123</v>
      </c>
    </row>
    <row r="1271" spans="2:7" x14ac:dyDescent="0.3">
      <c r="B1271" s="5" t="s">
        <v>26</v>
      </c>
      <c r="C1271" s="5" t="s">
        <v>109</v>
      </c>
      <c r="D1271" s="6">
        <v>44342</v>
      </c>
      <c r="E1271" s="17">
        <v>44342.313842592594</v>
      </c>
      <c r="F1271" s="7">
        <v>156</v>
      </c>
      <c r="G1271" s="5" t="s">
        <v>67</v>
      </c>
    </row>
    <row r="1272" spans="2:7" x14ac:dyDescent="0.3">
      <c r="B1272" s="5" t="s">
        <v>29</v>
      </c>
      <c r="C1272" s="5" t="s">
        <v>122</v>
      </c>
      <c r="D1272" s="6">
        <v>44342</v>
      </c>
      <c r="E1272" s="17">
        <v>44342.313888888893</v>
      </c>
      <c r="F1272" s="7">
        <v>112</v>
      </c>
      <c r="G1272" s="5" t="s">
        <v>123</v>
      </c>
    </row>
    <row r="1273" spans="2:7" ht="28.8" x14ac:dyDescent="0.3">
      <c r="B1273" s="5" t="s">
        <v>29</v>
      </c>
      <c r="C1273" s="5" t="s">
        <v>122</v>
      </c>
      <c r="D1273" s="6">
        <v>44342</v>
      </c>
      <c r="E1273" s="17">
        <v>44342.314710648156</v>
      </c>
      <c r="F1273" s="7">
        <v>113</v>
      </c>
      <c r="G1273" s="5" t="s">
        <v>126</v>
      </c>
    </row>
    <row r="1274" spans="2:7" x14ac:dyDescent="0.3">
      <c r="B1274" s="5" t="s">
        <v>26</v>
      </c>
      <c r="C1274" s="5" t="s">
        <v>124</v>
      </c>
      <c r="D1274" s="6">
        <v>44342</v>
      </c>
      <c r="E1274" s="17">
        <v>44342.314768518518</v>
      </c>
      <c r="F1274" s="7">
        <v>102</v>
      </c>
      <c r="G1274" s="5" t="s">
        <v>125</v>
      </c>
    </row>
    <row r="1275" spans="2:7" x14ac:dyDescent="0.3">
      <c r="B1275" s="5" t="s">
        <v>29</v>
      </c>
      <c r="C1275" s="5" t="s">
        <v>122</v>
      </c>
      <c r="D1275" s="6">
        <v>44342</v>
      </c>
      <c r="E1275" s="17">
        <v>44342.314872685194</v>
      </c>
      <c r="F1275" s="7">
        <v>123</v>
      </c>
      <c r="G1275" s="5" t="s">
        <v>127</v>
      </c>
    </row>
    <row r="1276" spans="2:7" x14ac:dyDescent="0.3">
      <c r="B1276" s="5" t="s">
        <v>29</v>
      </c>
      <c r="C1276" s="5" t="s">
        <v>113</v>
      </c>
      <c r="D1276" s="6">
        <v>44342</v>
      </c>
      <c r="E1276" s="17">
        <v>44342.315740740742</v>
      </c>
      <c r="F1276" s="7">
        <v>113</v>
      </c>
      <c r="G1276" s="5" t="s">
        <v>129</v>
      </c>
    </row>
    <row r="1277" spans="2:7" x14ac:dyDescent="0.3">
      <c r="B1277" s="5" t="s">
        <v>29</v>
      </c>
      <c r="C1277" s="5" t="s">
        <v>113</v>
      </c>
      <c r="D1277" s="6">
        <v>44342</v>
      </c>
      <c r="E1277" s="17">
        <v>44342.31585648148</v>
      </c>
      <c r="F1277" s="7">
        <v>123</v>
      </c>
      <c r="G1277" s="5" t="s">
        <v>129</v>
      </c>
    </row>
    <row r="1278" spans="2:7" x14ac:dyDescent="0.3">
      <c r="B1278" s="5" t="s">
        <v>29</v>
      </c>
      <c r="C1278" s="5" t="s">
        <v>120</v>
      </c>
      <c r="D1278" s="6">
        <v>44342</v>
      </c>
      <c r="E1278" s="17">
        <v>44342.316886574074</v>
      </c>
      <c r="F1278" s="7">
        <v>113</v>
      </c>
      <c r="G1278" s="5" t="s">
        <v>130</v>
      </c>
    </row>
    <row r="1279" spans="2:7" x14ac:dyDescent="0.3">
      <c r="B1279" s="5" t="s">
        <v>29</v>
      </c>
      <c r="C1279" s="5" t="s">
        <v>120</v>
      </c>
      <c r="D1279" s="6">
        <v>44342</v>
      </c>
      <c r="E1279" s="17">
        <v>44342.316944444443</v>
      </c>
      <c r="F1279" s="7">
        <v>123</v>
      </c>
      <c r="G1279" s="5" t="s">
        <v>130</v>
      </c>
    </row>
    <row r="1280" spans="2:7" x14ac:dyDescent="0.3">
      <c r="B1280" s="5" t="s">
        <v>26</v>
      </c>
      <c r="C1280" s="5" t="s">
        <v>124</v>
      </c>
      <c r="D1280" s="6">
        <v>44342</v>
      </c>
      <c r="E1280" s="17">
        <v>44342.316944444443</v>
      </c>
      <c r="F1280" s="7">
        <v>106</v>
      </c>
      <c r="G1280" s="5" t="s">
        <v>125</v>
      </c>
    </row>
    <row r="1281" spans="2:7" x14ac:dyDescent="0.3">
      <c r="B1281" s="5" t="s">
        <v>29</v>
      </c>
      <c r="C1281" s="5" t="s">
        <v>105</v>
      </c>
      <c r="D1281" s="6">
        <v>44342</v>
      </c>
      <c r="E1281" s="17">
        <v>44342.316990740743</v>
      </c>
      <c r="F1281" s="7">
        <v>113</v>
      </c>
      <c r="G1281" s="5" t="s">
        <v>127</v>
      </c>
    </row>
    <row r="1282" spans="2:7" x14ac:dyDescent="0.3">
      <c r="B1282" s="5" t="s">
        <v>26</v>
      </c>
      <c r="C1282" s="5" t="s">
        <v>124</v>
      </c>
      <c r="D1282" s="6">
        <v>44342</v>
      </c>
      <c r="E1282" s="17">
        <v>44342.317048611112</v>
      </c>
      <c r="F1282" s="7">
        <v>112</v>
      </c>
      <c r="G1282" s="5" t="s">
        <v>125</v>
      </c>
    </row>
    <row r="1283" spans="2:7" x14ac:dyDescent="0.3">
      <c r="B1283" s="5" t="s">
        <v>29</v>
      </c>
      <c r="C1283" s="5" t="s">
        <v>105</v>
      </c>
      <c r="D1283" s="6">
        <v>44342</v>
      </c>
      <c r="E1283" s="17">
        <v>44342.317129629635</v>
      </c>
      <c r="F1283" s="7">
        <v>123</v>
      </c>
      <c r="G1283" s="5" t="s">
        <v>127</v>
      </c>
    </row>
    <row r="1284" spans="2:7" x14ac:dyDescent="0.3">
      <c r="B1284" s="5" t="s">
        <v>29</v>
      </c>
      <c r="C1284" s="5" t="s">
        <v>116</v>
      </c>
      <c r="D1284" s="6">
        <v>44342</v>
      </c>
      <c r="E1284" s="17">
        <v>44342.317314814805</v>
      </c>
      <c r="F1284" s="7">
        <v>113</v>
      </c>
      <c r="G1284" s="5" t="s">
        <v>128</v>
      </c>
    </row>
    <row r="1285" spans="2:7" x14ac:dyDescent="0.3">
      <c r="B1285" s="5" t="s">
        <v>29</v>
      </c>
      <c r="C1285" s="5" t="s">
        <v>116</v>
      </c>
      <c r="D1285" s="6">
        <v>44342</v>
      </c>
      <c r="E1285" s="17">
        <v>44342.317407407398</v>
      </c>
      <c r="F1285" s="7">
        <v>123</v>
      </c>
      <c r="G1285" s="5" t="s">
        <v>128</v>
      </c>
    </row>
    <row r="1286" spans="2:7" ht="28.8" x14ac:dyDescent="0.3">
      <c r="B1286" s="5" t="s">
        <v>26</v>
      </c>
      <c r="C1286" s="5" t="s">
        <v>124</v>
      </c>
      <c r="D1286" s="6">
        <v>44342</v>
      </c>
      <c r="E1286" s="17">
        <v>44342.317743055559</v>
      </c>
      <c r="F1286" s="7">
        <v>113</v>
      </c>
      <c r="G1286" s="5" t="s">
        <v>133</v>
      </c>
    </row>
    <row r="1287" spans="2:7" x14ac:dyDescent="0.3">
      <c r="B1287" s="5" t="s">
        <v>26</v>
      </c>
      <c r="C1287" s="5" t="s">
        <v>131</v>
      </c>
      <c r="D1287" s="6">
        <v>44342</v>
      </c>
      <c r="E1287" s="17">
        <v>44342.317766203705</v>
      </c>
      <c r="F1287" s="7">
        <v>102</v>
      </c>
      <c r="G1287" s="5" t="s">
        <v>132</v>
      </c>
    </row>
    <row r="1288" spans="2:7" x14ac:dyDescent="0.3">
      <c r="B1288" s="5" t="s">
        <v>26</v>
      </c>
      <c r="C1288" s="5" t="s">
        <v>124</v>
      </c>
      <c r="D1288" s="6">
        <v>44342</v>
      </c>
      <c r="E1288" s="17">
        <v>44342.317870370374</v>
      </c>
      <c r="F1288" s="7">
        <v>123</v>
      </c>
      <c r="G1288" s="5" t="s">
        <v>134</v>
      </c>
    </row>
    <row r="1289" spans="2:7" x14ac:dyDescent="0.3">
      <c r="B1289" s="5" t="s">
        <v>26</v>
      </c>
      <c r="C1289" s="5" t="s">
        <v>131</v>
      </c>
      <c r="D1289" s="6">
        <v>44342</v>
      </c>
      <c r="E1289" s="17">
        <v>44342.31863425926</v>
      </c>
      <c r="F1289" s="7">
        <v>106</v>
      </c>
      <c r="G1289" s="5" t="s">
        <v>132</v>
      </c>
    </row>
    <row r="1290" spans="2:7" x14ac:dyDescent="0.3">
      <c r="B1290" s="5" t="s">
        <v>26</v>
      </c>
      <c r="C1290" s="5" t="s">
        <v>131</v>
      </c>
      <c r="D1290" s="6">
        <v>44342</v>
      </c>
      <c r="E1290" s="17">
        <v>44342.318738425929</v>
      </c>
      <c r="F1290" s="7">
        <v>112</v>
      </c>
      <c r="G1290" s="5" t="s">
        <v>132</v>
      </c>
    </row>
    <row r="1291" spans="2:7" x14ac:dyDescent="0.3">
      <c r="B1291" s="5" t="s">
        <v>29</v>
      </c>
      <c r="C1291" s="5" t="s">
        <v>135</v>
      </c>
      <c r="D1291" s="6">
        <v>44342</v>
      </c>
      <c r="E1291" s="17">
        <v>44342.318877314814</v>
      </c>
      <c r="F1291" s="7">
        <v>102</v>
      </c>
      <c r="G1291" s="5" t="s">
        <v>136</v>
      </c>
    </row>
    <row r="1292" spans="2:7" ht="28.8" x14ac:dyDescent="0.3">
      <c r="B1292" s="5" t="s">
        <v>26</v>
      </c>
      <c r="C1292" s="5" t="s">
        <v>131</v>
      </c>
      <c r="D1292" s="6">
        <v>44342</v>
      </c>
      <c r="E1292" s="17">
        <v>44342.319166666668</v>
      </c>
      <c r="F1292" s="7">
        <v>113</v>
      </c>
      <c r="G1292" s="5" t="s">
        <v>138</v>
      </c>
    </row>
    <row r="1293" spans="2:7" x14ac:dyDescent="0.3">
      <c r="B1293" s="5" t="s">
        <v>26</v>
      </c>
      <c r="C1293" s="5" t="s">
        <v>131</v>
      </c>
      <c r="D1293" s="6">
        <v>44342</v>
      </c>
      <c r="E1293" s="17">
        <v>44342.319270833337</v>
      </c>
      <c r="F1293" s="7">
        <v>123</v>
      </c>
      <c r="G1293" s="5" t="s">
        <v>139</v>
      </c>
    </row>
    <row r="1294" spans="2:7" x14ac:dyDescent="0.3">
      <c r="B1294" s="5" t="s">
        <v>29</v>
      </c>
      <c r="C1294" s="5" t="s">
        <v>135</v>
      </c>
      <c r="D1294" s="6">
        <v>44342</v>
      </c>
      <c r="E1294" s="17">
        <v>44342.319814814815</v>
      </c>
      <c r="F1294" s="7">
        <v>106</v>
      </c>
      <c r="G1294" s="5" t="s">
        <v>136</v>
      </c>
    </row>
    <row r="1295" spans="2:7" x14ac:dyDescent="0.3">
      <c r="B1295" s="5" t="s">
        <v>29</v>
      </c>
      <c r="C1295" s="5" t="s">
        <v>135</v>
      </c>
      <c r="D1295" s="6">
        <v>44342</v>
      </c>
      <c r="E1295" s="17">
        <v>44342.319918981484</v>
      </c>
      <c r="F1295" s="7">
        <v>112</v>
      </c>
      <c r="G1295" s="5" t="s">
        <v>136</v>
      </c>
    </row>
    <row r="1296" spans="2:7" ht="28.8" x14ac:dyDescent="0.3">
      <c r="B1296" s="5" t="s">
        <v>29</v>
      </c>
      <c r="C1296" s="5" t="s">
        <v>135</v>
      </c>
      <c r="D1296" s="6">
        <v>44342</v>
      </c>
      <c r="E1296" s="17">
        <v>44342.320104166669</v>
      </c>
      <c r="F1296" s="7">
        <v>113</v>
      </c>
      <c r="G1296" s="5" t="s">
        <v>140</v>
      </c>
    </row>
    <row r="1297" spans="2:7" x14ac:dyDescent="0.3">
      <c r="B1297" s="5" t="s">
        <v>29</v>
      </c>
      <c r="C1297" s="5" t="s">
        <v>135</v>
      </c>
      <c r="D1297" s="6">
        <v>44342</v>
      </c>
      <c r="E1297" s="17">
        <v>44342.320127314815</v>
      </c>
      <c r="F1297" s="7">
        <v>123</v>
      </c>
      <c r="G1297" s="5" t="s">
        <v>130</v>
      </c>
    </row>
    <row r="1298" spans="2:7" x14ac:dyDescent="0.3">
      <c r="B1298" s="5" t="s">
        <v>26</v>
      </c>
      <c r="C1298" s="5" t="s">
        <v>141</v>
      </c>
      <c r="D1298" s="6">
        <v>44342</v>
      </c>
      <c r="E1298" s="17">
        <v>44342.32090277777</v>
      </c>
      <c r="F1298" s="7">
        <v>112</v>
      </c>
      <c r="G1298" s="5" t="s">
        <v>142</v>
      </c>
    </row>
    <row r="1299" spans="2:7" x14ac:dyDescent="0.3">
      <c r="B1299" s="5" t="s">
        <v>26</v>
      </c>
      <c r="C1299" s="5" t="s">
        <v>143</v>
      </c>
      <c r="D1299" s="6">
        <v>44342</v>
      </c>
      <c r="E1299" s="17">
        <v>44342.325185185175</v>
      </c>
      <c r="F1299" s="7">
        <v>112</v>
      </c>
      <c r="G1299" s="5" t="s">
        <v>144</v>
      </c>
    </row>
    <row r="1300" spans="2:7" x14ac:dyDescent="0.3">
      <c r="B1300" s="5" t="s">
        <v>29</v>
      </c>
      <c r="C1300" s="5" t="s">
        <v>147</v>
      </c>
      <c r="D1300" s="6">
        <v>44342</v>
      </c>
      <c r="E1300" s="17">
        <v>44342.325416666667</v>
      </c>
      <c r="F1300" s="7">
        <v>112</v>
      </c>
      <c r="G1300" s="5" t="s">
        <v>148</v>
      </c>
    </row>
    <row r="1301" spans="2:7" x14ac:dyDescent="0.3">
      <c r="B1301" s="5" t="s">
        <v>29</v>
      </c>
      <c r="C1301" s="5" t="s">
        <v>145</v>
      </c>
      <c r="D1301" s="6">
        <v>44342</v>
      </c>
      <c r="E1301" s="17">
        <v>44342.325578703698</v>
      </c>
      <c r="F1301" s="7">
        <v>112</v>
      </c>
      <c r="G1301" s="5" t="s">
        <v>146</v>
      </c>
    </row>
    <row r="1302" spans="2:7" x14ac:dyDescent="0.3">
      <c r="B1302" s="5" t="s">
        <v>26</v>
      </c>
      <c r="C1302" s="5" t="s">
        <v>149</v>
      </c>
      <c r="D1302" s="6">
        <v>44342</v>
      </c>
      <c r="E1302" s="17">
        <v>44342.327453703707</v>
      </c>
      <c r="F1302" s="7">
        <v>112</v>
      </c>
      <c r="G1302" s="5" t="s">
        <v>150</v>
      </c>
    </row>
    <row r="1303" spans="2:7" x14ac:dyDescent="0.3">
      <c r="B1303" s="5" t="s">
        <v>26</v>
      </c>
      <c r="C1303" s="5" t="s">
        <v>151</v>
      </c>
      <c r="D1303" s="6">
        <v>44342</v>
      </c>
      <c r="E1303" s="17">
        <v>44342.327743055546</v>
      </c>
      <c r="F1303" s="7">
        <v>112</v>
      </c>
      <c r="G1303" s="5" t="s">
        <v>152</v>
      </c>
    </row>
    <row r="1304" spans="2:7" x14ac:dyDescent="0.3">
      <c r="B1304" s="5" t="s">
        <v>29</v>
      </c>
      <c r="C1304" s="5" t="s">
        <v>153</v>
      </c>
      <c r="D1304" s="6">
        <v>44342</v>
      </c>
      <c r="E1304" s="17">
        <v>44342.328645833331</v>
      </c>
      <c r="F1304" s="7">
        <v>102</v>
      </c>
      <c r="G1304" s="5" t="s">
        <v>154</v>
      </c>
    </row>
    <row r="1305" spans="2:7" x14ac:dyDescent="0.3">
      <c r="B1305" s="5" t="s">
        <v>29</v>
      </c>
      <c r="C1305" s="5" t="s">
        <v>147</v>
      </c>
      <c r="D1305" s="6">
        <v>44342</v>
      </c>
      <c r="E1305" s="17">
        <v>44342.329895833333</v>
      </c>
      <c r="F1305" s="7">
        <v>113</v>
      </c>
      <c r="G1305" s="5" t="s">
        <v>160</v>
      </c>
    </row>
    <row r="1306" spans="2:7" x14ac:dyDescent="0.3">
      <c r="B1306" s="5" t="s">
        <v>29</v>
      </c>
      <c r="C1306" s="5" t="s">
        <v>147</v>
      </c>
      <c r="D1306" s="6">
        <v>44342</v>
      </c>
      <c r="E1306" s="17">
        <v>44342.329895833333</v>
      </c>
      <c r="F1306" s="7">
        <v>123</v>
      </c>
      <c r="G1306" s="5" t="s">
        <v>160</v>
      </c>
    </row>
    <row r="1307" spans="2:7" x14ac:dyDescent="0.3">
      <c r="B1307" s="5" t="s">
        <v>26</v>
      </c>
      <c r="C1307" s="5" t="s">
        <v>164</v>
      </c>
      <c r="D1307" s="6">
        <v>44342</v>
      </c>
      <c r="E1307" s="17">
        <v>44342.330451388887</v>
      </c>
      <c r="F1307" s="7">
        <v>102</v>
      </c>
      <c r="G1307" s="5" t="s">
        <v>165</v>
      </c>
    </row>
    <row r="1308" spans="2:7" x14ac:dyDescent="0.3">
      <c r="B1308" s="5" t="s">
        <v>26</v>
      </c>
      <c r="C1308" s="5" t="s">
        <v>156</v>
      </c>
      <c r="D1308" s="6">
        <v>44342</v>
      </c>
      <c r="E1308" s="17">
        <v>44342.330532407403</v>
      </c>
      <c r="F1308" s="7">
        <v>102</v>
      </c>
      <c r="G1308" s="5" t="s">
        <v>157</v>
      </c>
    </row>
    <row r="1309" spans="2:7" x14ac:dyDescent="0.3">
      <c r="B1309" s="5" t="s">
        <v>29</v>
      </c>
      <c r="C1309" s="5" t="s">
        <v>153</v>
      </c>
      <c r="D1309" s="6">
        <v>44342</v>
      </c>
      <c r="E1309" s="17">
        <v>44342.330567129633</v>
      </c>
      <c r="F1309" s="7">
        <v>106</v>
      </c>
      <c r="G1309" s="5" t="s">
        <v>154</v>
      </c>
    </row>
    <row r="1310" spans="2:7" x14ac:dyDescent="0.3">
      <c r="B1310" s="5" t="s">
        <v>29</v>
      </c>
      <c r="C1310" s="5" t="s">
        <v>153</v>
      </c>
      <c r="D1310" s="6">
        <v>44342</v>
      </c>
      <c r="E1310" s="17">
        <v>44342.330671296302</v>
      </c>
      <c r="F1310" s="7">
        <v>112</v>
      </c>
      <c r="G1310" s="5" t="s">
        <v>154</v>
      </c>
    </row>
    <row r="1311" spans="2:7" x14ac:dyDescent="0.3">
      <c r="B1311" s="5" t="s">
        <v>26</v>
      </c>
      <c r="C1311" s="5" t="s">
        <v>174</v>
      </c>
      <c r="D1311" s="6">
        <v>44342</v>
      </c>
      <c r="E1311" s="17">
        <v>44342.330694444441</v>
      </c>
      <c r="F1311" s="7">
        <v>102</v>
      </c>
      <c r="G1311" s="5" t="s">
        <v>175</v>
      </c>
    </row>
    <row r="1312" spans="2:7" x14ac:dyDescent="0.3">
      <c r="B1312" s="5" t="s">
        <v>26</v>
      </c>
      <c r="C1312" s="5" t="s">
        <v>166</v>
      </c>
      <c r="D1312" s="6">
        <v>44342</v>
      </c>
      <c r="E1312" s="17">
        <v>44342.330729166672</v>
      </c>
      <c r="F1312" s="7">
        <v>112</v>
      </c>
      <c r="G1312" s="5" t="s">
        <v>167</v>
      </c>
    </row>
    <row r="1313" spans="2:7" x14ac:dyDescent="0.3">
      <c r="B1313" s="5" t="s">
        <v>29</v>
      </c>
      <c r="C1313" s="5" t="s">
        <v>158</v>
      </c>
      <c r="D1313" s="6">
        <v>44342</v>
      </c>
      <c r="E1313" s="17">
        <v>44342.33079861111</v>
      </c>
      <c r="F1313" s="7">
        <v>102</v>
      </c>
      <c r="G1313" s="5" t="s">
        <v>159</v>
      </c>
    </row>
    <row r="1314" spans="2:7" x14ac:dyDescent="0.3">
      <c r="B1314" s="5" t="s">
        <v>26</v>
      </c>
      <c r="C1314" s="5" t="s">
        <v>164</v>
      </c>
      <c r="D1314" s="6">
        <v>44342</v>
      </c>
      <c r="E1314" s="17">
        <v>44342.330960648149</v>
      </c>
      <c r="F1314" s="7">
        <v>106</v>
      </c>
      <c r="G1314" s="5" t="s">
        <v>165</v>
      </c>
    </row>
    <row r="1315" spans="2:7" x14ac:dyDescent="0.3">
      <c r="B1315" s="5" t="s">
        <v>26</v>
      </c>
      <c r="C1315" s="5" t="s">
        <v>164</v>
      </c>
      <c r="D1315" s="6">
        <v>44342</v>
      </c>
      <c r="E1315" s="17">
        <v>44342.331064814818</v>
      </c>
      <c r="F1315" s="7">
        <v>112</v>
      </c>
      <c r="G1315" s="5" t="s">
        <v>165</v>
      </c>
    </row>
    <row r="1316" spans="2:7" x14ac:dyDescent="0.3">
      <c r="B1316" s="5" t="s">
        <v>26</v>
      </c>
      <c r="C1316" s="5" t="s">
        <v>162</v>
      </c>
      <c r="D1316" s="6">
        <v>44342</v>
      </c>
      <c r="E1316" s="17">
        <v>44342.331111111111</v>
      </c>
      <c r="F1316" s="7">
        <v>102</v>
      </c>
      <c r="G1316" s="5" t="s">
        <v>163</v>
      </c>
    </row>
    <row r="1317" spans="2:7" x14ac:dyDescent="0.3">
      <c r="B1317" s="5" t="s">
        <v>29</v>
      </c>
      <c r="C1317" s="5" t="s">
        <v>158</v>
      </c>
      <c r="D1317" s="6">
        <v>44342</v>
      </c>
      <c r="E1317" s="17">
        <v>44342.331319444449</v>
      </c>
      <c r="F1317" s="7">
        <v>106</v>
      </c>
      <c r="G1317" s="5" t="s">
        <v>159</v>
      </c>
    </row>
    <row r="1318" spans="2:7" x14ac:dyDescent="0.3">
      <c r="B1318" s="5" t="s">
        <v>26</v>
      </c>
      <c r="C1318" s="5" t="s">
        <v>141</v>
      </c>
      <c r="D1318" s="6">
        <v>44342</v>
      </c>
      <c r="E1318" s="17">
        <v>44342.331331018511</v>
      </c>
      <c r="F1318" s="7">
        <v>113</v>
      </c>
      <c r="G1318" s="5" t="s">
        <v>161</v>
      </c>
    </row>
    <row r="1319" spans="2:7" x14ac:dyDescent="0.3">
      <c r="B1319" s="5" t="s">
        <v>26</v>
      </c>
      <c r="C1319" s="5" t="s">
        <v>174</v>
      </c>
      <c r="D1319" s="6">
        <v>44342</v>
      </c>
      <c r="E1319" s="17">
        <v>44342.331377314811</v>
      </c>
      <c r="F1319" s="7">
        <v>106</v>
      </c>
      <c r="G1319" s="5" t="s">
        <v>175</v>
      </c>
    </row>
    <row r="1320" spans="2:7" x14ac:dyDescent="0.3">
      <c r="B1320" s="5" t="s">
        <v>26</v>
      </c>
      <c r="C1320" s="5" t="s">
        <v>156</v>
      </c>
      <c r="D1320" s="6">
        <v>44342</v>
      </c>
      <c r="E1320" s="17">
        <v>44342.331388888888</v>
      </c>
      <c r="F1320" s="7">
        <v>106</v>
      </c>
      <c r="G1320" s="5" t="s">
        <v>157</v>
      </c>
    </row>
    <row r="1321" spans="2:7" x14ac:dyDescent="0.3">
      <c r="B1321" s="5" t="s">
        <v>26</v>
      </c>
      <c r="C1321" s="5" t="s">
        <v>141</v>
      </c>
      <c r="D1321" s="6">
        <v>44342</v>
      </c>
      <c r="E1321" s="17">
        <v>44342.331412037027</v>
      </c>
      <c r="F1321" s="7">
        <v>123</v>
      </c>
      <c r="G1321" s="5" t="s">
        <v>161</v>
      </c>
    </row>
    <row r="1322" spans="2:7" x14ac:dyDescent="0.3">
      <c r="B1322" s="5" t="s">
        <v>29</v>
      </c>
      <c r="C1322" s="5" t="s">
        <v>158</v>
      </c>
      <c r="D1322" s="6">
        <v>44342</v>
      </c>
      <c r="E1322" s="17">
        <v>44342.331423611118</v>
      </c>
      <c r="F1322" s="7">
        <v>112</v>
      </c>
      <c r="G1322" s="5" t="s">
        <v>159</v>
      </c>
    </row>
    <row r="1323" spans="2:7" x14ac:dyDescent="0.3">
      <c r="B1323" s="5" t="s">
        <v>26</v>
      </c>
      <c r="C1323" s="5" t="s">
        <v>174</v>
      </c>
      <c r="D1323" s="6">
        <v>44342</v>
      </c>
      <c r="E1323" s="17">
        <v>44342.33148148148</v>
      </c>
      <c r="F1323" s="7">
        <v>112</v>
      </c>
      <c r="G1323" s="5" t="s">
        <v>175</v>
      </c>
    </row>
    <row r="1324" spans="2:7" x14ac:dyDescent="0.3">
      <c r="B1324" s="5" t="s">
        <v>26</v>
      </c>
      <c r="C1324" s="5" t="s">
        <v>156</v>
      </c>
      <c r="D1324" s="6">
        <v>44342</v>
      </c>
      <c r="E1324" s="17">
        <v>44342.331493055557</v>
      </c>
      <c r="F1324" s="7">
        <v>112</v>
      </c>
      <c r="G1324" s="5" t="s">
        <v>157</v>
      </c>
    </row>
    <row r="1325" spans="2:7" x14ac:dyDescent="0.3">
      <c r="B1325" s="5" t="s">
        <v>26</v>
      </c>
      <c r="C1325" s="5" t="s">
        <v>162</v>
      </c>
      <c r="D1325" s="6">
        <v>44342</v>
      </c>
      <c r="E1325" s="17">
        <v>44342.331631944449</v>
      </c>
      <c r="F1325" s="7">
        <v>106</v>
      </c>
      <c r="G1325" s="5" t="s">
        <v>163</v>
      </c>
    </row>
    <row r="1326" spans="2:7" x14ac:dyDescent="0.3">
      <c r="B1326" s="5" t="s">
        <v>26</v>
      </c>
      <c r="C1326" s="5" t="s">
        <v>162</v>
      </c>
      <c r="D1326" s="6">
        <v>44342</v>
      </c>
      <c r="E1326" s="17">
        <v>44342.331736111119</v>
      </c>
      <c r="F1326" s="7">
        <v>112</v>
      </c>
      <c r="G1326" s="5" t="s">
        <v>163</v>
      </c>
    </row>
    <row r="1327" spans="2:7" x14ac:dyDescent="0.3">
      <c r="B1327" s="5" t="s">
        <v>29</v>
      </c>
      <c r="C1327" s="5" t="s">
        <v>158</v>
      </c>
      <c r="D1327" s="6">
        <v>44342</v>
      </c>
      <c r="E1327" s="17">
        <v>44342.331793981488</v>
      </c>
      <c r="F1327" s="7">
        <v>123</v>
      </c>
      <c r="G1327" s="5" t="s">
        <v>171</v>
      </c>
    </row>
    <row r="1328" spans="2:7" ht="28.8" x14ac:dyDescent="0.3">
      <c r="B1328" s="5" t="s">
        <v>29</v>
      </c>
      <c r="C1328" s="5" t="s">
        <v>158</v>
      </c>
      <c r="D1328" s="6">
        <v>44342</v>
      </c>
      <c r="E1328" s="17">
        <v>44342.331793981488</v>
      </c>
      <c r="F1328" s="7">
        <v>113</v>
      </c>
      <c r="G1328" s="5" t="s">
        <v>170</v>
      </c>
    </row>
    <row r="1329" spans="2:7" ht="28.8" x14ac:dyDescent="0.3">
      <c r="B1329" s="5" t="s">
        <v>29</v>
      </c>
      <c r="C1329" s="5" t="s">
        <v>153</v>
      </c>
      <c r="D1329" s="6">
        <v>44342</v>
      </c>
      <c r="E1329" s="17">
        <v>44342.332037037042</v>
      </c>
      <c r="F1329" s="7">
        <v>113</v>
      </c>
      <c r="G1329" s="5" t="s">
        <v>168</v>
      </c>
    </row>
    <row r="1330" spans="2:7" ht="28.8" x14ac:dyDescent="0.3">
      <c r="B1330" s="5" t="s">
        <v>26</v>
      </c>
      <c r="C1330" s="5" t="s">
        <v>164</v>
      </c>
      <c r="D1330" s="6">
        <v>44342</v>
      </c>
      <c r="E1330" s="17">
        <v>44342.332071759258</v>
      </c>
      <c r="F1330" s="7">
        <v>113</v>
      </c>
      <c r="G1330" s="5" t="s">
        <v>178</v>
      </c>
    </row>
    <row r="1331" spans="2:7" ht="28.8" x14ac:dyDescent="0.3">
      <c r="B1331" s="5" t="s">
        <v>26</v>
      </c>
      <c r="C1331" s="5" t="s">
        <v>174</v>
      </c>
      <c r="D1331" s="6">
        <v>44342</v>
      </c>
      <c r="E1331" s="17">
        <v>44342.332071759258</v>
      </c>
      <c r="F1331" s="7">
        <v>113</v>
      </c>
      <c r="G1331" s="5" t="s">
        <v>180</v>
      </c>
    </row>
    <row r="1332" spans="2:7" x14ac:dyDescent="0.3">
      <c r="B1332" s="5" t="s">
        <v>29</v>
      </c>
      <c r="C1332" s="5" t="s">
        <v>153</v>
      </c>
      <c r="D1332" s="6">
        <v>44342</v>
      </c>
      <c r="E1332" s="17">
        <v>44342.332071759265</v>
      </c>
      <c r="F1332" s="7">
        <v>123</v>
      </c>
      <c r="G1332" s="5" t="s">
        <v>169</v>
      </c>
    </row>
    <row r="1333" spans="2:7" ht="28.8" x14ac:dyDescent="0.3">
      <c r="B1333" s="5" t="s">
        <v>26</v>
      </c>
      <c r="C1333" s="5" t="s">
        <v>162</v>
      </c>
      <c r="D1333" s="6">
        <v>44342</v>
      </c>
      <c r="E1333" s="17">
        <v>44342.332094907419</v>
      </c>
      <c r="F1333" s="7">
        <v>113</v>
      </c>
      <c r="G1333" s="5" t="s">
        <v>176</v>
      </c>
    </row>
    <row r="1334" spans="2:7" x14ac:dyDescent="0.3">
      <c r="B1334" s="5" t="s">
        <v>26</v>
      </c>
      <c r="C1334" s="5" t="s">
        <v>174</v>
      </c>
      <c r="D1334" s="6">
        <v>44342</v>
      </c>
      <c r="E1334" s="17">
        <v>44342.332118055558</v>
      </c>
      <c r="F1334" s="7">
        <v>123</v>
      </c>
      <c r="G1334" s="5" t="s">
        <v>181</v>
      </c>
    </row>
    <row r="1335" spans="2:7" x14ac:dyDescent="0.3">
      <c r="B1335" s="5" t="s">
        <v>26</v>
      </c>
      <c r="C1335" s="5" t="s">
        <v>164</v>
      </c>
      <c r="D1335" s="6">
        <v>44342</v>
      </c>
      <c r="E1335" s="17">
        <v>44342.332199074073</v>
      </c>
      <c r="F1335" s="7">
        <v>123</v>
      </c>
      <c r="G1335" s="5" t="s">
        <v>179</v>
      </c>
    </row>
    <row r="1336" spans="2:7" x14ac:dyDescent="0.3">
      <c r="B1336" s="5" t="s">
        <v>26</v>
      </c>
      <c r="C1336" s="5" t="s">
        <v>162</v>
      </c>
      <c r="D1336" s="6">
        <v>44342</v>
      </c>
      <c r="E1336" s="17">
        <v>44342.332256944457</v>
      </c>
      <c r="F1336" s="7">
        <v>123</v>
      </c>
      <c r="G1336" s="5" t="s">
        <v>177</v>
      </c>
    </row>
    <row r="1337" spans="2:7" x14ac:dyDescent="0.3">
      <c r="B1337" s="5" t="s">
        <v>26</v>
      </c>
      <c r="C1337" s="5" t="s">
        <v>149</v>
      </c>
      <c r="D1337" s="6">
        <v>44342</v>
      </c>
      <c r="E1337" s="17">
        <v>44342.332337962966</v>
      </c>
      <c r="F1337" s="7">
        <v>113</v>
      </c>
      <c r="G1337" s="5" t="s">
        <v>177</v>
      </c>
    </row>
    <row r="1338" spans="2:7" x14ac:dyDescent="0.3">
      <c r="B1338" s="5" t="s">
        <v>26</v>
      </c>
      <c r="C1338" s="5" t="s">
        <v>149</v>
      </c>
      <c r="D1338" s="6">
        <v>44342</v>
      </c>
      <c r="E1338" s="17">
        <v>44342.332395833335</v>
      </c>
      <c r="F1338" s="7">
        <v>123</v>
      </c>
      <c r="G1338" s="5" t="s">
        <v>177</v>
      </c>
    </row>
    <row r="1339" spans="2:7" ht="28.8" x14ac:dyDescent="0.3">
      <c r="B1339" s="5" t="s">
        <v>26</v>
      </c>
      <c r="C1339" s="5" t="s">
        <v>156</v>
      </c>
      <c r="D1339" s="6">
        <v>44342</v>
      </c>
      <c r="E1339" s="17">
        <v>44342.332430555558</v>
      </c>
      <c r="F1339" s="7">
        <v>113</v>
      </c>
      <c r="G1339" s="5" t="s">
        <v>172</v>
      </c>
    </row>
    <row r="1340" spans="2:7" x14ac:dyDescent="0.3">
      <c r="B1340" s="5" t="s">
        <v>26</v>
      </c>
      <c r="C1340" s="5" t="s">
        <v>156</v>
      </c>
      <c r="D1340" s="6">
        <v>44342</v>
      </c>
      <c r="E1340" s="17">
        <v>44342.332534722227</v>
      </c>
      <c r="F1340" s="7">
        <v>123</v>
      </c>
      <c r="G1340" s="5" t="s">
        <v>173</v>
      </c>
    </row>
    <row r="1341" spans="2:7" x14ac:dyDescent="0.3">
      <c r="B1341" s="5" t="s">
        <v>26</v>
      </c>
      <c r="C1341" s="5" t="s">
        <v>166</v>
      </c>
      <c r="D1341" s="6">
        <v>44342</v>
      </c>
      <c r="E1341" s="17">
        <v>44342.335416666676</v>
      </c>
      <c r="F1341" s="7">
        <v>113</v>
      </c>
      <c r="G1341" s="5" t="s">
        <v>182</v>
      </c>
    </row>
    <row r="1342" spans="2:7" x14ac:dyDescent="0.3">
      <c r="B1342" s="5" t="s">
        <v>26</v>
      </c>
      <c r="C1342" s="5" t="s">
        <v>166</v>
      </c>
      <c r="D1342" s="6">
        <v>44342</v>
      </c>
      <c r="E1342" s="17">
        <v>44342.335451388899</v>
      </c>
      <c r="F1342" s="7">
        <v>123</v>
      </c>
      <c r="G1342" s="5" t="s">
        <v>182</v>
      </c>
    </row>
    <row r="1343" spans="2:7" x14ac:dyDescent="0.3">
      <c r="B1343" s="5" t="s">
        <v>26</v>
      </c>
      <c r="C1343" s="5" t="s">
        <v>143</v>
      </c>
      <c r="D1343" s="6">
        <v>44342</v>
      </c>
      <c r="E1343" s="17">
        <v>44342.335717592585</v>
      </c>
      <c r="F1343" s="7">
        <v>113</v>
      </c>
      <c r="G1343" s="5" t="s">
        <v>155</v>
      </c>
    </row>
    <row r="1344" spans="2:7" x14ac:dyDescent="0.3">
      <c r="B1344" s="5" t="s">
        <v>26</v>
      </c>
      <c r="C1344" s="5" t="s">
        <v>143</v>
      </c>
      <c r="D1344" s="6">
        <v>44342</v>
      </c>
      <c r="E1344" s="17">
        <v>44342.335787037031</v>
      </c>
      <c r="F1344" s="7">
        <v>123</v>
      </c>
      <c r="G1344" s="5" t="s">
        <v>155</v>
      </c>
    </row>
    <row r="1345" spans="2:7" x14ac:dyDescent="0.3">
      <c r="B1345" s="5" t="s">
        <v>29</v>
      </c>
      <c r="C1345" s="5" t="s">
        <v>145</v>
      </c>
      <c r="D1345" s="6">
        <v>44342</v>
      </c>
      <c r="E1345" s="17">
        <v>44342.335960648139</v>
      </c>
      <c r="F1345" s="7">
        <v>113</v>
      </c>
      <c r="G1345" s="5" t="s">
        <v>183</v>
      </c>
    </row>
    <row r="1346" spans="2:7" x14ac:dyDescent="0.3">
      <c r="B1346" s="5" t="s">
        <v>29</v>
      </c>
      <c r="C1346" s="5" t="s">
        <v>145</v>
      </c>
      <c r="D1346" s="6">
        <v>44342</v>
      </c>
      <c r="E1346" s="17">
        <v>44342.335995370362</v>
      </c>
      <c r="F1346" s="7">
        <v>123</v>
      </c>
      <c r="G1346" s="5" t="s">
        <v>183</v>
      </c>
    </row>
    <row r="1347" spans="2:7" x14ac:dyDescent="0.3">
      <c r="B1347" s="5" t="s">
        <v>26</v>
      </c>
      <c r="C1347" s="5" t="s">
        <v>151</v>
      </c>
      <c r="D1347" s="6">
        <v>44342</v>
      </c>
      <c r="E1347" s="17">
        <v>44342.337384259248</v>
      </c>
      <c r="F1347" s="7">
        <v>113</v>
      </c>
      <c r="G1347" s="5" t="s">
        <v>181</v>
      </c>
    </row>
    <row r="1348" spans="2:7" x14ac:dyDescent="0.3">
      <c r="B1348" s="5" t="s">
        <v>26</v>
      </c>
      <c r="C1348" s="5" t="s">
        <v>151</v>
      </c>
      <c r="D1348" s="6">
        <v>44342</v>
      </c>
      <c r="E1348" s="17">
        <v>44342.337430555548</v>
      </c>
      <c r="F1348" s="7">
        <v>123</v>
      </c>
      <c r="G1348" s="5" t="s">
        <v>181</v>
      </c>
    </row>
    <row r="1349" spans="2:7" x14ac:dyDescent="0.3">
      <c r="B1349" s="5" t="s">
        <v>26</v>
      </c>
      <c r="C1349" s="5" t="s">
        <v>184</v>
      </c>
      <c r="D1349" s="6">
        <v>44342</v>
      </c>
      <c r="E1349" s="17">
        <v>44342.337592592594</v>
      </c>
      <c r="F1349" s="7">
        <v>102</v>
      </c>
      <c r="G1349" s="5" t="s">
        <v>185</v>
      </c>
    </row>
    <row r="1350" spans="2:7" x14ac:dyDescent="0.3">
      <c r="B1350" s="5" t="s">
        <v>26</v>
      </c>
      <c r="C1350" s="5" t="s">
        <v>184</v>
      </c>
      <c r="D1350" s="6">
        <v>44342</v>
      </c>
      <c r="E1350" s="17">
        <v>44342.338125000002</v>
      </c>
      <c r="F1350" s="7">
        <v>106</v>
      </c>
      <c r="G1350" s="5" t="s">
        <v>185</v>
      </c>
    </row>
    <row r="1351" spans="2:7" x14ac:dyDescent="0.3">
      <c r="B1351" s="5" t="s">
        <v>26</v>
      </c>
      <c r="C1351" s="5" t="s">
        <v>184</v>
      </c>
      <c r="D1351" s="6">
        <v>44342</v>
      </c>
      <c r="E1351" s="17">
        <v>44342.338229166671</v>
      </c>
      <c r="F1351" s="7">
        <v>112</v>
      </c>
      <c r="G1351" s="5" t="s">
        <v>185</v>
      </c>
    </row>
    <row r="1352" spans="2:7" ht="28.8" x14ac:dyDescent="0.3">
      <c r="B1352" s="5" t="s">
        <v>26</v>
      </c>
      <c r="C1352" s="5" t="s">
        <v>184</v>
      </c>
      <c r="D1352" s="6">
        <v>44342</v>
      </c>
      <c r="E1352" s="17">
        <v>44342.33865740741</v>
      </c>
      <c r="F1352" s="7">
        <v>113</v>
      </c>
      <c r="G1352" s="5" t="s">
        <v>186</v>
      </c>
    </row>
    <row r="1353" spans="2:7" x14ac:dyDescent="0.3">
      <c r="B1353" s="5" t="s">
        <v>26</v>
      </c>
      <c r="C1353" s="5" t="s">
        <v>184</v>
      </c>
      <c r="D1353" s="6">
        <v>44342</v>
      </c>
      <c r="E1353" s="17">
        <v>44342.338726851856</v>
      </c>
      <c r="F1353" s="7">
        <v>123</v>
      </c>
      <c r="G1353" s="5" t="s">
        <v>182</v>
      </c>
    </row>
    <row r="1354" spans="2:7" x14ac:dyDescent="0.3">
      <c r="B1354" s="5" t="s">
        <v>26</v>
      </c>
      <c r="C1354" s="5" t="s">
        <v>27</v>
      </c>
      <c r="D1354" s="6">
        <v>44342</v>
      </c>
      <c r="E1354" s="17">
        <v>44342.625567129639</v>
      </c>
      <c r="F1354" s="7">
        <v>139</v>
      </c>
      <c r="G1354" s="5" t="s">
        <v>34</v>
      </c>
    </row>
    <row r="1355" spans="2:7" x14ac:dyDescent="0.3">
      <c r="B1355" s="5" t="s">
        <v>26</v>
      </c>
      <c r="C1355" s="5" t="s">
        <v>27</v>
      </c>
      <c r="D1355" s="6">
        <v>44342</v>
      </c>
      <c r="E1355" s="17">
        <v>44342.626828703716</v>
      </c>
      <c r="F1355" s="7">
        <v>144</v>
      </c>
      <c r="G1355" s="5" t="s">
        <v>34</v>
      </c>
    </row>
    <row r="1356" spans="2:7" x14ac:dyDescent="0.3">
      <c r="B1356" s="5" t="s">
        <v>26</v>
      </c>
      <c r="C1356" s="5" t="s">
        <v>27</v>
      </c>
      <c r="D1356" s="6">
        <v>44342</v>
      </c>
      <c r="E1356" s="17">
        <v>44342.626990740755</v>
      </c>
      <c r="F1356" s="7">
        <v>156</v>
      </c>
      <c r="G1356" s="5" t="s">
        <v>67</v>
      </c>
    </row>
    <row r="1357" spans="2:7" ht="28.8" x14ac:dyDescent="0.3">
      <c r="B1357" s="5" t="s">
        <v>26</v>
      </c>
      <c r="C1357" s="5" t="s">
        <v>32</v>
      </c>
      <c r="D1357" s="6">
        <v>44342</v>
      </c>
      <c r="E1357" s="17">
        <v>44342.63244212963</v>
      </c>
      <c r="F1357" s="7">
        <v>139</v>
      </c>
      <c r="G1357" s="5" t="s">
        <v>35</v>
      </c>
    </row>
    <row r="1358" spans="2:7" x14ac:dyDescent="0.3">
      <c r="B1358" s="5" t="s">
        <v>26</v>
      </c>
      <c r="C1358" s="5" t="s">
        <v>32</v>
      </c>
      <c r="D1358" s="6">
        <v>44342</v>
      </c>
      <c r="E1358" s="17">
        <v>44342.632905092592</v>
      </c>
      <c r="F1358" s="7">
        <v>144</v>
      </c>
      <c r="G1358" s="5" t="s">
        <v>34</v>
      </c>
    </row>
    <row r="1359" spans="2:7" x14ac:dyDescent="0.3">
      <c r="B1359" s="5" t="s">
        <v>26</v>
      </c>
      <c r="C1359" s="5" t="s">
        <v>32</v>
      </c>
      <c r="D1359" s="6">
        <v>44342</v>
      </c>
      <c r="E1359" s="17">
        <v>44342.633391203701</v>
      </c>
      <c r="F1359" s="7">
        <v>149</v>
      </c>
      <c r="G1359" s="5" t="s">
        <v>33</v>
      </c>
    </row>
    <row r="1360" spans="2:7" x14ac:dyDescent="0.3">
      <c r="B1360" s="5" t="s">
        <v>26</v>
      </c>
      <c r="C1360" s="5" t="s">
        <v>32</v>
      </c>
      <c r="D1360" s="6">
        <v>44342</v>
      </c>
      <c r="E1360" s="17">
        <v>44342.634236111109</v>
      </c>
      <c r="F1360" s="7">
        <v>151</v>
      </c>
      <c r="G1360" s="5" t="s">
        <v>33</v>
      </c>
    </row>
    <row r="1361" spans="2:7" x14ac:dyDescent="0.3">
      <c r="B1361" s="5" t="s">
        <v>26</v>
      </c>
      <c r="C1361" s="5" t="s">
        <v>32</v>
      </c>
      <c r="D1361" s="6">
        <v>44342</v>
      </c>
      <c r="E1361" s="17">
        <v>44342.634351851848</v>
      </c>
      <c r="F1361" s="7">
        <v>156</v>
      </c>
      <c r="G1361" s="5" t="s">
        <v>67</v>
      </c>
    </row>
    <row r="1362" spans="2:7" x14ac:dyDescent="0.3">
      <c r="B1362" s="5" t="s">
        <v>29</v>
      </c>
      <c r="C1362" s="5" t="s">
        <v>30</v>
      </c>
      <c r="D1362" s="6">
        <v>44342</v>
      </c>
      <c r="E1362" s="17">
        <v>44342.634525462963</v>
      </c>
      <c r="F1362" s="7">
        <v>139</v>
      </c>
      <c r="G1362" s="5" t="s">
        <v>36</v>
      </c>
    </row>
    <row r="1363" spans="2:7" x14ac:dyDescent="0.3">
      <c r="B1363" s="5" t="s">
        <v>29</v>
      </c>
      <c r="C1363" s="5" t="s">
        <v>30</v>
      </c>
      <c r="D1363" s="6">
        <v>44342</v>
      </c>
      <c r="E1363" s="17">
        <v>44342.635000000002</v>
      </c>
      <c r="F1363" s="7">
        <v>144</v>
      </c>
      <c r="G1363" s="5" t="s">
        <v>36</v>
      </c>
    </row>
    <row r="1364" spans="2:7" x14ac:dyDescent="0.3">
      <c r="B1364" s="5" t="s">
        <v>29</v>
      </c>
      <c r="C1364" s="5" t="s">
        <v>30</v>
      </c>
      <c r="D1364" s="6">
        <v>44342</v>
      </c>
      <c r="E1364" s="17">
        <v>44342.635150462964</v>
      </c>
      <c r="F1364" s="7">
        <v>156</v>
      </c>
      <c r="G1364" s="5" t="s">
        <v>67</v>
      </c>
    </row>
    <row r="1365" spans="2:7" ht="28.8" x14ac:dyDescent="0.3">
      <c r="B1365" s="5" t="s">
        <v>26</v>
      </c>
      <c r="C1365" s="5" t="s">
        <v>37</v>
      </c>
      <c r="D1365" s="6">
        <v>44342</v>
      </c>
      <c r="E1365" s="17">
        <v>44342.644351851843</v>
      </c>
      <c r="F1365" s="7">
        <v>139</v>
      </c>
      <c r="G1365" s="5" t="s">
        <v>39</v>
      </c>
    </row>
    <row r="1366" spans="2:7" x14ac:dyDescent="0.3">
      <c r="B1366" s="5" t="s">
        <v>26</v>
      </c>
      <c r="C1366" s="5" t="s">
        <v>37</v>
      </c>
      <c r="D1366" s="6">
        <v>44342</v>
      </c>
      <c r="E1366" s="17">
        <v>44342.644780092582</v>
      </c>
      <c r="F1366" s="7">
        <v>144</v>
      </c>
      <c r="G1366" s="5" t="s">
        <v>40</v>
      </c>
    </row>
    <row r="1367" spans="2:7" x14ac:dyDescent="0.3">
      <c r="B1367" s="5" t="s">
        <v>26</v>
      </c>
      <c r="C1367" s="5" t="s">
        <v>37</v>
      </c>
      <c r="D1367" s="6">
        <v>44342</v>
      </c>
      <c r="E1367" s="17">
        <v>44342.645601851844</v>
      </c>
      <c r="F1367" s="7">
        <v>149</v>
      </c>
      <c r="G1367" s="5" t="s">
        <v>38</v>
      </c>
    </row>
    <row r="1368" spans="2:7" x14ac:dyDescent="0.3">
      <c r="B1368" s="5" t="s">
        <v>26</v>
      </c>
      <c r="C1368" s="5" t="s">
        <v>37</v>
      </c>
      <c r="D1368" s="6">
        <v>44342</v>
      </c>
      <c r="E1368" s="17">
        <v>44342.646481481475</v>
      </c>
      <c r="F1368" s="7">
        <v>151</v>
      </c>
      <c r="G1368" s="5" t="s">
        <v>38</v>
      </c>
    </row>
    <row r="1369" spans="2:7" x14ac:dyDescent="0.3">
      <c r="B1369" s="5" t="s">
        <v>26</v>
      </c>
      <c r="C1369" s="5" t="s">
        <v>37</v>
      </c>
      <c r="D1369" s="6">
        <v>44342</v>
      </c>
      <c r="E1369" s="17">
        <v>44342.646643518514</v>
      </c>
      <c r="F1369" s="7">
        <v>156</v>
      </c>
      <c r="G1369" s="5" t="s">
        <v>67</v>
      </c>
    </row>
    <row r="1370" spans="2:7" ht="28.8" x14ac:dyDescent="0.3">
      <c r="B1370" s="5" t="s">
        <v>26</v>
      </c>
      <c r="C1370" s="5" t="s">
        <v>43</v>
      </c>
      <c r="D1370" s="6">
        <v>44342</v>
      </c>
      <c r="E1370" s="17">
        <v>44342.649849537032</v>
      </c>
      <c r="F1370" s="7">
        <v>139</v>
      </c>
      <c r="G1370" s="5" t="s">
        <v>46</v>
      </c>
    </row>
    <row r="1371" spans="2:7" x14ac:dyDescent="0.3">
      <c r="B1371" s="5" t="s">
        <v>26</v>
      </c>
      <c r="C1371" s="5" t="s">
        <v>43</v>
      </c>
      <c r="D1371" s="6">
        <v>44342</v>
      </c>
      <c r="E1371" s="17">
        <v>44342.650347222218</v>
      </c>
      <c r="F1371" s="7">
        <v>144</v>
      </c>
      <c r="G1371" s="5" t="s">
        <v>47</v>
      </c>
    </row>
    <row r="1372" spans="2:7" x14ac:dyDescent="0.3">
      <c r="B1372" s="5" t="s">
        <v>26</v>
      </c>
      <c r="C1372" s="5" t="s">
        <v>43</v>
      </c>
      <c r="D1372" s="6">
        <v>44342</v>
      </c>
      <c r="E1372" s="17">
        <v>44342.651203703696</v>
      </c>
      <c r="F1372" s="7">
        <v>149</v>
      </c>
      <c r="G1372" s="5" t="s">
        <v>44</v>
      </c>
    </row>
    <row r="1373" spans="2:7" x14ac:dyDescent="0.3">
      <c r="B1373" s="5" t="s">
        <v>26</v>
      </c>
      <c r="C1373" s="5" t="s">
        <v>43</v>
      </c>
      <c r="D1373" s="6">
        <v>44342</v>
      </c>
      <c r="E1373" s="17">
        <v>44342.651967592581</v>
      </c>
      <c r="F1373" s="7">
        <v>151</v>
      </c>
      <c r="G1373" s="5" t="s">
        <v>44</v>
      </c>
    </row>
    <row r="1374" spans="2:7" x14ac:dyDescent="0.3">
      <c r="B1374" s="5" t="s">
        <v>26</v>
      </c>
      <c r="C1374" s="5" t="s">
        <v>43</v>
      </c>
      <c r="D1374" s="6">
        <v>44342</v>
      </c>
      <c r="E1374" s="17">
        <v>44342.652118055543</v>
      </c>
      <c r="F1374" s="7">
        <v>156</v>
      </c>
      <c r="G1374" s="5" t="s">
        <v>67</v>
      </c>
    </row>
    <row r="1375" spans="2:7" x14ac:dyDescent="0.3">
      <c r="B1375" s="5" t="s">
        <v>26</v>
      </c>
      <c r="C1375" s="5" t="s">
        <v>48</v>
      </c>
      <c r="D1375" s="6">
        <v>44342</v>
      </c>
      <c r="E1375" s="17">
        <v>44342.656469907401</v>
      </c>
      <c r="F1375" s="7">
        <v>139</v>
      </c>
      <c r="G1375" s="5" t="s">
        <v>63</v>
      </c>
    </row>
    <row r="1376" spans="2:7" x14ac:dyDescent="0.3">
      <c r="B1376" s="5" t="s">
        <v>29</v>
      </c>
      <c r="C1376" s="5" t="s">
        <v>41</v>
      </c>
      <c r="D1376" s="6">
        <v>44342</v>
      </c>
      <c r="E1376" s="17">
        <v>44342.656759259255</v>
      </c>
      <c r="F1376" s="7">
        <v>139</v>
      </c>
      <c r="G1376" s="5" t="s">
        <v>45</v>
      </c>
    </row>
    <row r="1377" spans="2:7" x14ac:dyDescent="0.3">
      <c r="B1377" s="5" t="s">
        <v>29</v>
      </c>
      <c r="C1377" s="5" t="s">
        <v>41</v>
      </c>
      <c r="D1377" s="6">
        <v>44342</v>
      </c>
      <c r="E1377" s="17">
        <v>44342.65725694444</v>
      </c>
      <c r="F1377" s="7">
        <v>144</v>
      </c>
      <c r="G1377" s="5" t="s">
        <v>45</v>
      </c>
    </row>
    <row r="1378" spans="2:7" x14ac:dyDescent="0.3">
      <c r="B1378" s="5" t="s">
        <v>29</v>
      </c>
      <c r="C1378" s="5" t="s">
        <v>41</v>
      </c>
      <c r="D1378" s="6">
        <v>44342</v>
      </c>
      <c r="E1378" s="17">
        <v>44342.657418981478</v>
      </c>
      <c r="F1378" s="7">
        <v>156</v>
      </c>
      <c r="G1378" s="5" t="s">
        <v>67</v>
      </c>
    </row>
    <row r="1379" spans="2:7" x14ac:dyDescent="0.3">
      <c r="B1379" s="5" t="s">
        <v>26</v>
      </c>
      <c r="C1379" s="5" t="s">
        <v>48</v>
      </c>
      <c r="D1379" s="6">
        <v>44342</v>
      </c>
      <c r="E1379" s="17">
        <v>44342.657731481479</v>
      </c>
      <c r="F1379" s="7">
        <v>144</v>
      </c>
      <c r="G1379" s="5" t="s">
        <v>63</v>
      </c>
    </row>
    <row r="1380" spans="2:7" x14ac:dyDescent="0.3">
      <c r="B1380" s="5" t="s">
        <v>26</v>
      </c>
      <c r="C1380" s="5" t="s">
        <v>48</v>
      </c>
      <c r="D1380" s="6">
        <v>44342</v>
      </c>
      <c r="E1380" s="17">
        <v>44342.657847222217</v>
      </c>
      <c r="F1380" s="7">
        <v>156</v>
      </c>
      <c r="G1380" s="5" t="s">
        <v>67</v>
      </c>
    </row>
    <row r="1381" spans="2:7" x14ac:dyDescent="0.3">
      <c r="B1381" s="5" t="s">
        <v>29</v>
      </c>
      <c r="C1381" s="5" t="s">
        <v>60</v>
      </c>
      <c r="D1381" s="6">
        <v>44342</v>
      </c>
      <c r="E1381" s="17">
        <v>44342.662303240751</v>
      </c>
      <c r="F1381" s="7">
        <v>139</v>
      </c>
      <c r="G1381" s="5" t="s">
        <v>76</v>
      </c>
    </row>
    <row r="1382" spans="2:7" x14ac:dyDescent="0.3">
      <c r="B1382" s="5" t="s">
        <v>29</v>
      </c>
      <c r="C1382" s="5" t="s">
        <v>60</v>
      </c>
      <c r="D1382" s="6">
        <v>44342</v>
      </c>
      <c r="E1382" s="17">
        <v>44342.662766203714</v>
      </c>
      <c r="F1382" s="7">
        <v>144</v>
      </c>
      <c r="G1382" s="5" t="s">
        <v>76</v>
      </c>
    </row>
    <row r="1383" spans="2:7" x14ac:dyDescent="0.3">
      <c r="B1383" s="5" t="s">
        <v>29</v>
      </c>
      <c r="C1383" s="5" t="s">
        <v>60</v>
      </c>
      <c r="D1383" s="6">
        <v>44342</v>
      </c>
      <c r="E1383" s="17">
        <v>44342.662916666675</v>
      </c>
      <c r="F1383" s="7">
        <v>156</v>
      </c>
      <c r="G1383" s="5" t="s">
        <v>67</v>
      </c>
    </row>
    <row r="1384" spans="2:7" x14ac:dyDescent="0.3">
      <c r="B1384" s="5" t="s">
        <v>26</v>
      </c>
      <c r="C1384" s="5" t="s">
        <v>54</v>
      </c>
      <c r="D1384" s="6">
        <v>44342</v>
      </c>
      <c r="E1384" s="17">
        <v>44342.663136574076</v>
      </c>
      <c r="F1384" s="7">
        <v>139</v>
      </c>
      <c r="G1384" s="5" t="s">
        <v>88</v>
      </c>
    </row>
    <row r="1385" spans="2:7" ht="28.8" x14ac:dyDescent="0.3">
      <c r="B1385" s="5" t="s">
        <v>26</v>
      </c>
      <c r="C1385" s="5" t="s">
        <v>85</v>
      </c>
      <c r="D1385" s="6">
        <v>44342</v>
      </c>
      <c r="E1385" s="17">
        <v>44342.663483796307</v>
      </c>
      <c r="F1385" s="7">
        <v>139</v>
      </c>
      <c r="G1385" s="5" t="s">
        <v>89</v>
      </c>
    </row>
    <row r="1386" spans="2:7" x14ac:dyDescent="0.3">
      <c r="B1386" s="5" t="s">
        <v>26</v>
      </c>
      <c r="C1386" s="5" t="s">
        <v>54</v>
      </c>
      <c r="D1386" s="6">
        <v>44342</v>
      </c>
      <c r="E1386" s="17">
        <v>44342.663576388892</v>
      </c>
      <c r="F1386" s="7">
        <v>144</v>
      </c>
      <c r="G1386" s="5" t="s">
        <v>88</v>
      </c>
    </row>
    <row r="1387" spans="2:7" x14ac:dyDescent="0.3">
      <c r="B1387" s="5" t="s">
        <v>26</v>
      </c>
      <c r="C1387" s="5" t="s">
        <v>54</v>
      </c>
      <c r="D1387" s="6">
        <v>44342</v>
      </c>
      <c r="E1387" s="17">
        <v>44342.66373842593</v>
      </c>
      <c r="F1387" s="7">
        <v>156</v>
      </c>
      <c r="G1387" s="5" t="s">
        <v>67</v>
      </c>
    </row>
    <row r="1388" spans="2:7" x14ac:dyDescent="0.3">
      <c r="B1388" s="5" t="s">
        <v>26</v>
      </c>
      <c r="C1388" s="5" t="s">
        <v>85</v>
      </c>
      <c r="D1388" s="6">
        <v>44342</v>
      </c>
      <c r="E1388" s="17">
        <v>44342.664803240754</v>
      </c>
      <c r="F1388" s="7">
        <v>144</v>
      </c>
      <c r="G1388" s="5" t="s">
        <v>90</v>
      </c>
    </row>
    <row r="1389" spans="2:7" x14ac:dyDescent="0.3">
      <c r="B1389" s="5" t="s">
        <v>26</v>
      </c>
      <c r="C1389" s="5" t="s">
        <v>85</v>
      </c>
      <c r="D1389" s="6">
        <v>44342</v>
      </c>
      <c r="E1389" s="17">
        <v>44342.665474537047</v>
      </c>
      <c r="F1389" s="7">
        <v>149</v>
      </c>
      <c r="G1389" s="5" t="s">
        <v>86</v>
      </c>
    </row>
    <row r="1390" spans="2:7" ht="28.8" x14ac:dyDescent="0.3">
      <c r="B1390" s="5" t="s">
        <v>26</v>
      </c>
      <c r="C1390" s="5" t="s">
        <v>72</v>
      </c>
      <c r="D1390" s="6">
        <v>44342</v>
      </c>
      <c r="E1390" s="17">
        <v>44342.665497685186</v>
      </c>
      <c r="F1390" s="7">
        <v>139</v>
      </c>
      <c r="G1390" s="5" t="s">
        <v>87</v>
      </c>
    </row>
    <row r="1391" spans="2:7" x14ac:dyDescent="0.3">
      <c r="B1391" s="5" t="s">
        <v>26</v>
      </c>
      <c r="C1391" s="5" t="s">
        <v>72</v>
      </c>
      <c r="D1391" s="6">
        <v>44342</v>
      </c>
      <c r="E1391" s="17">
        <v>44342.665844907409</v>
      </c>
      <c r="F1391" s="7">
        <v>144</v>
      </c>
      <c r="G1391" s="5" t="s">
        <v>68</v>
      </c>
    </row>
    <row r="1392" spans="2:7" x14ac:dyDescent="0.3">
      <c r="B1392" s="5" t="s">
        <v>29</v>
      </c>
      <c r="C1392" s="5" t="s">
        <v>74</v>
      </c>
      <c r="D1392" s="6">
        <v>44342</v>
      </c>
      <c r="E1392" s="17">
        <v>44342.66606481481</v>
      </c>
      <c r="F1392" s="7">
        <v>139</v>
      </c>
      <c r="G1392" s="5" t="s">
        <v>94</v>
      </c>
    </row>
    <row r="1393" spans="2:7" x14ac:dyDescent="0.3">
      <c r="B1393" s="5" t="s">
        <v>26</v>
      </c>
      <c r="C1393" s="5" t="s">
        <v>85</v>
      </c>
      <c r="D1393" s="6">
        <v>44342</v>
      </c>
      <c r="E1393" s="17">
        <v>44342.666215277786</v>
      </c>
      <c r="F1393" s="7">
        <v>151</v>
      </c>
      <c r="G1393" s="5" t="s">
        <v>86</v>
      </c>
    </row>
    <row r="1394" spans="2:7" x14ac:dyDescent="0.3">
      <c r="B1394" s="5" t="s">
        <v>26</v>
      </c>
      <c r="C1394" s="5" t="s">
        <v>85</v>
      </c>
      <c r="D1394" s="6">
        <v>44342</v>
      </c>
      <c r="E1394" s="17">
        <v>44342.666342592602</v>
      </c>
      <c r="F1394" s="7">
        <v>156</v>
      </c>
      <c r="G1394" s="5" t="s">
        <v>67</v>
      </c>
    </row>
    <row r="1395" spans="2:7" x14ac:dyDescent="0.3">
      <c r="B1395" s="5" t="s">
        <v>26</v>
      </c>
      <c r="C1395" s="5" t="s">
        <v>72</v>
      </c>
      <c r="D1395" s="6">
        <v>44342</v>
      </c>
      <c r="E1395" s="17">
        <v>44342.666747685187</v>
      </c>
      <c r="F1395" s="7">
        <v>149</v>
      </c>
      <c r="G1395" s="5" t="s">
        <v>73</v>
      </c>
    </row>
    <row r="1396" spans="2:7" x14ac:dyDescent="0.3">
      <c r="B1396" s="5" t="s">
        <v>26</v>
      </c>
      <c r="C1396" s="5" t="s">
        <v>72</v>
      </c>
      <c r="D1396" s="6">
        <v>44342</v>
      </c>
      <c r="E1396" s="17">
        <v>44342.66710648148</v>
      </c>
      <c r="F1396" s="7">
        <v>151</v>
      </c>
      <c r="G1396" s="5" t="s">
        <v>73</v>
      </c>
    </row>
    <row r="1397" spans="2:7" x14ac:dyDescent="0.3">
      <c r="B1397" s="5" t="s">
        <v>26</v>
      </c>
      <c r="C1397" s="5" t="s">
        <v>72</v>
      </c>
      <c r="D1397" s="6">
        <v>44342</v>
      </c>
      <c r="E1397" s="17">
        <v>44342.667233796295</v>
      </c>
      <c r="F1397" s="7">
        <v>156</v>
      </c>
      <c r="G1397" s="5" t="s">
        <v>67</v>
      </c>
    </row>
    <row r="1398" spans="2:7" x14ac:dyDescent="0.3">
      <c r="B1398" s="5" t="s">
        <v>29</v>
      </c>
      <c r="C1398" s="5" t="s">
        <v>74</v>
      </c>
      <c r="D1398" s="6">
        <v>44342</v>
      </c>
      <c r="E1398" s="17">
        <v>44342.667349537027</v>
      </c>
      <c r="F1398" s="7">
        <v>144</v>
      </c>
      <c r="G1398" s="5" t="s">
        <v>94</v>
      </c>
    </row>
    <row r="1399" spans="2:7" x14ac:dyDescent="0.3">
      <c r="B1399" s="5" t="s">
        <v>29</v>
      </c>
      <c r="C1399" s="5" t="s">
        <v>74</v>
      </c>
      <c r="D1399" s="6">
        <v>44342</v>
      </c>
      <c r="E1399" s="17">
        <v>44342.667511574065</v>
      </c>
      <c r="F1399" s="7">
        <v>156</v>
      </c>
      <c r="G1399" s="5" t="s">
        <v>67</v>
      </c>
    </row>
    <row r="1400" spans="2:7" ht="28.8" x14ac:dyDescent="0.3">
      <c r="B1400" s="5" t="s">
        <v>26</v>
      </c>
      <c r="C1400" s="5" t="s">
        <v>79</v>
      </c>
      <c r="D1400" s="6">
        <v>44342</v>
      </c>
      <c r="E1400" s="17">
        <v>44342.668067129634</v>
      </c>
      <c r="F1400" s="7">
        <v>139</v>
      </c>
      <c r="G1400" s="5" t="s">
        <v>81</v>
      </c>
    </row>
    <row r="1401" spans="2:7" x14ac:dyDescent="0.3">
      <c r="B1401" s="5" t="s">
        <v>26</v>
      </c>
      <c r="C1401" s="5" t="s">
        <v>79</v>
      </c>
      <c r="D1401" s="6">
        <v>44342</v>
      </c>
      <c r="E1401" s="17">
        <v>44342.66850694445</v>
      </c>
      <c r="F1401" s="7">
        <v>144</v>
      </c>
      <c r="G1401" s="5" t="s">
        <v>82</v>
      </c>
    </row>
    <row r="1402" spans="2:7" x14ac:dyDescent="0.3">
      <c r="B1402" s="5" t="s">
        <v>26</v>
      </c>
      <c r="C1402" s="5" t="s">
        <v>79</v>
      </c>
      <c r="D1402" s="6">
        <v>44342</v>
      </c>
      <c r="E1402" s="17">
        <v>44342.66887731482</v>
      </c>
      <c r="F1402" s="7">
        <v>149</v>
      </c>
      <c r="G1402" s="5" t="s">
        <v>80</v>
      </c>
    </row>
    <row r="1403" spans="2:7" x14ac:dyDescent="0.3">
      <c r="B1403" s="5" t="s">
        <v>26</v>
      </c>
      <c r="C1403" s="5" t="s">
        <v>79</v>
      </c>
      <c r="D1403" s="6">
        <v>44342</v>
      </c>
      <c r="E1403" s="17">
        <v>44342.669456018521</v>
      </c>
      <c r="F1403" s="7">
        <v>151</v>
      </c>
      <c r="G1403" s="5" t="s">
        <v>80</v>
      </c>
    </row>
    <row r="1404" spans="2:7" x14ac:dyDescent="0.3">
      <c r="B1404" s="5" t="s">
        <v>26</v>
      </c>
      <c r="C1404" s="5" t="s">
        <v>79</v>
      </c>
      <c r="D1404" s="6">
        <v>44342</v>
      </c>
      <c r="E1404" s="17">
        <v>44342.669618055559</v>
      </c>
      <c r="F1404" s="7">
        <v>156</v>
      </c>
      <c r="G1404" s="5" t="s">
        <v>67</v>
      </c>
    </row>
    <row r="1405" spans="2:7" x14ac:dyDescent="0.3">
      <c r="B1405" s="5" t="s">
        <v>26</v>
      </c>
      <c r="C1405" s="5" t="s">
        <v>95</v>
      </c>
      <c r="D1405" s="6">
        <v>44342</v>
      </c>
      <c r="E1405" s="17">
        <v>44342.671064814815</v>
      </c>
      <c r="F1405" s="7">
        <v>139</v>
      </c>
      <c r="G1405" s="5" t="s">
        <v>102</v>
      </c>
    </row>
    <row r="1406" spans="2:7" x14ac:dyDescent="0.3">
      <c r="B1406" s="5" t="s">
        <v>26</v>
      </c>
      <c r="C1406" s="5" t="s">
        <v>95</v>
      </c>
      <c r="D1406" s="6">
        <v>44342</v>
      </c>
      <c r="E1406" s="17">
        <v>44342.672303240739</v>
      </c>
      <c r="F1406" s="7">
        <v>144</v>
      </c>
      <c r="G1406" s="5" t="s">
        <v>102</v>
      </c>
    </row>
    <row r="1407" spans="2:7" x14ac:dyDescent="0.3">
      <c r="B1407" s="5" t="s">
        <v>26</v>
      </c>
      <c r="C1407" s="5" t="s">
        <v>95</v>
      </c>
      <c r="D1407" s="6">
        <v>44342</v>
      </c>
      <c r="E1407" s="17">
        <v>44342.672453703701</v>
      </c>
      <c r="F1407" s="7">
        <v>156</v>
      </c>
      <c r="G1407" s="5" t="s">
        <v>67</v>
      </c>
    </row>
    <row r="1408" spans="2:7" ht="28.8" x14ac:dyDescent="0.3">
      <c r="B1408" s="5" t="s">
        <v>29</v>
      </c>
      <c r="C1408" s="5" t="s">
        <v>83</v>
      </c>
      <c r="D1408" s="6">
        <v>44342</v>
      </c>
      <c r="E1408" s="17">
        <v>44342.672905092586</v>
      </c>
      <c r="F1408" s="7">
        <v>139</v>
      </c>
      <c r="G1408" s="5" t="s">
        <v>92</v>
      </c>
    </row>
    <row r="1409" spans="2:7" x14ac:dyDescent="0.3">
      <c r="B1409" s="5" t="s">
        <v>29</v>
      </c>
      <c r="C1409" s="5" t="s">
        <v>83</v>
      </c>
      <c r="D1409" s="6">
        <v>44342</v>
      </c>
      <c r="E1409" s="17">
        <v>44342.673333333325</v>
      </c>
      <c r="F1409" s="7">
        <v>144</v>
      </c>
      <c r="G1409" s="5" t="s">
        <v>93</v>
      </c>
    </row>
    <row r="1410" spans="2:7" x14ac:dyDescent="0.3">
      <c r="B1410" s="5" t="s">
        <v>29</v>
      </c>
      <c r="C1410" s="5" t="s">
        <v>83</v>
      </c>
      <c r="D1410" s="6">
        <v>44342</v>
      </c>
      <c r="E1410" s="17">
        <v>44342.673645833325</v>
      </c>
      <c r="F1410" s="7">
        <v>149</v>
      </c>
      <c r="G1410" s="5" t="s">
        <v>84</v>
      </c>
    </row>
    <row r="1411" spans="2:7" x14ac:dyDescent="0.3">
      <c r="B1411" s="5" t="s">
        <v>29</v>
      </c>
      <c r="C1411" s="5" t="s">
        <v>83</v>
      </c>
      <c r="D1411" s="6">
        <v>44342</v>
      </c>
      <c r="E1411" s="17">
        <v>44342.673923611103</v>
      </c>
      <c r="F1411" s="7">
        <v>151</v>
      </c>
      <c r="G1411" s="5" t="s">
        <v>84</v>
      </c>
    </row>
    <row r="1412" spans="2:7" x14ac:dyDescent="0.3">
      <c r="B1412" s="5" t="s">
        <v>29</v>
      </c>
      <c r="C1412" s="5" t="s">
        <v>83</v>
      </c>
      <c r="D1412" s="6">
        <v>44342</v>
      </c>
      <c r="E1412" s="17">
        <v>44342.674039351841</v>
      </c>
      <c r="F1412" s="7">
        <v>156</v>
      </c>
      <c r="G1412" s="5" t="s">
        <v>67</v>
      </c>
    </row>
    <row r="1413" spans="2:7" x14ac:dyDescent="0.3">
      <c r="B1413" s="5" t="s">
        <v>26</v>
      </c>
      <c r="C1413" s="5" t="s">
        <v>64</v>
      </c>
      <c r="D1413" s="6">
        <v>44342</v>
      </c>
      <c r="E1413" s="17">
        <v>44342.675370370373</v>
      </c>
      <c r="F1413" s="7">
        <v>139</v>
      </c>
      <c r="G1413" s="5" t="s">
        <v>90</v>
      </c>
    </row>
    <row r="1414" spans="2:7" x14ac:dyDescent="0.3">
      <c r="B1414" s="5" t="s">
        <v>26</v>
      </c>
      <c r="C1414" s="5" t="s">
        <v>56</v>
      </c>
      <c r="D1414" s="6">
        <v>44342</v>
      </c>
      <c r="E1414" s="17">
        <v>44342.675462962965</v>
      </c>
      <c r="F1414" s="7">
        <v>139</v>
      </c>
      <c r="G1414" s="5" t="s">
        <v>68</v>
      </c>
    </row>
    <row r="1415" spans="2:7" x14ac:dyDescent="0.3">
      <c r="B1415" s="5" t="s">
        <v>26</v>
      </c>
      <c r="C1415" s="5" t="s">
        <v>64</v>
      </c>
      <c r="D1415" s="6">
        <v>44342</v>
      </c>
      <c r="E1415" s="17">
        <v>44342.675729166665</v>
      </c>
      <c r="F1415" s="7">
        <v>144</v>
      </c>
      <c r="G1415" s="5" t="s">
        <v>90</v>
      </c>
    </row>
    <row r="1416" spans="2:7" x14ac:dyDescent="0.3">
      <c r="B1416" s="5" t="s">
        <v>26</v>
      </c>
      <c r="C1416" s="5" t="s">
        <v>64</v>
      </c>
      <c r="D1416" s="6">
        <v>44342</v>
      </c>
      <c r="E1416" s="17">
        <v>44342.675891203704</v>
      </c>
      <c r="F1416" s="7">
        <v>156</v>
      </c>
      <c r="G1416" s="5" t="s">
        <v>67</v>
      </c>
    </row>
    <row r="1417" spans="2:7" x14ac:dyDescent="0.3">
      <c r="B1417" s="5" t="s">
        <v>26</v>
      </c>
      <c r="C1417" s="5" t="s">
        <v>56</v>
      </c>
      <c r="D1417" s="6">
        <v>44342</v>
      </c>
      <c r="E1417" s="17">
        <v>44342.676770833335</v>
      </c>
      <c r="F1417" s="7">
        <v>144</v>
      </c>
      <c r="G1417" s="5" t="s">
        <v>68</v>
      </c>
    </row>
    <row r="1418" spans="2:7" x14ac:dyDescent="0.3">
      <c r="B1418" s="5" t="s">
        <v>26</v>
      </c>
      <c r="C1418" s="5" t="s">
        <v>56</v>
      </c>
      <c r="D1418" s="6">
        <v>44342</v>
      </c>
      <c r="E1418" s="17">
        <v>44342.676921296297</v>
      </c>
      <c r="F1418" s="7">
        <v>156</v>
      </c>
      <c r="G1418" s="5" t="s">
        <v>67</v>
      </c>
    </row>
    <row r="1419" spans="2:7" x14ac:dyDescent="0.3">
      <c r="B1419" s="5" t="s">
        <v>29</v>
      </c>
      <c r="C1419" s="5" t="s">
        <v>107</v>
      </c>
      <c r="D1419" s="6">
        <v>44342</v>
      </c>
      <c r="E1419" s="17">
        <v>44342.678067129629</v>
      </c>
      <c r="F1419" s="7">
        <v>139</v>
      </c>
      <c r="G1419" s="5" t="s">
        <v>115</v>
      </c>
    </row>
    <row r="1420" spans="2:7" x14ac:dyDescent="0.3">
      <c r="B1420" s="5" t="s">
        <v>29</v>
      </c>
      <c r="C1420" s="5" t="s">
        <v>107</v>
      </c>
      <c r="D1420" s="6">
        <v>44342</v>
      </c>
      <c r="E1420" s="17">
        <v>44342.678506944445</v>
      </c>
      <c r="F1420" s="7">
        <v>144</v>
      </c>
      <c r="G1420" s="5" t="s">
        <v>115</v>
      </c>
    </row>
    <row r="1421" spans="2:7" x14ac:dyDescent="0.3">
      <c r="B1421" s="5" t="s">
        <v>29</v>
      </c>
      <c r="C1421" s="5" t="s">
        <v>107</v>
      </c>
      <c r="D1421" s="6">
        <v>44342</v>
      </c>
      <c r="E1421" s="17">
        <v>44342.67863425926</v>
      </c>
      <c r="F1421" s="7">
        <v>156</v>
      </c>
      <c r="G1421" s="5" t="s">
        <v>67</v>
      </c>
    </row>
    <row r="1422" spans="2:7" x14ac:dyDescent="0.3">
      <c r="B1422" s="5" t="s">
        <v>26</v>
      </c>
      <c r="C1422" s="5" t="s">
        <v>62</v>
      </c>
      <c r="D1422" s="6">
        <v>44342</v>
      </c>
      <c r="E1422" s="17">
        <v>44342.680034722223</v>
      </c>
      <c r="F1422" s="7">
        <v>139</v>
      </c>
      <c r="G1422" s="5" t="s">
        <v>63</v>
      </c>
    </row>
    <row r="1423" spans="2:7" ht="28.8" x14ac:dyDescent="0.3">
      <c r="B1423" s="5" t="s">
        <v>29</v>
      </c>
      <c r="C1423" s="5" t="s">
        <v>70</v>
      </c>
      <c r="D1423" s="6">
        <v>44342</v>
      </c>
      <c r="E1423" s="17">
        <v>44342.68008101853</v>
      </c>
      <c r="F1423" s="7">
        <v>139</v>
      </c>
      <c r="G1423" s="5" t="s">
        <v>77</v>
      </c>
    </row>
    <row r="1424" spans="2:7" x14ac:dyDescent="0.3">
      <c r="B1424" s="5" t="s">
        <v>26</v>
      </c>
      <c r="C1424" s="5" t="s">
        <v>62</v>
      </c>
      <c r="D1424" s="6">
        <v>44342</v>
      </c>
      <c r="E1424" s="17">
        <v>44342.680509259262</v>
      </c>
      <c r="F1424" s="7">
        <v>144</v>
      </c>
      <c r="G1424" s="5" t="s">
        <v>63</v>
      </c>
    </row>
    <row r="1425" spans="2:7" x14ac:dyDescent="0.3">
      <c r="B1425" s="5" t="s">
        <v>29</v>
      </c>
      <c r="C1425" s="5" t="s">
        <v>70</v>
      </c>
      <c r="D1425" s="6">
        <v>44342</v>
      </c>
      <c r="E1425" s="17">
        <v>44342.680567129639</v>
      </c>
      <c r="F1425" s="7">
        <v>144</v>
      </c>
      <c r="G1425" s="5" t="s">
        <v>78</v>
      </c>
    </row>
    <row r="1426" spans="2:7" x14ac:dyDescent="0.3">
      <c r="B1426" s="5" t="s">
        <v>26</v>
      </c>
      <c r="C1426" s="5" t="s">
        <v>62</v>
      </c>
      <c r="D1426" s="6">
        <v>44342</v>
      </c>
      <c r="E1426" s="17">
        <v>44342.680625000001</v>
      </c>
      <c r="F1426" s="7">
        <v>156</v>
      </c>
      <c r="G1426" s="5" t="s">
        <v>67</v>
      </c>
    </row>
    <row r="1427" spans="2:7" x14ac:dyDescent="0.3">
      <c r="B1427" s="5" t="s">
        <v>29</v>
      </c>
      <c r="C1427" s="5" t="s">
        <v>70</v>
      </c>
      <c r="D1427" s="6">
        <v>44342</v>
      </c>
      <c r="E1427" s="17">
        <v>44342.681041666678</v>
      </c>
      <c r="F1427" s="7">
        <v>149</v>
      </c>
      <c r="G1427" s="5" t="s">
        <v>71</v>
      </c>
    </row>
    <row r="1428" spans="2:7" x14ac:dyDescent="0.3">
      <c r="B1428" s="5" t="s">
        <v>29</v>
      </c>
      <c r="C1428" s="5" t="s">
        <v>70</v>
      </c>
      <c r="D1428" s="6">
        <v>44342</v>
      </c>
      <c r="E1428" s="17">
        <v>44342.681331018532</v>
      </c>
      <c r="F1428" s="7">
        <v>151</v>
      </c>
      <c r="G1428" s="5" t="s">
        <v>71</v>
      </c>
    </row>
    <row r="1429" spans="2:7" x14ac:dyDescent="0.3">
      <c r="B1429" s="5" t="s">
        <v>29</v>
      </c>
      <c r="C1429" s="5" t="s">
        <v>70</v>
      </c>
      <c r="D1429" s="6">
        <v>44342</v>
      </c>
      <c r="E1429" s="17">
        <v>44342.68149305557</v>
      </c>
      <c r="F1429" s="7">
        <v>156</v>
      </c>
      <c r="G1429" s="5" t="s">
        <v>67</v>
      </c>
    </row>
    <row r="1430" spans="2:7" ht="28.8" x14ac:dyDescent="0.3">
      <c r="B1430" s="5" t="s">
        <v>26</v>
      </c>
      <c r="C1430" s="5" t="s">
        <v>124</v>
      </c>
      <c r="D1430" s="6">
        <v>44342</v>
      </c>
      <c r="E1430" s="17">
        <v>44342.682638888888</v>
      </c>
      <c r="F1430" s="7">
        <v>139</v>
      </c>
      <c r="G1430" s="5" t="s">
        <v>133</v>
      </c>
    </row>
    <row r="1431" spans="2:7" x14ac:dyDescent="0.3">
      <c r="B1431" s="5" t="s">
        <v>26</v>
      </c>
      <c r="C1431" s="5" t="s">
        <v>124</v>
      </c>
      <c r="D1431" s="6">
        <v>44342</v>
      </c>
      <c r="E1431" s="17">
        <v>44342.683136574073</v>
      </c>
      <c r="F1431" s="7">
        <v>144</v>
      </c>
      <c r="G1431" s="5" t="s">
        <v>134</v>
      </c>
    </row>
    <row r="1432" spans="2:7" ht="28.8" x14ac:dyDescent="0.3">
      <c r="B1432" s="5" t="s">
        <v>29</v>
      </c>
      <c r="C1432" s="5" t="s">
        <v>122</v>
      </c>
      <c r="D1432" s="6">
        <v>44342</v>
      </c>
      <c r="E1432" s="17">
        <v>44342.683252314826</v>
      </c>
      <c r="F1432" s="7">
        <v>139</v>
      </c>
      <c r="G1432" s="5" t="s">
        <v>126</v>
      </c>
    </row>
    <row r="1433" spans="2:7" x14ac:dyDescent="0.3">
      <c r="B1433" s="5" t="s">
        <v>29</v>
      </c>
      <c r="C1433" s="5" t="s">
        <v>122</v>
      </c>
      <c r="D1433" s="6">
        <v>44342</v>
      </c>
      <c r="E1433" s="17">
        <v>44342.683680555565</v>
      </c>
      <c r="F1433" s="7">
        <v>144</v>
      </c>
      <c r="G1433" s="5" t="s">
        <v>127</v>
      </c>
    </row>
    <row r="1434" spans="2:7" x14ac:dyDescent="0.3">
      <c r="B1434" s="5" t="s">
        <v>26</v>
      </c>
      <c r="C1434" s="5" t="s">
        <v>124</v>
      </c>
      <c r="D1434" s="6">
        <v>44342</v>
      </c>
      <c r="E1434" s="17">
        <v>44342.683831018519</v>
      </c>
      <c r="F1434" s="7">
        <v>149</v>
      </c>
      <c r="G1434" s="5" t="s">
        <v>125</v>
      </c>
    </row>
    <row r="1435" spans="2:7" x14ac:dyDescent="0.3">
      <c r="B1435" s="5" t="s">
        <v>29</v>
      </c>
      <c r="C1435" s="5" t="s">
        <v>122</v>
      </c>
      <c r="D1435" s="6">
        <v>44342</v>
      </c>
      <c r="E1435" s="17">
        <v>44342.68391203705</v>
      </c>
      <c r="F1435" s="7">
        <v>149</v>
      </c>
      <c r="G1435" s="5" t="s">
        <v>123</v>
      </c>
    </row>
    <row r="1436" spans="2:7" x14ac:dyDescent="0.3">
      <c r="B1436" s="5" t="s">
        <v>29</v>
      </c>
      <c r="C1436" s="5" t="s">
        <v>122</v>
      </c>
      <c r="D1436" s="6">
        <v>44342</v>
      </c>
      <c r="E1436" s="17">
        <v>44342.684155092604</v>
      </c>
      <c r="F1436" s="7">
        <v>151</v>
      </c>
      <c r="G1436" s="5" t="s">
        <v>123</v>
      </c>
    </row>
    <row r="1437" spans="2:7" x14ac:dyDescent="0.3">
      <c r="B1437" s="5" t="s">
        <v>26</v>
      </c>
      <c r="C1437" s="5" t="s">
        <v>124</v>
      </c>
      <c r="D1437" s="6">
        <v>44342</v>
      </c>
      <c r="E1437" s="17">
        <v>44342.684259259258</v>
      </c>
      <c r="F1437" s="7">
        <v>151</v>
      </c>
      <c r="G1437" s="5" t="s">
        <v>125</v>
      </c>
    </row>
    <row r="1438" spans="2:7" x14ac:dyDescent="0.3">
      <c r="B1438" s="5" t="s">
        <v>29</v>
      </c>
      <c r="C1438" s="5" t="s">
        <v>122</v>
      </c>
      <c r="D1438" s="6">
        <v>44342</v>
      </c>
      <c r="E1438" s="17">
        <v>44342.684305555566</v>
      </c>
      <c r="F1438" s="7">
        <v>156</v>
      </c>
      <c r="G1438" s="5" t="s">
        <v>67</v>
      </c>
    </row>
    <row r="1439" spans="2:7" x14ac:dyDescent="0.3">
      <c r="B1439" s="5" t="s">
        <v>26</v>
      </c>
      <c r="C1439" s="5" t="s">
        <v>124</v>
      </c>
      <c r="D1439" s="6">
        <v>44342</v>
      </c>
      <c r="E1439" s="17">
        <v>44342.68440972222</v>
      </c>
      <c r="F1439" s="7">
        <v>156</v>
      </c>
      <c r="G1439" s="5" t="s">
        <v>67</v>
      </c>
    </row>
    <row r="1440" spans="2:7" x14ac:dyDescent="0.3">
      <c r="B1440" s="5" t="s">
        <v>29</v>
      </c>
      <c r="C1440" s="5" t="s">
        <v>120</v>
      </c>
      <c r="D1440" s="6">
        <v>44342</v>
      </c>
      <c r="E1440" s="17">
        <v>44342.688252314816</v>
      </c>
      <c r="F1440" s="7">
        <v>139</v>
      </c>
      <c r="G1440" s="5" t="s">
        <v>130</v>
      </c>
    </row>
    <row r="1441" spans="2:7" x14ac:dyDescent="0.3">
      <c r="B1441" s="5" t="s">
        <v>29</v>
      </c>
      <c r="C1441" s="5" t="s">
        <v>120</v>
      </c>
      <c r="D1441" s="6">
        <v>44342</v>
      </c>
      <c r="E1441" s="17">
        <v>44342.688599537039</v>
      </c>
      <c r="F1441" s="7">
        <v>144</v>
      </c>
      <c r="G1441" s="5" t="s">
        <v>130</v>
      </c>
    </row>
    <row r="1442" spans="2:7" x14ac:dyDescent="0.3">
      <c r="B1442" s="5" t="s">
        <v>29</v>
      </c>
      <c r="C1442" s="5" t="s">
        <v>120</v>
      </c>
      <c r="D1442" s="6">
        <v>44342</v>
      </c>
      <c r="E1442" s="17">
        <v>44342.688726851855</v>
      </c>
      <c r="F1442" s="7">
        <v>156</v>
      </c>
      <c r="G1442" s="5" t="s">
        <v>67</v>
      </c>
    </row>
    <row r="1443" spans="2:7" ht="28.8" x14ac:dyDescent="0.3">
      <c r="B1443" s="5" t="s">
        <v>26</v>
      </c>
      <c r="C1443" s="5" t="s">
        <v>131</v>
      </c>
      <c r="D1443" s="6">
        <v>44342</v>
      </c>
      <c r="E1443" s="17">
        <v>44342.690555555557</v>
      </c>
      <c r="F1443" s="7">
        <v>139</v>
      </c>
      <c r="G1443" s="5" t="s">
        <v>138</v>
      </c>
    </row>
    <row r="1444" spans="2:7" ht="28.8" x14ac:dyDescent="0.3">
      <c r="B1444" s="5" t="s">
        <v>26</v>
      </c>
      <c r="C1444" s="5" t="s">
        <v>111</v>
      </c>
      <c r="D1444" s="6">
        <v>44342</v>
      </c>
      <c r="E1444" s="17">
        <v>44342.690833333327</v>
      </c>
      <c r="F1444" s="7">
        <v>139</v>
      </c>
      <c r="G1444" s="5" t="s">
        <v>118</v>
      </c>
    </row>
    <row r="1445" spans="2:7" x14ac:dyDescent="0.3">
      <c r="B1445" s="5" t="s">
        <v>26</v>
      </c>
      <c r="C1445" s="5" t="s">
        <v>111</v>
      </c>
      <c r="D1445" s="6">
        <v>44342</v>
      </c>
      <c r="E1445" s="17">
        <v>44342.691238425919</v>
      </c>
      <c r="F1445" s="7">
        <v>144</v>
      </c>
      <c r="G1445" s="5" t="s">
        <v>119</v>
      </c>
    </row>
    <row r="1446" spans="2:7" ht="28.8" x14ac:dyDescent="0.3">
      <c r="B1446" s="5" t="s">
        <v>29</v>
      </c>
      <c r="C1446" s="5" t="s">
        <v>100</v>
      </c>
      <c r="D1446" s="6">
        <v>44342</v>
      </c>
      <c r="E1446" s="17">
        <v>44342.691527777773</v>
      </c>
      <c r="F1446" s="7">
        <v>139</v>
      </c>
      <c r="G1446" s="5" t="s">
        <v>103</v>
      </c>
    </row>
    <row r="1447" spans="2:7" x14ac:dyDescent="0.3">
      <c r="B1447" s="5" t="s">
        <v>26</v>
      </c>
      <c r="C1447" s="5" t="s">
        <v>111</v>
      </c>
      <c r="D1447" s="6">
        <v>44342</v>
      </c>
      <c r="E1447" s="17">
        <v>44342.691932870366</v>
      </c>
      <c r="F1447" s="7">
        <v>149</v>
      </c>
      <c r="G1447" s="5" t="s">
        <v>112</v>
      </c>
    </row>
    <row r="1448" spans="2:7" x14ac:dyDescent="0.3">
      <c r="B1448" s="5" t="s">
        <v>26</v>
      </c>
      <c r="C1448" s="5" t="s">
        <v>131</v>
      </c>
      <c r="D1448" s="6">
        <v>44342</v>
      </c>
      <c r="E1448" s="17">
        <v>44342.691944444443</v>
      </c>
      <c r="F1448" s="7">
        <v>144</v>
      </c>
      <c r="G1448" s="5" t="s">
        <v>139</v>
      </c>
    </row>
    <row r="1449" spans="2:7" x14ac:dyDescent="0.3">
      <c r="B1449" s="5" t="s">
        <v>26</v>
      </c>
      <c r="C1449" s="5" t="s">
        <v>131</v>
      </c>
      <c r="D1449" s="6">
        <v>44342</v>
      </c>
      <c r="E1449" s="17">
        <v>44342.692210648143</v>
      </c>
      <c r="F1449" s="7">
        <v>149</v>
      </c>
      <c r="G1449" s="5" t="s">
        <v>132</v>
      </c>
    </row>
    <row r="1450" spans="2:7" x14ac:dyDescent="0.3">
      <c r="B1450" s="5" t="s">
        <v>26</v>
      </c>
      <c r="C1450" s="5" t="s">
        <v>111</v>
      </c>
      <c r="D1450" s="6">
        <v>44342</v>
      </c>
      <c r="E1450" s="17">
        <v>44342.692638888882</v>
      </c>
      <c r="F1450" s="7">
        <v>151</v>
      </c>
      <c r="G1450" s="5" t="s">
        <v>112</v>
      </c>
    </row>
    <row r="1451" spans="2:7" x14ac:dyDescent="0.3">
      <c r="B1451" s="5" t="s">
        <v>29</v>
      </c>
      <c r="C1451" s="5" t="s">
        <v>100</v>
      </c>
      <c r="D1451" s="6">
        <v>44342</v>
      </c>
      <c r="E1451" s="17">
        <v>44342.692800925921</v>
      </c>
      <c r="F1451" s="7">
        <v>144</v>
      </c>
      <c r="G1451" s="5" t="s">
        <v>104</v>
      </c>
    </row>
    <row r="1452" spans="2:7" x14ac:dyDescent="0.3">
      <c r="B1452" s="5" t="s">
        <v>26</v>
      </c>
      <c r="C1452" s="5" t="s">
        <v>111</v>
      </c>
      <c r="D1452" s="6">
        <v>44342</v>
      </c>
      <c r="E1452" s="17">
        <v>44342.692800925921</v>
      </c>
      <c r="F1452" s="7">
        <v>156</v>
      </c>
      <c r="G1452" s="5" t="s">
        <v>67</v>
      </c>
    </row>
    <row r="1453" spans="2:7" x14ac:dyDescent="0.3">
      <c r="B1453" s="5" t="s">
        <v>26</v>
      </c>
      <c r="C1453" s="5" t="s">
        <v>131</v>
      </c>
      <c r="D1453" s="6">
        <v>44342</v>
      </c>
      <c r="E1453" s="17">
        <v>44342.693113425921</v>
      </c>
      <c r="F1453" s="7">
        <v>151</v>
      </c>
      <c r="G1453" s="5" t="s">
        <v>132</v>
      </c>
    </row>
    <row r="1454" spans="2:7" x14ac:dyDescent="0.3">
      <c r="B1454" s="5" t="s">
        <v>26</v>
      </c>
      <c r="C1454" s="5" t="s">
        <v>131</v>
      </c>
      <c r="D1454" s="6">
        <v>44342</v>
      </c>
      <c r="E1454" s="17">
        <v>44342.69322916666</v>
      </c>
      <c r="F1454" s="7">
        <v>156</v>
      </c>
      <c r="G1454" s="5" t="s">
        <v>67</v>
      </c>
    </row>
    <row r="1455" spans="2:7" x14ac:dyDescent="0.3">
      <c r="B1455" s="5" t="s">
        <v>29</v>
      </c>
      <c r="C1455" s="5" t="s">
        <v>100</v>
      </c>
      <c r="D1455" s="6">
        <v>44342</v>
      </c>
      <c r="E1455" s="17">
        <v>44342.693368055552</v>
      </c>
      <c r="F1455" s="7">
        <v>149</v>
      </c>
      <c r="G1455" s="5" t="s">
        <v>101</v>
      </c>
    </row>
    <row r="1456" spans="2:7" x14ac:dyDescent="0.3">
      <c r="B1456" s="5" t="s">
        <v>29</v>
      </c>
      <c r="C1456" s="5" t="s">
        <v>100</v>
      </c>
      <c r="D1456" s="6">
        <v>44342</v>
      </c>
      <c r="E1456" s="17">
        <v>44342.693935185183</v>
      </c>
      <c r="F1456" s="7">
        <v>151</v>
      </c>
      <c r="G1456" s="5" t="s">
        <v>101</v>
      </c>
    </row>
    <row r="1457" spans="2:7" x14ac:dyDescent="0.3">
      <c r="B1457" s="5" t="s">
        <v>29</v>
      </c>
      <c r="C1457" s="5" t="s">
        <v>100</v>
      </c>
      <c r="D1457" s="6">
        <v>44342</v>
      </c>
      <c r="E1457" s="17">
        <v>44342.694085648145</v>
      </c>
      <c r="F1457" s="7">
        <v>156</v>
      </c>
      <c r="G1457" s="5" t="s">
        <v>67</v>
      </c>
    </row>
    <row r="1458" spans="2:7" x14ac:dyDescent="0.3">
      <c r="B1458" s="5" t="s">
        <v>29</v>
      </c>
      <c r="C1458" s="5" t="s">
        <v>105</v>
      </c>
      <c r="D1458" s="6">
        <v>44342</v>
      </c>
      <c r="E1458" s="17">
        <v>44342.696782407409</v>
      </c>
      <c r="F1458" s="7">
        <v>139</v>
      </c>
      <c r="G1458" s="5" t="s">
        <v>127</v>
      </c>
    </row>
    <row r="1459" spans="2:7" x14ac:dyDescent="0.3">
      <c r="B1459" s="5" t="s">
        <v>29</v>
      </c>
      <c r="C1459" s="5" t="s">
        <v>105</v>
      </c>
      <c r="D1459" s="6">
        <v>44342</v>
      </c>
      <c r="E1459" s="17">
        <v>44342.697152777779</v>
      </c>
      <c r="F1459" s="7">
        <v>144</v>
      </c>
      <c r="G1459" s="5" t="s">
        <v>127</v>
      </c>
    </row>
    <row r="1460" spans="2:7" x14ac:dyDescent="0.3">
      <c r="B1460" s="5" t="s">
        <v>29</v>
      </c>
      <c r="C1460" s="5" t="s">
        <v>105</v>
      </c>
      <c r="D1460" s="6">
        <v>44342</v>
      </c>
      <c r="E1460" s="17">
        <v>44342.69730324074</v>
      </c>
      <c r="F1460" s="7">
        <v>156</v>
      </c>
      <c r="G1460" s="5" t="s">
        <v>67</v>
      </c>
    </row>
    <row r="1461" spans="2:7" x14ac:dyDescent="0.3">
      <c r="B1461" s="5" t="s">
        <v>26</v>
      </c>
      <c r="C1461" s="5" t="s">
        <v>149</v>
      </c>
      <c r="D1461" s="6">
        <v>44342</v>
      </c>
      <c r="E1461" s="17">
        <v>44342.698750000003</v>
      </c>
      <c r="F1461" s="7">
        <v>139</v>
      </c>
      <c r="G1461" s="5" t="s">
        <v>177</v>
      </c>
    </row>
    <row r="1462" spans="2:7" x14ac:dyDescent="0.3">
      <c r="B1462" s="5" t="s">
        <v>26</v>
      </c>
      <c r="C1462" s="5" t="s">
        <v>149</v>
      </c>
      <c r="D1462" s="6">
        <v>44342</v>
      </c>
      <c r="E1462" s="17">
        <v>44342.699236111112</v>
      </c>
      <c r="F1462" s="7">
        <v>144</v>
      </c>
      <c r="G1462" s="5" t="s">
        <v>177</v>
      </c>
    </row>
    <row r="1463" spans="2:7" x14ac:dyDescent="0.3">
      <c r="B1463" s="5" t="s">
        <v>26</v>
      </c>
      <c r="C1463" s="5" t="s">
        <v>149</v>
      </c>
      <c r="D1463" s="6">
        <v>44342</v>
      </c>
      <c r="E1463" s="17">
        <v>44342.699386574073</v>
      </c>
      <c r="F1463" s="7">
        <v>156</v>
      </c>
      <c r="G1463" s="5" t="s">
        <v>67</v>
      </c>
    </row>
    <row r="1464" spans="2:7" ht="28.8" x14ac:dyDescent="0.3">
      <c r="B1464" s="5" t="s">
        <v>26</v>
      </c>
      <c r="C1464" s="5" t="s">
        <v>164</v>
      </c>
      <c r="D1464" s="6">
        <v>44342</v>
      </c>
      <c r="E1464" s="17">
        <v>44342.701990740738</v>
      </c>
      <c r="F1464" s="7">
        <v>139</v>
      </c>
      <c r="G1464" s="5" t="s">
        <v>178</v>
      </c>
    </row>
    <row r="1465" spans="2:7" x14ac:dyDescent="0.3">
      <c r="B1465" s="5" t="s">
        <v>26</v>
      </c>
      <c r="C1465" s="5" t="s">
        <v>143</v>
      </c>
      <c r="D1465" s="6">
        <v>44342</v>
      </c>
      <c r="E1465" s="17">
        <v>44342.702303240738</v>
      </c>
      <c r="F1465" s="7">
        <v>139</v>
      </c>
      <c r="G1465" s="5" t="s">
        <v>155</v>
      </c>
    </row>
    <row r="1466" spans="2:7" x14ac:dyDescent="0.3">
      <c r="B1466" s="5" t="s">
        <v>26</v>
      </c>
      <c r="C1466" s="5" t="s">
        <v>164</v>
      </c>
      <c r="D1466" s="6">
        <v>44342</v>
      </c>
      <c r="E1466" s="17">
        <v>44342.702488425923</v>
      </c>
      <c r="F1466" s="7">
        <v>144</v>
      </c>
      <c r="G1466" s="5" t="s">
        <v>179</v>
      </c>
    </row>
    <row r="1467" spans="2:7" x14ac:dyDescent="0.3">
      <c r="B1467" s="5" t="s">
        <v>26</v>
      </c>
      <c r="C1467" s="5" t="s">
        <v>164</v>
      </c>
      <c r="D1467" s="6">
        <v>44342</v>
      </c>
      <c r="E1467" s="17">
        <v>44342.702847222215</v>
      </c>
      <c r="F1467" s="7">
        <v>149</v>
      </c>
      <c r="G1467" s="5" t="s">
        <v>165</v>
      </c>
    </row>
    <row r="1468" spans="2:7" x14ac:dyDescent="0.3">
      <c r="B1468" s="5" t="s">
        <v>26</v>
      </c>
      <c r="C1468" s="5" t="s">
        <v>164</v>
      </c>
      <c r="D1468" s="6">
        <v>44342</v>
      </c>
      <c r="E1468" s="17">
        <v>44342.703506944439</v>
      </c>
      <c r="F1468" s="7">
        <v>151</v>
      </c>
      <c r="G1468" s="5" t="s">
        <v>165</v>
      </c>
    </row>
    <row r="1469" spans="2:7" x14ac:dyDescent="0.3">
      <c r="B1469" s="5" t="s">
        <v>26</v>
      </c>
      <c r="C1469" s="5" t="s">
        <v>143</v>
      </c>
      <c r="D1469" s="6">
        <v>44342</v>
      </c>
      <c r="E1469" s="17">
        <v>44342.703599537032</v>
      </c>
      <c r="F1469" s="7">
        <v>144</v>
      </c>
      <c r="G1469" s="5" t="s">
        <v>155</v>
      </c>
    </row>
    <row r="1470" spans="2:7" x14ac:dyDescent="0.3">
      <c r="B1470" s="5" t="s">
        <v>26</v>
      </c>
      <c r="C1470" s="5" t="s">
        <v>164</v>
      </c>
      <c r="D1470" s="6">
        <v>44342</v>
      </c>
      <c r="E1470" s="17">
        <v>44342.703657407401</v>
      </c>
      <c r="F1470" s="7">
        <v>156</v>
      </c>
      <c r="G1470" s="5" t="s">
        <v>67</v>
      </c>
    </row>
    <row r="1471" spans="2:7" x14ac:dyDescent="0.3">
      <c r="B1471" s="5" t="s">
        <v>26</v>
      </c>
      <c r="C1471" s="5" t="s">
        <v>143</v>
      </c>
      <c r="D1471" s="6">
        <v>44342</v>
      </c>
      <c r="E1471" s="17">
        <v>44342.703726851847</v>
      </c>
      <c r="F1471" s="7">
        <v>156</v>
      </c>
      <c r="G1471" s="5" t="s">
        <v>67</v>
      </c>
    </row>
    <row r="1472" spans="2:7" x14ac:dyDescent="0.3">
      <c r="B1472" s="5" t="s">
        <v>29</v>
      </c>
      <c r="C1472" s="5" t="s">
        <v>116</v>
      </c>
      <c r="D1472" s="6">
        <v>44342</v>
      </c>
      <c r="E1472" s="17">
        <v>44342.704571759248</v>
      </c>
      <c r="F1472" s="7">
        <v>139</v>
      </c>
      <c r="G1472" s="5" t="s">
        <v>128</v>
      </c>
    </row>
    <row r="1473" spans="2:7" x14ac:dyDescent="0.3">
      <c r="B1473" s="5" t="s">
        <v>29</v>
      </c>
      <c r="C1473" s="5" t="s">
        <v>116</v>
      </c>
      <c r="D1473" s="6">
        <v>44342</v>
      </c>
      <c r="E1473" s="17">
        <v>44342.705046296287</v>
      </c>
      <c r="F1473" s="7">
        <v>144</v>
      </c>
      <c r="G1473" s="5" t="s">
        <v>128</v>
      </c>
    </row>
    <row r="1474" spans="2:7" x14ac:dyDescent="0.3">
      <c r="B1474" s="5" t="s">
        <v>29</v>
      </c>
      <c r="C1474" s="5" t="s">
        <v>116</v>
      </c>
      <c r="D1474" s="6">
        <v>44342</v>
      </c>
      <c r="E1474" s="17">
        <v>44342.705208333326</v>
      </c>
      <c r="F1474" s="7">
        <v>156</v>
      </c>
      <c r="G1474" s="5" t="s">
        <v>67</v>
      </c>
    </row>
    <row r="1475" spans="2:7" ht="28.8" x14ac:dyDescent="0.3">
      <c r="B1475" s="5" t="s">
        <v>26</v>
      </c>
      <c r="C1475" s="5" t="s">
        <v>174</v>
      </c>
      <c r="D1475" s="6">
        <v>44342</v>
      </c>
      <c r="E1475" s="17">
        <v>44342.708298611113</v>
      </c>
      <c r="F1475" s="7">
        <v>139</v>
      </c>
      <c r="G1475" s="5" t="s">
        <v>180</v>
      </c>
    </row>
    <row r="1476" spans="2:7" ht="28.8" x14ac:dyDescent="0.3">
      <c r="B1476" s="5" t="s">
        <v>29</v>
      </c>
      <c r="C1476" s="5" t="s">
        <v>153</v>
      </c>
      <c r="D1476" s="6">
        <v>44342</v>
      </c>
      <c r="E1476" s="17">
        <v>44342.708321759259</v>
      </c>
      <c r="F1476" s="7">
        <v>139</v>
      </c>
      <c r="G1476" s="5" t="s">
        <v>168</v>
      </c>
    </row>
    <row r="1477" spans="2:7" x14ac:dyDescent="0.3">
      <c r="B1477" s="5" t="s">
        <v>29</v>
      </c>
      <c r="C1477" s="5" t="s">
        <v>153</v>
      </c>
      <c r="D1477" s="6">
        <v>44342</v>
      </c>
      <c r="E1477" s="17">
        <v>44342.708715277775</v>
      </c>
      <c r="F1477" s="7">
        <v>144</v>
      </c>
      <c r="G1477" s="5" t="s">
        <v>169</v>
      </c>
    </row>
    <row r="1478" spans="2:7" x14ac:dyDescent="0.3">
      <c r="B1478" s="5" t="s">
        <v>26</v>
      </c>
      <c r="C1478" s="5" t="s">
        <v>174</v>
      </c>
      <c r="D1478" s="6">
        <v>44342</v>
      </c>
      <c r="E1478" s="17">
        <v>44342.708726851852</v>
      </c>
      <c r="F1478" s="7">
        <v>144</v>
      </c>
      <c r="G1478" s="5" t="s">
        <v>181</v>
      </c>
    </row>
    <row r="1479" spans="2:7" x14ac:dyDescent="0.3">
      <c r="B1479" s="5" t="s">
        <v>29</v>
      </c>
      <c r="C1479" s="5" t="s">
        <v>153</v>
      </c>
      <c r="D1479" s="6">
        <v>44342</v>
      </c>
      <c r="E1479" s="17">
        <v>44342.709004629629</v>
      </c>
      <c r="F1479" s="7">
        <v>149</v>
      </c>
      <c r="G1479" s="5" t="s">
        <v>154</v>
      </c>
    </row>
    <row r="1480" spans="2:7" x14ac:dyDescent="0.3">
      <c r="B1480" s="5" t="s">
        <v>26</v>
      </c>
      <c r="C1480" s="5" t="s">
        <v>174</v>
      </c>
      <c r="D1480" s="6">
        <v>44342</v>
      </c>
      <c r="E1480" s="17">
        <v>44342.709305555552</v>
      </c>
      <c r="F1480" s="7">
        <v>149</v>
      </c>
      <c r="G1480" s="5" t="s">
        <v>175</v>
      </c>
    </row>
    <row r="1481" spans="2:7" x14ac:dyDescent="0.3">
      <c r="B1481" s="5" t="s">
        <v>29</v>
      </c>
      <c r="C1481" s="5" t="s">
        <v>153</v>
      </c>
      <c r="D1481" s="6">
        <v>44342</v>
      </c>
      <c r="E1481" s="17">
        <v>44342.709502314814</v>
      </c>
      <c r="F1481" s="7">
        <v>151</v>
      </c>
      <c r="G1481" s="5" t="s">
        <v>154</v>
      </c>
    </row>
    <row r="1482" spans="2:7" x14ac:dyDescent="0.3">
      <c r="B1482" s="5" t="s">
        <v>29</v>
      </c>
      <c r="C1482" s="5" t="s">
        <v>153</v>
      </c>
      <c r="D1482" s="6">
        <v>44342</v>
      </c>
      <c r="E1482" s="17">
        <v>44342.709641203706</v>
      </c>
      <c r="F1482" s="7">
        <v>156</v>
      </c>
      <c r="G1482" s="5" t="s">
        <v>67</v>
      </c>
    </row>
    <row r="1483" spans="2:7" x14ac:dyDescent="0.3">
      <c r="B1483" s="5" t="s">
        <v>26</v>
      </c>
      <c r="C1483" s="5" t="s">
        <v>174</v>
      </c>
      <c r="D1483" s="6">
        <v>44342</v>
      </c>
      <c r="E1483" s="17">
        <v>44342.709872685184</v>
      </c>
      <c r="F1483" s="7">
        <v>151</v>
      </c>
      <c r="G1483" s="5" t="s">
        <v>175</v>
      </c>
    </row>
    <row r="1484" spans="2:7" x14ac:dyDescent="0.3">
      <c r="B1484" s="5" t="s">
        <v>26</v>
      </c>
      <c r="C1484" s="5" t="s">
        <v>174</v>
      </c>
      <c r="D1484" s="6">
        <v>44342</v>
      </c>
      <c r="E1484" s="17">
        <v>44342.709988425922</v>
      </c>
      <c r="F1484" s="7">
        <v>156</v>
      </c>
      <c r="G1484" s="5" t="s">
        <v>67</v>
      </c>
    </row>
    <row r="1485" spans="2:7" x14ac:dyDescent="0.3">
      <c r="B1485" s="5" t="s">
        <v>26</v>
      </c>
      <c r="C1485" s="5" t="s">
        <v>151</v>
      </c>
      <c r="D1485" s="6">
        <v>44342</v>
      </c>
      <c r="E1485" s="17">
        <v>44342.711342592585</v>
      </c>
      <c r="F1485" s="7">
        <v>139</v>
      </c>
      <c r="G1485" s="5" t="s">
        <v>181</v>
      </c>
    </row>
    <row r="1486" spans="2:7" x14ac:dyDescent="0.3">
      <c r="B1486" s="5" t="s">
        <v>26</v>
      </c>
      <c r="C1486" s="5" t="s">
        <v>151</v>
      </c>
      <c r="D1486" s="6">
        <v>44342</v>
      </c>
      <c r="E1486" s="17">
        <v>44342.711689814809</v>
      </c>
      <c r="F1486" s="7">
        <v>144</v>
      </c>
      <c r="G1486" s="5" t="s">
        <v>181</v>
      </c>
    </row>
    <row r="1487" spans="2:7" x14ac:dyDescent="0.3">
      <c r="B1487" s="5" t="s">
        <v>26</v>
      </c>
      <c r="C1487" s="5" t="s">
        <v>151</v>
      </c>
      <c r="D1487" s="6">
        <v>44342</v>
      </c>
      <c r="E1487" s="17">
        <v>44342.711840277771</v>
      </c>
      <c r="F1487" s="7">
        <v>156</v>
      </c>
      <c r="G1487" s="5" t="s">
        <v>67</v>
      </c>
    </row>
    <row r="1488" spans="2:7" ht="28.8" x14ac:dyDescent="0.3">
      <c r="B1488" s="5" t="s">
        <v>26</v>
      </c>
      <c r="C1488" s="5" t="s">
        <v>162</v>
      </c>
      <c r="D1488" s="6">
        <v>44342</v>
      </c>
      <c r="E1488" s="17">
        <v>44342.714224537049</v>
      </c>
      <c r="F1488" s="7">
        <v>139</v>
      </c>
      <c r="G1488" s="5" t="s">
        <v>176</v>
      </c>
    </row>
    <row r="1489" spans="2:7" x14ac:dyDescent="0.3">
      <c r="B1489" s="5" t="s">
        <v>26</v>
      </c>
      <c r="C1489" s="5" t="s">
        <v>162</v>
      </c>
      <c r="D1489" s="6">
        <v>44342</v>
      </c>
      <c r="E1489" s="17">
        <v>44342.714664351864</v>
      </c>
      <c r="F1489" s="7">
        <v>144</v>
      </c>
      <c r="G1489" s="5" t="s">
        <v>177</v>
      </c>
    </row>
    <row r="1490" spans="2:7" x14ac:dyDescent="0.3">
      <c r="B1490" s="5" t="s">
        <v>26</v>
      </c>
      <c r="C1490" s="5" t="s">
        <v>162</v>
      </c>
      <c r="D1490" s="6">
        <v>44342</v>
      </c>
      <c r="E1490" s="17">
        <v>44342.715011574088</v>
      </c>
      <c r="F1490" s="7">
        <v>149</v>
      </c>
      <c r="G1490" s="5" t="s">
        <v>163</v>
      </c>
    </row>
    <row r="1491" spans="2:7" x14ac:dyDescent="0.3">
      <c r="B1491" s="5" t="s">
        <v>26</v>
      </c>
      <c r="C1491" s="5" t="s">
        <v>141</v>
      </c>
      <c r="D1491" s="6">
        <v>44342</v>
      </c>
      <c r="E1491" s="17">
        <v>44342.715023148136</v>
      </c>
      <c r="F1491" s="7">
        <v>139</v>
      </c>
      <c r="G1491" s="5" t="s">
        <v>161</v>
      </c>
    </row>
    <row r="1492" spans="2:7" x14ac:dyDescent="0.3">
      <c r="B1492" s="5" t="s">
        <v>26</v>
      </c>
      <c r="C1492" s="5" t="s">
        <v>141</v>
      </c>
      <c r="D1492" s="6">
        <v>44342</v>
      </c>
      <c r="E1492" s="17">
        <v>44342.715381944428</v>
      </c>
      <c r="F1492" s="7">
        <v>144</v>
      </c>
      <c r="G1492" s="5" t="s">
        <v>161</v>
      </c>
    </row>
    <row r="1493" spans="2:7" x14ac:dyDescent="0.3">
      <c r="B1493" s="5" t="s">
        <v>26</v>
      </c>
      <c r="C1493" s="5" t="s">
        <v>141</v>
      </c>
      <c r="D1493" s="6">
        <v>44342</v>
      </c>
      <c r="E1493" s="17">
        <v>44342.715543981467</v>
      </c>
      <c r="F1493" s="7">
        <v>156</v>
      </c>
      <c r="G1493" s="5" t="s">
        <v>67</v>
      </c>
    </row>
    <row r="1494" spans="2:7" x14ac:dyDescent="0.3">
      <c r="B1494" s="5" t="s">
        <v>26</v>
      </c>
      <c r="C1494" s="5" t="s">
        <v>162</v>
      </c>
      <c r="D1494" s="6">
        <v>44342</v>
      </c>
      <c r="E1494" s="17">
        <v>44342.715671296311</v>
      </c>
      <c r="F1494" s="7">
        <v>151</v>
      </c>
      <c r="G1494" s="5" t="s">
        <v>163</v>
      </c>
    </row>
    <row r="1495" spans="2:7" x14ac:dyDescent="0.3">
      <c r="B1495" s="5" t="s">
        <v>26</v>
      </c>
      <c r="C1495" s="5" t="s">
        <v>162</v>
      </c>
      <c r="D1495" s="6">
        <v>44342</v>
      </c>
      <c r="E1495" s="17">
        <v>44342.71583333335</v>
      </c>
      <c r="F1495" s="7">
        <v>156</v>
      </c>
      <c r="G1495" s="5" t="s">
        <v>67</v>
      </c>
    </row>
    <row r="1496" spans="2:7" ht="28.8" x14ac:dyDescent="0.3">
      <c r="B1496" s="5" t="s">
        <v>26</v>
      </c>
      <c r="C1496" s="5" t="s">
        <v>184</v>
      </c>
      <c r="D1496" s="6">
        <v>44342</v>
      </c>
      <c r="E1496" s="17">
        <v>44342.716990740744</v>
      </c>
      <c r="F1496" s="7">
        <v>139</v>
      </c>
      <c r="G1496" s="5" t="s">
        <v>186</v>
      </c>
    </row>
    <row r="1497" spans="2:7" ht="28.8" x14ac:dyDescent="0.3">
      <c r="B1497" s="5" t="s">
        <v>26</v>
      </c>
      <c r="C1497" s="5" t="s">
        <v>156</v>
      </c>
      <c r="D1497" s="6">
        <v>44342</v>
      </c>
      <c r="E1497" s="17">
        <v>44342.717025462967</v>
      </c>
      <c r="F1497" s="7">
        <v>139</v>
      </c>
      <c r="G1497" s="5" t="s">
        <v>172</v>
      </c>
    </row>
    <row r="1498" spans="2:7" x14ac:dyDescent="0.3">
      <c r="B1498" s="5" t="s">
        <v>26</v>
      </c>
      <c r="C1498" s="5" t="s">
        <v>166</v>
      </c>
      <c r="D1498" s="6">
        <v>44342</v>
      </c>
      <c r="E1498" s="17">
        <v>44342.717025462975</v>
      </c>
      <c r="F1498" s="7">
        <v>139</v>
      </c>
      <c r="G1498" s="5" t="s">
        <v>182</v>
      </c>
    </row>
    <row r="1499" spans="2:7" ht="28.8" x14ac:dyDescent="0.3">
      <c r="B1499" s="5" t="s">
        <v>29</v>
      </c>
      <c r="C1499" s="5" t="s">
        <v>158</v>
      </c>
      <c r="D1499" s="6">
        <v>44342</v>
      </c>
      <c r="E1499" s="17">
        <v>44342.71738425926</v>
      </c>
      <c r="F1499" s="7">
        <v>139</v>
      </c>
      <c r="G1499" s="5" t="s">
        <v>170</v>
      </c>
    </row>
    <row r="1500" spans="2:7" x14ac:dyDescent="0.3">
      <c r="B1500" s="5" t="s">
        <v>29</v>
      </c>
      <c r="C1500" s="5" t="s">
        <v>147</v>
      </c>
      <c r="D1500" s="6">
        <v>44342</v>
      </c>
      <c r="E1500" s="17">
        <v>44342.717453703699</v>
      </c>
      <c r="F1500" s="7">
        <v>139</v>
      </c>
      <c r="G1500" s="5" t="s">
        <v>160</v>
      </c>
    </row>
    <row r="1501" spans="2:7" x14ac:dyDescent="0.3">
      <c r="B1501" s="5" t="s">
        <v>26</v>
      </c>
      <c r="C1501" s="5" t="s">
        <v>184</v>
      </c>
      <c r="D1501" s="6">
        <v>44342</v>
      </c>
      <c r="E1501" s="17">
        <v>44342.717488425929</v>
      </c>
      <c r="F1501" s="7">
        <v>144</v>
      </c>
      <c r="G1501" s="5" t="s">
        <v>182</v>
      </c>
    </row>
    <row r="1502" spans="2:7" x14ac:dyDescent="0.3">
      <c r="B1502" s="5" t="s">
        <v>29</v>
      </c>
      <c r="C1502" s="5" t="s">
        <v>158</v>
      </c>
      <c r="D1502" s="6">
        <v>44342</v>
      </c>
      <c r="E1502" s="17">
        <v>44342.717743055553</v>
      </c>
      <c r="F1502" s="7">
        <v>144</v>
      </c>
      <c r="G1502" s="5" t="s">
        <v>171</v>
      </c>
    </row>
    <row r="1503" spans="2:7" x14ac:dyDescent="0.3">
      <c r="B1503" s="5" t="s">
        <v>26</v>
      </c>
      <c r="C1503" s="5" t="s">
        <v>184</v>
      </c>
      <c r="D1503" s="6">
        <v>44342</v>
      </c>
      <c r="E1503" s="17">
        <v>44342.717928240745</v>
      </c>
      <c r="F1503" s="7">
        <v>149</v>
      </c>
      <c r="G1503" s="5" t="s">
        <v>185</v>
      </c>
    </row>
    <row r="1504" spans="2:7" x14ac:dyDescent="0.3">
      <c r="B1504" s="5" t="s">
        <v>29</v>
      </c>
      <c r="C1504" s="5" t="s">
        <v>158</v>
      </c>
      <c r="D1504" s="6">
        <v>44342</v>
      </c>
      <c r="E1504" s="17">
        <v>44342.71806712963</v>
      </c>
      <c r="F1504" s="7">
        <v>149</v>
      </c>
      <c r="G1504" s="5" t="s">
        <v>159</v>
      </c>
    </row>
    <row r="1505" spans="2:7" x14ac:dyDescent="0.3">
      <c r="B1505" s="5" t="s">
        <v>26</v>
      </c>
      <c r="C1505" s="5" t="s">
        <v>156</v>
      </c>
      <c r="D1505" s="6">
        <v>44342</v>
      </c>
      <c r="E1505" s="17">
        <v>44342.718310185192</v>
      </c>
      <c r="F1505" s="7">
        <v>144</v>
      </c>
      <c r="G1505" s="5" t="s">
        <v>173</v>
      </c>
    </row>
    <row r="1506" spans="2:7" x14ac:dyDescent="0.3">
      <c r="B1506" s="5" t="s">
        <v>29</v>
      </c>
      <c r="C1506" s="5" t="s">
        <v>158</v>
      </c>
      <c r="D1506" s="6">
        <v>44342</v>
      </c>
      <c r="E1506" s="17">
        <v>44342.718333333331</v>
      </c>
      <c r="F1506" s="7">
        <v>151</v>
      </c>
      <c r="G1506" s="5" t="s">
        <v>159</v>
      </c>
    </row>
    <row r="1507" spans="2:7" x14ac:dyDescent="0.3">
      <c r="B1507" s="5" t="s">
        <v>26</v>
      </c>
      <c r="C1507" s="5" t="s">
        <v>166</v>
      </c>
      <c r="D1507" s="6">
        <v>44342</v>
      </c>
      <c r="E1507" s="17">
        <v>44342.718368055561</v>
      </c>
      <c r="F1507" s="7">
        <v>144</v>
      </c>
      <c r="G1507" s="5" t="s">
        <v>182</v>
      </c>
    </row>
    <row r="1508" spans="2:7" x14ac:dyDescent="0.3">
      <c r="B1508" s="5" t="s">
        <v>29</v>
      </c>
      <c r="C1508" s="5" t="s">
        <v>158</v>
      </c>
      <c r="D1508" s="6">
        <v>44342</v>
      </c>
      <c r="E1508" s="17">
        <v>44342.718460648146</v>
      </c>
      <c r="F1508" s="7">
        <v>156</v>
      </c>
      <c r="G1508" s="5" t="s">
        <v>67</v>
      </c>
    </row>
    <row r="1509" spans="2:7" x14ac:dyDescent="0.3">
      <c r="B1509" s="5" t="s">
        <v>26</v>
      </c>
      <c r="C1509" s="5" t="s">
        <v>166</v>
      </c>
      <c r="D1509" s="6">
        <v>44342</v>
      </c>
      <c r="E1509" s="17">
        <v>44342.718530092599</v>
      </c>
      <c r="F1509" s="7">
        <v>156</v>
      </c>
      <c r="G1509" s="5" t="s">
        <v>67</v>
      </c>
    </row>
    <row r="1510" spans="2:7" x14ac:dyDescent="0.3">
      <c r="B1510" s="5" t="s">
        <v>26</v>
      </c>
      <c r="C1510" s="5" t="s">
        <v>184</v>
      </c>
      <c r="D1510" s="6">
        <v>44342</v>
      </c>
      <c r="E1510" s="17">
        <v>44342.718576388892</v>
      </c>
      <c r="F1510" s="7">
        <v>151</v>
      </c>
      <c r="G1510" s="5" t="s">
        <v>185</v>
      </c>
    </row>
    <row r="1511" spans="2:7" x14ac:dyDescent="0.3">
      <c r="B1511" s="5" t="s">
        <v>26</v>
      </c>
      <c r="C1511" s="5" t="s">
        <v>184</v>
      </c>
      <c r="D1511" s="6">
        <v>44342</v>
      </c>
      <c r="E1511" s="17">
        <v>44342.718726851854</v>
      </c>
      <c r="F1511" s="7">
        <v>156</v>
      </c>
      <c r="G1511" s="5" t="s">
        <v>67</v>
      </c>
    </row>
    <row r="1512" spans="2:7" x14ac:dyDescent="0.3">
      <c r="B1512" s="5" t="s">
        <v>29</v>
      </c>
      <c r="C1512" s="5" t="s">
        <v>147</v>
      </c>
      <c r="D1512" s="6">
        <v>44342</v>
      </c>
      <c r="E1512" s="17">
        <v>44342.718854166662</v>
      </c>
      <c r="F1512" s="7">
        <v>144</v>
      </c>
      <c r="G1512" s="5" t="s">
        <v>160</v>
      </c>
    </row>
    <row r="1513" spans="2:7" x14ac:dyDescent="0.3">
      <c r="B1513" s="5" t="s">
        <v>26</v>
      </c>
      <c r="C1513" s="5" t="s">
        <v>156</v>
      </c>
      <c r="D1513" s="6">
        <v>44342</v>
      </c>
      <c r="E1513" s="17">
        <v>44342.718958333338</v>
      </c>
      <c r="F1513" s="7">
        <v>149</v>
      </c>
      <c r="G1513" s="5" t="s">
        <v>157</v>
      </c>
    </row>
    <row r="1514" spans="2:7" x14ac:dyDescent="0.3">
      <c r="B1514" s="5" t="s">
        <v>29</v>
      </c>
      <c r="C1514" s="5" t="s">
        <v>147</v>
      </c>
      <c r="D1514" s="6">
        <v>44342</v>
      </c>
      <c r="E1514" s="17">
        <v>44342.719004629624</v>
      </c>
      <c r="F1514" s="7">
        <v>156</v>
      </c>
      <c r="G1514" s="5" t="s">
        <v>67</v>
      </c>
    </row>
    <row r="1515" spans="2:7" x14ac:dyDescent="0.3">
      <c r="B1515" s="5" t="s">
        <v>26</v>
      </c>
      <c r="C1515" s="5" t="s">
        <v>156</v>
      </c>
      <c r="D1515" s="6">
        <v>44342</v>
      </c>
      <c r="E1515" s="17">
        <v>44342.71979166667</v>
      </c>
      <c r="F1515" s="7">
        <v>151</v>
      </c>
      <c r="G1515" s="5" t="s">
        <v>157</v>
      </c>
    </row>
    <row r="1516" spans="2:7" x14ac:dyDescent="0.3">
      <c r="B1516" s="5" t="s">
        <v>26</v>
      </c>
      <c r="C1516" s="5" t="s">
        <v>156</v>
      </c>
      <c r="D1516" s="6">
        <v>44342</v>
      </c>
      <c r="E1516" s="17">
        <v>44342.719918981486</v>
      </c>
      <c r="F1516" s="7">
        <v>156</v>
      </c>
      <c r="G1516" s="5" t="s">
        <v>67</v>
      </c>
    </row>
    <row r="1517" spans="2:7" ht="28.8" x14ac:dyDescent="0.3">
      <c r="B1517" s="5" t="s">
        <v>29</v>
      </c>
      <c r="C1517" s="5" t="s">
        <v>97</v>
      </c>
      <c r="D1517" s="6">
        <v>44342</v>
      </c>
      <c r="E1517" s="17">
        <v>44342.731712962966</v>
      </c>
      <c r="F1517" s="7">
        <v>139</v>
      </c>
      <c r="G1517" s="5" t="s">
        <v>99</v>
      </c>
    </row>
    <row r="1518" spans="2:7" x14ac:dyDescent="0.3">
      <c r="B1518" s="5" t="s">
        <v>29</v>
      </c>
      <c r="C1518" s="5" t="s">
        <v>113</v>
      </c>
      <c r="D1518" s="6">
        <v>44342</v>
      </c>
      <c r="E1518" s="17">
        <v>44342.732025462959</v>
      </c>
      <c r="F1518" s="7">
        <v>139</v>
      </c>
      <c r="G1518" s="5" t="s">
        <v>129</v>
      </c>
    </row>
    <row r="1519" spans="2:7" x14ac:dyDescent="0.3">
      <c r="B1519" s="5" t="s">
        <v>29</v>
      </c>
      <c r="C1519" s="5" t="s">
        <v>97</v>
      </c>
      <c r="D1519" s="6">
        <v>44342</v>
      </c>
      <c r="E1519" s="17">
        <v>44342.732164351852</v>
      </c>
      <c r="F1519" s="7">
        <v>144</v>
      </c>
      <c r="G1519" s="5" t="s">
        <v>94</v>
      </c>
    </row>
    <row r="1520" spans="2:7" x14ac:dyDescent="0.3">
      <c r="B1520" s="5" t="s">
        <v>29</v>
      </c>
      <c r="C1520" s="5" t="s">
        <v>97</v>
      </c>
      <c r="D1520" s="6">
        <v>44342</v>
      </c>
      <c r="E1520" s="17">
        <v>44342.732928240737</v>
      </c>
      <c r="F1520" s="7">
        <v>149</v>
      </c>
      <c r="G1520" s="5" t="s">
        <v>98</v>
      </c>
    </row>
    <row r="1521" spans="2:7" x14ac:dyDescent="0.3">
      <c r="B1521" s="5" t="s">
        <v>29</v>
      </c>
      <c r="C1521" s="5" t="s">
        <v>113</v>
      </c>
      <c r="D1521" s="6">
        <v>44342</v>
      </c>
      <c r="E1521" s="17">
        <v>44342.733379629623</v>
      </c>
      <c r="F1521" s="7">
        <v>144</v>
      </c>
      <c r="G1521" s="5" t="s">
        <v>129</v>
      </c>
    </row>
    <row r="1522" spans="2:7" x14ac:dyDescent="0.3">
      <c r="B1522" s="5" t="s">
        <v>29</v>
      </c>
      <c r="C1522" s="5" t="s">
        <v>113</v>
      </c>
      <c r="D1522" s="6">
        <v>44342</v>
      </c>
      <c r="E1522" s="17">
        <v>44342.733506944438</v>
      </c>
      <c r="F1522" s="7">
        <v>156</v>
      </c>
      <c r="G1522" s="5" t="s">
        <v>67</v>
      </c>
    </row>
    <row r="1523" spans="2:7" x14ac:dyDescent="0.3">
      <c r="B1523" s="5" t="s">
        <v>29</v>
      </c>
      <c r="C1523" s="5" t="s">
        <v>97</v>
      </c>
      <c r="D1523" s="6">
        <v>44342</v>
      </c>
      <c r="E1523" s="17">
        <v>44342.733680555553</v>
      </c>
      <c r="F1523" s="7">
        <v>151</v>
      </c>
      <c r="G1523" s="5" t="s">
        <v>98</v>
      </c>
    </row>
    <row r="1524" spans="2:7" x14ac:dyDescent="0.3">
      <c r="B1524" s="5" t="s">
        <v>29</v>
      </c>
      <c r="C1524" s="5" t="s">
        <v>97</v>
      </c>
      <c r="D1524" s="6">
        <v>44342</v>
      </c>
      <c r="E1524" s="17">
        <v>44342.733819444446</v>
      </c>
      <c r="F1524" s="7">
        <v>156</v>
      </c>
      <c r="G1524" s="5" t="s">
        <v>67</v>
      </c>
    </row>
    <row r="1525" spans="2:7" ht="28.8" x14ac:dyDescent="0.3">
      <c r="B1525" s="5" t="s">
        <v>29</v>
      </c>
      <c r="C1525" s="5" t="s">
        <v>135</v>
      </c>
      <c r="D1525" s="6">
        <v>44342</v>
      </c>
      <c r="E1525" s="17">
        <v>44342.74464120371</v>
      </c>
      <c r="F1525" s="7">
        <v>139</v>
      </c>
      <c r="G1525" s="5" t="s">
        <v>140</v>
      </c>
    </row>
    <row r="1526" spans="2:7" x14ac:dyDescent="0.3">
      <c r="B1526" s="5" t="s">
        <v>29</v>
      </c>
      <c r="C1526" s="5" t="s">
        <v>135</v>
      </c>
      <c r="D1526" s="6">
        <v>44342</v>
      </c>
      <c r="E1526" s="17">
        <v>44342.745000000003</v>
      </c>
      <c r="F1526" s="7">
        <v>144</v>
      </c>
      <c r="G1526" s="5" t="s">
        <v>130</v>
      </c>
    </row>
    <row r="1527" spans="2:7" x14ac:dyDescent="0.3">
      <c r="B1527" s="5" t="s">
        <v>29</v>
      </c>
      <c r="C1527" s="5" t="s">
        <v>135</v>
      </c>
      <c r="D1527" s="6">
        <v>44342</v>
      </c>
      <c r="E1527" s="17">
        <v>44342.745381944449</v>
      </c>
      <c r="F1527" s="7">
        <v>149</v>
      </c>
      <c r="G1527" s="5" t="s">
        <v>136</v>
      </c>
    </row>
    <row r="1528" spans="2:7" x14ac:dyDescent="0.3">
      <c r="B1528" s="5" t="s">
        <v>29</v>
      </c>
      <c r="C1528" s="5" t="s">
        <v>135</v>
      </c>
      <c r="D1528" s="6">
        <v>44342</v>
      </c>
      <c r="E1528" s="17">
        <v>44342.746076388896</v>
      </c>
      <c r="F1528" s="7">
        <v>151</v>
      </c>
      <c r="G1528" s="5" t="s">
        <v>136</v>
      </c>
    </row>
    <row r="1529" spans="2:7" x14ac:dyDescent="0.3">
      <c r="B1529" s="5" t="s">
        <v>29</v>
      </c>
      <c r="C1529" s="5" t="s">
        <v>135</v>
      </c>
      <c r="D1529" s="6">
        <v>44342</v>
      </c>
      <c r="E1529" s="17">
        <v>44342.746203703711</v>
      </c>
      <c r="F1529" s="7">
        <v>156</v>
      </c>
      <c r="G1529" s="5" t="s">
        <v>67</v>
      </c>
    </row>
    <row r="1530" spans="2:7" x14ac:dyDescent="0.3">
      <c r="B1530" s="5" t="s">
        <v>29</v>
      </c>
      <c r="C1530" s="5" t="s">
        <v>145</v>
      </c>
      <c r="D1530" s="6">
        <v>44342</v>
      </c>
      <c r="E1530" s="17">
        <v>44342.77439814814</v>
      </c>
      <c r="F1530" s="7">
        <v>139</v>
      </c>
      <c r="G1530" s="5" t="s">
        <v>183</v>
      </c>
    </row>
    <row r="1531" spans="2:7" x14ac:dyDescent="0.3">
      <c r="B1531" s="5" t="s">
        <v>29</v>
      </c>
      <c r="C1531" s="5" t="s">
        <v>145</v>
      </c>
      <c r="D1531" s="6">
        <v>44342</v>
      </c>
      <c r="E1531" s="17">
        <v>44342.774837962956</v>
      </c>
      <c r="F1531" s="7">
        <v>144</v>
      </c>
      <c r="G1531" s="5" t="s">
        <v>183</v>
      </c>
    </row>
    <row r="1532" spans="2:7" x14ac:dyDescent="0.3">
      <c r="B1532" s="5" t="s">
        <v>29</v>
      </c>
      <c r="C1532" s="5" t="s">
        <v>145</v>
      </c>
      <c r="D1532" s="6">
        <v>44342</v>
      </c>
      <c r="E1532" s="17">
        <v>44342.774988425917</v>
      </c>
      <c r="F1532" s="7">
        <v>156</v>
      </c>
      <c r="G1532" s="5" t="s">
        <v>67</v>
      </c>
    </row>
    <row r="1533" spans="2:7" x14ac:dyDescent="0.3">
      <c r="B1533" s="5" t="s">
        <v>26</v>
      </c>
      <c r="C1533" s="5" t="s">
        <v>27</v>
      </c>
      <c r="D1533" s="6">
        <v>44343</v>
      </c>
      <c r="E1533" s="17">
        <v>44343.254513888896</v>
      </c>
      <c r="F1533" s="7">
        <v>112</v>
      </c>
      <c r="G1533" s="5" t="s">
        <v>28</v>
      </c>
    </row>
    <row r="1534" spans="2:7" x14ac:dyDescent="0.3">
      <c r="B1534" s="5" t="s">
        <v>29</v>
      </c>
      <c r="C1534" s="5" t="s">
        <v>30</v>
      </c>
      <c r="D1534" s="6">
        <v>44343</v>
      </c>
      <c r="E1534" s="17">
        <v>44343.257754629631</v>
      </c>
      <c r="F1534" s="7">
        <v>112</v>
      </c>
      <c r="G1534" s="5" t="s">
        <v>31</v>
      </c>
    </row>
    <row r="1535" spans="2:7" x14ac:dyDescent="0.3">
      <c r="B1535" s="5" t="s">
        <v>26</v>
      </c>
      <c r="C1535" s="5" t="s">
        <v>27</v>
      </c>
      <c r="D1535" s="6">
        <v>44343</v>
      </c>
      <c r="E1535" s="17">
        <v>44343.258958333339</v>
      </c>
      <c r="F1535" s="7">
        <v>113</v>
      </c>
      <c r="G1535" s="5" t="s">
        <v>34</v>
      </c>
    </row>
    <row r="1536" spans="2:7" x14ac:dyDescent="0.3">
      <c r="B1536" s="5" t="s">
        <v>26</v>
      </c>
      <c r="C1536" s="5" t="s">
        <v>27</v>
      </c>
      <c r="D1536" s="6">
        <v>44343</v>
      </c>
      <c r="E1536" s="17">
        <v>44343.259074074078</v>
      </c>
      <c r="F1536" s="7">
        <v>123</v>
      </c>
      <c r="G1536" s="5" t="s">
        <v>34</v>
      </c>
    </row>
    <row r="1537" spans="2:7" x14ac:dyDescent="0.3">
      <c r="B1537" s="5" t="s">
        <v>26</v>
      </c>
      <c r="C1537" s="5" t="s">
        <v>32</v>
      </c>
      <c r="D1537" s="6">
        <v>44343</v>
      </c>
      <c r="E1537" s="17">
        <v>44343.259375000009</v>
      </c>
      <c r="F1537" s="7">
        <v>102</v>
      </c>
      <c r="G1537" s="5" t="s">
        <v>33</v>
      </c>
    </row>
    <row r="1538" spans="2:7" x14ac:dyDescent="0.3">
      <c r="B1538" s="5" t="s">
        <v>26</v>
      </c>
      <c r="C1538" s="5" t="s">
        <v>32</v>
      </c>
      <c r="D1538" s="6">
        <v>44343</v>
      </c>
      <c r="E1538" s="17">
        <v>44343.259965277786</v>
      </c>
      <c r="F1538" s="7">
        <v>106</v>
      </c>
      <c r="G1538" s="5" t="s">
        <v>33</v>
      </c>
    </row>
    <row r="1539" spans="2:7" x14ac:dyDescent="0.3">
      <c r="B1539" s="5" t="s">
        <v>26</v>
      </c>
      <c r="C1539" s="5" t="s">
        <v>32</v>
      </c>
      <c r="D1539" s="6">
        <v>44343</v>
      </c>
      <c r="E1539" s="17">
        <v>44343.260069444455</v>
      </c>
      <c r="F1539" s="7">
        <v>112</v>
      </c>
      <c r="G1539" s="5" t="s">
        <v>33</v>
      </c>
    </row>
    <row r="1540" spans="2:7" ht="28.8" x14ac:dyDescent="0.3">
      <c r="B1540" s="5" t="s">
        <v>26</v>
      </c>
      <c r="C1540" s="5" t="s">
        <v>32</v>
      </c>
      <c r="D1540" s="6">
        <v>44343</v>
      </c>
      <c r="E1540" s="17">
        <v>44343.261331018526</v>
      </c>
      <c r="F1540" s="7">
        <v>113</v>
      </c>
      <c r="G1540" s="5" t="s">
        <v>35</v>
      </c>
    </row>
    <row r="1541" spans="2:7" x14ac:dyDescent="0.3">
      <c r="B1541" s="5" t="s">
        <v>26</v>
      </c>
      <c r="C1541" s="5" t="s">
        <v>32</v>
      </c>
      <c r="D1541" s="6">
        <v>44343</v>
      </c>
      <c r="E1541" s="17">
        <v>44343.261400462972</v>
      </c>
      <c r="F1541" s="7">
        <v>135</v>
      </c>
      <c r="G1541" s="5" t="s">
        <v>34</v>
      </c>
    </row>
    <row r="1542" spans="2:7" ht="28.8" x14ac:dyDescent="0.3">
      <c r="B1542" s="5" t="s">
        <v>26</v>
      </c>
      <c r="C1542" s="5" t="s">
        <v>32</v>
      </c>
      <c r="D1542" s="6">
        <v>44343</v>
      </c>
      <c r="E1542" s="17">
        <v>44343.262604166674</v>
      </c>
      <c r="F1542" s="7">
        <v>113</v>
      </c>
      <c r="G1542" s="5" t="s">
        <v>35</v>
      </c>
    </row>
    <row r="1543" spans="2:7" x14ac:dyDescent="0.3">
      <c r="B1543" s="5" t="s">
        <v>26</v>
      </c>
      <c r="C1543" s="5" t="s">
        <v>32</v>
      </c>
      <c r="D1543" s="6">
        <v>44343</v>
      </c>
      <c r="E1543" s="17">
        <v>44343.262708333343</v>
      </c>
      <c r="F1543" s="7">
        <v>123</v>
      </c>
      <c r="G1543" s="5" t="s">
        <v>34</v>
      </c>
    </row>
    <row r="1544" spans="2:7" x14ac:dyDescent="0.3">
      <c r="B1544" s="5" t="s">
        <v>29</v>
      </c>
      <c r="C1544" s="5" t="s">
        <v>30</v>
      </c>
      <c r="D1544" s="6">
        <v>44343</v>
      </c>
      <c r="E1544" s="17">
        <v>44343.26295138889</v>
      </c>
      <c r="F1544" s="7">
        <v>113</v>
      </c>
      <c r="G1544" s="5" t="s">
        <v>36</v>
      </c>
    </row>
    <row r="1545" spans="2:7" x14ac:dyDescent="0.3">
      <c r="B1545" s="5" t="s">
        <v>29</v>
      </c>
      <c r="C1545" s="5" t="s">
        <v>30</v>
      </c>
      <c r="D1545" s="6">
        <v>44343</v>
      </c>
      <c r="E1545" s="17">
        <v>44343.263113425928</v>
      </c>
      <c r="F1545" s="7">
        <v>135</v>
      </c>
      <c r="G1545" s="5" t="s">
        <v>36</v>
      </c>
    </row>
    <row r="1546" spans="2:7" x14ac:dyDescent="0.3">
      <c r="B1546" s="5" t="s">
        <v>26</v>
      </c>
      <c r="C1546" s="5" t="s">
        <v>37</v>
      </c>
      <c r="D1546" s="6">
        <v>44343</v>
      </c>
      <c r="E1546" s="17">
        <v>44343.264050925922</v>
      </c>
      <c r="F1546" s="7">
        <v>102</v>
      </c>
      <c r="G1546" s="5" t="s">
        <v>38</v>
      </c>
    </row>
    <row r="1547" spans="2:7" x14ac:dyDescent="0.3">
      <c r="B1547" s="5" t="s">
        <v>29</v>
      </c>
      <c r="C1547" s="5" t="s">
        <v>30</v>
      </c>
      <c r="D1547" s="6">
        <v>44343</v>
      </c>
      <c r="E1547" s="17">
        <v>44343.264444444445</v>
      </c>
      <c r="F1547" s="7">
        <v>113</v>
      </c>
      <c r="G1547" s="5" t="s">
        <v>36</v>
      </c>
    </row>
    <row r="1548" spans="2:7" x14ac:dyDescent="0.3">
      <c r="B1548" s="5" t="s">
        <v>29</v>
      </c>
      <c r="C1548" s="5" t="s">
        <v>30</v>
      </c>
      <c r="D1548" s="6">
        <v>44343</v>
      </c>
      <c r="E1548" s="17">
        <v>44343.264467592591</v>
      </c>
      <c r="F1548" s="7">
        <v>123</v>
      </c>
      <c r="G1548" s="5" t="s">
        <v>36</v>
      </c>
    </row>
    <row r="1549" spans="2:7" x14ac:dyDescent="0.3">
      <c r="B1549" s="5" t="s">
        <v>26</v>
      </c>
      <c r="C1549" s="5" t="s">
        <v>37</v>
      </c>
      <c r="D1549" s="6">
        <v>44343</v>
      </c>
      <c r="E1549" s="17">
        <v>44343.26489583333</v>
      </c>
      <c r="F1549" s="7">
        <v>106</v>
      </c>
      <c r="G1549" s="5" t="s">
        <v>38</v>
      </c>
    </row>
    <row r="1550" spans="2:7" x14ac:dyDescent="0.3">
      <c r="B1550" s="5" t="s">
        <v>26</v>
      </c>
      <c r="C1550" s="5" t="s">
        <v>37</v>
      </c>
      <c r="D1550" s="6">
        <v>44343</v>
      </c>
      <c r="E1550" s="17">
        <v>44343.264999999999</v>
      </c>
      <c r="F1550" s="7">
        <v>112</v>
      </c>
      <c r="G1550" s="5" t="s">
        <v>38</v>
      </c>
    </row>
    <row r="1551" spans="2:7" ht="28.8" x14ac:dyDescent="0.3">
      <c r="B1551" s="5" t="s">
        <v>26</v>
      </c>
      <c r="C1551" s="5" t="s">
        <v>37</v>
      </c>
      <c r="D1551" s="6">
        <v>44343</v>
      </c>
      <c r="E1551" s="17">
        <v>44343.265659722223</v>
      </c>
      <c r="F1551" s="7">
        <v>113</v>
      </c>
      <c r="G1551" s="5" t="s">
        <v>39</v>
      </c>
    </row>
    <row r="1552" spans="2:7" x14ac:dyDescent="0.3">
      <c r="B1552" s="5" t="s">
        <v>26</v>
      </c>
      <c r="C1552" s="5" t="s">
        <v>37</v>
      </c>
      <c r="D1552" s="6">
        <v>44343</v>
      </c>
      <c r="E1552" s="17">
        <v>44343.265717592592</v>
      </c>
      <c r="F1552" s="7">
        <v>123</v>
      </c>
      <c r="G1552" s="5" t="s">
        <v>40</v>
      </c>
    </row>
    <row r="1553" spans="2:7" x14ac:dyDescent="0.3">
      <c r="B1553" s="5" t="s">
        <v>29</v>
      </c>
      <c r="C1553" s="5" t="s">
        <v>41</v>
      </c>
      <c r="D1553" s="6">
        <v>44343</v>
      </c>
      <c r="E1553" s="17">
        <v>44343.274791666663</v>
      </c>
      <c r="F1553" s="7">
        <v>112</v>
      </c>
      <c r="G1553" s="5" t="s">
        <v>42</v>
      </c>
    </row>
    <row r="1554" spans="2:7" x14ac:dyDescent="0.3">
      <c r="B1554" s="5" t="s">
        <v>26</v>
      </c>
      <c r="C1554" s="5" t="s">
        <v>43</v>
      </c>
      <c r="D1554" s="6">
        <v>44343</v>
      </c>
      <c r="E1554" s="17">
        <v>44343.278449074067</v>
      </c>
      <c r="F1554" s="7">
        <v>102</v>
      </c>
      <c r="G1554" s="5" t="s">
        <v>44</v>
      </c>
    </row>
    <row r="1555" spans="2:7" x14ac:dyDescent="0.3">
      <c r="B1555" s="5" t="s">
        <v>29</v>
      </c>
      <c r="C1555" s="5" t="s">
        <v>41</v>
      </c>
      <c r="D1555" s="6">
        <v>44343</v>
      </c>
      <c r="E1555" s="17">
        <v>44343.279120370367</v>
      </c>
      <c r="F1555" s="7">
        <v>113</v>
      </c>
      <c r="G1555" s="5" t="s">
        <v>45</v>
      </c>
    </row>
    <row r="1556" spans="2:7" x14ac:dyDescent="0.3">
      <c r="B1556" s="5" t="s">
        <v>29</v>
      </c>
      <c r="C1556" s="5" t="s">
        <v>41</v>
      </c>
      <c r="D1556" s="6">
        <v>44343</v>
      </c>
      <c r="E1556" s="17">
        <v>44343.279178240737</v>
      </c>
      <c r="F1556" s="7">
        <v>123</v>
      </c>
      <c r="G1556" s="5" t="s">
        <v>45</v>
      </c>
    </row>
    <row r="1557" spans="2:7" x14ac:dyDescent="0.3">
      <c r="B1557" s="5" t="s">
        <v>26</v>
      </c>
      <c r="C1557" s="5" t="s">
        <v>43</v>
      </c>
      <c r="D1557" s="6">
        <v>44343</v>
      </c>
      <c r="E1557" s="17">
        <v>44343.279363425921</v>
      </c>
      <c r="F1557" s="7">
        <v>106</v>
      </c>
      <c r="G1557" s="5" t="s">
        <v>44</v>
      </c>
    </row>
    <row r="1558" spans="2:7" x14ac:dyDescent="0.3">
      <c r="B1558" s="5" t="s">
        <v>26</v>
      </c>
      <c r="C1558" s="5" t="s">
        <v>43</v>
      </c>
      <c r="D1558" s="6">
        <v>44343</v>
      </c>
      <c r="E1558" s="17">
        <v>44343.279467592591</v>
      </c>
      <c r="F1558" s="7">
        <v>112</v>
      </c>
      <c r="G1558" s="5" t="s">
        <v>44</v>
      </c>
    </row>
    <row r="1559" spans="2:7" ht="28.8" x14ac:dyDescent="0.3">
      <c r="B1559" s="5" t="s">
        <v>26</v>
      </c>
      <c r="C1559" s="5" t="s">
        <v>43</v>
      </c>
      <c r="D1559" s="6">
        <v>44343</v>
      </c>
      <c r="E1559" s="17">
        <v>44343.279722222222</v>
      </c>
      <c r="F1559" s="7">
        <v>113</v>
      </c>
      <c r="G1559" s="5" t="s">
        <v>46</v>
      </c>
    </row>
    <row r="1560" spans="2:7" x14ac:dyDescent="0.3">
      <c r="B1560" s="5" t="s">
        <v>26</v>
      </c>
      <c r="C1560" s="5" t="s">
        <v>43</v>
      </c>
      <c r="D1560" s="6">
        <v>44343</v>
      </c>
      <c r="E1560" s="17">
        <v>44343.279780092591</v>
      </c>
      <c r="F1560" s="7">
        <v>123</v>
      </c>
      <c r="G1560" s="5" t="s">
        <v>47</v>
      </c>
    </row>
    <row r="1561" spans="2:7" x14ac:dyDescent="0.3">
      <c r="B1561" s="5" t="s">
        <v>26</v>
      </c>
      <c r="C1561" s="5" t="s">
        <v>48</v>
      </c>
      <c r="D1561" s="6">
        <v>44343</v>
      </c>
      <c r="E1561" s="17">
        <v>44343.282326388879</v>
      </c>
      <c r="F1561" s="7">
        <v>112</v>
      </c>
      <c r="G1561" s="5" t="s">
        <v>49</v>
      </c>
    </row>
    <row r="1562" spans="2:7" x14ac:dyDescent="0.3">
      <c r="B1562" s="5" t="s">
        <v>26</v>
      </c>
      <c r="C1562" s="5" t="s">
        <v>52</v>
      </c>
      <c r="D1562" s="6">
        <v>44343</v>
      </c>
      <c r="E1562" s="17">
        <v>44343.284826388888</v>
      </c>
      <c r="F1562" s="7">
        <v>112</v>
      </c>
      <c r="G1562" s="5" t="s">
        <v>53</v>
      </c>
    </row>
    <row r="1563" spans="2:7" x14ac:dyDescent="0.3">
      <c r="B1563" s="5" t="s">
        <v>29</v>
      </c>
      <c r="C1563" s="5" t="s">
        <v>50</v>
      </c>
      <c r="D1563" s="6">
        <v>44343</v>
      </c>
      <c r="E1563" s="17">
        <v>44343.285347222212</v>
      </c>
      <c r="F1563" s="7">
        <v>112</v>
      </c>
      <c r="G1563" s="5" t="s">
        <v>51</v>
      </c>
    </row>
    <row r="1564" spans="2:7" x14ac:dyDescent="0.3">
      <c r="B1564" s="5" t="s">
        <v>26</v>
      </c>
      <c r="C1564" s="5" t="s">
        <v>54</v>
      </c>
      <c r="D1564" s="6">
        <v>44343</v>
      </c>
      <c r="E1564" s="17">
        <v>44343.285497685181</v>
      </c>
      <c r="F1564" s="7">
        <v>112</v>
      </c>
      <c r="G1564" s="5" t="s">
        <v>55</v>
      </c>
    </row>
    <row r="1565" spans="2:7" x14ac:dyDescent="0.3">
      <c r="B1565" s="5" t="s">
        <v>29</v>
      </c>
      <c r="C1565" s="5" t="s">
        <v>58</v>
      </c>
      <c r="D1565" s="6">
        <v>44343</v>
      </c>
      <c r="E1565" s="17">
        <v>44343.285555555558</v>
      </c>
      <c r="F1565" s="7">
        <v>112</v>
      </c>
      <c r="G1565" s="5" t="s">
        <v>59</v>
      </c>
    </row>
    <row r="1566" spans="2:7" x14ac:dyDescent="0.3">
      <c r="B1566" s="5" t="s">
        <v>26</v>
      </c>
      <c r="C1566" s="5" t="s">
        <v>56</v>
      </c>
      <c r="D1566" s="6">
        <v>44343</v>
      </c>
      <c r="E1566" s="17">
        <v>44343.285949074074</v>
      </c>
      <c r="F1566" s="7">
        <v>112</v>
      </c>
      <c r="G1566" s="5" t="s">
        <v>57</v>
      </c>
    </row>
    <row r="1567" spans="2:7" x14ac:dyDescent="0.3">
      <c r="B1567" s="5" t="s">
        <v>29</v>
      </c>
      <c r="C1567" s="5" t="s">
        <v>60</v>
      </c>
      <c r="D1567" s="6">
        <v>44343</v>
      </c>
      <c r="E1567" s="17">
        <v>44343.286678240744</v>
      </c>
      <c r="F1567" s="7">
        <v>112</v>
      </c>
      <c r="G1567" s="5" t="s">
        <v>61</v>
      </c>
    </row>
    <row r="1568" spans="2:7" x14ac:dyDescent="0.3">
      <c r="B1568" s="5" t="s">
        <v>26</v>
      </c>
      <c r="C1568" s="5" t="s">
        <v>48</v>
      </c>
      <c r="D1568" s="6">
        <v>44343</v>
      </c>
      <c r="E1568" s="17">
        <v>44343.286956018506</v>
      </c>
      <c r="F1568" s="7">
        <v>113</v>
      </c>
      <c r="G1568" s="5" t="s">
        <v>63</v>
      </c>
    </row>
    <row r="1569" spans="2:7" x14ac:dyDescent="0.3">
      <c r="B1569" s="5" t="s">
        <v>26</v>
      </c>
      <c r="C1569" s="5" t="s">
        <v>48</v>
      </c>
      <c r="D1569" s="6">
        <v>44343</v>
      </c>
      <c r="E1569" s="17">
        <v>44343.287037037022</v>
      </c>
      <c r="F1569" s="7">
        <v>123</v>
      </c>
      <c r="G1569" s="5" t="s">
        <v>63</v>
      </c>
    </row>
    <row r="1570" spans="2:7" x14ac:dyDescent="0.3">
      <c r="B1570" s="5" t="s">
        <v>26</v>
      </c>
      <c r="C1570" s="5" t="s">
        <v>64</v>
      </c>
      <c r="D1570" s="6">
        <v>44343</v>
      </c>
      <c r="E1570" s="17">
        <v>44343.287708333337</v>
      </c>
      <c r="F1570" s="7">
        <v>112</v>
      </c>
      <c r="G1570" s="5" t="s">
        <v>65</v>
      </c>
    </row>
    <row r="1571" spans="2:7" x14ac:dyDescent="0.3">
      <c r="B1571" s="5" t="s">
        <v>26</v>
      </c>
      <c r="C1571" s="5" t="s">
        <v>62</v>
      </c>
      <c r="D1571" s="6">
        <v>44343</v>
      </c>
      <c r="E1571" s="17">
        <v>44343.288171296292</v>
      </c>
      <c r="F1571" s="7">
        <v>112</v>
      </c>
      <c r="G1571" s="5" t="s">
        <v>49</v>
      </c>
    </row>
    <row r="1572" spans="2:7" x14ac:dyDescent="0.3">
      <c r="B1572" s="5" t="s">
        <v>26</v>
      </c>
      <c r="C1572" s="5" t="s">
        <v>52</v>
      </c>
      <c r="D1572" s="6">
        <v>44343</v>
      </c>
      <c r="E1572" s="17">
        <v>44343.289930555555</v>
      </c>
      <c r="F1572" s="7">
        <v>113</v>
      </c>
      <c r="G1572" s="5" t="s">
        <v>66</v>
      </c>
    </row>
    <row r="1573" spans="2:7" x14ac:dyDescent="0.3">
      <c r="B1573" s="5" t="s">
        <v>26</v>
      </c>
      <c r="C1573" s="5" t="s">
        <v>52</v>
      </c>
      <c r="D1573" s="6">
        <v>44343</v>
      </c>
      <c r="E1573" s="17">
        <v>44343.289965277778</v>
      </c>
      <c r="F1573" s="7">
        <v>123</v>
      </c>
      <c r="G1573" s="5" t="s">
        <v>66</v>
      </c>
    </row>
    <row r="1574" spans="2:7" x14ac:dyDescent="0.3">
      <c r="B1574" s="5" t="s">
        <v>26</v>
      </c>
      <c r="C1574" s="5" t="s">
        <v>52</v>
      </c>
      <c r="D1574" s="6">
        <v>44343</v>
      </c>
      <c r="E1574" s="17">
        <v>44343.29011574074</v>
      </c>
      <c r="F1574" s="7">
        <v>156</v>
      </c>
      <c r="G1574" s="5" t="s">
        <v>67</v>
      </c>
    </row>
    <row r="1575" spans="2:7" x14ac:dyDescent="0.3">
      <c r="B1575" s="5" t="s">
        <v>26</v>
      </c>
      <c r="C1575" s="5" t="s">
        <v>56</v>
      </c>
      <c r="D1575" s="6">
        <v>44343</v>
      </c>
      <c r="E1575" s="17">
        <v>44343.290995370364</v>
      </c>
      <c r="F1575" s="7">
        <v>113</v>
      </c>
      <c r="G1575" s="5" t="s">
        <v>68</v>
      </c>
    </row>
    <row r="1576" spans="2:7" x14ac:dyDescent="0.3">
      <c r="B1576" s="5" t="s">
        <v>26</v>
      </c>
      <c r="C1576" s="5" t="s">
        <v>56</v>
      </c>
      <c r="D1576" s="6">
        <v>44343</v>
      </c>
      <c r="E1576" s="17">
        <v>44343.291006944441</v>
      </c>
      <c r="F1576" s="7">
        <v>123</v>
      </c>
      <c r="G1576" s="5" t="s">
        <v>68</v>
      </c>
    </row>
    <row r="1577" spans="2:7" x14ac:dyDescent="0.3">
      <c r="B1577" s="5" t="s">
        <v>26</v>
      </c>
      <c r="C1577" s="5" t="s">
        <v>72</v>
      </c>
      <c r="D1577" s="6">
        <v>44343</v>
      </c>
      <c r="E1577" s="17">
        <v>44343.291099537033</v>
      </c>
      <c r="F1577" s="7">
        <v>102</v>
      </c>
      <c r="G1577" s="5" t="s">
        <v>73</v>
      </c>
    </row>
    <row r="1578" spans="2:7" x14ac:dyDescent="0.3">
      <c r="B1578" s="5" t="s">
        <v>29</v>
      </c>
      <c r="C1578" s="5" t="s">
        <v>70</v>
      </c>
      <c r="D1578" s="6">
        <v>44343</v>
      </c>
      <c r="E1578" s="17">
        <v>44343.291284722225</v>
      </c>
      <c r="F1578" s="7">
        <v>102</v>
      </c>
      <c r="G1578" s="5" t="s">
        <v>71</v>
      </c>
    </row>
    <row r="1579" spans="2:7" x14ac:dyDescent="0.3">
      <c r="B1579" s="5" t="s">
        <v>29</v>
      </c>
      <c r="C1579" s="5" t="s">
        <v>74</v>
      </c>
      <c r="D1579" s="6">
        <v>44343</v>
      </c>
      <c r="E1579" s="17">
        <v>44343.291655092587</v>
      </c>
      <c r="F1579" s="7">
        <v>112</v>
      </c>
      <c r="G1579" s="5" t="s">
        <v>75</v>
      </c>
    </row>
    <row r="1580" spans="2:7" x14ac:dyDescent="0.3">
      <c r="B1580" s="5" t="s">
        <v>29</v>
      </c>
      <c r="C1580" s="5" t="s">
        <v>70</v>
      </c>
      <c r="D1580" s="6">
        <v>44343</v>
      </c>
      <c r="E1580" s="17">
        <v>44343.291886574079</v>
      </c>
      <c r="F1580" s="7">
        <v>106</v>
      </c>
      <c r="G1580" s="5" t="s">
        <v>71</v>
      </c>
    </row>
    <row r="1581" spans="2:7" x14ac:dyDescent="0.3">
      <c r="B1581" s="5" t="s">
        <v>29</v>
      </c>
      <c r="C1581" s="5" t="s">
        <v>60</v>
      </c>
      <c r="D1581" s="6">
        <v>44343</v>
      </c>
      <c r="E1581" s="17">
        <v>44343.291932870372</v>
      </c>
      <c r="F1581" s="7">
        <v>113</v>
      </c>
      <c r="G1581" s="5" t="s">
        <v>76</v>
      </c>
    </row>
    <row r="1582" spans="2:7" x14ac:dyDescent="0.3">
      <c r="B1582" s="5" t="s">
        <v>29</v>
      </c>
      <c r="C1582" s="5" t="s">
        <v>60</v>
      </c>
      <c r="D1582" s="6">
        <v>44343</v>
      </c>
      <c r="E1582" s="17">
        <v>44343.291932870372</v>
      </c>
      <c r="F1582" s="7">
        <v>123</v>
      </c>
      <c r="G1582" s="5" t="s">
        <v>76</v>
      </c>
    </row>
    <row r="1583" spans="2:7" x14ac:dyDescent="0.3">
      <c r="B1583" s="5" t="s">
        <v>29</v>
      </c>
      <c r="C1583" s="5" t="s">
        <v>70</v>
      </c>
      <c r="D1583" s="6">
        <v>44343</v>
      </c>
      <c r="E1583" s="17">
        <v>44343.291990740749</v>
      </c>
      <c r="F1583" s="7">
        <v>112</v>
      </c>
      <c r="G1583" s="5" t="s">
        <v>71</v>
      </c>
    </row>
    <row r="1584" spans="2:7" x14ac:dyDescent="0.3">
      <c r="B1584" s="5" t="s">
        <v>26</v>
      </c>
      <c r="C1584" s="5" t="s">
        <v>62</v>
      </c>
      <c r="D1584" s="6">
        <v>44343</v>
      </c>
      <c r="E1584" s="17">
        <v>44343.292488425919</v>
      </c>
      <c r="F1584" s="7">
        <v>113</v>
      </c>
      <c r="G1584" s="5" t="s">
        <v>63</v>
      </c>
    </row>
    <row r="1585" spans="2:7" x14ac:dyDescent="0.3">
      <c r="B1585" s="5" t="s">
        <v>26</v>
      </c>
      <c r="C1585" s="5" t="s">
        <v>62</v>
      </c>
      <c r="D1585" s="6">
        <v>44343</v>
      </c>
      <c r="E1585" s="17">
        <v>44343.292499999996</v>
      </c>
      <c r="F1585" s="7">
        <v>135</v>
      </c>
      <c r="G1585" s="5" t="s">
        <v>63</v>
      </c>
    </row>
    <row r="1586" spans="2:7" x14ac:dyDescent="0.3">
      <c r="B1586" s="5" t="s">
        <v>26</v>
      </c>
      <c r="C1586" s="5" t="s">
        <v>64</v>
      </c>
      <c r="D1586" s="6">
        <v>44343</v>
      </c>
      <c r="E1586" s="17">
        <v>44343.292719907411</v>
      </c>
      <c r="F1586" s="7">
        <v>113</v>
      </c>
      <c r="G1586" s="5" t="s">
        <v>90</v>
      </c>
    </row>
    <row r="1587" spans="2:7" x14ac:dyDescent="0.3">
      <c r="B1587" s="5" t="s">
        <v>26</v>
      </c>
      <c r="C1587" s="5" t="s">
        <v>64</v>
      </c>
      <c r="D1587" s="6">
        <v>44343</v>
      </c>
      <c r="E1587" s="17">
        <v>44343.292812500003</v>
      </c>
      <c r="F1587" s="7">
        <v>123</v>
      </c>
      <c r="G1587" s="5" t="s">
        <v>90</v>
      </c>
    </row>
    <row r="1588" spans="2:7" ht="28.8" x14ac:dyDescent="0.3">
      <c r="B1588" s="5" t="s">
        <v>29</v>
      </c>
      <c r="C1588" s="5" t="s">
        <v>70</v>
      </c>
      <c r="D1588" s="6">
        <v>44343</v>
      </c>
      <c r="E1588" s="17">
        <v>44343.292812500011</v>
      </c>
      <c r="F1588" s="7">
        <v>113</v>
      </c>
      <c r="G1588" s="5" t="s">
        <v>77</v>
      </c>
    </row>
    <row r="1589" spans="2:7" x14ac:dyDescent="0.3">
      <c r="B1589" s="5" t="s">
        <v>29</v>
      </c>
      <c r="C1589" s="5" t="s">
        <v>70</v>
      </c>
      <c r="D1589" s="6">
        <v>44343</v>
      </c>
      <c r="E1589" s="17">
        <v>44343.292974537049</v>
      </c>
      <c r="F1589" s="7">
        <v>123</v>
      </c>
      <c r="G1589" s="5" t="s">
        <v>78</v>
      </c>
    </row>
    <row r="1590" spans="2:7" x14ac:dyDescent="0.3">
      <c r="B1590" s="5" t="s">
        <v>26</v>
      </c>
      <c r="C1590" s="5" t="s">
        <v>72</v>
      </c>
      <c r="D1590" s="6">
        <v>44343</v>
      </c>
      <c r="E1590" s="17">
        <v>44343.293009259258</v>
      </c>
      <c r="F1590" s="7">
        <v>106</v>
      </c>
      <c r="G1590" s="5" t="s">
        <v>73</v>
      </c>
    </row>
    <row r="1591" spans="2:7" x14ac:dyDescent="0.3">
      <c r="B1591" s="5" t="s">
        <v>26</v>
      </c>
      <c r="C1591" s="5" t="s">
        <v>72</v>
      </c>
      <c r="D1591" s="6">
        <v>44343</v>
      </c>
      <c r="E1591" s="17">
        <v>44343.293113425927</v>
      </c>
      <c r="F1591" s="7">
        <v>112</v>
      </c>
      <c r="G1591" s="5" t="s">
        <v>73</v>
      </c>
    </row>
    <row r="1592" spans="2:7" x14ac:dyDescent="0.3">
      <c r="B1592" s="5" t="s">
        <v>26</v>
      </c>
      <c r="C1592" s="5" t="s">
        <v>79</v>
      </c>
      <c r="D1592" s="6">
        <v>44343</v>
      </c>
      <c r="E1592" s="17">
        <v>44343.293287037042</v>
      </c>
      <c r="F1592" s="7">
        <v>102</v>
      </c>
      <c r="G1592" s="5" t="s">
        <v>80</v>
      </c>
    </row>
    <row r="1593" spans="2:7" x14ac:dyDescent="0.3">
      <c r="B1593" s="5" t="s">
        <v>29</v>
      </c>
      <c r="C1593" s="5" t="s">
        <v>83</v>
      </c>
      <c r="D1593" s="6">
        <v>44343</v>
      </c>
      <c r="E1593" s="17">
        <v>44343.293437499997</v>
      </c>
      <c r="F1593" s="7">
        <v>102</v>
      </c>
      <c r="G1593" s="5" t="s">
        <v>84</v>
      </c>
    </row>
    <row r="1594" spans="2:7" x14ac:dyDescent="0.3">
      <c r="B1594" s="5" t="s">
        <v>26</v>
      </c>
      <c r="C1594" s="5" t="s">
        <v>62</v>
      </c>
      <c r="D1594" s="6">
        <v>44343</v>
      </c>
      <c r="E1594" s="17">
        <v>44343.293981481474</v>
      </c>
      <c r="F1594" s="7">
        <v>113</v>
      </c>
      <c r="G1594" s="5" t="s">
        <v>63</v>
      </c>
    </row>
    <row r="1595" spans="2:7" x14ac:dyDescent="0.3">
      <c r="B1595" s="5" t="s">
        <v>26</v>
      </c>
      <c r="C1595" s="5" t="s">
        <v>85</v>
      </c>
      <c r="D1595" s="6">
        <v>44343</v>
      </c>
      <c r="E1595" s="17">
        <v>44343.294004629635</v>
      </c>
      <c r="F1595" s="7">
        <v>102</v>
      </c>
      <c r="G1595" s="5" t="s">
        <v>86</v>
      </c>
    </row>
    <row r="1596" spans="2:7" x14ac:dyDescent="0.3">
      <c r="B1596" s="5" t="s">
        <v>26</v>
      </c>
      <c r="C1596" s="5" t="s">
        <v>62</v>
      </c>
      <c r="D1596" s="6">
        <v>44343</v>
      </c>
      <c r="E1596" s="17">
        <v>44343.294016203698</v>
      </c>
      <c r="F1596" s="7">
        <v>123</v>
      </c>
      <c r="G1596" s="5" t="s">
        <v>63</v>
      </c>
    </row>
    <row r="1597" spans="2:7" x14ac:dyDescent="0.3">
      <c r="B1597" s="5" t="s">
        <v>29</v>
      </c>
      <c r="C1597" s="5" t="s">
        <v>83</v>
      </c>
      <c r="D1597" s="6">
        <v>44343</v>
      </c>
      <c r="E1597" s="17">
        <v>44343.294074074074</v>
      </c>
      <c r="F1597" s="7">
        <v>106</v>
      </c>
      <c r="G1597" s="5" t="s">
        <v>84</v>
      </c>
    </row>
    <row r="1598" spans="2:7" x14ac:dyDescent="0.3">
      <c r="B1598" s="5" t="s">
        <v>29</v>
      </c>
      <c r="C1598" s="5" t="s">
        <v>83</v>
      </c>
      <c r="D1598" s="6">
        <v>44343</v>
      </c>
      <c r="E1598" s="17">
        <v>44343.294178240743</v>
      </c>
      <c r="F1598" s="7">
        <v>112</v>
      </c>
      <c r="G1598" s="5" t="s">
        <v>84</v>
      </c>
    </row>
    <row r="1599" spans="2:7" x14ac:dyDescent="0.3">
      <c r="B1599" s="5" t="s">
        <v>26</v>
      </c>
      <c r="C1599" s="5" t="s">
        <v>79</v>
      </c>
      <c r="D1599" s="6">
        <v>44343</v>
      </c>
      <c r="E1599" s="17">
        <v>44343.294224537043</v>
      </c>
      <c r="F1599" s="7">
        <v>106</v>
      </c>
      <c r="G1599" s="5" t="s">
        <v>80</v>
      </c>
    </row>
    <row r="1600" spans="2:7" x14ac:dyDescent="0.3">
      <c r="B1600" s="5" t="s">
        <v>26</v>
      </c>
      <c r="C1600" s="5" t="s">
        <v>79</v>
      </c>
      <c r="D1600" s="6">
        <v>44343</v>
      </c>
      <c r="E1600" s="17">
        <v>44343.294328703712</v>
      </c>
      <c r="F1600" s="7">
        <v>112</v>
      </c>
      <c r="G1600" s="5" t="s">
        <v>80</v>
      </c>
    </row>
    <row r="1601" spans="2:7" ht="28.8" x14ac:dyDescent="0.3">
      <c r="B1601" s="5" t="s">
        <v>26</v>
      </c>
      <c r="C1601" s="5" t="s">
        <v>72</v>
      </c>
      <c r="D1601" s="6">
        <v>44343</v>
      </c>
      <c r="E1601" s="17">
        <v>44343.294444444451</v>
      </c>
      <c r="F1601" s="7">
        <v>113</v>
      </c>
      <c r="G1601" s="5" t="s">
        <v>87</v>
      </c>
    </row>
    <row r="1602" spans="2:7" x14ac:dyDescent="0.3">
      <c r="B1602" s="5" t="s">
        <v>26</v>
      </c>
      <c r="C1602" s="5" t="s">
        <v>72</v>
      </c>
      <c r="D1602" s="6">
        <v>44343</v>
      </c>
      <c r="E1602" s="17">
        <v>44343.294467592597</v>
      </c>
      <c r="F1602" s="7">
        <v>123</v>
      </c>
      <c r="G1602" s="5" t="s">
        <v>68</v>
      </c>
    </row>
    <row r="1603" spans="2:7" ht="28.8" x14ac:dyDescent="0.3">
      <c r="B1603" s="5" t="s">
        <v>29</v>
      </c>
      <c r="C1603" s="5" t="s">
        <v>83</v>
      </c>
      <c r="D1603" s="6">
        <v>44343</v>
      </c>
      <c r="E1603" s="17">
        <v>44343.294803240744</v>
      </c>
      <c r="F1603" s="7">
        <v>113</v>
      </c>
      <c r="G1603" s="5" t="s">
        <v>92</v>
      </c>
    </row>
    <row r="1604" spans="2:7" x14ac:dyDescent="0.3">
      <c r="B1604" s="5" t="s">
        <v>26</v>
      </c>
      <c r="C1604" s="5" t="s">
        <v>85</v>
      </c>
      <c r="D1604" s="6">
        <v>44343</v>
      </c>
      <c r="E1604" s="17">
        <v>44343.294814814821</v>
      </c>
      <c r="F1604" s="7">
        <v>106</v>
      </c>
      <c r="G1604" s="5" t="s">
        <v>86</v>
      </c>
    </row>
    <row r="1605" spans="2:7" x14ac:dyDescent="0.3">
      <c r="B1605" s="5" t="s">
        <v>29</v>
      </c>
      <c r="C1605" s="5" t="s">
        <v>83</v>
      </c>
      <c r="D1605" s="6">
        <v>44343</v>
      </c>
      <c r="E1605" s="17">
        <v>44343.294907407413</v>
      </c>
      <c r="F1605" s="7">
        <v>123</v>
      </c>
      <c r="G1605" s="5" t="s">
        <v>93</v>
      </c>
    </row>
    <row r="1606" spans="2:7" x14ac:dyDescent="0.3">
      <c r="B1606" s="5" t="s">
        <v>26</v>
      </c>
      <c r="C1606" s="5" t="s">
        <v>85</v>
      </c>
      <c r="D1606" s="6">
        <v>44343</v>
      </c>
      <c r="E1606" s="17">
        <v>44343.29491898149</v>
      </c>
      <c r="F1606" s="7">
        <v>112</v>
      </c>
      <c r="G1606" s="5" t="s">
        <v>86</v>
      </c>
    </row>
    <row r="1607" spans="2:7" ht="28.8" x14ac:dyDescent="0.3">
      <c r="B1607" s="5" t="s">
        <v>26</v>
      </c>
      <c r="C1607" s="5" t="s">
        <v>79</v>
      </c>
      <c r="D1607" s="6">
        <v>44343</v>
      </c>
      <c r="E1607" s="17">
        <v>44343.294953703713</v>
      </c>
      <c r="F1607" s="7">
        <v>113</v>
      </c>
      <c r="G1607" s="5" t="s">
        <v>81</v>
      </c>
    </row>
    <row r="1608" spans="2:7" x14ac:dyDescent="0.3">
      <c r="B1608" s="5" t="s">
        <v>26</v>
      </c>
      <c r="C1608" s="5" t="s">
        <v>79</v>
      </c>
      <c r="D1608" s="6">
        <v>44343</v>
      </c>
      <c r="E1608" s="17">
        <v>44343.295104166675</v>
      </c>
      <c r="F1608" s="7">
        <v>123</v>
      </c>
      <c r="G1608" s="5" t="s">
        <v>82</v>
      </c>
    </row>
    <row r="1609" spans="2:7" ht="28.8" x14ac:dyDescent="0.3">
      <c r="B1609" s="5" t="s">
        <v>26</v>
      </c>
      <c r="C1609" s="5" t="s">
        <v>85</v>
      </c>
      <c r="D1609" s="6">
        <v>44343</v>
      </c>
      <c r="E1609" s="17">
        <v>44343.295381944452</v>
      </c>
      <c r="F1609" s="7">
        <v>113</v>
      </c>
      <c r="G1609" s="5" t="s">
        <v>89</v>
      </c>
    </row>
    <row r="1610" spans="2:7" x14ac:dyDescent="0.3">
      <c r="B1610" s="5" t="s">
        <v>26</v>
      </c>
      <c r="C1610" s="5" t="s">
        <v>85</v>
      </c>
      <c r="D1610" s="6">
        <v>44343</v>
      </c>
      <c r="E1610" s="17">
        <v>44343.295497685191</v>
      </c>
      <c r="F1610" s="7">
        <v>123</v>
      </c>
      <c r="G1610" s="5" t="s">
        <v>90</v>
      </c>
    </row>
    <row r="1611" spans="2:7" x14ac:dyDescent="0.3">
      <c r="B1611" s="5" t="s">
        <v>26</v>
      </c>
      <c r="C1611" s="5" t="s">
        <v>54</v>
      </c>
      <c r="D1611" s="6">
        <v>44343</v>
      </c>
      <c r="E1611" s="17">
        <v>44343.295532407399</v>
      </c>
      <c r="F1611" s="7">
        <v>113</v>
      </c>
      <c r="G1611" s="5" t="s">
        <v>88</v>
      </c>
    </row>
    <row r="1612" spans="2:7" x14ac:dyDescent="0.3">
      <c r="B1612" s="5" t="s">
        <v>26</v>
      </c>
      <c r="C1612" s="5" t="s">
        <v>54</v>
      </c>
      <c r="D1612" s="6">
        <v>44343</v>
      </c>
      <c r="E1612" s="17">
        <v>44343.295659722215</v>
      </c>
      <c r="F1612" s="7">
        <v>123</v>
      </c>
      <c r="G1612" s="5" t="s">
        <v>88</v>
      </c>
    </row>
    <row r="1613" spans="2:7" x14ac:dyDescent="0.3">
      <c r="B1613" s="5" t="s">
        <v>29</v>
      </c>
      <c r="C1613" s="5" t="s">
        <v>50</v>
      </c>
      <c r="D1613" s="6">
        <v>44343</v>
      </c>
      <c r="E1613" s="17">
        <v>44343.295960648138</v>
      </c>
      <c r="F1613" s="7">
        <v>113</v>
      </c>
      <c r="G1613" s="5" t="s">
        <v>91</v>
      </c>
    </row>
    <row r="1614" spans="2:7" x14ac:dyDescent="0.3">
      <c r="B1614" s="5" t="s">
        <v>29</v>
      </c>
      <c r="C1614" s="5" t="s">
        <v>50</v>
      </c>
      <c r="D1614" s="6">
        <v>44343</v>
      </c>
      <c r="E1614" s="17">
        <v>44343.296076388877</v>
      </c>
      <c r="F1614" s="7">
        <v>123</v>
      </c>
      <c r="G1614" s="5" t="s">
        <v>91</v>
      </c>
    </row>
    <row r="1615" spans="2:7" x14ac:dyDescent="0.3">
      <c r="B1615" s="5" t="s">
        <v>29</v>
      </c>
      <c r="C1615" s="5" t="s">
        <v>58</v>
      </c>
      <c r="D1615" s="6">
        <v>44343</v>
      </c>
      <c r="E1615" s="17">
        <v>44343.296087962968</v>
      </c>
      <c r="F1615" s="7">
        <v>113</v>
      </c>
      <c r="G1615" s="5" t="s">
        <v>69</v>
      </c>
    </row>
    <row r="1616" spans="2:7" x14ac:dyDescent="0.3">
      <c r="B1616" s="5" t="s">
        <v>29</v>
      </c>
      <c r="C1616" s="5" t="s">
        <v>58</v>
      </c>
      <c r="D1616" s="6">
        <v>44343</v>
      </c>
      <c r="E1616" s="17">
        <v>44343.296180555561</v>
      </c>
      <c r="F1616" s="7">
        <v>123</v>
      </c>
      <c r="G1616" s="5" t="s">
        <v>69</v>
      </c>
    </row>
    <row r="1617" spans="2:7" x14ac:dyDescent="0.3">
      <c r="B1617" s="5" t="s">
        <v>29</v>
      </c>
      <c r="C1617" s="5" t="s">
        <v>50</v>
      </c>
      <c r="D1617" s="6">
        <v>44343</v>
      </c>
      <c r="E1617" s="17">
        <v>44343.296226851839</v>
      </c>
      <c r="F1617" s="7">
        <v>156</v>
      </c>
      <c r="G1617" s="5" t="s">
        <v>67</v>
      </c>
    </row>
    <row r="1618" spans="2:7" x14ac:dyDescent="0.3">
      <c r="B1618" s="5" t="s">
        <v>29</v>
      </c>
      <c r="C1618" s="5" t="s">
        <v>58</v>
      </c>
      <c r="D1618" s="6">
        <v>44343</v>
      </c>
      <c r="E1618" s="17">
        <v>44343.296342592599</v>
      </c>
      <c r="F1618" s="7">
        <v>156</v>
      </c>
      <c r="G1618" s="5" t="s">
        <v>67</v>
      </c>
    </row>
    <row r="1619" spans="2:7" x14ac:dyDescent="0.3">
      <c r="B1619" s="5" t="s">
        <v>29</v>
      </c>
      <c r="C1619" s="5" t="s">
        <v>74</v>
      </c>
      <c r="D1619" s="6">
        <v>44343</v>
      </c>
      <c r="E1619" s="17">
        <v>44343.296643518508</v>
      </c>
      <c r="F1619" s="7">
        <v>113</v>
      </c>
      <c r="G1619" s="5" t="s">
        <v>94</v>
      </c>
    </row>
    <row r="1620" spans="2:7" x14ac:dyDescent="0.3">
      <c r="B1620" s="5" t="s">
        <v>29</v>
      </c>
      <c r="C1620" s="5" t="s">
        <v>74</v>
      </c>
      <c r="D1620" s="6">
        <v>44343</v>
      </c>
      <c r="E1620" s="17">
        <v>44343.296678240731</v>
      </c>
      <c r="F1620" s="7">
        <v>123</v>
      </c>
      <c r="G1620" s="5" t="s">
        <v>94</v>
      </c>
    </row>
    <row r="1621" spans="2:7" x14ac:dyDescent="0.3">
      <c r="B1621" s="5" t="s">
        <v>29</v>
      </c>
      <c r="C1621" s="5" t="s">
        <v>97</v>
      </c>
      <c r="D1621" s="6">
        <v>44343</v>
      </c>
      <c r="E1621" s="17">
        <v>44343.298738425925</v>
      </c>
      <c r="F1621" s="7">
        <v>102</v>
      </c>
      <c r="G1621" s="5" t="s">
        <v>98</v>
      </c>
    </row>
    <row r="1622" spans="2:7" x14ac:dyDescent="0.3">
      <c r="B1622" s="5" t="s">
        <v>26</v>
      </c>
      <c r="C1622" s="5" t="s">
        <v>95</v>
      </c>
      <c r="D1622" s="6">
        <v>44343</v>
      </c>
      <c r="E1622" s="17">
        <v>44343.299050925925</v>
      </c>
      <c r="F1622" s="7">
        <v>112</v>
      </c>
      <c r="G1622" s="5" t="s">
        <v>96</v>
      </c>
    </row>
    <row r="1623" spans="2:7" x14ac:dyDescent="0.3">
      <c r="B1623" s="5" t="s">
        <v>29</v>
      </c>
      <c r="C1623" s="5" t="s">
        <v>97</v>
      </c>
      <c r="D1623" s="6">
        <v>44343</v>
      </c>
      <c r="E1623" s="17">
        <v>44343.299513888887</v>
      </c>
      <c r="F1623" s="7">
        <v>106</v>
      </c>
      <c r="G1623" s="5" t="s">
        <v>98</v>
      </c>
    </row>
    <row r="1624" spans="2:7" x14ac:dyDescent="0.3">
      <c r="B1624" s="5" t="s">
        <v>29</v>
      </c>
      <c r="C1624" s="5" t="s">
        <v>97</v>
      </c>
      <c r="D1624" s="6">
        <v>44343</v>
      </c>
      <c r="E1624" s="17">
        <v>44343.299618055556</v>
      </c>
      <c r="F1624" s="7">
        <v>112</v>
      </c>
      <c r="G1624" s="5" t="s">
        <v>98</v>
      </c>
    </row>
    <row r="1625" spans="2:7" ht="28.8" x14ac:dyDescent="0.3">
      <c r="B1625" s="5" t="s">
        <v>29</v>
      </c>
      <c r="C1625" s="5" t="s">
        <v>97</v>
      </c>
      <c r="D1625" s="6">
        <v>44343</v>
      </c>
      <c r="E1625" s="17">
        <v>44343.300671296296</v>
      </c>
      <c r="F1625" s="7">
        <v>113</v>
      </c>
      <c r="G1625" s="5" t="s">
        <v>99</v>
      </c>
    </row>
    <row r="1626" spans="2:7" x14ac:dyDescent="0.3">
      <c r="B1626" s="5" t="s">
        <v>29</v>
      </c>
      <c r="C1626" s="5" t="s">
        <v>97</v>
      </c>
      <c r="D1626" s="6">
        <v>44343</v>
      </c>
      <c r="E1626" s="17">
        <v>44343.300706018519</v>
      </c>
      <c r="F1626" s="7">
        <v>123</v>
      </c>
      <c r="G1626" s="5" t="s">
        <v>94</v>
      </c>
    </row>
    <row r="1627" spans="2:7" x14ac:dyDescent="0.3">
      <c r="B1627" s="5" t="s">
        <v>26</v>
      </c>
      <c r="C1627" s="5" t="s">
        <v>95</v>
      </c>
      <c r="D1627" s="6">
        <v>44343</v>
      </c>
      <c r="E1627" s="17">
        <v>44343.303518518514</v>
      </c>
      <c r="F1627" s="7">
        <v>113</v>
      </c>
      <c r="G1627" s="5" t="s">
        <v>102</v>
      </c>
    </row>
    <row r="1628" spans="2:7" x14ac:dyDescent="0.3">
      <c r="B1628" s="5" t="s">
        <v>26</v>
      </c>
      <c r="C1628" s="5" t="s">
        <v>95</v>
      </c>
      <c r="D1628" s="6">
        <v>44343</v>
      </c>
      <c r="E1628" s="17">
        <v>44343.303622685184</v>
      </c>
      <c r="F1628" s="7">
        <v>123</v>
      </c>
      <c r="G1628" s="5" t="s">
        <v>102</v>
      </c>
    </row>
    <row r="1629" spans="2:7" x14ac:dyDescent="0.3">
      <c r="B1629" s="5" t="s">
        <v>29</v>
      </c>
      <c r="C1629" s="5" t="s">
        <v>100</v>
      </c>
      <c r="D1629" s="6">
        <v>44343</v>
      </c>
      <c r="E1629" s="17">
        <v>44343.305208333331</v>
      </c>
      <c r="F1629" s="7">
        <v>102</v>
      </c>
      <c r="G1629" s="5" t="s">
        <v>101</v>
      </c>
    </row>
    <row r="1630" spans="2:7" x14ac:dyDescent="0.3">
      <c r="B1630" s="5" t="s">
        <v>29</v>
      </c>
      <c r="C1630" s="5" t="s">
        <v>100</v>
      </c>
      <c r="D1630" s="6">
        <v>44343</v>
      </c>
      <c r="E1630" s="17">
        <v>44343.305925925924</v>
      </c>
      <c r="F1630" s="7">
        <v>106</v>
      </c>
      <c r="G1630" s="5" t="s">
        <v>101</v>
      </c>
    </row>
    <row r="1631" spans="2:7" x14ac:dyDescent="0.3">
      <c r="B1631" s="5" t="s">
        <v>29</v>
      </c>
      <c r="C1631" s="5" t="s">
        <v>100</v>
      </c>
      <c r="D1631" s="6">
        <v>44343</v>
      </c>
      <c r="E1631" s="17">
        <v>44343.306030092594</v>
      </c>
      <c r="F1631" s="7">
        <v>112</v>
      </c>
      <c r="G1631" s="5" t="s">
        <v>101</v>
      </c>
    </row>
    <row r="1632" spans="2:7" x14ac:dyDescent="0.3">
      <c r="B1632" s="5" t="s">
        <v>29</v>
      </c>
      <c r="C1632" s="5" t="s">
        <v>105</v>
      </c>
      <c r="D1632" s="6">
        <v>44343</v>
      </c>
      <c r="E1632" s="17">
        <v>44343.306898148156</v>
      </c>
      <c r="F1632" s="7">
        <v>112</v>
      </c>
      <c r="G1632" s="5" t="s">
        <v>106</v>
      </c>
    </row>
    <row r="1633" spans="2:7" ht="28.8" x14ac:dyDescent="0.3">
      <c r="B1633" s="5" t="s">
        <v>29</v>
      </c>
      <c r="C1633" s="5" t="s">
        <v>100</v>
      </c>
      <c r="D1633" s="6">
        <v>44343</v>
      </c>
      <c r="E1633" s="17">
        <v>44343.306932870371</v>
      </c>
      <c r="F1633" s="7">
        <v>113</v>
      </c>
      <c r="G1633" s="5" t="s">
        <v>103</v>
      </c>
    </row>
    <row r="1634" spans="2:7" x14ac:dyDescent="0.3">
      <c r="B1634" s="5" t="s">
        <v>29</v>
      </c>
      <c r="C1634" s="5" t="s">
        <v>100</v>
      </c>
      <c r="D1634" s="6">
        <v>44343</v>
      </c>
      <c r="E1634" s="17">
        <v>44343.307037037041</v>
      </c>
      <c r="F1634" s="7">
        <v>123</v>
      </c>
      <c r="G1634" s="5" t="s">
        <v>104</v>
      </c>
    </row>
    <row r="1635" spans="2:7" x14ac:dyDescent="0.3">
      <c r="B1635" s="5" t="s">
        <v>29</v>
      </c>
      <c r="C1635" s="5" t="s">
        <v>107</v>
      </c>
      <c r="D1635" s="6">
        <v>44343</v>
      </c>
      <c r="E1635" s="17">
        <v>44343.307083333326</v>
      </c>
      <c r="F1635" s="7">
        <v>112</v>
      </c>
      <c r="G1635" s="5" t="s">
        <v>108</v>
      </c>
    </row>
    <row r="1636" spans="2:7" x14ac:dyDescent="0.3">
      <c r="B1636" s="5" t="s">
        <v>26</v>
      </c>
      <c r="C1636" s="5" t="s">
        <v>109</v>
      </c>
      <c r="D1636" s="6">
        <v>44343</v>
      </c>
      <c r="E1636" s="17">
        <v>44343.308217592596</v>
      </c>
      <c r="F1636" s="7">
        <v>112</v>
      </c>
      <c r="G1636" s="5" t="s">
        <v>110</v>
      </c>
    </row>
    <row r="1637" spans="2:7" x14ac:dyDescent="0.3">
      <c r="B1637" s="5" t="s">
        <v>29</v>
      </c>
      <c r="C1637" s="5" t="s">
        <v>113</v>
      </c>
      <c r="D1637" s="6">
        <v>44343</v>
      </c>
      <c r="E1637" s="17">
        <v>44343.310127314813</v>
      </c>
      <c r="F1637" s="7">
        <v>112</v>
      </c>
      <c r="G1637" s="5" t="s">
        <v>114</v>
      </c>
    </row>
    <row r="1638" spans="2:7" x14ac:dyDescent="0.3">
      <c r="B1638" s="5" t="s">
        <v>26</v>
      </c>
      <c r="C1638" s="5" t="s">
        <v>111</v>
      </c>
      <c r="D1638" s="6">
        <v>44343</v>
      </c>
      <c r="E1638" s="17">
        <v>44343.310428240744</v>
      </c>
      <c r="F1638" s="7">
        <v>102</v>
      </c>
      <c r="G1638" s="5" t="s">
        <v>112</v>
      </c>
    </row>
    <row r="1639" spans="2:7" x14ac:dyDescent="0.3">
      <c r="B1639" s="5" t="s">
        <v>26</v>
      </c>
      <c r="C1639" s="5" t="s">
        <v>111</v>
      </c>
      <c r="D1639" s="6">
        <v>44343</v>
      </c>
      <c r="E1639" s="17">
        <v>44343.311273148152</v>
      </c>
      <c r="F1639" s="7">
        <v>106</v>
      </c>
      <c r="G1639" s="5" t="s">
        <v>112</v>
      </c>
    </row>
    <row r="1640" spans="2:7" x14ac:dyDescent="0.3">
      <c r="B1640" s="5" t="s">
        <v>26</v>
      </c>
      <c r="C1640" s="5" t="s">
        <v>111</v>
      </c>
      <c r="D1640" s="6">
        <v>44343</v>
      </c>
      <c r="E1640" s="17">
        <v>44343.311377314822</v>
      </c>
      <c r="F1640" s="7">
        <v>112</v>
      </c>
      <c r="G1640" s="5" t="s">
        <v>112</v>
      </c>
    </row>
    <row r="1641" spans="2:7" x14ac:dyDescent="0.3">
      <c r="B1641" s="5" t="s">
        <v>29</v>
      </c>
      <c r="C1641" s="5" t="s">
        <v>105</v>
      </c>
      <c r="D1641" s="6">
        <v>44343</v>
      </c>
      <c r="E1641" s="17">
        <v>44343.311724537045</v>
      </c>
      <c r="F1641" s="7">
        <v>113</v>
      </c>
      <c r="G1641" s="5" t="s">
        <v>127</v>
      </c>
    </row>
    <row r="1642" spans="2:7" x14ac:dyDescent="0.3">
      <c r="B1642" s="5" t="s">
        <v>29</v>
      </c>
      <c r="C1642" s="5" t="s">
        <v>105</v>
      </c>
      <c r="D1642" s="6">
        <v>44343</v>
      </c>
      <c r="E1642" s="17">
        <v>44343.311724537045</v>
      </c>
      <c r="F1642" s="7">
        <v>123</v>
      </c>
      <c r="G1642" s="5" t="s">
        <v>127</v>
      </c>
    </row>
    <row r="1643" spans="2:7" x14ac:dyDescent="0.3">
      <c r="B1643" s="5" t="s">
        <v>29</v>
      </c>
      <c r="C1643" s="5" t="s">
        <v>107</v>
      </c>
      <c r="D1643" s="6">
        <v>44343</v>
      </c>
      <c r="E1643" s="17">
        <v>44343.3118287037</v>
      </c>
      <c r="F1643" s="7">
        <v>113</v>
      </c>
      <c r="G1643" s="5" t="s">
        <v>115</v>
      </c>
    </row>
    <row r="1644" spans="2:7" x14ac:dyDescent="0.3">
      <c r="B1644" s="5" t="s">
        <v>29</v>
      </c>
      <c r="C1644" s="5" t="s">
        <v>107</v>
      </c>
      <c r="D1644" s="6">
        <v>44343</v>
      </c>
      <c r="E1644" s="17">
        <v>44343.311886574069</v>
      </c>
      <c r="F1644" s="7">
        <v>123</v>
      </c>
      <c r="G1644" s="5" t="s">
        <v>115</v>
      </c>
    </row>
    <row r="1645" spans="2:7" x14ac:dyDescent="0.3">
      <c r="B1645" s="5" t="s">
        <v>29</v>
      </c>
      <c r="C1645" s="5" t="s">
        <v>116</v>
      </c>
      <c r="D1645" s="6">
        <v>44343</v>
      </c>
      <c r="E1645" s="17">
        <v>44343.312025462961</v>
      </c>
      <c r="F1645" s="7">
        <v>112</v>
      </c>
      <c r="G1645" s="5" t="s">
        <v>117</v>
      </c>
    </row>
    <row r="1646" spans="2:7" ht="28.8" x14ac:dyDescent="0.3">
      <c r="B1646" s="5" t="s">
        <v>26</v>
      </c>
      <c r="C1646" s="5" t="s">
        <v>111</v>
      </c>
      <c r="D1646" s="6">
        <v>44343</v>
      </c>
      <c r="E1646" s="17">
        <v>44343.312094907415</v>
      </c>
      <c r="F1646" s="7">
        <v>113</v>
      </c>
      <c r="G1646" s="5" t="s">
        <v>118</v>
      </c>
    </row>
    <row r="1647" spans="2:7" x14ac:dyDescent="0.3">
      <c r="B1647" s="5" t="s">
        <v>26</v>
      </c>
      <c r="C1647" s="5" t="s">
        <v>111</v>
      </c>
      <c r="D1647" s="6">
        <v>44343</v>
      </c>
      <c r="E1647" s="17">
        <v>44343.312106481491</v>
      </c>
      <c r="F1647" s="7">
        <v>123</v>
      </c>
      <c r="G1647" s="5" t="s">
        <v>119</v>
      </c>
    </row>
    <row r="1648" spans="2:7" x14ac:dyDescent="0.3">
      <c r="B1648" s="5" t="s">
        <v>29</v>
      </c>
      <c r="C1648" s="5" t="s">
        <v>120</v>
      </c>
      <c r="D1648" s="6">
        <v>44343</v>
      </c>
      <c r="E1648" s="17">
        <v>44343.312592592592</v>
      </c>
      <c r="F1648" s="7">
        <v>112</v>
      </c>
      <c r="G1648" s="5" t="s">
        <v>121</v>
      </c>
    </row>
    <row r="1649" spans="2:7" x14ac:dyDescent="0.3">
      <c r="B1649" s="5" t="s">
        <v>26</v>
      </c>
      <c r="C1649" s="5" t="s">
        <v>109</v>
      </c>
      <c r="D1649" s="6">
        <v>44343</v>
      </c>
      <c r="E1649" s="17">
        <v>44343.312939814816</v>
      </c>
      <c r="F1649" s="7">
        <v>113</v>
      </c>
      <c r="G1649" s="5" t="s">
        <v>137</v>
      </c>
    </row>
    <row r="1650" spans="2:7" x14ac:dyDescent="0.3">
      <c r="B1650" s="5" t="s">
        <v>26</v>
      </c>
      <c r="C1650" s="5" t="s">
        <v>109</v>
      </c>
      <c r="D1650" s="6">
        <v>44343</v>
      </c>
      <c r="E1650" s="17">
        <v>44343.313090277778</v>
      </c>
      <c r="F1650" s="7">
        <v>123</v>
      </c>
      <c r="G1650" s="5" t="s">
        <v>137</v>
      </c>
    </row>
    <row r="1651" spans="2:7" x14ac:dyDescent="0.3">
      <c r="B1651" s="5" t="s">
        <v>26</v>
      </c>
      <c r="C1651" s="5" t="s">
        <v>109</v>
      </c>
      <c r="D1651" s="6">
        <v>44343</v>
      </c>
      <c r="E1651" s="17">
        <v>44343.31322916667</v>
      </c>
      <c r="F1651" s="7">
        <v>156</v>
      </c>
      <c r="G1651" s="5" t="s">
        <v>67</v>
      </c>
    </row>
    <row r="1652" spans="2:7" x14ac:dyDescent="0.3">
      <c r="B1652" s="5" t="s">
        <v>29</v>
      </c>
      <c r="C1652" s="5" t="s">
        <v>122</v>
      </c>
      <c r="D1652" s="6">
        <v>44343</v>
      </c>
      <c r="E1652" s="17">
        <v>44343.313657407409</v>
      </c>
      <c r="F1652" s="7">
        <v>102</v>
      </c>
      <c r="G1652" s="5" t="s">
        <v>123</v>
      </c>
    </row>
    <row r="1653" spans="2:7" x14ac:dyDescent="0.3">
      <c r="B1653" s="5" t="s">
        <v>29</v>
      </c>
      <c r="C1653" s="5" t="s">
        <v>122</v>
      </c>
      <c r="D1653" s="6">
        <v>44343</v>
      </c>
      <c r="E1653" s="17">
        <v>44343.314467592594</v>
      </c>
      <c r="F1653" s="7">
        <v>106</v>
      </c>
      <c r="G1653" s="5" t="s">
        <v>123</v>
      </c>
    </row>
    <row r="1654" spans="2:7" x14ac:dyDescent="0.3">
      <c r="B1654" s="5" t="s">
        <v>29</v>
      </c>
      <c r="C1654" s="5" t="s">
        <v>122</v>
      </c>
      <c r="D1654" s="6">
        <v>44343</v>
      </c>
      <c r="E1654" s="17">
        <v>44343.314571759263</v>
      </c>
      <c r="F1654" s="7">
        <v>112</v>
      </c>
      <c r="G1654" s="5" t="s">
        <v>123</v>
      </c>
    </row>
    <row r="1655" spans="2:7" x14ac:dyDescent="0.3">
      <c r="B1655" s="5" t="s">
        <v>26</v>
      </c>
      <c r="C1655" s="5" t="s">
        <v>124</v>
      </c>
      <c r="D1655" s="6">
        <v>44343</v>
      </c>
      <c r="E1655" s="17">
        <v>44343.314826388887</v>
      </c>
      <c r="F1655" s="7">
        <v>102</v>
      </c>
      <c r="G1655" s="5" t="s">
        <v>125</v>
      </c>
    </row>
    <row r="1656" spans="2:7" x14ac:dyDescent="0.3">
      <c r="B1656" s="5" t="s">
        <v>29</v>
      </c>
      <c r="C1656" s="5" t="s">
        <v>113</v>
      </c>
      <c r="D1656" s="6">
        <v>44343</v>
      </c>
      <c r="E1656" s="17">
        <v>44343.315266203703</v>
      </c>
      <c r="F1656" s="7">
        <v>113</v>
      </c>
      <c r="G1656" s="5" t="s">
        <v>129</v>
      </c>
    </row>
    <row r="1657" spans="2:7" x14ac:dyDescent="0.3">
      <c r="B1657" s="5" t="s">
        <v>29</v>
      </c>
      <c r="C1657" s="5" t="s">
        <v>113</v>
      </c>
      <c r="D1657" s="6">
        <v>44343</v>
      </c>
      <c r="E1657" s="17">
        <v>44343.315300925926</v>
      </c>
      <c r="F1657" s="7">
        <v>123</v>
      </c>
      <c r="G1657" s="5" t="s">
        <v>129</v>
      </c>
    </row>
    <row r="1658" spans="2:7" ht="28.8" x14ac:dyDescent="0.3">
      <c r="B1658" s="5" t="s">
        <v>29</v>
      </c>
      <c r="C1658" s="5" t="s">
        <v>122</v>
      </c>
      <c r="D1658" s="6">
        <v>44343</v>
      </c>
      <c r="E1658" s="17">
        <v>44343.315844907411</v>
      </c>
      <c r="F1658" s="7">
        <v>113</v>
      </c>
      <c r="G1658" s="5" t="s">
        <v>126</v>
      </c>
    </row>
    <row r="1659" spans="2:7" x14ac:dyDescent="0.3">
      <c r="B1659" s="5" t="s">
        <v>29</v>
      </c>
      <c r="C1659" s="5" t="s">
        <v>122</v>
      </c>
      <c r="D1659" s="6">
        <v>44343</v>
      </c>
      <c r="E1659" s="17">
        <v>44343.31590277778</v>
      </c>
      <c r="F1659" s="7">
        <v>123</v>
      </c>
      <c r="G1659" s="5" t="s">
        <v>127</v>
      </c>
    </row>
    <row r="1660" spans="2:7" x14ac:dyDescent="0.3">
      <c r="B1660" s="5" t="s">
        <v>29</v>
      </c>
      <c r="C1660" s="5" t="s">
        <v>116</v>
      </c>
      <c r="D1660" s="6">
        <v>44343</v>
      </c>
      <c r="E1660" s="17">
        <v>44343.317060185189</v>
      </c>
      <c r="F1660" s="7">
        <v>113</v>
      </c>
      <c r="G1660" s="5" t="s">
        <v>128</v>
      </c>
    </row>
    <row r="1661" spans="2:7" x14ac:dyDescent="0.3">
      <c r="B1661" s="5" t="s">
        <v>29</v>
      </c>
      <c r="C1661" s="5" t="s">
        <v>116</v>
      </c>
      <c r="D1661" s="6">
        <v>44343</v>
      </c>
      <c r="E1661" s="17">
        <v>44343.317175925928</v>
      </c>
      <c r="F1661" s="7">
        <v>123</v>
      </c>
      <c r="G1661" s="5" t="s">
        <v>128</v>
      </c>
    </row>
    <row r="1662" spans="2:7" x14ac:dyDescent="0.3">
      <c r="B1662" s="5" t="s">
        <v>26</v>
      </c>
      <c r="C1662" s="5" t="s">
        <v>131</v>
      </c>
      <c r="D1662" s="6">
        <v>44343</v>
      </c>
      <c r="E1662" s="17">
        <v>44343.31759259259</v>
      </c>
      <c r="F1662" s="7">
        <v>102</v>
      </c>
      <c r="G1662" s="5" t="s">
        <v>132</v>
      </c>
    </row>
    <row r="1663" spans="2:7" x14ac:dyDescent="0.3">
      <c r="B1663" s="5" t="s">
        <v>29</v>
      </c>
      <c r="C1663" s="5" t="s">
        <v>120</v>
      </c>
      <c r="D1663" s="6">
        <v>44343</v>
      </c>
      <c r="E1663" s="17">
        <v>44343.317870370367</v>
      </c>
      <c r="F1663" s="7">
        <v>113</v>
      </c>
      <c r="G1663" s="5" t="s">
        <v>130</v>
      </c>
    </row>
    <row r="1664" spans="2:7" x14ac:dyDescent="0.3">
      <c r="B1664" s="5" t="s">
        <v>29</v>
      </c>
      <c r="C1664" s="5" t="s">
        <v>120</v>
      </c>
      <c r="D1664" s="6">
        <v>44343</v>
      </c>
      <c r="E1664" s="17">
        <v>44343.317986111106</v>
      </c>
      <c r="F1664" s="7">
        <v>123</v>
      </c>
      <c r="G1664" s="5" t="s">
        <v>130</v>
      </c>
    </row>
    <row r="1665" spans="2:7" x14ac:dyDescent="0.3">
      <c r="B1665" s="5" t="s">
        <v>29</v>
      </c>
      <c r="C1665" s="5" t="s">
        <v>135</v>
      </c>
      <c r="D1665" s="6">
        <v>44343</v>
      </c>
      <c r="E1665" s="17">
        <v>44343.318090277775</v>
      </c>
      <c r="F1665" s="7">
        <v>102</v>
      </c>
      <c r="G1665" s="5" t="s">
        <v>136</v>
      </c>
    </row>
    <row r="1666" spans="2:7" x14ac:dyDescent="0.3">
      <c r="B1666" s="5" t="s">
        <v>26</v>
      </c>
      <c r="C1666" s="5" t="s">
        <v>124</v>
      </c>
      <c r="D1666" s="6">
        <v>44343</v>
      </c>
      <c r="E1666" s="17">
        <v>44343.318113425921</v>
      </c>
      <c r="F1666" s="7">
        <v>107</v>
      </c>
      <c r="G1666" s="5" t="s">
        <v>125</v>
      </c>
    </row>
    <row r="1667" spans="2:7" x14ac:dyDescent="0.3">
      <c r="B1667" s="5" t="s">
        <v>26</v>
      </c>
      <c r="C1667" s="5" t="s">
        <v>131</v>
      </c>
      <c r="D1667" s="6">
        <v>44343</v>
      </c>
      <c r="E1667" s="17">
        <v>44343.318379629629</v>
      </c>
      <c r="F1667" s="7">
        <v>106</v>
      </c>
      <c r="G1667" s="5" t="s">
        <v>132</v>
      </c>
    </row>
    <row r="1668" spans="2:7" x14ac:dyDescent="0.3">
      <c r="B1668" s="5" t="s">
        <v>26</v>
      </c>
      <c r="C1668" s="5" t="s">
        <v>131</v>
      </c>
      <c r="D1668" s="6">
        <v>44343</v>
      </c>
      <c r="E1668" s="17">
        <v>44343.318483796298</v>
      </c>
      <c r="F1668" s="7">
        <v>112</v>
      </c>
      <c r="G1668" s="5" t="s">
        <v>132</v>
      </c>
    </row>
    <row r="1669" spans="2:7" x14ac:dyDescent="0.3">
      <c r="B1669" s="5" t="s">
        <v>26</v>
      </c>
      <c r="C1669" s="5" t="s">
        <v>124</v>
      </c>
      <c r="D1669" s="6">
        <v>44343</v>
      </c>
      <c r="E1669" s="17">
        <v>44343.318576388883</v>
      </c>
      <c r="F1669" s="7">
        <v>102</v>
      </c>
      <c r="G1669" s="5" t="s">
        <v>125</v>
      </c>
    </row>
    <row r="1670" spans="2:7" x14ac:dyDescent="0.3">
      <c r="B1670" s="5" t="s">
        <v>29</v>
      </c>
      <c r="C1670" s="5" t="s">
        <v>135</v>
      </c>
      <c r="D1670" s="6">
        <v>44343</v>
      </c>
      <c r="E1670" s="17">
        <v>44343.318935185183</v>
      </c>
      <c r="F1670" s="7">
        <v>106</v>
      </c>
      <c r="G1670" s="5" t="s">
        <v>136</v>
      </c>
    </row>
    <row r="1671" spans="2:7" x14ac:dyDescent="0.3">
      <c r="B1671" s="5" t="s">
        <v>29</v>
      </c>
      <c r="C1671" s="5" t="s">
        <v>135</v>
      </c>
      <c r="D1671" s="6">
        <v>44343</v>
      </c>
      <c r="E1671" s="17">
        <v>44343.319039351853</v>
      </c>
      <c r="F1671" s="7">
        <v>112</v>
      </c>
      <c r="G1671" s="5" t="s">
        <v>136</v>
      </c>
    </row>
    <row r="1672" spans="2:7" ht="28.8" x14ac:dyDescent="0.3">
      <c r="B1672" s="5" t="s">
        <v>26</v>
      </c>
      <c r="C1672" s="5" t="s">
        <v>131</v>
      </c>
      <c r="D1672" s="6">
        <v>44343</v>
      </c>
      <c r="E1672" s="17">
        <v>44343.319224537037</v>
      </c>
      <c r="F1672" s="7">
        <v>113</v>
      </c>
      <c r="G1672" s="5" t="s">
        <v>138</v>
      </c>
    </row>
    <row r="1673" spans="2:7" x14ac:dyDescent="0.3">
      <c r="B1673" s="5" t="s">
        <v>26</v>
      </c>
      <c r="C1673" s="5" t="s">
        <v>131</v>
      </c>
      <c r="D1673" s="6">
        <v>44343</v>
      </c>
      <c r="E1673" s="17">
        <v>44343.319386574076</v>
      </c>
      <c r="F1673" s="7">
        <v>123</v>
      </c>
      <c r="G1673" s="5" t="s">
        <v>139</v>
      </c>
    </row>
    <row r="1674" spans="2:7" ht="28.8" x14ac:dyDescent="0.3">
      <c r="B1674" s="5" t="s">
        <v>29</v>
      </c>
      <c r="C1674" s="5" t="s">
        <v>135</v>
      </c>
      <c r="D1674" s="6">
        <v>44343</v>
      </c>
      <c r="E1674" s="17">
        <v>44343.320115740738</v>
      </c>
      <c r="F1674" s="7">
        <v>113</v>
      </c>
      <c r="G1674" s="5" t="s">
        <v>140</v>
      </c>
    </row>
    <row r="1675" spans="2:7" x14ac:dyDescent="0.3">
      <c r="B1675" s="5" t="s">
        <v>29</v>
      </c>
      <c r="C1675" s="5" t="s">
        <v>135</v>
      </c>
      <c r="D1675" s="6">
        <v>44343</v>
      </c>
      <c r="E1675" s="17">
        <v>44343.320196759254</v>
      </c>
      <c r="F1675" s="7">
        <v>123</v>
      </c>
      <c r="G1675" s="5" t="s">
        <v>130</v>
      </c>
    </row>
    <row r="1676" spans="2:7" x14ac:dyDescent="0.3">
      <c r="B1676" s="5" t="s">
        <v>26</v>
      </c>
      <c r="C1676" s="5" t="s">
        <v>124</v>
      </c>
      <c r="D1676" s="6">
        <v>44343</v>
      </c>
      <c r="E1676" s="17">
        <v>44343.320671296293</v>
      </c>
      <c r="F1676" s="7">
        <v>106</v>
      </c>
      <c r="G1676" s="5" t="s">
        <v>125</v>
      </c>
    </row>
    <row r="1677" spans="2:7" x14ac:dyDescent="0.3">
      <c r="B1677" s="5" t="s">
        <v>26</v>
      </c>
      <c r="C1677" s="5" t="s">
        <v>124</v>
      </c>
      <c r="D1677" s="6">
        <v>44343</v>
      </c>
      <c r="E1677" s="17">
        <v>44343.320775462962</v>
      </c>
      <c r="F1677" s="7">
        <v>112</v>
      </c>
      <c r="G1677" s="5" t="s">
        <v>125</v>
      </c>
    </row>
    <row r="1678" spans="2:7" x14ac:dyDescent="0.3">
      <c r="B1678" s="5" t="s">
        <v>26</v>
      </c>
      <c r="C1678" s="5" t="s">
        <v>141</v>
      </c>
      <c r="D1678" s="6">
        <v>44343</v>
      </c>
      <c r="E1678" s="17">
        <v>44343.32163194444</v>
      </c>
      <c r="F1678" s="7">
        <v>112</v>
      </c>
      <c r="G1678" s="5" t="s">
        <v>142</v>
      </c>
    </row>
    <row r="1679" spans="2:7" ht="28.8" x14ac:dyDescent="0.3">
      <c r="B1679" s="5" t="s">
        <v>26</v>
      </c>
      <c r="C1679" s="5" t="s">
        <v>124</v>
      </c>
      <c r="D1679" s="6">
        <v>44343</v>
      </c>
      <c r="E1679" s="17">
        <v>44343.322129629625</v>
      </c>
      <c r="F1679" s="7">
        <v>113</v>
      </c>
      <c r="G1679" s="5" t="s">
        <v>133</v>
      </c>
    </row>
    <row r="1680" spans="2:7" x14ac:dyDescent="0.3">
      <c r="B1680" s="5" t="s">
        <v>26</v>
      </c>
      <c r="C1680" s="5" t="s">
        <v>124</v>
      </c>
      <c r="D1680" s="6">
        <v>44343</v>
      </c>
      <c r="E1680" s="17">
        <v>44343.322210648141</v>
      </c>
      <c r="F1680" s="7">
        <v>123</v>
      </c>
      <c r="G1680" s="5" t="s">
        <v>134</v>
      </c>
    </row>
    <row r="1681" spans="2:7" x14ac:dyDescent="0.3">
      <c r="B1681" s="5" t="s">
        <v>29</v>
      </c>
      <c r="C1681" s="5" t="s">
        <v>145</v>
      </c>
      <c r="D1681" s="6">
        <v>44343</v>
      </c>
      <c r="E1681" s="17">
        <v>44343.324745370366</v>
      </c>
      <c r="F1681" s="7">
        <v>112</v>
      </c>
      <c r="G1681" s="5" t="s">
        <v>146</v>
      </c>
    </row>
    <row r="1682" spans="2:7" x14ac:dyDescent="0.3">
      <c r="B1682" s="5" t="s">
        <v>26</v>
      </c>
      <c r="C1682" s="5" t="s">
        <v>143</v>
      </c>
      <c r="D1682" s="6">
        <v>44343</v>
      </c>
      <c r="E1682" s="17">
        <v>44343.325601851844</v>
      </c>
      <c r="F1682" s="7">
        <v>112</v>
      </c>
      <c r="G1682" s="5" t="s">
        <v>144</v>
      </c>
    </row>
    <row r="1683" spans="2:7" x14ac:dyDescent="0.3">
      <c r="B1683" s="5" t="s">
        <v>29</v>
      </c>
      <c r="C1683" s="5" t="s">
        <v>147</v>
      </c>
      <c r="D1683" s="6">
        <v>44343</v>
      </c>
      <c r="E1683" s="17">
        <v>44343.325787037036</v>
      </c>
      <c r="F1683" s="7">
        <v>112</v>
      </c>
      <c r="G1683" s="5" t="s">
        <v>148</v>
      </c>
    </row>
    <row r="1684" spans="2:7" x14ac:dyDescent="0.3">
      <c r="B1684" s="5" t="s">
        <v>26</v>
      </c>
      <c r="C1684" s="5" t="s">
        <v>141</v>
      </c>
      <c r="D1684" s="6">
        <v>44343</v>
      </c>
      <c r="E1684" s="17">
        <v>44343.327129629623</v>
      </c>
      <c r="F1684" s="7">
        <v>113</v>
      </c>
      <c r="G1684" s="5" t="s">
        <v>161</v>
      </c>
    </row>
    <row r="1685" spans="2:7" x14ac:dyDescent="0.3">
      <c r="B1685" s="5" t="s">
        <v>26</v>
      </c>
      <c r="C1685" s="5" t="s">
        <v>141</v>
      </c>
      <c r="D1685" s="6">
        <v>44343</v>
      </c>
      <c r="E1685" s="17">
        <v>44343.327141203699</v>
      </c>
      <c r="F1685" s="7">
        <v>123</v>
      </c>
      <c r="G1685" s="5" t="s">
        <v>161</v>
      </c>
    </row>
    <row r="1686" spans="2:7" x14ac:dyDescent="0.3">
      <c r="B1686" s="5" t="s">
        <v>26</v>
      </c>
      <c r="C1686" s="5" t="s">
        <v>149</v>
      </c>
      <c r="D1686" s="6">
        <v>44343</v>
      </c>
      <c r="E1686" s="17">
        <v>44343.327939814815</v>
      </c>
      <c r="F1686" s="7">
        <v>112</v>
      </c>
      <c r="G1686" s="5" t="s">
        <v>150</v>
      </c>
    </row>
    <row r="1687" spans="2:7" x14ac:dyDescent="0.3">
      <c r="B1687" s="5" t="s">
        <v>26</v>
      </c>
      <c r="C1687" s="5" t="s">
        <v>151</v>
      </c>
      <c r="D1687" s="6">
        <v>44343</v>
      </c>
      <c r="E1687" s="17">
        <v>44343.328124999993</v>
      </c>
      <c r="F1687" s="7">
        <v>112</v>
      </c>
      <c r="G1687" s="5" t="s">
        <v>152</v>
      </c>
    </row>
    <row r="1688" spans="2:7" x14ac:dyDescent="0.3">
      <c r="B1688" s="5" t="s">
        <v>29</v>
      </c>
      <c r="C1688" s="5" t="s">
        <v>153</v>
      </c>
      <c r="D1688" s="6">
        <v>44343</v>
      </c>
      <c r="E1688" s="17">
        <v>44343.328831018516</v>
      </c>
      <c r="F1688" s="7">
        <v>102</v>
      </c>
      <c r="G1688" s="5" t="s">
        <v>154</v>
      </c>
    </row>
    <row r="1689" spans="2:7" x14ac:dyDescent="0.3">
      <c r="B1689" s="5" t="s">
        <v>29</v>
      </c>
      <c r="C1689" s="5" t="s">
        <v>145</v>
      </c>
      <c r="D1689" s="6">
        <v>44343</v>
      </c>
      <c r="E1689" s="17">
        <v>44343.329606481479</v>
      </c>
      <c r="F1689" s="7">
        <v>113</v>
      </c>
      <c r="G1689" s="5" t="s">
        <v>183</v>
      </c>
    </row>
    <row r="1690" spans="2:7" x14ac:dyDescent="0.3">
      <c r="B1690" s="5" t="s">
        <v>29</v>
      </c>
      <c r="C1690" s="5" t="s">
        <v>145</v>
      </c>
      <c r="D1690" s="6">
        <v>44343</v>
      </c>
      <c r="E1690" s="17">
        <v>44343.32975694444</v>
      </c>
      <c r="F1690" s="7">
        <v>123</v>
      </c>
      <c r="G1690" s="5" t="s">
        <v>183</v>
      </c>
    </row>
    <row r="1691" spans="2:7" x14ac:dyDescent="0.3">
      <c r="B1691" s="5" t="s">
        <v>26</v>
      </c>
      <c r="C1691" s="5" t="s">
        <v>143</v>
      </c>
      <c r="D1691" s="6">
        <v>44343</v>
      </c>
      <c r="E1691" s="17">
        <v>44343.330104166656</v>
      </c>
      <c r="F1691" s="7">
        <v>113</v>
      </c>
      <c r="G1691" s="5" t="s">
        <v>155</v>
      </c>
    </row>
    <row r="1692" spans="2:7" x14ac:dyDescent="0.3">
      <c r="B1692" s="5" t="s">
        <v>26</v>
      </c>
      <c r="C1692" s="5" t="s">
        <v>143</v>
      </c>
      <c r="D1692" s="6">
        <v>44343</v>
      </c>
      <c r="E1692" s="17">
        <v>44343.330254629618</v>
      </c>
      <c r="F1692" s="7">
        <v>123</v>
      </c>
      <c r="G1692" s="5" t="s">
        <v>155</v>
      </c>
    </row>
    <row r="1693" spans="2:7" x14ac:dyDescent="0.3">
      <c r="B1693" s="5" t="s">
        <v>26</v>
      </c>
      <c r="C1693" s="5" t="s">
        <v>162</v>
      </c>
      <c r="D1693" s="6">
        <v>44343</v>
      </c>
      <c r="E1693" s="17">
        <v>44343.330324074072</v>
      </c>
      <c r="F1693" s="7">
        <v>102</v>
      </c>
      <c r="G1693" s="5" t="s">
        <v>163</v>
      </c>
    </row>
    <row r="1694" spans="2:7" x14ac:dyDescent="0.3">
      <c r="B1694" s="5" t="s">
        <v>26</v>
      </c>
      <c r="C1694" s="5" t="s">
        <v>156</v>
      </c>
      <c r="D1694" s="6">
        <v>44343</v>
      </c>
      <c r="E1694" s="17">
        <v>44343.330474537033</v>
      </c>
      <c r="F1694" s="7">
        <v>102</v>
      </c>
      <c r="G1694" s="5" t="s">
        <v>157</v>
      </c>
    </row>
    <row r="1695" spans="2:7" x14ac:dyDescent="0.3">
      <c r="B1695" s="5" t="s">
        <v>26</v>
      </c>
      <c r="C1695" s="5" t="s">
        <v>166</v>
      </c>
      <c r="D1695" s="6">
        <v>44343</v>
      </c>
      <c r="E1695" s="17">
        <v>44343.330578703702</v>
      </c>
      <c r="F1695" s="7">
        <v>112</v>
      </c>
      <c r="G1695" s="5" t="s">
        <v>167</v>
      </c>
    </row>
    <row r="1696" spans="2:7" x14ac:dyDescent="0.3">
      <c r="B1696" s="5" t="s">
        <v>26</v>
      </c>
      <c r="C1696" s="5" t="s">
        <v>164</v>
      </c>
      <c r="D1696" s="6">
        <v>44343</v>
      </c>
      <c r="E1696" s="17">
        <v>44343.330902777772</v>
      </c>
      <c r="F1696" s="7">
        <v>102</v>
      </c>
      <c r="G1696" s="5" t="s">
        <v>165</v>
      </c>
    </row>
    <row r="1697" spans="2:7" x14ac:dyDescent="0.3">
      <c r="B1697" s="5" t="s">
        <v>29</v>
      </c>
      <c r="C1697" s="5" t="s">
        <v>153</v>
      </c>
      <c r="D1697" s="6">
        <v>44343</v>
      </c>
      <c r="E1697" s="17">
        <v>44343.330914351849</v>
      </c>
      <c r="F1697" s="7">
        <v>106</v>
      </c>
      <c r="G1697" s="5" t="s">
        <v>154</v>
      </c>
    </row>
    <row r="1698" spans="2:7" x14ac:dyDescent="0.3">
      <c r="B1698" s="5" t="s">
        <v>29</v>
      </c>
      <c r="C1698" s="5" t="s">
        <v>153</v>
      </c>
      <c r="D1698" s="6">
        <v>44343</v>
      </c>
      <c r="E1698" s="17">
        <v>44343.331018518518</v>
      </c>
      <c r="F1698" s="7">
        <v>112</v>
      </c>
      <c r="G1698" s="5" t="s">
        <v>154</v>
      </c>
    </row>
    <row r="1699" spans="2:7" ht="28.8" x14ac:dyDescent="0.3">
      <c r="B1699" s="5" t="s">
        <v>29</v>
      </c>
      <c r="C1699" s="5" t="s">
        <v>153</v>
      </c>
      <c r="D1699" s="6">
        <v>44343</v>
      </c>
      <c r="E1699" s="17">
        <v>44343.331099537034</v>
      </c>
      <c r="F1699" s="7">
        <v>113</v>
      </c>
      <c r="G1699" s="5" t="s">
        <v>168</v>
      </c>
    </row>
    <row r="1700" spans="2:7" x14ac:dyDescent="0.3">
      <c r="B1700" s="5" t="s">
        <v>26</v>
      </c>
      <c r="C1700" s="5" t="s">
        <v>162</v>
      </c>
      <c r="D1700" s="6">
        <v>44343</v>
      </c>
      <c r="E1700" s="17">
        <v>44343.331180555557</v>
      </c>
      <c r="F1700" s="7">
        <v>106</v>
      </c>
      <c r="G1700" s="5" t="s">
        <v>163</v>
      </c>
    </row>
    <row r="1701" spans="2:7" x14ac:dyDescent="0.3">
      <c r="B1701" s="5" t="s">
        <v>29</v>
      </c>
      <c r="C1701" s="5" t="s">
        <v>153</v>
      </c>
      <c r="D1701" s="6">
        <v>44343</v>
      </c>
      <c r="E1701" s="17">
        <v>44343.331215277773</v>
      </c>
      <c r="F1701" s="7">
        <v>123</v>
      </c>
      <c r="G1701" s="5" t="s">
        <v>169</v>
      </c>
    </row>
    <row r="1702" spans="2:7" x14ac:dyDescent="0.3">
      <c r="B1702" s="5" t="s">
        <v>26</v>
      </c>
      <c r="C1702" s="5" t="s">
        <v>162</v>
      </c>
      <c r="D1702" s="6">
        <v>44343</v>
      </c>
      <c r="E1702" s="17">
        <v>44343.331284722226</v>
      </c>
      <c r="F1702" s="7">
        <v>112</v>
      </c>
      <c r="G1702" s="5" t="s">
        <v>163</v>
      </c>
    </row>
    <row r="1703" spans="2:7" x14ac:dyDescent="0.3">
      <c r="B1703" s="5" t="s">
        <v>29</v>
      </c>
      <c r="C1703" s="5" t="s">
        <v>158</v>
      </c>
      <c r="D1703" s="6">
        <v>44343</v>
      </c>
      <c r="E1703" s="17">
        <v>44343.331342592588</v>
      </c>
      <c r="F1703" s="7">
        <v>102</v>
      </c>
      <c r="G1703" s="5" t="s">
        <v>159</v>
      </c>
    </row>
    <row r="1704" spans="2:7" x14ac:dyDescent="0.3">
      <c r="B1704" s="5" t="s">
        <v>26</v>
      </c>
      <c r="C1704" s="5" t="s">
        <v>156</v>
      </c>
      <c r="D1704" s="6">
        <v>44343</v>
      </c>
      <c r="E1704" s="17">
        <v>44343.331342592588</v>
      </c>
      <c r="F1704" s="7">
        <v>106</v>
      </c>
      <c r="G1704" s="5" t="s">
        <v>157</v>
      </c>
    </row>
    <row r="1705" spans="2:7" x14ac:dyDescent="0.3">
      <c r="B1705" s="5" t="s">
        <v>26</v>
      </c>
      <c r="C1705" s="5" t="s">
        <v>156</v>
      </c>
      <c r="D1705" s="6">
        <v>44343</v>
      </c>
      <c r="E1705" s="17">
        <v>44343.331446759257</v>
      </c>
      <c r="F1705" s="7">
        <v>112</v>
      </c>
      <c r="G1705" s="5" t="s">
        <v>157</v>
      </c>
    </row>
    <row r="1706" spans="2:7" x14ac:dyDescent="0.3">
      <c r="B1706" s="5" t="s">
        <v>26</v>
      </c>
      <c r="C1706" s="5" t="s">
        <v>174</v>
      </c>
      <c r="D1706" s="6">
        <v>44343</v>
      </c>
      <c r="E1706" s="17">
        <v>44343.331689814811</v>
      </c>
      <c r="F1706" s="7">
        <v>102</v>
      </c>
      <c r="G1706" s="5" t="s">
        <v>175</v>
      </c>
    </row>
    <row r="1707" spans="2:7" x14ac:dyDescent="0.3">
      <c r="B1707" s="5" t="s">
        <v>26</v>
      </c>
      <c r="C1707" s="5" t="s">
        <v>164</v>
      </c>
      <c r="D1707" s="6">
        <v>44343</v>
      </c>
      <c r="E1707" s="17">
        <v>44343.331793981481</v>
      </c>
      <c r="F1707" s="7">
        <v>106</v>
      </c>
      <c r="G1707" s="5" t="s">
        <v>165</v>
      </c>
    </row>
    <row r="1708" spans="2:7" x14ac:dyDescent="0.3">
      <c r="B1708" s="5" t="s">
        <v>26</v>
      </c>
      <c r="C1708" s="5" t="s">
        <v>164</v>
      </c>
      <c r="D1708" s="6">
        <v>44343</v>
      </c>
      <c r="E1708" s="17">
        <v>44343.33189814815</v>
      </c>
      <c r="F1708" s="7">
        <v>112</v>
      </c>
      <c r="G1708" s="5" t="s">
        <v>165</v>
      </c>
    </row>
    <row r="1709" spans="2:7" x14ac:dyDescent="0.3">
      <c r="B1709" s="5" t="s">
        <v>29</v>
      </c>
      <c r="C1709" s="5" t="s">
        <v>158</v>
      </c>
      <c r="D1709" s="6">
        <v>44343</v>
      </c>
      <c r="E1709" s="17">
        <v>44343.332210648143</v>
      </c>
      <c r="F1709" s="7">
        <v>106</v>
      </c>
      <c r="G1709" s="5" t="s">
        <v>159</v>
      </c>
    </row>
    <row r="1710" spans="2:7" ht="28.8" x14ac:dyDescent="0.3">
      <c r="B1710" s="5" t="s">
        <v>26</v>
      </c>
      <c r="C1710" s="5" t="s">
        <v>164</v>
      </c>
      <c r="D1710" s="6">
        <v>44343</v>
      </c>
      <c r="E1710" s="17">
        <v>44343.332291666666</v>
      </c>
      <c r="F1710" s="7">
        <v>113</v>
      </c>
      <c r="G1710" s="5" t="s">
        <v>178</v>
      </c>
    </row>
    <row r="1711" spans="2:7" x14ac:dyDescent="0.3">
      <c r="B1711" s="5" t="s">
        <v>29</v>
      </c>
      <c r="C1711" s="5" t="s">
        <v>158</v>
      </c>
      <c r="D1711" s="6">
        <v>44343</v>
      </c>
      <c r="E1711" s="17">
        <v>44343.332314814812</v>
      </c>
      <c r="F1711" s="7">
        <v>112</v>
      </c>
      <c r="G1711" s="5" t="s">
        <v>159</v>
      </c>
    </row>
    <row r="1712" spans="2:7" x14ac:dyDescent="0.3">
      <c r="B1712" s="5" t="s">
        <v>26</v>
      </c>
      <c r="C1712" s="5" t="s">
        <v>164</v>
      </c>
      <c r="D1712" s="6">
        <v>44343</v>
      </c>
      <c r="E1712" s="17">
        <v>44343.332384259258</v>
      </c>
      <c r="F1712" s="7">
        <v>123</v>
      </c>
      <c r="G1712" s="5" t="s">
        <v>179</v>
      </c>
    </row>
    <row r="1713" spans="2:7" ht="28.8" x14ac:dyDescent="0.3">
      <c r="B1713" s="5" t="s">
        <v>26</v>
      </c>
      <c r="C1713" s="5" t="s">
        <v>162</v>
      </c>
      <c r="D1713" s="6">
        <v>44343</v>
      </c>
      <c r="E1713" s="17">
        <v>44343.332500000004</v>
      </c>
      <c r="F1713" s="7">
        <v>113</v>
      </c>
      <c r="G1713" s="5" t="s">
        <v>176</v>
      </c>
    </row>
    <row r="1714" spans="2:7" x14ac:dyDescent="0.3">
      <c r="B1714" s="5" t="s">
        <v>26</v>
      </c>
      <c r="C1714" s="5" t="s">
        <v>174</v>
      </c>
      <c r="D1714" s="6">
        <v>44343</v>
      </c>
      <c r="E1714" s="17">
        <v>44343.332511574074</v>
      </c>
      <c r="F1714" s="7">
        <v>106</v>
      </c>
      <c r="G1714" s="5" t="s">
        <v>175</v>
      </c>
    </row>
    <row r="1715" spans="2:7" x14ac:dyDescent="0.3">
      <c r="B1715" s="5" t="s">
        <v>26</v>
      </c>
      <c r="C1715" s="5" t="s">
        <v>149</v>
      </c>
      <c r="D1715" s="6">
        <v>44343</v>
      </c>
      <c r="E1715" s="17">
        <v>44343.332546296297</v>
      </c>
      <c r="F1715" s="7">
        <v>113</v>
      </c>
      <c r="G1715" s="5" t="s">
        <v>177</v>
      </c>
    </row>
    <row r="1716" spans="2:7" ht="28.8" x14ac:dyDescent="0.3">
      <c r="B1716" s="5" t="s">
        <v>26</v>
      </c>
      <c r="C1716" s="5" t="s">
        <v>156</v>
      </c>
      <c r="D1716" s="6">
        <v>44343</v>
      </c>
      <c r="E1716" s="17">
        <v>44343.33258101852</v>
      </c>
      <c r="F1716" s="7">
        <v>113</v>
      </c>
      <c r="G1716" s="5" t="s">
        <v>172</v>
      </c>
    </row>
    <row r="1717" spans="2:7" x14ac:dyDescent="0.3">
      <c r="B1717" s="5" t="s">
        <v>26</v>
      </c>
      <c r="C1717" s="5" t="s">
        <v>162</v>
      </c>
      <c r="D1717" s="6">
        <v>44343</v>
      </c>
      <c r="E1717" s="17">
        <v>44343.332615740743</v>
      </c>
      <c r="F1717" s="7">
        <v>123</v>
      </c>
      <c r="G1717" s="5" t="s">
        <v>177</v>
      </c>
    </row>
    <row r="1718" spans="2:7" x14ac:dyDescent="0.3">
      <c r="B1718" s="5" t="s">
        <v>26</v>
      </c>
      <c r="C1718" s="5" t="s">
        <v>174</v>
      </c>
      <c r="D1718" s="6">
        <v>44343</v>
      </c>
      <c r="E1718" s="17">
        <v>44343.332615740743</v>
      </c>
      <c r="F1718" s="7">
        <v>112</v>
      </c>
      <c r="G1718" s="5" t="s">
        <v>175</v>
      </c>
    </row>
    <row r="1719" spans="2:7" ht="28.8" x14ac:dyDescent="0.3">
      <c r="B1719" s="5" t="s">
        <v>29</v>
      </c>
      <c r="C1719" s="5" t="s">
        <v>158</v>
      </c>
      <c r="D1719" s="6">
        <v>44343</v>
      </c>
      <c r="E1719" s="17">
        <v>44343.332685185182</v>
      </c>
      <c r="F1719" s="7">
        <v>113</v>
      </c>
      <c r="G1719" s="5" t="s">
        <v>170</v>
      </c>
    </row>
    <row r="1720" spans="2:7" x14ac:dyDescent="0.3">
      <c r="B1720" s="5" t="s">
        <v>26</v>
      </c>
      <c r="C1720" s="5" t="s">
        <v>149</v>
      </c>
      <c r="D1720" s="6">
        <v>44343</v>
      </c>
      <c r="E1720" s="17">
        <v>44343.332685185189</v>
      </c>
      <c r="F1720" s="7">
        <v>123</v>
      </c>
      <c r="G1720" s="5" t="s">
        <v>177</v>
      </c>
    </row>
    <row r="1721" spans="2:7" x14ac:dyDescent="0.3">
      <c r="B1721" s="5" t="s">
        <v>26</v>
      </c>
      <c r="C1721" s="5" t="s">
        <v>156</v>
      </c>
      <c r="D1721" s="6">
        <v>44343</v>
      </c>
      <c r="E1721" s="17">
        <v>44343.332708333335</v>
      </c>
      <c r="F1721" s="7">
        <v>123</v>
      </c>
      <c r="G1721" s="5" t="s">
        <v>173</v>
      </c>
    </row>
    <row r="1722" spans="2:7" x14ac:dyDescent="0.3">
      <c r="B1722" s="5" t="s">
        <v>29</v>
      </c>
      <c r="C1722" s="5" t="s">
        <v>158</v>
      </c>
      <c r="D1722" s="6">
        <v>44343</v>
      </c>
      <c r="E1722" s="17">
        <v>44343.332835648143</v>
      </c>
      <c r="F1722" s="7">
        <v>123</v>
      </c>
      <c r="G1722" s="5" t="s">
        <v>171</v>
      </c>
    </row>
    <row r="1723" spans="2:7" x14ac:dyDescent="0.3">
      <c r="B1723" s="5" t="s">
        <v>26</v>
      </c>
      <c r="C1723" s="5" t="s">
        <v>151</v>
      </c>
      <c r="D1723" s="6">
        <v>44343</v>
      </c>
      <c r="E1723" s="17">
        <v>44343.33312499999</v>
      </c>
      <c r="F1723" s="7">
        <v>113</v>
      </c>
      <c r="G1723" s="5" t="s">
        <v>181</v>
      </c>
    </row>
    <row r="1724" spans="2:7" x14ac:dyDescent="0.3">
      <c r="B1724" s="5" t="s">
        <v>26</v>
      </c>
      <c r="C1724" s="5" t="s">
        <v>151</v>
      </c>
      <c r="D1724" s="6">
        <v>44343</v>
      </c>
      <c r="E1724" s="17">
        <v>44343.333148148136</v>
      </c>
      <c r="F1724" s="7">
        <v>123</v>
      </c>
      <c r="G1724" s="5" t="s">
        <v>181</v>
      </c>
    </row>
    <row r="1725" spans="2:7" ht="28.8" x14ac:dyDescent="0.3">
      <c r="B1725" s="5" t="s">
        <v>26</v>
      </c>
      <c r="C1725" s="5" t="s">
        <v>174</v>
      </c>
      <c r="D1725" s="6">
        <v>44343</v>
      </c>
      <c r="E1725" s="17">
        <v>44343.333611111113</v>
      </c>
      <c r="F1725" s="7">
        <v>113</v>
      </c>
      <c r="G1725" s="5" t="s">
        <v>180</v>
      </c>
    </row>
    <row r="1726" spans="2:7" x14ac:dyDescent="0.3">
      <c r="B1726" s="5" t="s">
        <v>26</v>
      </c>
      <c r="C1726" s="5" t="s">
        <v>174</v>
      </c>
      <c r="D1726" s="6">
        <v>44343</v>
      </c>
      <c r="E1726" s="17">
        <v>44343.333773148152</v>
      </c>
      <c r="F1726" s="7">
        <v>123</v>
      </c>
      <c r="G1726" s="5" t="s">
        <v>181</v>
      </c>
    </row>
    <row r="1727" spans="2:7" x14ac:dyDescent="0.3">
      <c r="B1727" s="5" t="s">
        <v>26</v>
      </c>
      <c r="C1727" s="5" t="s">
        <v>166</v>
      </c>
      <c r="D1727" s="6">
        <v>44343</v>
      </c>
      <c r="E1727" s="17">
        <v>44343.335289351853</v>
      </c>
      <c r="F1727" s="7">
        <v>113</v>
      </c>
      <c r="G1727" s="5" t="s">
        <v>182</v>
      </c>
    </row>
    <row r="1728" spans="2:7" x14ac:dyDescent="0.3">
      <c r="B1728" s="5" t="s">
        <v>26</v>
      </c>
      <c r="C1728" s="5" t="s">
        <v>166</v>
      </c>
      <c r="D1728" s="6">
        <v>44343</v>
      </c>
      <c r="E1728" s="17">
        <v>44343.33530092593</v>
      </c>
      <c r="F1728" s="7">
        <v>123</v>
      </c>
      <c r="G1728" s="5" t="s">
        <v>182</v>
      </c>
    </row>
    <row r="1729" spans="2:7" x14ac:dyDescent="0.3">
      <c r="B1729" s="5" t="s">
        <v>29</v>
      </c>
      <c r="C1729" s="5" t="s">
        <v>147</v>
      </c>
      <c r="D1729" s="6">
        <v>44343</v>
      </c>
      <c r="E1729" s="17">
        <v>44343.335636574069</v>
      </c>
      <c r="F1729" s="7">
        <v>113</v>
      </c>
      <c r="G1729" s="5" t="s">
        <v>160</v>
      </c>
    </row>
    <row r="1730" spans="2:7" x14ac:dyDescent="0.3">
      <c r="B1730" s="5" t="s">
        <v>29</v>
      </c>
      <c r="C1730" s="5" t="s">
        <v>147</v>
      </c>
      <c r="D1730" s="6">
        <v>44343</v>
      </c>
      <c r="E1730" s="17">
        <v>44343.335798611108</v>
      </c>
      <c r="F1730" s="7">
        <v>123</v>
      </c>
      <c r="G1730" s="5" t="s">
        <v>160</v>
      </c>
    </row>
    <row r="1731" spans="2:7" x14ac:dyDescent="0.3">
      <c r="B1731" s="5" t="s">
        <v>26</v>
      </c>
      <c r="C1731" s="5" t="s">
        <v>184</v>
      </c>
      <c r="D1731" s="6">
        <v>44343</v>
      </c>
      <c r="E1731" s="17">
        <v>44343.337777777779</v>
      </c>
      <c r="F1731" s="7">
        <v>102</v>
      </c>
      <c r="G1731" s="5" t="s">
        <v>185</v>
      </c>
    </row>
    <row r="1732" spans="2:7" x14ac:dyDescent="0.3">
      <c r="B1732" s="5" t="s">
        <v>26</v>
      </c>
      <c r="C1732" s="5" t="s">
        <v>184</v>
      </c>
      <c r="D1732" s="6">
        <v>44343</v>
      </c>
      <c r="E1732" s="17">
        <v>44343.338564814818</v>
      </c>
      <c r="F1732" s="7">
        <v>106</v>
      </c>
      <c r="G1732" s="5" t="s">
        <v>185</v>
      </c>
    </row>
    <row r="1733" spans="2:7" x14ac:dyDescent="0.3">
      <c r="B1733" s="5" t="s">
        <v>26</v>
      </c>
      <c r="C1733" s="5" t="s">
        <v>184</v>
      </c>
      <c r="D1733" s="6">
        <v>44343</v>
      </c>
      <c r="E1733" s="17">
        <v>44343.338668981487</v>
      </c>
      <c r="F1733" s="7">
        <v>112</v>
      </c>
      <c r="G1733" s="5" t="s">
        <v>185</v>
      </c>
    </row>
    <row r="1734" spans="2:7" ht="28.8" x14ac:dyDescent="0.3">
      <c r="B1734" s="5" t="s">
        <v>26</v>
      </c>
      <c r="C1734" s="5" t="s">
        <v>184</v>
      </c>
      <c r="D1734" s="6">
        <v>44343</v>
      </c>
      <c r="E1734" s="17">
        <v>44343.339594907411</v>
      </c>
      <c r="F1734" s="7">
        <v>113</v>
      </c>
      <c r="G1734" s="5" t="s">
        <v>186</v>
      </c>
    </row>
    <row r="1735" spans="2:7" x14ac:dyDescent="0.3">
      <c r="B1735" s="5" t="s">
        <v>26</v>
      </c>
      <c r="C1735" s="5" t="s">
        <v>184</v>
      </c>
      <c r="D1735" s="6">
        <v>44343</v>
      </c>
      <c r="E1735" s="17">
        <v>44343.33971064815</v>
      </c>
      <c r="F1735" s="7">
        <v>123</v>
      </c>
      <c r="G1735" s="5" t="s">
        <v>182</v>
      </c>
    </row>
    <row r="1736" spans="2:7" x14ac:dyDescent="0.3">
      <c r="B1736" s="5" t="s">
        <v>26</v>
      </c>
      <c r="C1736" s="5" t="s">
        <v>27</v>
      </c>
      <c r="D1736" s="6">
        <v>44343</v>
      </c>
      <c r="E1736" s="17">
        <v>44343.636597222227</v>
      </c>
      <c r="F1736" s="7">
        <v>139</v>
      </c>
      <c r="G1736" s="5" t="s">
        <v>34</v>
      </c>
    </row>
    <row r="1737" spans="2:7" x14ac:dyDescent="0.3">
      <c r="B1737" s="5" t="s">
        <v>26</v>
      </c>
      <c r="C1737" s="5" t="s">
        <v>27</v>
      </c>
      <c r="D1737" s="6">
        <v>44343</v>
      </c>
      <c r="E1737" s="17">
        <v>44343.636990740742</v>
      </c>
      <c r="F1737" s="7">
        <v>144</v>
      </c>
      <c r="G1737" s="5" t="s">
        <v>34</v>
      </c>
    </row>
    <row r="1738" spans="2:7" x14ac:dyDescent="0.3">
      <c r="B1738" s="5" t="s">
        <v>26</v>
      </c>
      <c r="C1738" s="5" t="s">
        <v>27</v>
      </c>
      <c r="D1738" s="6">
        <v>44343</v>
      </c>
      <c r="E1738" s="17">
        <v>44343.637106481481</v>
      </c>
      <c r="F1738" s="7">
        <v>156</v>
      </c>
      <c r="G1738" s="5" t="s">
        <v>67</v>
      </c>
    </row>
    <row r="1739" spans="2:7" x14ac:dyDescent="0.3">
      <c r="B1739" s="5" t="s">
        <v>29</v>
      </c>
      <c r="C1739" s="5" t="s">
        <v>30</v>
      </c>
      <c r="D1739" s="6">
        <v>44343</v>
      </c>
      <c r="E1739" s="17">
        <v>44343.642048611109</v>
      </c>
      <c r="F1739" s="7">
        <v>139</v>
      </c>
      <c r="G1739" s="5" t="s">
        <v>36</v>
      </c>
    </row>
    <row r="1740" spans="2:7" x14ac:dyDescent="0.3">
      <c r="B1740" s="5" t="s">
        <v>29</v>
      </c>
      <c r="C1740" s="5" t="s">
        <v>30</v>
      </c>
      <c r="D1740" s="6">
        <v>44343</v>
      </c>
      <c r="E1740" s="17">
        <v>44343.64334490741</v>
      </c>
      <c r="F1740" s="7">
        <v>144</v>
      </c>
      <c r="G1740" s="5" t="s">
        <v>36</v>
      </c>
    </row>
    <row r="1741" spans="2:7" x14ac:dyDescent="0.3">
      <c r="B1741" s="5" t="s">
        <v>29</v>
      </c>
      <c r="C1741" s="5" t="s">
        <v>30</v>
      </c>
      <c r="D1741" s="6">
        <v>44343</v>
      </c>
      <c r="E1741" s="17">
        <v>44343.643483796302</v>
      </c>
      <c r="F1741" s="7">
        <v>156</v>
      </c>
      <c r="G1741" s="5" t="s">
        <v>67</v>
      </c>
    </row>
    <row r="1742" spans="2:7" ht="28.8" x14ac:dyDescent="0.3">
      <c r="B1742" s="5" t="s">
        <v>26</v>
      </c>
      <c r="C1742" s="5" t="s">
        <v>32</v>
      </c>
      <c r="D1742" s="6">
        <v>44343</v>
      </c>
      <c r="E1742" s="17">
        <v>44343.646921296306</v>
      </c>
      <c r="F1742" s="7">
        <v>139</v>
      </c>
      <c r="G1742" s="5" t="s">
        <v>35</v>
      </c>
    </row>
    <row r="1743" spans="2:7" x14ac:dyDescent="0.3">
      <c r="B1743" s="5" t="s">
        <v>26</v>
      </c>
      <c r="C1743" s="5" t="s">
        <v>32</v>
      </c>
      <c r="D1743" s="6">
        <v>44343</v>
      </c>
      <c r="E1743" s="17">
        <v>44343.647361111121</v>
      </c>
      <c r="F1743" s="7">
        <v>144</v>
      </c>
      <c r="G1743" s="5" t="s">
        <v>34</v>
      </c>
    </row>
    <row r="1744" spans="2:7" x14ac:dyDescent="0.3">
      <c r="B1744" s="5" t="s">
        <v>26</v>
      </c>
      <c r="C1744" s="5" t="s">
        <v>32</v>
      </c>
      <c r="D1744" s="6">
        <v>44343</v>
      </c>
      <c r="E1744" s="17">
        <v>44343.648113425937</v>
      </c>
      <c r="F1744" s="7">
        <v>149</v>
      </c>
      <c r="G1744" s="5" t="s">
        <v>33</v>
      </c>
    </row>
    <row r="1745" spans="2:7" x14ac:dyDescent="0.3">
      <c r="B1745" s="5" t="s">
        <v>26</v>
      </c>
      <c r="C1745" s="5" t="s">
        <v>32</v>
      </c>
      <c r="D1745" s="6">
        <v>44343</v>
      </c>
      <c r="E1745" s="17">
        <v>44343.648946759269</v>
      </c>
      <c r="F1745" s="7">
        <v>151</v>
      </c>
      <c r="G1745" s="5" t="s">
        <v>33</v>
      </c>
    </row>
    <row r="1746" spans="2:7" x14ac:dyDescent="0.3">
      <c r="B1746" s="5" t="s">
        <v>26</v>
      </c>
      <c r="C1746" s="5" t="s">
        <v>32</v>
      </c>
      <c r="D1746" s="6">
        <v>44343</v>
      </c>
      <c r="E1746" s="17">
        <v>44343.649074074085</v>
      </c>
      <c r="F1746" s="7">
        <v>156</v>
      </c>
      <c r="G1746" s="5" t="s">
        <v>67</v>
      </c>
    </row>
    <row r="1747" spans="2:7" ht="28.8" x14ac:dyDescent="0.3">
      <c r="B1747" s="5" t="s">
        <v>26</v>
      </c>
      <c r="C1747" s="5" t="s">
        <v>37</v>
      </c>
      <c r="D1747" s="6">
        <v>44343</v>
      </c>
      <c r="E1747" s="17">
        <v>44343.653819444444</v>
      </c>
      <c r="F1747" s="7">
        <v>139</v>
      </c>
      <c r="G1747" s="5" t="s">
        <v>39</v>
      </c>
    </row>
    <row r="1748" spans="2:7" x14ac:dyDescent="0.3">
      <c r="B1748" s="5" t="s">
        <v>26</v>
      </c>
      <c r="C1748" s="5" t="s">
        <v>37</v>
      </c>
      <c r="D1748" s="6">
        <v>44343</v>
      </c>
      <c r="E1748" s="17">
        <v>44343.654236111113</v>
      </c>
      <c r="F1748" s="7">
        <v>144</v>
      </c>
      <c r="G1748" s="5" t="s">
        <v>40</v>
      </c>
    </row>
    <row r="1749" spans="2:7" x14ac:dyDescent="0.3">
      <c r="B1749" s="5" t="s">
        <v>26</v>
      </c>
      <c r="C1749" s="5" t="s">
        <v>37</v>
      </c>
      <c r="D1749" s="6">
        <v>44343</v>
      </c>
      <c r="E1749" s="17">
        <v>44343.654976851853</v>
      </c>
      <c r="F1749" s="7">
        <v>149</v>
      </c>
      <c r="G1749" s="5" t="s">
        <v>38</v>
      </c>
    </row>
    <row r="1750" spans="2:7" x14ac:dyDescent="0.3">
      <c r="B1750" s="5" t="s">
        <v>26</v>
      </c>
      <c r="C1750" s="5" t="s">
        <v>37</v>
      </c>
      <c r="D1750" s="6">
        <v>44343</v>
      </c>
      <c r="E1750" s="17">
        <v>44343.655405092592</v>
      </c>
      <c r="F1750" s="7">
        <v>151</v>
      </c>
      <c r="G1750" s="5" t="s">
        <v>38</v>
      </c>
    </row>
    <row r="1751" spans="2:7" x14ac:dyDescent="0.3">
      <c r="B1751" s="5" t="s">
        <v>26</v>
      </c>
      <c r="C1751" s="5" t="s">
        <v>37</v>
      </c>
      <c r="D1751" s="6">
        <v>44343</v>
      </c>
      <c r="E1751" s="17">
        <v>44343.655555555553</v>
      </c>
      <c r="F1751" s="7">
        <v>156</v>
      </c>
      <c r="G1751" s="5" t="s">
        <v>67</v>
      </c>
    </row>
    <row r="1752" spans="2:7" ht="28.8" x14ac:dyDescent="0.3">
      <c r="B1752" s="5" t="s">
        <v>26</v>
      </c>
      <c r="C1752" s="5" t="s">
        <v>43</v>
      </c>
      <c r="D1752" s="6">
        <v>44343</v>
      </c>
      <c r="E1752" s="17">
        <v>44343.65587962963</v>
      </c>
      <c r="F1752" s="7">
        <v>139</v>
      </c>
      <c r="G1752" s="5" t="s">
        <v>46</v>
      </c>
    </row>
    <row r="1753" spans="2:7" x14ac:dyDescent="0.3">
      <c r="B1753" s="5" t="s">
        <v>26</v>
      </c>
      <c r="C1753" s="5" t="s">
        <v>43</v>
      </c>
      <c r="D1753" s="6">
        <v>44343</v>
      </c>
      <c r="E1753" s="17">
        <v>44343.656261574077</v>
      </c>
      <c r="F1753" s="7">
        <v>144</v>
      </c>
      <c r="G1753" s="5" t="s">
        <v>47</v>
      </c>
    </row>
    <row r="1754" spans="2:7" x14ac:dyDescent="0.3">
      <c r="B1754" s="5" t="s">
        <v>26</v>
      </c>
      <c r="C1754" s="5" t="s">
        <v>43</v>
      </c>
      <c r="D1754" s="6">
        <v>44343</v>
      </c>
      <c r="E1754" s="17">
        <v>44343.6566087963</v>
      </c>
      <c r="F1754" s="7">
        <v>149</v>
      </c>
      <c r="G1754" s="5" t="s">
        <v>44</v>
      </c>
    </row>
    <row r="1755" spans="2:7" x14ac:dyDescent="0.3">
      <c r="B1755" s="5" t="s">
        <v>26</v>
      </c>
      <c r="C1755" s="5" t="s">
        <v>43</v>
      </c>
      <c r="D1755" s="6">
        <v>44343</v>
      </c>
      <c r="E1755" s="17">
        <v>44343.6569212963</v>
      </c>
      <c r="F1755" s="7">
        <v>151</v>
      </c>
      <c r="G1755" s="5" t="s">
        <v>44</v>
      </c>
    </row>
    <row r="1756" spans="2:7" x14ac:dyDescent="0.3">
      <c r="B1756" s="5" t="s">
        <v>26</v>
      </c>
      <c r="C1756" s="5" t="s">
        <v>43</v>
      </c>
      <c r="D1756" s="6">
        <v>44343</v>
      </c>
      <c r="E1756" s="17">
        <v>44343.657060185193</v>
      </c>
      <c r="F1756" s="7">
        <v>156</v>
      </c>
      <c r="G1756" s="5" t="s">
        <v>67</v>
      </c>
    </row>
    <row r="1757" spans="2:7" x14ac:dyDescent="0.3">
      <c r="B1757" s="5" t="s">
        <v>29</v>
      </c>
      <c r="C1757" s="5" t="s">
        <v>60</v>
      </c>
      <c r="D1757" s="6">
        <v>44343</v>
      </c>
      <c r="E1757" s="17">
        <v>44343.668530092596</v>
      </c>
      <c r="F1757" s="7">
        <v>139</v>
      </c>
      <c r="G1757" s="5" t="s">
        <v>76</v>
      </c>
    </row>
    <row r="1758" spans="2:7" x14ac:dyDescent="0.3">
      <c r="B1758" s="5" t="s">
        <v>29</v>
      </c>
      <c r="C1758" s="5" t="s">
        <v>60</v>
      </c>
      <c r="D1758" s="6">
        <v>44343</v>
      </c>
      <c r="E1758" s="17">
        <v>44343.668969907412</v>
      </c>
      <c r="F1758" s="7">
        <v>144</v>
      </c>
      <c r="G1758" s="5" t="s">
        <v>76</v>
      </c>
    </row>
    <row r="1759" spans="2:7" x14ac:dyDescent="0.3">
      <c r="B1759" s="5" t="s">
        <v>29</v>
      </c>
      <c r="C1759" s="5" t="s">
        <v>60</v>
      </c>
      <c r="D1759" s="6">
        <v>44343</v>
      </c>
      <c r="E1759" s="17">
        <v>44343.669097222228</v>
      </c>
      <c r="F1759" s="7">
        <v>156</v>
      </c>
      <c r="G1759" s="5" t="s">
        <v>67</v>
      </c>
    </row>
    <row r="1760" spans="2:7" x14ac:dyDescent="0.3">
      <c r="B1760" s="5" t="s">
        <v>26</v>
      </c>
      <c r="C1760" s="5" t="s">
        <v>56</v>
      </c>
      <c r="D1760" s="6">
        <v>44343</v>
      </c>
      <c r="E1760" s="17">
        <v>44343.670393518514</v>
      </c>
      <c r="F1760" s="7">
        <v>139</v>
      </c>
      <c r="G1760" s="5" t="s">
        <v>68</v>
      </c>
    </row>
    <row r="1761" spans="2:7" x14ac:dyDescent="0.3">
      <c r="B1761" s="5" t="s">
        <v>26</v>
      </c>
      <c r="C1761" s="5" t="s">
        <v>56</v>
      </c>
      <c r="D1761" s="6">
        <v>44343</v>
      </c>
      <c r="E1761" s="17">
        <v>44343.670844907399</v>
      </c>
      <c r="F1761" s="7">
        <v>144</v>
      </c>
      <c r="G1761" s="5" t="s">
        <v>68</v>
      </c>
    </row>
    <row r="1762" spans="2:7" x14ac:dyDescent="0.3">
      <c r="B1762" s="5" t="s">
        <v>26</v>
      </c>
      <c r="C1762" s="5" t="s">
        <v>56</v>
      </c>
      <c r="D1762" s="6">
        <v>44343</v>
      </c>
      <c r="E1762" s="17">
        <v>44343.670972222215</v>
      </c>
      <c r="F1762" s="7">
        <v>156</v>
      </c>
      <c r="G1762" s="5" t="s">
        <v>67</v>
      </c>
    </row>
    <row r="1763" spans="2:7" ht="28.8" x14ac:dyDescent="0.3">
      <c r="B1763" s="5" t="s">
        <v>26</v>
      </c>
      <c r="C1763" s="5" t="s">
        <v>72</v>
      </c>
      <c r="D1763" s="6">
        <v>44343</v>
      </c>
      <c r="E1763" s="17">
        <v>44343.671064814815</v>
      </c>
      <c r="F1763" s="7">
        <v>139</v>
      </c>
      <c r="G1763" s="5" t="s">
        <v>87</v>
      </c>
    </row>
    <row r="1764" spans="2:7" x14ac:dyDescent="0.3">
      <c r="B1764" s="5" t="s">
        <v>26</v>
      </c>
      <c r="C1764" s="5" t="s">
        <v>72</v>
      </c>
      <c r="D1764" s="6">
        <v>44343</v>
      </c>
      <c r="E1764" s="17">
        <v>44343.671481481484</v>
      </c>
      <c r="F1764" s="7">
        <v>144</v>
      </c>
      <c r="G1764" s="5" t="s">
        <v>68</v>
      </c>
    </row>
    <row r="1765" spans="2:7" x14ac:dyDescent="0.3">
      <c r="B1765" s="5" t="s">
        <v>26</v>
      </c>
      <c r="C1765" s="5" t="s">
        <v>54</v>
      </c>
      <c r="D1765" s="6">
        <v>44343</v>
      </c>
      <c r="E1765" s="17">
        <v>44343.671527777769</v>
      </c>
      <c r="F1765" s="7">
        <v>139</v>
      </c>
      <c r="G1765" s="5" t="s">
        <v>88</v>
      </c>
    </row>
    <row r="1766" spans="2:7" x14ac:dyDescent="0.3">
      <c r="B1766" s="5" t="s">
        <v>26</v>
      </c>
      <c r="C1766" s="5" t="s">
        <v>54</v>
      </c>
      <c r="D1766" s="6">
        <v>44343</v>
      </c>
      <c r="E1766" s="17">
        <v>44343.671921296285</v>
      </c>
      <c r="F1766" s="7">
        <v>144</v>
      </c>
      <c r="G1766" s="5" t="s">
        <v>88</v>
      </c>
    </row>
    <row r="1767" spans="2:7" x14ac:dyDescent="0.3">
      <c r="B1767" s="5" t="s">
        <v>26</v>
      </c>
      <c r="C1767" s="5" t="s">
        <v>72</v>
      </c>
      <c r="D1767" s="6">
        <v>44343</v>
      </c>
      <c r="E1767" s="17">
        <v>44343.671932870369</v>
      </c>
      <c r="F1767" s="7">
        <v>149</v>
      </c>
      <c r="G1767" s="5" t="s">
        <v>73</v>
      </c>
    </row>
    <row r="1768" spans="2:7" x14ac:dyDescent="0.3">
      <c r="B1768" s="5" t="s">
        <v>26</v>
      </c>
      <c r="C1768" s="5" t="s">
        <v>54</v>
      </c>
      <c r="D1768" s="6">
        <v>44343</v>
      </c>
      <c r="E1768" s="17">
        <v>44343.672037037024</v>
      </c>
      <c r="F1768" s="7">
        <v>156</v>
      </c>
      <c r="G1768" s="5" t="s">
        <v>67</v>
      </c>
    </row>
    <row r="1769" spans="2:7" x14ac:dyDescent="0.3">
      <c r="B1769" s="5" t="s">
        <v>26</v>
      </c>
      <c r="C1769" s="5" t="s">
        <v>62</v>
      </c>
      <c r="D1769" s="6">
        <v>44343</v>
      </c>
      <c r="E1769" s="17">
        <v>44343.672291666662</v>
      </c>
      <c r="F1769" s="7">
        <v>139</v>
      </c>
      <c r="G1769" s="5" t="s">
        <v>63</v>
      </c>
    </row>
    <row r="1770" spans="2:7" x14ac:dyDescent="0.3">
      <c r="B1770" s="5" t="s">
        <v>26</v>
      </c>
      <c r="C1770" s="5" t="s">
        <v>72</v>
      </c>
      <c r="D1770" s="6">
        <v>44343</v>
      </c>
      <c r="E1770" s="17">
        <v>44343.672523148147</v>
      </c>
      <c r="F1770" s="7">
        <v>151</v>
      </c>
      <c r="G1770" s="5" t="s">
        <v>73</v>
      </c>
    </row>
    <row r="1771" spans="2:7" x14ac:dyDescent="0.3">
      <c r="B1771" s="5" t="s">
        <v>26</v>
      </c>
      <c r="C1771" s="5" t="s">
        <v>72</v>
      </c>
      <c r="D1771" s="6">
        <v>44343</v>
      </c>
      <c r="E1771" s="17">
        <v>44343.672673611109</v>
      </c>
      <c r="F1771" s="7">
        <v>156</v>
      </c>
      <c r="G1771" s="5" t="s">
        <v>67</v>
      </c>
    </row>
    <row r="1772" spans="2:7" x14ac:dyDescent="0.3">
      <c r="B1772" s="5" t="s">
        <v>26</v>
      </c>
      <c r="C1772" s="5" t="s">
        <v>62</v>
      </c>
      <c r="D1772" s="6">
        <v>44343</v>
      </c>
      <c r="E1772" s="17">
        <v>44343.672719907401</v>
      </c>
      <c r="F1772" s="7">
        <v>144</v>
      </c>
      <c r="G1772" s="5" t="s">
        <v>63</v>
      </c>
    </row>
    <row r="1773" spans="2:7" x14ac:dyDescent="0.3">
      <c r="B1773" s="5" t="s">
        <v>26</v>
      </c>
      <c r="C1773" s="5" t="s">
        <v>62</v>
      </c>
      <c r="D1773" s="6">
        <v>44343</v>
      </c>
      <c r="E1773" s="17">
        <v>44343.67283564814</v>
      </c>
      <c r="F1773" s="7">
        <v>156</v>
      </c>
      <c r="G1773" s="5" t="s">
        <v>67</v>
      </c>
    </row>
    <row r="1774" spans="2:7" ht="28.8" x14ac:dyDescent="0.3">
      <c r="B1774" s="5" t="s">
        <v>29</v>
      </c>
      <c r="C1774" s="5" t="s">
        <v>97</v>
      </c>
      <c r="D1774" s="6">
        <v>44343</v>
      </c>
      <c r="E1774" s="17">
        <v>44343.673148148147</v>
      </c>
      <c r="F1774" s="7">
        <v>139</v>
      </c>
      <c r="G1774" s="5" t="s">
        <v>99</v>
      </c>
    </row>
    <row r="1775" spans="2:7" x14ac:dyDescent="0.3">
      <c r="B1775" s="5" t="s">
        <v>29</v>
      </c>
      <c r="C1775" s="5" t="s">
        <v>97</v>
      </c>
      <c r="D1775" s="6">
        <v>44343</v>
      </c>
      <c r="E1775" s="17">
        <v>44343.673564814817</v>
      </c>
      <c r="F1775" s="7">
        <v>144</v>
      </c>
      <c r="G1775" s="5" t="s">
        <v>94</v>
      </c>
    </row>
    <row r="1776" spans="2:7" x14ac:dyDescent="0.3">
      <c r="B1776" s="5" t="s">
        <v>29</v>
      </c>
      <c r="C1776" s="5" t="s">
        <v>97</v>
      </c>
      <c r="D1776" s="6">
        <v>44343</v>
      </c>
      <c r="E1776" s="17">
        <v>44343.674155092594</v>
      </c>
      <c r="F1776" s="7">
        <v>149</v>
      </c>
      <c r="G1776" s="5" t="s">
        <v>98</v>
      </c>
    </row>
    <row r="1777" spans="2:7" x14ac:dyDescent="0.3">
      <c r="B1777" s="5" t="s">
        <v>29</v>
      </c>
      <c r="C1777" s="5" t="s">
        <v>97</v>
      </c>
      <c r="D1777" s="6">
        <v>44343</v>
      </c>
      <c r="E1777" s="17">
        <v>44343.674525462964</v>
      </c>
      <c r="F1777" s="7">
        <v>151</v>
      </c>
      <c r="G1777" s="5" t="s">
        <v>98</v>
      </c>
    </row>
    <row r="1778" spans="2:7" x14ac:dyDescent="0.3">
      <c r="B1778" s="5" t="s">
        <v>29</v>
      </c>
      <c r="C1778" s="5" t="s">
        <v>97</v>
      </c>
      <c r="D1778" s="6">
        <v>44343</v>
      </c>
      <c r="E1778" s="17">
        <v>44343.674664351856</v>
      </c>
      <c r="F1778" s="7">
        <v>156</v>
      </c>
      <c r="G1778" s="5" t="s">
        <v>67</v>
      </c>
    </row>
    <row r="1779" spans="2:7" ht="28.8" x14ac:dyDescent="0.3">
      <c r="B1779" s="5" t="s">
        <v>26</v>
      </c>
      <c r="C1779" s="5" t="s">
        <v>85</v>
      </c>
      <c r="D1779" s="6">
        <v>44343</v>
      </c>
      <c r="E1779" s="17">
        <v>44343.677395833336</v>
      </c>
      <c r="F1779" s="7">
        <v>139</v>
      </c>
      <c r="G1779" s="5" t="s">
        <v>89</v>
      </c>
    </row>
    <row r="1780" spans="2:7" x14ac:dyDescent="0.3">
      <c r="B1780" s="5" t="s">
        <v>26</v>
      </c>
      <c r="C1780" s="5" t="s">
        <v>85</v>
      </c>
      <c r="D1780" s="6">
        <v>44343</v>
      </c>
      <c r="E1780" s="17">
        <v>44343.677754629629</v>
      </c>
      <c r="F1780" s="7">
        <v>144</v>
      </c>
      <c r="G1780" s="5" t="s">
        <v>90</v>
      </c>
    </row>
    <row r="1781" spans="2:7" ht="28.8" x14ac:dyDescent="0.3">
      <c r="B1781" s="5" t="s">
        <v>26</v>
      </c>
      <c r="C1781" s="5" t="s">
        <v>79</v>
      </c>
      <c r="D1781" s="6">
        <v>44343</v>
      </c>
      <c r="E1781" s="17">
        <v>44343.677824074082</v>
      </c>
      <c r="F1781" s="7">
        <v>139</v>
      </c>
      <c r="G1781" s="5" t="s">
        <v>81</v>
      </c>
    </row>
    <row r="1782" spans="2:7" x14ac:dyDescent="0.3">
      <c r="B1782" s="5" t="s">
        <v>26</v>
      </c>
      <c r="C1782" s="5" t="s">
        <v>85</v>
      </c>
      <c r="D1782" s="6">
        <v>44343</v>
      </c>
      <c r="E1782" s="17">
        <v>44343.677986111114</v>
      </c>
      <c r="F1782" s="7">
        <v>149</v>
      </c>
      <c r="G1782" s="5" t="s">
        <v>86</v>
      </c>
    </row>
    <row r="1783" spans="2:7" x14ac:dyDescent="0.3">
      <c r="B1783" s="5" t="s">
        <v>26</v>
      </c>
      <c r="C1783" s="5" t="s">
        <v>85</v>
      </c>
      <c r="D1783" s="6">
        <v>44343</v>
      </c>
      <c r="E1783" s="17">
        <v>44343.678402777783</v>
      </c>
      <c r="F1783" s="7">
        <v>151</v>
      </c>
      <c r="G1783" s="5" t="s">
        <v>86</v>
      </c>
    </row>
    <row r="1784" spans="2:7" x14ac:dyDescent="0.3">
      <c r="B1784" s="5" t="s">
        <v>26</v>
      </c>
      <c r="C1784" s="5" t="s">
        <v>85</v>
      </c>
      <c r="D1784" s="6">
        <v>44343</v>
      </c>
      <c r="E1784" s="17">
        <v>44343.678541666675</v>
      </c>
      <c r="F1784" s="7">
        <v>156</v>
      </c>
      <c r="G1784" s="5" t="s">
        <v>67</v>
      </c>
    </row>
    <row r="1785" spans="2:7" x14ac:dyDescent="0.3">
      <c r="B1785" s="5" t="s">
        <v>29</v>
      </c>
      <c r="C1785" s="5" t="s">
        <v>74</v>
      </c>
      <c r="D1785" s="6">
        <v>44343</v>
      </c>
      <c r="E1785" s="17">
        <v>44343.67895833333</v>
      </c>
      <c r="F1785" s="7">
        <v>139</v>
      </c>
      <c r="G1785" s="5" t="s">
        <v>94</v>
      </c>
    </row>
    <row r="1786" spans="2:7" x14ac:dyDescent="0.3">
      <c r="B1786" s="5" t="s">
        <v>26</v>
      </c>
      <c r="C1786" s="5" t="s">
        <v>79</v>
      </c>
      <c r="D1786" s="6">
        <v>44343</v>
      </c>
      <c r="E1786" s="17">
        <v>44343.679120370376</v>
      </c>
      <c r="F1786" s="7">
        <v>144</v>
      </c>
      <c r="G1786" s="5" t="s">
        <v>82</v>
      </c>
    </row>
    <row r="1787" spans="2:7" ht="28.8" x14ac:dyDescent="0.3">
      <c r="B1787" s="5" t="s">
        <v>29</v>
      </c>
      <c r="C1787" s="5" t="s">
        <v>83</v>
      </c>
      <c r="D1787" s="6">
        <v>44343</v>
      </c>
      <c r="E1787" s="17">
        <v>44343.679143518522</v>
      </c>
      <c r="F1787" s="7">
        <v>139</v>
      </c>
      <c r="G1787" s="5" t="s">
        <v>92</v>
      </c>
    </row>
    <row r="1788" spans="2:7" x14ac:dyDescent="0.3">
      <c r="B1788" s="5" t="s">
        <v>29</v>
      </c>
      <c r="C1788" s="5" t="s">
        <v>74</v>
      </c>
      <c r="D1788" s="6">
        <v>44343</v>
      </c>
      <c r="E1788" s="17">
        <v>44343.679351851846</v>
      </c>
      <c r="F1788" s="7">
        <v>144</v>
      </c>
      <c r="G1788" s="5" t="s">
        <v>94</v>
      </c>
    </row>
    <row r="1789" spans="2:7" x14ac:dyDescent="0.3">
      <c r="B1789" s="5" t="s">
        <v>26</v>
      </c>
      <c r="C1789" s="5" t="s">
        <v>79</v>
      </c>
      <c r="D1789" s="6">
        <v>44343</v>
      </c>
      <c r="E1789" s="17">
        <v>44343.67936342593</v>
      </c>
      <c r="F1789" s="7">
        <v>149</v>
      </c>
      <c r="G1789" s="5" t="s">
        <v>80</v>
      </c>
    </row>
    <row r="1790" spans="2:7" x14ac:dyDescent="0.3">
      <c r="B1790" s="5" t="s">
        <v>29</v>
      </c>
      <c r="C1790" s="5" t="s">
        <v>74</v>
      </c>
      <c r="D1790" s="6">
        <v>44343</v>
      </c>
      <c r="E1790" s="17">
        <v>44343.679479166662</v>
      </c>
      <c r="F1790" s="7">
        <v>156</v>
      </c>
      <c r="G1790" s="5" t="s">
        <v>67</v>
      </c>
    </row>
    <row r="1791" spans="2:7" x14ac:dyDescent="0.3">
      <c r="B1791" s="5" t="s">
        <v>29</v>
      </c>
      <c r="C1791" s="5" t="s">
        <v>83</v>
      </c>
      <c r="D1791" s="6">
        <v>44343</v>
      </c>
      <c r="E1791" s="17">
        <v>44343.679594907408</v>
      </c>
      <c r="F1791" s="7">
        <v>144</v>
      </c>
      <c r="G1791" s="5" t="s">
        <v>93</v>
      </c>
    </row>
    <row r="1792" spans="2:7" x14ac:dyDescent="0.3">
      <c r="B1792" s="5" t="s">
        <v>26</v>
      </c>
      <c r="C1792" s="5" t="s">
        <v>79</v>
      </c>
      <c r="D1792" s="6">
        <v>44343</v>
      </c>
      <c r="E1792" s="17">
        <v>44343.679884259262</v>
      </c>
      <c r="F1792" s="7">
        <v>151</v>
      </c>
      <c r="G1792" s="5" t="s">
        <v>80</v>
      </c>
    </row>
    <row r="1793" spans="2:7" x14ac:dyDescent="0.3">
      <c r="B1793" s="5" t="s">
        <v>26</v>
      </c>
      <c r="C1793" s="5" t="s">
        <v>79</v>
      </c>
      <c r="D1793" s="6">
        <v>44343</v>
      </c>
      <c r="E1793" s="17">
        <v>44343.6800462963</v>
      </c>
      <c r="F1793" s="7">
        <v>156</v>
      </c>
      <c r="G1793" s="5" t="s">
        <v>67</v>
      </c>
    </row>
    <row r="1794" spans="2:7" x14ac:dyDescent="0.3">
      <c r="B1794" s="5" t="s">
        <v>29</v>
      </c>
      <c r="C1794" s="5" t="s">
        <v>83</v>
      </c>
      <c r="D1794" s="6">
        <v>44343</v>
      </c>
      <c r="E1794" s="17">
        <v>44343.680138888893</v>
      </c>
      <c r="F1794" s="7">
        <v>149</v>
      </c>
      <c r="G1794" s="5" t="s">
        <v>84</v>
      </c>
    </row>
    <row r="1795" spans="2:7" x14ac:dyDescent="0.3">
      <c r="B1795" s="5" t="s">
        <v>26</v>
      </c>
      <c r="C1795" s="5" t="s">
        <v>64</v>
      </c>
      <c r="D1795" s="6">
        <v>44343</v>
      </c>
      <c r="E1795" s="17">
        <v>44343.680173611108</v>
      </c>
      <c r="F1795" s="7">
        <v>139</v>
      </c>
      <c r="G1795" s="5" t="s">
        <v>90</v>
      </c>
    </row>
    <row r="1796" spans="2:7" x14ac:dyDescent="0.3">
      <c r="B1796" s="5" t="s">
        <v>26</v>
      </c>
      <c r="C1796" s="5" t="s">
        <v>64</v>
      </c>
      <c r="D1796" s="6">
        <v>44343</v>
      </c>
      <c r="E1796" s="17">
        <v>44343.680520833332</v>
      </c>
      <c r="F1796" s="7">
        <v>144</v>
      </c>
      <c r="G1796" s="5" t="s">
        <v>90</v>
      </c>
    </row>
    <row r="1797" spans="2:7" x14ac:dyDescent="0.3">
      <c r="B1797" s="5" t="s">
        <v>26</v>
      </c>
      <c r="C1797" s="5" t="s">
        <v>64</v>
      </c>
      <c r="D1797" s="6">
        <v>44343</v>
      </c>
      <c r="E1797" s="17">
        <v>44343.68068287037</v>
      </c>
      <c r="F1797" s="7">
        <v>156</v>
      </c>
      <c r="G1797" s="5" t="s">
        <v>67</v>
      </c>
    </row>
    <row r="1798" spans="2:7" x14ac:dyDescent="0.3">
      <c r="B1798" s="5" t="s">
        <v>29</v>
      </c>
      <c r="C1798" s="5" t="s">
        <v>83</v>
      </c>
      <c r="D1798" s="6">
        <v>44343</v>
      </c>
      <c r="E1798" s="17">
        <v>44343.680821759262</v>
      </c>
      <c r="F1798" s="7">
        <v>151</v>
      </c>
      <c r="G1798" s="5" t="s">
        <v>84</v>
      </c>
    </row>
    <row r="1799" spans="2:7" x14ac:dyDescent="0.3">
      <c r="B1799" s="5" t="s">
        <v>29</v>
      </c>
      <c r="C1799" s="5" t="s">
        <v>83</v>
      </c>
      <c r="D1799" s="6">
        <v>44343</v>
      </c>
      <c r="E1799" s="17">
        <v>44343.680983796301</v>
      </c>
      <c r="F1799" s="7">
        <v>156</v>
      </c>
      <c r="G1799" s="5" t="s">
        <v>67</v>
      </c>
    </row>
    <row r="1800" spans="2:7" x14ac:dyDescent="0.3">
      <c r="B1800" s="5" t="s">
        <v>26</v>
      </c>
      <c r="C1800" s="5" t="s">
        <v>95</v>
      </c>
      <c r="D1800" s="6">
        <v>44343</v>
      </c>
      <c r="E1800" s="17">
        <v>44343.686539351853</v>
      </c>
      <c r="F1800" s="7">
        <v>139</v>
      </c>
      <c r="G1800" s="5" t="s">
        <v>102</v>
      </c>
    </row>
    <row r="1801" spans="2:7" x14ac:dyDescent="0.3">
      <c r="B1801" s="5" t="s">
        <v>29</v>
      </c>
      <c r="C1801" s="5" t="s">
        <v>113</v>
      </c>
      <c r="D1801" s="6">
        <v>44343</v>
      </c>
      <c r="E1801" s="17">
        <v>44343.686620370368</v>
      </c>
      <c r="F1801" s="7">
        <v>139</v>
      </c>
      <c r="G1801" s="5" t="s">
        <v>129</v>
      </c>
    </row>
    <row r="1802" spans="2:7" x14ac:dyDescent="0.3">
      <c r="B1802" s="5" t="s">
        <v>26</v>
      </c>
      <c r="C1802" s="5" t="s">
        <v>95</v>
      </c>
      <c r="D1802" s="6">
        <v>44343</v>
      </c>
      <c r="E1802" s="17">
        <v>44343.686886574076</v>
      </c>
      <c r="F1802" s="7">
        <v>144</v>
      </c>
      <c r="G1802" s="5" t="s">
        <v>102</v>
      </c>
    </row>
    <row r="1803" spans="2:7" x14ac:dyDescent="0.3">
      <c r="B1803" s="5" t="s">
        <v>26</v>
      </c>
      <c r="C1803" s="5" t="s">
        <v>95</v>
      </c>
      <c r="D1803" s="6">
        <v>44343</v>
      </c>
      <c r="E1803" s="17">
        <v>44343.687037037038</v>
      </c>
      <c r="F1803" s="7">
        <v>156</v>
      </c>
      <c r="G1803" s="5" t="s">
        <v>67</v>
      </c>
    </row>
    <row r="1804" spans="2:7" x14ac:dyDescent="0.3">
      <c r="B1804" s="5" t="s">
        <v>29</v>
      </c>
      <c r="C1804" s="5" t="s">
        <v>113</v>
      </c>
      <c r="D1804" s="6">
        <v>44343</v>
      </c>
      <c r="E1804" s="17">
        <v>44343.68712962963</v>
      </c>
      <c r="F1804" s="7">
        <v>144</v>
      </c>
      <c r="G1804" s="5" t="s">
        <v>129</v>
      </c>
    </row>
    <row r="1805" spans="2:7" x14ac:dyDescent="0.3">
      <c r="B1805" s="5" t="s">
        <v>29</v>
      </c>
      <c r="C1805" s="5" t="s">
        <v>113</v>
      </c>
      <c r="D1805" s="6">
        <v>44343</v>
      </c>
      <c r="E1805" s="17">
        <v>44343.687280092592</v>
      </c>
      <c r="F1805" s="7">
        <v>156</v>
      </c>
      <c r="G1805" s="5" t="s">
        <v>67</v>
      </c>
    </row>
    <row r="1806" spans="2:7" ht="28.8" x14ac:dyDescent="0.3">
      <c r="B1806" s="5" t="s">
        <v>29</v>
      </c>
      <c r="C1806" s="5" t="s">
        <v>135</v>
      </c>
      <c r="D1806" s="6">
        <v>44343</v>
      </c>
      <c r="E1806" s="17">
        <v>44343.688182870363</v>
      </c>
      <c r="F1806" s="7">
        <v>139</v>
      </c>
      <c r="G1806" s="5" t="s">
        <v>140</v>
      </c>
    </row>
    <row r="1807" spans="2:7" x14ac:dyDescent="0.3">
      <c r="B1807" s="5" t="s">
        <v>29</v>
      </c>
      <c r="C1807" s="5" t="s">
        <v>135</v>
      </c>
      <c r="D1807" s="6">
        <v>44343</v>
      </c>
      <c r="E1807" s="17">
        <v>44343.688553240732</v>
      </c>
      <c r="F1807" s="7">
        <v>144</v>
      </c>
      <c r="G1807" s="5" t="s">
        <v>130</v>
      </c>
    </row>
    <row r="1808" spans="2:7" x14ac:dyDescent="0.3">
      <c r="B1808" s="5" t="s">
        <v>29</v>
      </c>
      <c r="C1808" s="5" t="s">
        <v>135</v>
      </c>
      <c r="D1808" s="6">
        <v>44343</v>
      </c>
      <c r="E1808" s="17">
        <v>44343.688969907402</v>
      </c>
      <c r="F1808" s="7">
        <v>149</v>
      </c>
      <c r="G1808" s="5" t="s">
        <v>136</v>
      </c>
    </row>
    <row r="1809" spans="2:7" x14ac:dyDescent="0.3">
      <c r="B1809" s="5" t="s">
        <v>29</v>
      </c>
      <c r="C1809" s="5" t="s">
        <v>135</v>
      </c>
      <c r="D1809" s="6">
        <v>44343</v>
      </c>
      <c r="E1809" s="17">
        <v>44343.689432870364</v>
      </c>
      <c r="F1809" s="7">
        <v>151</v>
      </c>
      <c r="G1809" s="5" t="s">
        <v>136</v>
      </c>
    </row>
    <row r="1810" spans="2:7" x14ac:dyDescent="0.3">
      <c r="B1810" s="5" t="s">
        <v>29</v>
      </c>
      <c r="C1810" s="5" t="s">
        <v>135</v>
      </c>
      <c r="D1810" s="6">
        <v>44343</v>
      </c>
      <c r="E1810" s="17">
        <v>44343.689548611103</v>
      </c>
      <c r="F1810" s="7">
        <v>156</v>
      </c>
      <c r="G1810" s="5" t="s">
        <v>67</v>
      </c>
    </row>
    <row r="1811" spans="2:7" x14ac:dyDescent="0.3">
      <c r="B1811" s="5" t="s">
        <v>29</v>
      </c>
      <c r="C1811" s="5" t="s">
        <v>107</v>
      </c>
      <c r="D1811" s="6">
        <v>44343</v>
      </c>
      <c r="E1811" s="17">
        <v>44343.692812499998</v>
      </c>
      <c r="F1811" s="7">
        <v>139</v>
      </c>
      <c r="G1811" s="5" t="s">
        <v>115</v>
      </c>
    </row>
    <row r="1812" spans="2:7" x14ac:dyDescent="0.3">
      <c r="B1812" s="5" t="s">
        <v>29</v>
      </c>
      <c r="C1812" s="5" t="s">
        <v>107</v>
      </c>
      <c r="D1812" s="6">
        <v>44343</v>
      </c>
      <c r="E1812" s="17">
        <v>44343.693159722221</v>
      </c>
      <c r="F1812" s="7">
        <v>144</v>
      </c>
      <c r="G1812" s="5" t="s">
        <v>115</v>
      </c>
    </row>
    <row r="1813" spans="2:7" x14ac:dyDescent="0.3">
      <c r="B1813" s="5" t="s">
        <v>29</v>
      </c>
      <c r="C1813" s="5" t="s">
        <v>107</v>
      </c>
      <c r="D1813" s="6">
        <v>44343</v>
      </c>
      <c r="E1813" s="17">
        <v>44343.69332175926</v>
      </c>
      <c r="F1813" s="7">
        <v>156</v>
      </c>
      <c r="G1813" s="5" t="s">
        <v>67</v>
      </c>
    </row>
    <row r="1814" spans="2:7" ht="28.8" x14ac:dyDescent="0.3">
      <c r="B1814" s="5" t="s">
        <v>29</v>
      </c>
      <c r="C1814" s="5" t="s">
        <v>100</v>
      </c>
      <c r="D1814" s="6">
        <v>44343</v>
      </c>
      <c r="E1814" s="17">
        <v>44343.693506944444</v>
      </c>
      <c r="F1814" s="7">
        <v>139</v>
      </c>
      <c r="G1814" s="5" t="s">
        <v>103</v>
      </c>
    </row>
    <row r="1815" spans="2:7" ht="28.8" x14ac:dyDescent="0.3">
      <c r="B1815" s="5" t="s">
        <v>26</v>
      </c>
      <c r="C1815" s="5" t="s">
        <v>131</v>
      </c>
      <c r="D1815" s="6">
        <v>44343</v>
      </c>
      <c r="E1815" s="17">
        <v>44343.69399305556</v>
      </c>
      <c r="F1815" s="7">
        <v>139</v>
      </c>
      <c r="G1815" s="5" t="s">
        <v>138</v>
      </c>
    </row>
    <row r="1816" spans="2:7" x14ac:dyDescent="0.3">
      <c r="B1816" s="5" t="s">
        <v>29</v>
      </c>
      <c r="C1816" s="5" t="s">
        <v>100</v>
      </c>
      <c r="D1816" s="6">
        <v>44343</v>
      </c>
      <c r="E1816" s="17">
        <v>44343.694016203706</v>
      </c>
      <c r="F1816" s="7">
        <v>144</v>
      </c>
      <c r="G1816" s="5" t="s">
        <v>104</v>
      </c>
    </row>
    <row r="1817" spans="2:7" ht="28.8" x14ac:dyDescent="0.3">
      <c r="B1817" s="5" t="s">
        <v>29</v>
      </c>
      <c r="C1817" s="5" t="s">
        <v>122</v>
      </c>
      <c r="D1817" s="6">
        <v>44343</v>
      </c>
      <c r="E1817" s="17">
        <v>44343.694097222229</v>
      </c>
      <c r="F1817" s="7">
        <v>139</v>
      </c>
      <c r="G1817" s="5" t="s">
        <v>126</v>
      </c>
    </row>
    <row r="1818" spans="2:7" x14ac:dyDescent="0.3">
      <c r="B1818" s="5" t="s">
        <v>26</v>
      </c>
      <c r="C1818" s="5" t="s">
        <v>131</v>
      </c>
      <c r="D1818" s="6">
        <v>44343</v>
      </c>
      <c r="E1818" s="17">
        <v>44343.694409722229</v>
      </c>
      <c r="F1818" s="7">
        <v>144</v>
      </c>
      <c r="G1818" s="5" t="s">
        <v>139</v>
      </c>
    </row>
    <row r="1819" spans="2:7" x14ac:dyDescent="0.3">
      <c r="B1819" s="5" t="s">
        <v>26</v>
      </c>
      <c r="C1819" s="5" t="s">
        <v>131</v>
      </c>
      <c r="D1819" s="6">
        <v>44343</v>
      </c>
      <c r="E1819" s="17">
        <v>44343.694756944453</v>
      </c>
      <c r="F1819" s="7">
        <v>149</v>
      </c>
      <c r="G1819" s="5" t="s">
        <v>132</v>
      </c>
    </row>
    <row r="1820" spans="2:7" x14ac:dyDescent="0.3">
      <c r="B1820" s="5" t="s">
        <v>29</v>
      </c>
      <c r="C1820" s="5" t="s">
        <v>100</v>
      </c>
      <c r="D1820" s="6">
        <v>44343</v>
      </c>
      <c r="E1820" s="17">
        <v>44343.694768518522</v>
      </c>
      <c r="F1820" s="7">
        <v>149</v>
      </c>
      <c r="G1820" s="5" t="s">
        <v>101</v>
      </c>
    </row>
    <row r="1821" spans="2:7" x14ac:dyDescent="0.3">
      <c r="B1821" s="5" t="s">
        <v>29</v>
      </c>
      <c r="C1821" s="5" t="s">
        <v>122</v>
      </c>
      <c r="D1821" s="6">
        <v>44343</v>
      </c>
      <c r="E1821" s="17">
        <v>44343.695335648154</v>
      </c>
      <c r="F1821" s="7">
        <v>144</v>
      </c>
      <c r="G1821" s="5" t="s">
        <v>127</v>
      </c>
    </row>
    <row r="1822" spans="2:7" x14ac:dyDescent="0.3">
      <c r="B1822" s="5" t="s">
        <v>29</v>
      </c>
      <c r="C1822" s="5" t="s">
        <v>100</v>
      </c>
      <c r="D1822" s="6">
        <v>44343</v>
      </c>
      <c r="E1822" s="17">
        <v>44343.695347222223</v>
      </c>
      <c r="F1822" s="7">
        <v>151</v>
      </c>
      <c r="G1822" s="5" t="s">
        <v>101</v>
      </c>
    </row>
    <row r="1823" spans="2:7" x14ac:dyDescent="0.3">
      <c r="B1823" s="5" t="s">
        <v>29</v>
      </c>
      <c r="C1823" s="5" t="s">
        <v>100</v>
      </c>
      <c r="D1823" s="6">
        <v>44343</v>
      </c>
      <c r="E1823" s="17">
        <v>44343.695474537039</v>
      </c>
      <c r="F1823" s="7">
        <v>156</v>
      </c>
      <c r="G1823" s="5" t="s">
        <v>67</v>
      </c>
    </row>
    <row r="1824" spans="2:7" x14ac:dyDescent="0.3">
      <c r="B1824" s="5" t="s">
        <v>26</v>
      </c>
      <c r="C1824" s="5" t="s">
        <v>131</v>
      </c>
      <c r="D1824" s="6">
        <v>44343</v>
      </c>
      <c r="E1824" s="17">
        <v>44343.695590277785</v>
      </c>
      <c r="F1824" s="7">
        <v>151</v>
      </c>
      <c r="G1824" s="5" t="s">
        <v>132</v>
      </c>
    </row>
    <row r="1825" spans="2:7" x14ac:dyDescent="0.3">
      <c r="B1825" s="5" t="s">
        <v>29</v>
      </c>
      <c r="C1825" s="5" t="s">
        <v>122</v>
      </c>
      <c r="D1825" s="6">
        <v>44343</v>
      </c>
      <c r="E1825" s="17">
        <v>44343.695740740746</v>
      </c>
      <c r="F1825" s="7">
        <v>149</v>
      </c>
      <c r="G1825" s="5" t="s">
        <v>123</v>
      </c>
    </row>
    <row r="1826" spans="2:7" x14ac:dyDescent="0.3">
      <c r="B1826" s="5" t="s">
        <v>26</v>
      </c>
      <c r="C1826" s="5" t="s">
        <v>131</v>
      </c>
      <c r="D1826" s="6">
        <v>44343</v>
      </c>
      <c r="E1826" s="17">
        <v>44343.695740740746</v>
      </c>
      <c r="F1826" s="7">
        <v>156</v>
      </c>
      <c r="G1826" s="5" t="s">
        <v>67</v>
      </c>
    </row>
    <row r="1827" spans="2:7" x14ac:dyDescent="0.3">
      <c r="B1827" s="5" t="s">
        <v>29</v>
      </c>
      <c r="C1827" s="5" t="s">
        <v>122</v>
      </c>
      <c r="D1827" s="6">
        <v>44343</v>
      </c>
      <c r="E1827" s="17">
        <v>44343.6960300926</v>
      </c>
      <c r="F1827" s="7">
        <v>151</v>
      </c>
      <c r="G1827" s="5" t="s">
        <v>123</v>
      </c>
    </row>
    <row r="1828" spans="2:7" x14ac:dyDescent="0.3">
      <c r="B1828" s="5" t="s">
        <v>29</v>
      </c>
      <c r="C1828" s="5" t="s">
        <v>122</v>
      </c>
      <c r="D1828" s="6">
        <v>44343</v>
      </c>
      <c r="E1828" s="17">
        <v>44343.696157407416</v>
      </c>
      <c r="F1828" s="7">
        <v>156</v>
      </c>
      <c r="G1828" s="5" t="s">
        <v>67</v>
      </c>
    </row>
    <row r="1829" spans="2:7" x14ac:dyDescent="0.3">
      <c r="B1829" s="5" t="s">
        <v>26</v>
      </c>
      <c r="C1829" s="5" t="s">
        <v>141</v>
      </c>
      <c r="D1829" s="6">
        <v>44343</v>
      </c>
      <c r="E1829" s="17">
        <v>44343.697870370364</v>
      </c>
      <c r="F1829" s="7">
        <v>139</v>
      </c>
      <c r="G1829" s="5" t="s">
        <v>161</v>
      </c>
    </row>
    <row r="1830" spans="2:7" x14ac:dyDescent="0.3">
      <c r="B1830" s="5" t="s">
        <v>29</v>
      </c>
      <c r="C1830" s="5" t="s">
        <v>120</v>
      </c>
      <c r="D1830" s="6">
        <v>44343</v>
      </c>
      <c r="E1830" s="17">
        <v>44343.69799768518</v>
      </c>
      <c r="F1830" s="7">
        <v>139</v>
      </c>
      <c r="G1830" s="5" t="s">
        <v>130</v>
      </c>
    </row>
    <row r="1831" spans="2:7" x14ac:dyDescent="0.3">
      <c r="B1831" s="5" t="s">
        <v>26</v>
      </c>
      <c r="C1831" s="5" t="s">
        <v>141</v>
      </c>
      <c r="D1831" s="6">
        <v>44343</v>
      </c>
      <c r="E1831" s="17">
        <v>44343.698344907403</v>
      </c>
      <c r="F1831" s="7">
        <v>144</v>
      </c>
      <c r="G1831" s="5" t="s">
        <v>161</v>
      </c>
    </row>
    <row r="1832" spans="2:7" x14ac:dyDescent="0.3">
      <c r="B1832" s="5" t="s">
        <v>29</v>
      </c>
      <c r="C1832" s="5" t="s">
        <v>120</v>
      </c>
      <c r="D1832" s="6">
        <v>44343</v>
      </c>
      <c r="E1832" s="17">
        <v>44343.698437499996</v>
      </c>
      <c r="F1832" s="7">
        <v>144</v>
      </c>
      <c r="G1832" s="5" t="s">
        <v>130</v>
      </c>
    </row>
    <row r="1833" spans="2:7" x14ac:dyDescent="0.3">
      <c r="B1833" s="5" t="s">
        <v>26</v>
      </c>
      <c r="C1833" s="5" t="s">
        <v>141</v>
      </c>
      <c r="D1833" s="6">
        <v>44343</v>
      </c>
      <c r="E1833" s="17">
        <v>44343.698495370365</v>
      </c>
      <c r="F1833" s="7">
        <v>156</v>
      </c>
      <c r="G1833" s="5" t="s">
        <v>67</v>
      </c>
    </row>
    <row r="1834" spans="2:7" x14ac:dyDescent="0.3">
      <c r="B1834" s="5" t="s">
        <v>29</v>
      </c>
      <c r="C1834" s="5" t="s">
        <v>120</v>
      </c>
      <c r="D1834" s="6">
        <v>44343</v>
      </c>
      <c r="E1834" s="17">
        <v>44343.698599537034</v>
      </c>
      <c r="F1834" s="7">
        <v>156</v>
      </c>
      <c r="G1834" s="5" t="s">
        <v>67</v>
      </c>
    </row>
    <row r="1835" spans="2:7" ht="28.8" x14ac:dyDescent="0.3">
      <c r="B1835" s="5" t="s">
        <v>29</v>
      </c>
      <c r="C1835" s="5" t="s">
        <v>158</v>
      </c>
      <c r="D1835" s="6">
        <v>44343</v>
      </c>
      <c r="E1835" s="17">
        <v>44343.701724537037</v>
      </c>
      <c r="F1835" s="7">
        <v>139</v>
      </c>
      <c r="G1835" s="5" t="s">
        <v>170</v>
      </c>
    </row>
    <row r="1836" spans="2:7" ht="28.8" x14ac:dyDescent="0.3">
      <c r="B1836" s="5" t="s">
        <v>26</v>
      </c>
      <c r="C1836" s="5" t="s">
        <v>174</v>
      </c>
      <c r="D1836" s="6">
        <v>44343</v>
      </c>
      <c r="E1836" s="17">
        <v>44343.701898148152</v>
      </c>
      <c r="F1836" s="7">
        <v>139</v>
      </c>
      <c r="G1836" s="5" t="s">
        <v>180</v>
      </c>
    </row>
    <row r="1837" spans="2:7" x14ac:dyDescent="0.3">
      <c r="B1837" s="5" t="s">
        <v>26</v>
      </c>
      <c r="C1837" s="5" t="s">
        <v>174</v>
      </c>
      <c r="D1837" s="6">
        <v>44343</v>
      </c>
      <c r="E1837" s="17">
        <v>44343.702280092599</v>
      </c>
      <c r="F1837" s="7">
        <v>144</v>
      </c>
      <c r="G1837" s="5" t="s">
        <v>181</v>
      </c>
    </row>
    <row r="1838" spans="2:7" ht="28.8" x14ac:dyDescent="0.3">
      <c r="B1838" s="5" t="s">
        <v>29</v>
      </c>
      <c r="C1838" s="5" t="s">
        <v>153</v>
      </c>
      <c r="D1838" s="6">
        <v>44343</v>
      </c>
      <c r="E1838" s="17">
        <v>44343.702685185184</v>
      </c>
      <c r="F1838" s="7">
        <v>139</v>
      </c>
      <c r="G1838" s="5" t="s">
        <v>168</v>
      </c>
    </row>
    <row r="1839" spans="2:7" x14ac:dyDescent="0.3">
      <c r="B1839" s="5" t="s">
        <v>29</v>
      </c>
      <c r="C1839" s="5" t="s">
        <v>158</v>
      </c>
      <c r="D1839" s="6">
        <v>44343</v>
      </c>
      <c r="E1839" s="17">
        <v>44343.703009259254</v>
      </c>
      <c r="F1839" s="7">
        <v>144</v>
      </c>
      <c r="G1839" s="5" t="s">
        <v>171</v>
      </c>
    </row>
    <row r="1840" spans="2:7" x14ac:dyDescent="0.3">
      <c r="B1840" s="5" t="s">
        <v>26</v>
      </c>
      <c r="C1840" s="5" t="s">
        <v>174</v>
      </c>
      <c r="D1840" s="6">
        <v>44343</v>
      </c>
      <c r="E1840" s="17">
        <v>44343.703032407415</v>
      </c>
      <c r="F1840" s="7">
        <v>149</v>
      </c>
      <c r="G1840" s="5" t="s">
        <v>175</v>
      </c>
    </row>
    <row r="1841" spans="2:7" x14ac:dyDescent="0.3">
      <c r="B1841" s="5" t="s">
        <v>29</v>
      </c>
      <c r="C1841" s="5" t="s">
        <v>153</v>
      </c>
      <c r="D1841" s="6">
        <v>44343</v>
      </c>
      <c r="E1841" s="17">
        <v>44343.703055555554</v>
      </c>
      <c r="F1841" s="7">
        <v>144</v>
      </c>
      <c r="G1841" s="5" t="s">
        <v>169</v>
      </c>
    </row>
    <row r="1842" spans="2:7" x14ac:dyDescent="0.3">
      <c r="B1842" s="5" t="s">
        <v>26</v>
      </c>
      <c r="C1842" s="5" t="s">
        <v>174</v>
      </c>
      <c r="D1842" s="6">
        <v>44343</v>
      </c>
      <c r="E1842" s="17">
        <v>44343.703379629638</v>
      </c>
      <c r="F1842" s="7">
        <v>151</v>
      </c>
      <c r="G1842" s="5" t="s">
        <v>175</v>
      </c>
    </row>
    <row r="1843" spans="2:7" x14ac:dyDescent="0.3">
      <c r="B1843" s="5" t="s">
        <v>29</v>
      </c>
      <c r="C1843" s="5" t="s">
        <v>153</v>
      </c>
      <c r="D1843" s="6">
        <v>44343</v>
      </c>
      <c r="E1843" s="17">
        <v>44343.703483796293</v>
      </c>
      <c r="F1843" s="7">
        <v>149</v>
      </c>
      <c r="G1843" s="5" t="s">
        <v>154</v>
      </c>
    </row>
    <row r="1844" spans="2:7" x14ac:dyDescent="0.3">
      <c r="B1844" s="5" t="s">
        <v>29</v>
      </c>
      <c r="C1844" s="5" t="s">
        <v>147</v>
      </c>
      <c r="D1844" s="6">
        <v>44343</v>
      </c>
      <c r="E1844" s="17">
        <v>44343.70349537037</v>
      </c>
      <c r="F1844" s="7">
        <v>139</v>
      </c>
      <c r="G1844" s="5" t="s">
        <v>160</v>
      </c>
    </row>
    <row r="1845" spans="2:7" x14ac:dyDescent="0.3">
      <c r="B1845" s="5" t="s">
        <v>26</v>
      </c>
      <c r="C1845" s="5" t="s">
        <v>174</v>
      </c>
      <c r="D1845" s="6">
        <v>44343</v>
      </c>
      <c r="E1845" s="17">
        <v>44343.70351851853</v>
      </c>
      <c r="F1845" s="7">
        <v>156</v>
      </c>
      <c r="G1845" s="5" t="s">
        <v>67</v>
      </c>
    </row>
    <row r="1846" spans="2:7" x14ac:dyDescent="0.3">
      <c r="B1846" s="5" t="s">
        <v>29</v>
      </c>
      <c r="C1846" s="5" t="s">
        <v>116</v>
      </c>
      <c r="D1846" s="6">
        <v>44343</v>
      </c>
      <c r="E1846" s="17">
        <v>44343.703807870377</v>
      </c>
      <c r="F1846" s="7">
        <v>139</v>
      </c>
      <c r="G1846" s="5" t="s">
        <v>128</v>
      </c>
    </row>
    <row r="1847" spans="2:7" x14ac:dyDescent="0.3">
      <c r="B1847" s="5" t="s">
        <v>29</v>
      </c>
      <c r="C1847" s="5" t="s">
        <v>158</v>
      </c>
      <c r="D1847" s="6">
        <v>44343</v>
      </c>
      <c r="E1847" s="17">
        <v>44343.703877314809</v>
      </c>
      <c r="F1847" s="7">
        <v>149</v>
      </c>
      <c r="G1847" s="5" t="s">
        <v>159</v>
      </c>
    </row>
    <row r="1848" spans="2:7" x14ac:dyDescent="0.3">
      <c r="B1848" s="5" t="s">
        <v>29</v>
      </c>
      <c r="C1848" s="5" t="s">
        <v>153</v>
      </c>
      <c r="D1848" s="6">
        <v>44343</v>
      </c>
      <c r="E1848" s="17">
        <v>44343.703900462962</v>
      </c>
      <c r="F1848" s="7">
        <v>151</v>
      </c>
      <c r="G1848" s="5" t="s">
        <v>154</v>
      </c>
    </row>
    <row r="1849" spans="2:7" x14ac:dyDescent="0.3">
      <c r="B1849" s="5" t="s">
        <v>29</v>
      </c>
      <c r="C1849" s="5" t="s">
        <v>147</v>
      </c>
      <c r="D1849" s="6">
        <v>44343</v>
      </c>
      <c r="E1849" s="17">
        <v>44343.703935185185</v>
      </c>
      <c r="F1849" s="7">
        <v>144</v>
      </c>
      <c r="G1849" s="5" t="s">
        <v>160</v>
      </c>
    </row>
    <row r="1850" spans="2:7" ht="28.8" x14ac:dyDescent="0.3">
      <c r="B1850" s="5" t="s">
        <v>26</v>
      </c>
      <c r="C1850" s="5" t="s">
        <v>184</v>
      </c>
      <c r="D1850" s="6">
        <v>44343</v>
      </c>
      <c r="E1850" s="17">
        <v>44343.703935185193</v>
      </c>
      <c r="F1850" s="7">
        <v>139</v>
      </c>
      <c r="G1850" s="5" t="s">
        <v>186</v>
      </c>
    </row>
    <row r="1851" spans="2:7" x14ac:dyDescent="0.3">
      <c r="B1851" s="5" t="s">
        <v>29</v>
      </c>
      <c r="C1851" s="5" t="s">
        <v>153</v>
      </c>
      <c r="D1851" s="6">
        <v>44343</v>
      </c>
      <c r="E1851" s="17">
        <v>44343.704062500001</v>
      </c>
      <c r="F1851" s="7">
        <v>156</v>
      </c>
      <c r="G1851" s="5" t="s">
        <v>67</v>
      </c>
    </row>
    <row r="1852" spans="2:7" x14ac:dyDescent="0.3">
      <c r="B1852" s="5" t="s">
        <v>29</v>
      </c>
      <c r="C1852" s="5" t="s">
        <v>147</v>
      </c>
      <c r="D1852" s="6">
        <v>44343</v>
      </c>
      <c r="E1852" s="17">
        <v>44343.704074074078</v>
      </c>
      <c r="F1852" s="7">
        <v>156</v>
      </c>
      <c r="G1852" s="5" t="s">
        <v>67</v>
      </c>
    </row>
    <row r="1853" spans="2:7" x14ac:dyDescent="0.3">
      <c r="B1853" s="5" t="s">
        <v>29</v>
      </c>
      <c r="C1853" s="5" t="s">
        <v>158</v>
      </c>
      <c r="D1853" s="6">
        <v>44343</v>
      </c>
      <c r="E1853" s="17">
        <v>44343.704166666663</v>
      </c>
      <c r="F1853" s="7">
        <v>151</v>
      </c>
      <c r="G1853" s="5" t="s">
        <v>159</v>
      </c>
    </row>
    <row r="1854" spans="2:7" x14ac:dyDescent="0.3">
      <c r="B1854" s="5" t="s">
        <v>29</v>
      </c>
      <c r="C1854" s="5" t="s">
        <v>116</v>
      </c>
      <c r="D1854" s="6">
        <v>44343</v>
      </c>
      <c r="E1854" s="17">
        <v>44343.704293981486</v>
      </c>
      <c r="F1854" s="7">
        <v>144</v>
      </c>
      <c r="G1854" s="5" t="s">
        <v>128</v>
      </c>
    </row>
    <row r="1855" spans="2:7" x14ac:dyDescent="0.3">
      <c r="B1855" s="5" t="s">
        <v>29</v>
      </c>
      <c r="C1855" s="5" t="s">
        <v>158</v>
      </c>
      <c r="D1855" s="6">
        <v>44343</v>
      </c>
      <c r="E1855" s="17">
        <v>44343.704317129625</v>
      </c>
      <c r="F1855" s="7">
        <v>156</v>
      </c>
      <c r="G1855" s="5" t="s">
        <v>67</v>
      </c>
    </row>
    <row r="1856" spans="2:7" ht="28.8" x14ac:dyDescent="0.3">
      <c r="B1856" s="5" t="s">
        <v>26</v>
      </c>
      <c r="C1856" s="5" t="s">
        <v>162</v>
      </c>
      <c r="D1856" s="6">
        <v>44343</v>
      </c>
      <c r="E1856" s="17">
        <v>44343.704340277785</v>
      </c>
      <c r="F1856" s="7">
        <v>139</v>
      </c>
      <c r="G1856" s="5" t="s">
        <v>176</v>
      </c>
    </row>
    <row r="1857" spans="2:7" x14ac:dyDescent="0.3">
      <c r="B1857" s="5" t="s">
        <v>29</v>
      </c>
      <c r="C1857" s="5" t="s">
        <v>116</v>
      </c>
      <c r="D1857" s="6">
        <v>44343</v>
      </c>
      <c r="E1857" s="17">
        <v>44343.704421296301</v>
      </c>
      <c r="F1857" s="7">
        <v>156</v>
      </c>
      <c r="G1857" s="5" t="s">
        <v>67</v>
      </c>
    </row>
    <row r="1858" spans="2:7" x14ac:dyDescent="0.3">
      <c r="B1858" s="5" t="s">
        <v>26</v>
      </c>
      <c r="C1858" s="5" t="s">
        <v>149</v>
      </c>
      <c r="D1858" s="6">
        <v>44343</v>
      </c>
      <c r="E1858" s="17">
        <v>44343.704456018531</v>
      </c>
      <c r="F1858" s="7">
        <v>139</v>
      </c>
      <c r="G1858" s="5" t="s">
        <v>177</v>
      </c>
    </row>
    <row r="1859" spans="2:7" x14ac:dyDescent="0.3">
      <c r="B1859" s="5" t="s">
        <v>26</v>
      </c>
      <c r="C1859" s="5" t="s">
        <v>162</v>
      </c>
      <c r="D1859" s="6">
        <v>44343</v>
      </c>
      <c r="E1859" s="17">
        <v>44343.704687500009</v>
      </c>
      <c r="F1859" s="7">
        <v>144</v>
      </c>
      <c r="G1859" s="5" t="s">
        <v>177</v>
      </c>
    </row>
    <row r="1860" spans="2:7" ht="28.8" x14ac:dyDescent="0.3">
      <c r="B1860" s="5" t="s">
        <v>26</v>
      </c>
      <c r="C1860" s="5" t="s">
        <v>164</v>
      </c>
      <c r="D1860" s="6">
        <v>44343</v>
      </c>
      <c r="E1860" s="17">
        <v>44343.705057870364</v>
      </c>
      <c r="F1860" s="7">
        <v>139</v>
      </c>
      <c r="G1860" s="5" t="s">
        <v>178</v>
      </c>
    </row>
    <row r="1861" spans="2:7" x14ac:dyDescent="0.3">
      <c r="B1861" s="5" t="s">
        <v>26</v>
      </c>
      <c r="C1861" s="5" t="s">
        <v>184</v>
      </c>
      <c r="D1861" s="6">
        <v>44343</v>
      </c>
      <c r="E1861" s="17">
        <v>44343.70521990741</v>
      </c>
      <c r="F1861" s="7">
        <v>144</v>
      </c>
      <c r="G1861" s="5" t="s">
        <v>182</v>
      </c>
    </row>
    <row r="1862" spans="2:7" x14ac:dyDescent="0.3">
      <c r="B1862" s="5" t="s">
        <v>26</v>
      </c>
      <c r="C1862" s="5" t="s">
        <v>162</v>
      </c>
      <c r="D1862" s="6">
        <v>44343</v>
      </c>
      <c r="E1862" s="17">
        <v>44343.705405092602</v>
      </c>
      <c r="F1862" s="7">
        <v>149</v>
      </c>
      <c r="G1862" s="5" t="s">
        <v>163</v>
      </c>
    </row>
    <row r="1863" spans="2:7" x14ac:dyDescent="0.3">
      <c r="B1863" s="5" t="s">
        <v>26</v>
      </c>
      <c r="C1863" s="5" t="s">
        <v>164</v>
      </c>
      <c r="D1863" s="6">
        <v>44343</v>
      </c>
      <c r="E1863" s="17">
        <v>44343.705567129626</v>
      </c>
      <c r="F1863" s="7">
        <v>144</v>
      </c>
      <c r="G1863" s="5" t="s">
        <v>179</v>
      </c>
    </row>
    <row r="1864" spans="2:7" x14ac:dyDescent="0.3">
      <c r="B1864" s="5" t="s">
        <v>26</v>
      </c>
      <c r="C1864" s="5" t="s">
        <v>149</v>
      </c>
      <c r="D1864" s="6">
        <v>44343</v>
      </c>
      <c r="E1864" s="17">
        <v>44343.705671296309</v>
      </c>
      <c r="F1864" s="7">
        <v>144</v>
      </c>
      <c r="G1864" s="5" t="s">
        <v>177</v>
      </c>
    </row>
    <row r="1865" spans="2:7" x14ac:dyDescent="0.3">
      <c r="B1865" s="5" t="s">
        <v>26</v>
      </c>
      <c r="C1865" s="5" t="s">
        <v>149</v>
      </c>
      <c r="D1865" s="6">
        <v>44343</v>
      </c>
      <c r="E1865" s="17">
        <v>44343.705810185202</v>
      </c>
      <c r="F1865" s="7">
        <v>156</v>
      </c>
      <c r="G1865" s="5" t="s">
        <v>67</v>
      </c>
    </row>
    <row r="1866" spans="2:7" x14ac:dyDescent="0.3">
      <c r="B1866" s="5" t="s">
        <v>26</v>
      </c>
      <c r="C1866" s="5" t="s">
        <v>164</v>
      </c>
      <c r="D1866" s="6">
        <v>44343</v>
      </c>
      <c r="E1866" s="17">
        <v>44343.705879629626</v>
      </c>
      <c r="F1866" s="7">
        <v>149</v>
      </c>
      <c r="G1866" s="5" t="s">
        <v>165</v>
      </c>
    </row>
    <row r="1867" spans="2:7" x14ac:dyDescent="0.3">
      <c r="B1867" s="5" t="s">
        <v>26</v>
      </c>
      <c r="C1867" s="5" t="s">
        <v>184</v>
      </c>
      <c r="D1867" s="6">
        <v>44343</v>
      </c>
      <c r="E1867" s="17">
        <v>44343.705972222226</v>
      </c>
      <c r="F1867" s="7">
        <v>149</v>
      </c>
      <c r="G1867" s="5" t="s">
        <v>185</v>
      </c>
    </row>
    <row r="1868" spans="2:7" x14ac:dyDescent="0.3">
      <c r="B1868" s="5" t="s">
        <v>26</v>
      </c>
      <c r="C1868" s="5" t="s">
        <v>162</v>
      </c>
      <c r="D1868" s="6">
        <v>44343</v>
      </c>
      <c r="E1868" s="17">
        <v>44343.70630787038</v>
      </c>
      <c r="F1868" s="7">
        <v>151</v>
      </c>
      <c r="G1868" s="5" t="s">
        <v>163</v>
      </c>
    </row>
    <row r="1869" spans="2:7" x14ac:dyDescent="0.3">
      <c r="B1869" s="5" t="s">
        <v>26</v>
      </c>
      <c r="C1869" s="5" t="s">
        <v>162</v>
      </c>
      <c r="D1869" s="6">
        <v>44343</v>
      </c>
      <c r="E1869" s="17">
        <v>44343.706435185195</v>
      </c>
      <c r="F1869" s="7">
        <v>156</v>
      </c>
      <c r="G1869" s="5" t="s">
        <v>67</v>
      </c>
    </row>
    <row r="1870" spans="2:7" x14ac:dyDescent="0.3">
      <c r="B1870" s="5" t="s">
        <v>26</v>
      </c>
      <c r="C1870" s="5" t="s">
        <v>164</v>
      </c>
      <c r="D1870" s="6">
        <v>44343</v>
      </c>
      <c r="E1870" s="17">
        <v>44343.706643518512</v>
      </c>
      <c r="F1870" s="7">
        <v>151</v>
      </c>
      <c r="G1870" s="5" t="s">
        <v>165</v>
      </c>
    </row>
    <row r="1871" spans="2:7" x14ac:dyDescent="0.3">
      <c r="B1871" s="5" t="s">
        <v>26</v>
      </c>
      <c r="C1871" s="5" t="s">
        <v>184</v>
      </c>
      <c r="D1871" s="6">
        <v>44343</v>
      </c>
      <c r="E1871" s="17">
        <v>44343.706666666672</v>
      </c>
      <c r="F1871" s="7">
        <v>151</v>
      </c>
      <c r="G1871" s="5" t="s">
        <v>185</v>
      </c>
    </row>
    <row r="1872" spans="2:7" x14ac:dyDescent="0.3">
      <c r="B1872" s="5" t="s">
        <v>26</v>
      </c>
      <c r="C1872" s="5" t="s">
        <v>164</v>
      </c>
      <c r="D1872" s="6">
        <v>44343</v>
      </c>
      <c r="E1872" s="17">
        <v>44343.70675925925</v>
      </c>
      <c r="F1872" s="7">
        <v>156</v>
      </c>
      <c r="G1872" s="5" t="s">
        <v>67</v>
      </c>
    </row>
    <row r="1873" spans="2:7" x14ac:dyDescent="0.3">
      <c r="B1873" s="5" t="s">
        <v>26</v>
      </c>
      <c r="C1873" s="5" t="s">
        <v>184</v>
      </c>
      <c r="D1873" s="6">
        <v>44343</v>
      </c>
      <c r="E1873" s="17">
        <v>44343.706817129634</v>
      </c>
      <c r="F1873" s="7">
        <v>156</v>
      </c>
      <c r="G1873" s="5" t="s">
        <v>67</v>
      </c>
    </row>
    <row r="1874" spans="2:7" x14ac:dyDescent="0.3">
      <c r="B1874" s="5" t="s">
        <v>26</v>
      </c>
      <c r="C1874" s="5" t="s">
        <v>48</v>
      </c>
      <c r="D1874" s="6">
        <v>44343</v>
      </c>
      <c r="E1874" s="17">
        <v>44343.709305555538</v>
      </c>
      <c r="F1874" s="7">
        <v>139</v>
      </c>
      <c r="G1874" s="5" t="s">
        <v>63</v>
      </c>
    </row>
    <row r="1875" spans="2:7" ht="28.8" x14ac:dyDescent="0.3">
      <c r="B1875" s="5" t="s">
        <v>26</v>
      </c>
      <c r="C1875" s="5" t="s">
        <v>156</v>
      </c>
      <c r="D1875" s="6">
        <v>44343</v>
      </c>
      <c r="E1875" s="17">
        <v>44343.710196759261</v>
      </c>
      <c r="F1875" s="7">
        <v>139</v>
      </c>
      <c r="G1875" s="5" t="s">
        <v>172</v>
      </c>
    </row>
    <row r="1876" spans="2:7" x14ac:dyDescent="0.3">
      <c r="B1876" s="5" t="s">
        <v>26</v>
      </c>
      <c r="C1876" s="5" t="s">
        <v>48</v>
      </c>
      <c r="D1876" s="6">
        <v>44343</v>
      </c>
      <c r="E1876" s="17">
        <v>44343.710613425908</v>
      </c>
      <c r="F1876" s="7">
        <v>144</v>
      </c>
      <c r="G1876" s="5" t="s">
        <v>63</v>
      </c>
    </row>
    <row r="1877" spans="2:7" x14ac:dyDescent="0.3">
      <c r="B1877" s="5" t="s">
        <v>26</v>
      </c>
      <c r="C1877" s="5" t="s">
        <v>156</v>
      </c>
      <c r="D1877" s="6">
        <v>44343</v>
      </c>
      <c r="E1877" s="17">
        <v>44343.710682870369</v>
      </c>
      <c r="F1877" s="7">
        <v>144</v>
      </c>
      <c r="G1877" s="5" t="s">
        <v>173</v>
      </c>
    </row>
    <row r="1878" spans="2:7" x14ac:dyDescent="0.3">
      <c r="B1878" s="5" t="s">
        <v>29</v>
      </c>
      <c r="C1878" s="5" t="s">
        <v>105</v>
      </c>
      <c r="D1878" s="6">
        <v>44343</v>
      </c>
      <c r="E1878" s="17">
        <v>44343.710682870376</v>
      </c>
      <c r="F1878" s="7">
        <v>139</v>
      </c>
      <c r="G1878" s="5" t="s">
        <v>127</v>
      </c>
    </row>
    <row r="1879" spans="2:7" x14ac:dyDescent="0.3">
      <c r="B1879" s="5" t="s">
        <v>26</v>
      </c>
      <c r="C1879" s="5" t="s">
        <v>48</v>
      </c>
      <c r="D1879" s="6">
        <v>44343</v>
      </c>
      <c r="E1879" s="17">
        <v>44343.710752314801</v>
      </c>
      <c r="F1879" s="7">
        <v>156</v>
      </c>
      <c r="G1879" s="5" t="s">
        <v>67</v>
      </c>
    </row>
    <row r="1880" spans="2:7" x14ac:dyDescent="0.3">
      <c r="B1880" s="5" t="s">
        <v>29</v>
      </c>
      <c r="C1880" s="5" t="s">
        <v>105</v>
      </c>
      <c r="D1880" s="6">
        <v>44343</v>
      </c>
      <c r="E1880" s="17">
        <v>44343.711111111115</v>
      </c>
      <c r="F1880" s="7">
        <v>144</v>
      </c>
      <c r="G1880" s="5" t="s">
        <v>127</v>
      </c>
    </row>
    <row r="1881" spans="2:7" x14ac:dyDescent="0.3">
      <c r="B1881" s="5" t="s">
        <v>29</v>
      </c>
      <c r="C1881" s="5" t="s">
        <v>105</v>
      </c>
      <c r="D1881" s="6">
        <v>44343</v>
      </c>
      <c r="E1881" s="17">
        <v>44343.711273148154</v>
      </c>
      <c r="F1881" s="7">
        <v>156</v>
      </c>
      <c r="G1881" s="5" t="s">
        <v>67</v>
      </c>
    </row>
    <row r="1882" spans="2:7" x14ac:dyDescent="0.3">
      <c r="B1882" s="5" t="s">
        <v>26</v>
      </c>
      <c r="C1882" s="5" t="s">
        <v>156</v>
      </c>
      <c r="D1882" s="6">
        <v>44343</v>
      </c>
      <c r="E1882" s="17">
        <v>44343.711493055554</v>
      </c>
      <c r="F1882" s="7">
        <v>149</v>
      </c>
      <c r="G1882" s="5" t="s">
        <v>157</v>
      </c>
    </row>
    <row r="1883" spans="2:7" x14ac:dyDescent="0.3">
      <c r="B1883" s="5" t="s">
        <v>26</v>
      </c>
      <c r="C1883" s="5" t="s">
        <v>156</v>
      </c>
      <c r="D1883" s="6">
        <v>44343</v>
      </c>
      <c r="E1883" s="17">
        <v>44343.711921296293</v>
      </c>
      <c r="F1883" s="7">
        <v>151</v>
      </c>
      <c r="G1883" s="5" t="s">
        <v>157</v>
      </c>
    </row>
    <row r="1884" spans="2:7" x14ac:dyDescent="0.3">
      <c r="B1884" s="5" t="s">
        <v>26</v>
      </c>
      <c r="C1884" s="5" t="s">
        <v>156</v>
      </c>
      <c r="D1884" s="6">
        <v>44343</v>
      </c>
      <c r="E1884" s="17">
        <v>44343.712037037032</v>
      </c>
      <c r="F1884" s="7">
        <v>156</v>
      </c>
      <c r="G1884" s="5" t="s">
        <v>67</v>
      </c>
    </row>
    <row r="1885" spans="2:7" x14ac:dyDescent="0.3">
      <c r="B1885" s="5" t="s">
        <v>29</v>
      </c>
      <c r="C1885" s="5" t="s">
        <v>41</v>
      </c>
      <c r="D1885" s="6">
        <v>44343</v>
      </c>
      <c r="E1885" s="17">
        <v>44343.713009259256</v>
      </c>
      <c r="F1885" s="7">
        <v>139</v>
      </c>
      <c r="G1885" s="5" t="s">
        <v>45</v>
      </c>
    </row>
    <row r="1886" spans="2:7" x14ac:dyDescent="0.3">
      <c r="B1886" s="5" t="s">
        <v>29</v>
      </c>
      <c r="C1886" s="5" t="s">
        <v>41</v>
      </c>
      <c r="D1886" s="6">
        <v>44343</v>
      </c>
      <c r="E1886" s="17">
        <v>44343.713518518518</v>
      </c>
      <c r="F1886" s="7">
        <v>144</v>
      </c>
      <c r="G1886" s="5" t="s">
        <v>45</v>
      </c>
    </row>
    <row r="1887" spans="2:7" x14ac:dyDescent="0.3">
      <c r="B1887" s="5" t="s">
        <v>29</v>
      </c>
      <c r="C1887" s="5" t="s">
        <v>41</v>
      </c>
      <c r="D1887" s="6">
        <v>44343</v>
      </c>
      <c r="E1887" s="17">
        <v>44343.71365740741</v>
      </c>
      <c r="F1887" s="7">
        <v>156</v>
      </c>
      <c r="G1887" s="5" t="s">
        <v>67</v>
      </c>
    </row>
    <row r="1888" spans="2:7" x14ac:dyDescent="0.3">
      <c r="B1888" s="5" t="s">
        <v>26</v>
      </c>
      <c r="C1888" s="5" t="s">
        <v>166</v>
      </c>
      <c r="D1888" s="6">
        <v>44343</v>
      </c>
      <c r="E1888" s="17">
        <v>44343.71365740741</v>
      </c>
      <c r="F1888" s="7">
        <v>139</v>
      </c>
      <c r="G1888" s="5" t="s">
        <v>182</v>
      </c>
    </row>
    <row r="1889" spans="2:7" x14ac:dyDescent="0.3">
      <c r="B1889" s="5" t="s">
        <v>26</v>
      </c>
      <c r="C1889" s="5" t="s">
        <v>166</v>
      </c>
      <c r="D1889" s="6">
        <v>44343</v>
      </c>
      <c r="E1889" s="17">
        <v>44343.714108796295</v>
      </c>
      <c r="F1889" s="7">
        <v>144</v>
      </c>
      <c r="G1889" s="5" t="s">
        <v>182</v>
      </c>
    </row>
    <row r="1890" spans="2:7" x14ac:dyDescent="0.3">
      <c r="B1890" s="5" t="s">
        <v>26</v>
      </c>
      <c r="C1890" s="5" t="s">
        <v>166</v>
      </c>
      <c r="D1890" s="6">
        <v>44343</v>
      </c>
      <c r="E1890" s="17">
        <v>44343.714247685188</v>
      </c>
      <c r="F1890" s="7">
        <v>156</v>
      </c>
      <c r="G1890" s="5" t="s">
        <v>67</v>
      </c>
    </row>
    <row r="1891" spans="2:7" ht="28.8" x14ac:dyDescent="0.3">
      <c r="B1891" s="5" t="s">
        <v>29</v>
      </c>
      <c r="C1891" s="5" t="s">
        <v>70</v>
      </c>
      <c r="D1891" s="6">
        <v>44343</v>
      </c>
      <c r="E1891" s="17">
        <v>44343.715370370381</v>
      </c>
      <c r="F1891" s="7">
        <v>139</v>
      </c>
      <c r="G1891" s="5" t="s">
        <v>77</v>
      </c>
    </row>
    <row r="1892" spans="2:7" x14ac:dyDescent="0.3">
      <c r="B1892" s="5" t="s">
        <v>29</v>
      </c>
      <c r="C1892" s="5" t="s">
        <v>70</v>
      </c>
      <c r="D1892" s="6">
        <v>44343</v>
      </c>
      <c r="E1892" s="17">
        <v>44343.715717592604</v>
      </c>
      <c r="F1892" s="7">
        <v>144</v>
      </c>
      <c r="G1892" s="5" t="s">
        <v>78</v>
      </c>
    </row>
    <row r="1893" spans="2:7" x14ac:dyDescent="0.3">
      <c r="B1893" s="5" t="s">
        <v>29</v>
      </c>
      <c r="C1893" s="5" t="s">
        <v>70</v>
      </c>
      <c r="D1893" s="6">
        <v>44343</v>
      </c>
      <c r="E1893" s="17">
        <v>44343.716400462974</v>
      </c>
      <c r="F1893" s="7">
        <v>149</v>
      </c>
      <c r="G1893" s="5" t="s">
        <v>71</v>
      </c>
    </row>
    <row r="1894" spans="2:7" x14ac:dyDescent="0.3">
      <c r="B1894" s="5" t="s">
        <v>26</v>
      </c>
      <c r="C1894" s="5" t="s">
        <v>143</v>
      </c>
      <c r="D1894" s="6">
        <v>44343</v>
      </c>
      <c r="E1894" s="17">
        <v>44343.716736111099</v>
      </c>
      <c r="F1894" s="7">
        <v>139</v>
      </c>
      <c r="G1894" s="5" t="s">
        <v>155</v>
      </c>
    </row>
    <row r="1895" spans="2:7" x14ac:dyDescent="0.3">
      <c r="B1895" s="5" t="s">
        <v>29</v>
      </c>
      <c r="C1895" s="5" t="s">
        <v>70</v>
      </c>
      <c r="D1895" s="6">
        <v>44343</v>
      </c>
      <c r="E1895" s="17">
        <v>44343.716909722236</v>
      </c>
      <c r="F1895" s="7">
        <v>151</v>
      </c>
      <c r="G1895" s="5" t="s">
        <v>71</v>
      </c>
    </row>
    <row r="1896" spans="2:7" x14ac:dyDescent="0.3">
      <c r="B1896" s="5" t="s">
        <v>29</v>
      </c>
      <c r="C1896" s="5" t="s">
        <v>70</v>
      </c>
      <c r="D1896" s="6">
        <v>44343</v>
      </c>
      <c r="E1896" s="17">
        <v>44343.717025462975</v>
      </c>
      <c r="F1896" s="7">
        <v>156</v>
      </c>
      <c r="G1896" s="5" t="s">
        <v>67</v>
      </c>
    </row>
    <row r="1897" spans="2:7" x14ac:dyDescent="0.3">
      <c r="B1897" s="5" t="s">
        <v>26</v>
      </c>
      <c r="C1897" s="5" t="s">
        <v>143</v>
      </c>
      <c r="D1897" s="6">
        <v>44343</v>
      </c>
      <c r="E1897" s="17">
        <v>44343.717245370361</v>
      </c>
      <c r="F1897" s="7">
        <v>144</v>
      </c>
      <c r="G1897" s="5" t="s">
        <v>155</v>
      </c>
    </row>
    <row r="1898" spans="2:7" x14ac:dyDescent="0.3">
      <c r="B1898" s="5" t="s">
        <v>26</v>
      </c>
      <c r="C1898" s="5" t="s">
        <v>143</v>
      </c>
      <c r="D1898" s="6">
        <v>44343</v>
      </c>
      <c r="E1898" s="17">
        <v>44343.717384259253</v>
      </c>
      <c r="F1898" s="7">
        <v>156</v>
      </c>
      <c r="G1898" s="5" t="s">
        <v>67</v>
      </c>
    </row>
    <row r="1899" spans="2:7" x14ac:dyDescent="0.3">
      <c r="B1899" s="5" t="s">
        <v>29</v>
      </c>
      <c r="C1899" s="5" t="s">
        <v>145</v>
      </c>
      <c r="D1899" s="6">
        <v>44343</v>
      </c>
      <c r="E1899" s="17">
        <v>44343.718113425923</v>
      </c>
      <c r="F1899" s="7">
        <v>139</v>
      </c>
      <c r="G1899" s="5" t="s">
        <v>183</v>
      </c>
    </row>
    <row r="1900" spans="2:7" x14ac:dyDescent="0.3">
      <c r="B1900" s="5" t="s">
        <v>29</v>
      </c>
      <c r="C1900" s="5" t="s">
        <v>145</v>
      </c>
      <c r="D1900" s="6">
        <v>44343</v>
      </c>
      <c r="E1900" s="17">
        <v>44343.718564814808</v>
      </c>
      <c r="F1900" s="7">
        <v>144</v>
      </c>
      <c r="G1900" s="5" t="s">
        <v>183</v>
      </c>
    </row>
    <row r="1901" spans="2:7" x14ac:dyDescent="0.3">
      <c r="B1901" s="5" t="s">
        <v>29</v>
      </c>
      <c r="C1901" s="5" t="s">
        <v>145</v>
      </c>
      <c r="D1901" s="6">
        <v>44343</v>
      </c>
      <c r="E1901" s="17">
        <v>44343.7187037037</v>
      </c>
      <c r="F1901" s="7">
        <v>156</v>
      </c>
      <c r="G1901" s="5" t="s">
        <v>67</v>
      </c>
    </row>
    <row r="1902" spans="2:7" x14ac:dyDescent="0.3">
      <c r="B1902" s="5" t="s">
        <v>26</v>
      </c>
      <c r="C1902" s="5" t="s">
        <v>151</v>
      </c>
      <c r="D1902" s="6">
        <v>44343</v>
      </c>
      <c r="E1902" s="17">
        <v>44343.719861111102</v>
      </c>
      <c r="F1902" s="7">
        <v>139</v>
      </c>
      <c r="G1902" s="5" t="s">
        <v>181</v>
      </c>
    </row>
    <row r="1903" spans="2:7" x14ac:dyDescent="0.3">
      <c r="B1903" s="5" t="s">
        <v>26</v>
      </c>
      <c r="C1903" s="5" t="s">
        <v>151</v>
      </c>
      <c r="D1903" s="6">
        <v>44343</v>
      </c>
      <c r="E1903" s="17">
        <v>44343.720208333325</v>
      </c>
      <c r="F1903" s="7">
        <v>144</v>
      </c>
      <c r="G1903" s="5" t="s">
        <v>181</v>
      </c>
    </row>
    <row r="1904" spans="2:7" x14ac:dyDescent="0.3">
      <c r="B1904" s="5" t="s">
        <v>26</v>
      </c>
      <c r="C1904" s="5" t="s">
        <v>151</v>
      </c>
      <c r="D1904" s="6">
        <v>44343</v>
      </c>
      <c r="E1904" s="17">
        <v>44343.72033564814</v>
      </c>
      <c r="F1904" s="7">
        <v>156</v>
      </c>
      <c r="G1904" s="5" t="s">
        <v>67</v>
      </c>
    </row>
    <row r="1905" spans="2:7" ht="28.8" x14ac:dyDescent="0.3">
      <c r="B1905" s="5" t="s">
        <v>26</v>
      </c>
      <c r="C1905" s="5" t="s">
        <v>111</v>
      </c>
      <c r="D1905" s="6">
        <v>44343</v>
      </c>
      <c r="E1905" s="17">
        <v>44343.744386574086</v>
      </c>
      <c r="F1905" s="7">
        <v>139</v>
      </c>
      <c r="G1905" s="5" t="s">
        <v>118</v>
      </c>
    </row>
    <row r="1906" spans="2:7" x14ac:dyDescent="0.3">
      <c r="B1906" s="5" t="s">
        <v>26</v>
      </c>
      <c r="C1906" s="5" t="s">
        <v>111</v>
      </c>
      <c r="D1906" s="6">
        <v>44343</v>
      </c>
      <c r="E1906" s="17">
        <v>44343.744733796309</v>
      </c>
      <c r="F1906" s="7">
        <v>144</v>
      </c>
      <c r="G1906" s="5" t="s">
        <v>119</v>
      </c>
    </row>
    <row r="1907" spans="2:7" x14ac:dyDescent="0.3">
      <c r="B1907" s="5" t="s">
        <v>26</v>
      </c>
      <c r="C1907" s="5" t="s">
        <v>111</v>
      </c>
      <c r="D1907" s="6">
        <v>44343</v>
      </c>
      <c r="E1907" s="17">
        <v>44343.745092592602</v>
      </c>
      <c r="F1907" s="7">
        <v>149</v>
      </c>
      <c r="G1907" s="5" t="s">
        <v>112</v>
      </c>
    </row>
    <row r="1908" spans="2:7" x14ac:dyDescent="0.3">
      <c r="B1908" s="5" t="s">
        <v>26</v>
      </c>
      <c r="C1908" s="5" t="s">
        <v>111</v>
      </c>
      <c r="D1908" s="6">
        <v>44343</v>
      </c>
      <c r="E1908" s="17">
        <v>44343.74572916668</v>
      </c>
      <c r="F1908" s="7">
        <v>151</v>
      </c>
      <c r="G1908" s="5" t="s">
        <v>112</v>
      </c>
    </row>
    <row r="1909" spans="2:7" x14ac:dyDescent="0.3">
      <c r="B1909" s="5" t="s">
        <v>26</v>
      </c>
      <c r="C1909" s="5" t="s">
        <v>111</v>
      </c>
      <c r="D1909" s="6">
        <v>44343</v>
      </c>
      <c r="E1909" s="17">
        <v>44343.745844907418</v>
      </c>
      <c r="F1909" s="7">
        <v>156</v>
      </c>
      <c r="G1909" s="5" t="s">
        <v>67</v>
      </c>
    </row>
    <row r="1910" spans="2:7" ht="28.8" x14ac:dyDescent="0.3">
      <c r="B1910" s="5" t="s">
        <v>26</v>
      </c>
      <c r="C1910" s="5" t="s">
        <v>124</v>
      </c>
      <c r="D1910" s="6">
        <v>44343</v>
      </c>
      <c r="E1910" s="17">
        <v>44343.748263888883</v>
      </c>
      <c r="F1910" s="7">
        <v>139</v>
      </c>
      <c r="G1910" s="5" t="s">
        <v>133</v>
      </c>
    </row>
    <row r="1911" spans="2:7" x14ac:dyDescent="0.3">
      <c r="B1911" s="5" t="s">
        <v>26</v>
      </c>
      <c r="C1911" s="5" t="s">
        <v>124</v>
      </c>
      <c r="D1911" s="6">
        <v>44343</v>
      </c>
      <c r="E1911" s="17">
        <v>44343.749525462954</v>
      </c>
      <c r="F1911" s="7">
        <v>144</v>
      </c>
      <c r="G1911" s="5" t="s">
        <v>134</v>
      </c>
    </row>
    <row r="1912" spans="2:7" x14ac:dyDescent="0.3">
      <c r="B1912" s="5" t="s">
        <v>26</v>
      </c>
      <c r="C1912" s="5" t="s">
        <v>124</v>
      </c>
      <c r="D1912" s="6">
        <v>44343</v>
      </c>
      <c r="E1912" s="17">
        <v>44343.749942129623</v>
      </c>
      <c r="F1912" s="7">
        <v>149</v>
      </c>
      <c r="G1912" s="5" t="s">
        <v>125</v>
      </c>
    </row>
    <row r="1913" spans="2:7" x14ac:dyDescent="0.3">
      <c r="B1913" s="5" t="s">
        <v>26</v>
      </c>
      <c r="C1913" s="5" t="s">
        <v>124</v>
      </c>
      <c r="D1913" s="6">
        <v>44343</v>
      </c>
      <c r="E1913" s="17">
        <v>44343.750555555547</v>
      </c>
      <c r="F1913" s="7">
        <v>151</v>
      </c>
      <c r="G1913" s="5" t="s">
        <v>125</v>
      </c>
    </row>
    <row r="1914" spans="2:7" x14ac:dyDescent="0.3">
      <c r="B1914" s="9" t="s">
        <v>26</v>
      </c>
      <c r="C1914" s="9" t="s">
        <v>124</v>
      </c>
      <c r="D1914" s="10">
        <v>44343</v>
      </c>
      <c r="E1914" s="18">
        <v>44343.750706018509</v>
      </c>
      <c r="F1914" s="11">
        <v>156</v>
      </c>
      <c r="G1914" s="9" t="s">
        <v>67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24FE2-587B-4942-854B-224D1F2181EC}">
  <dimension ref="A1:Q1914"/>
  <sheetViews>
    <sheetView topLeftCell="K5" zoomScale="177" workbookViewId="0">
      <selection activeCell="M190" sqref="M190"/>
    </sheetView>
  </sheetViews>
  <sheetFormatPr defaultColWidth="8.77734375" defaultRowHeight="14.4" x14ac:dyDescent="0.3"/>
  <cols>
    <col min="2" max="2" width="15.44140625" customWidth="1"/>
    <col min="3" max="3" width="16.109375" customWidth="1"/>
    <col min="4" max="4" width="12.44140625" customWidth="1"/>
    <col min="5" max="5" width="17.109375" bestFit="1" customWidth="1"/>
    <col min="6" max="6" width="20" bestFit="1" customWidth="1"/>
    <col min="7" max="7" width="20" customWidth="1"/>
    <col min="8" max="8" width="17" customWidth="1"/>
    <col min="9" max="9" width="21.109375" customWidth="1"/>
    <col min="10" max="10" width="15.77734375" customWidth="1"/>
    <col min="11" max="11" width="20.77734375" bestFit="1" customWidth="1"/>
    <col min="12" max="12" width="20.77734375" customWidth="1"/>
    <col min="13" max="13" width="19.77734375" bestFit="1" customWidth="1"/>
    <col min="17" max="17" width="10.6640625" bestFit="1" customWidth="1"/>
  </cols>
  <sheetData>
    <row r="1" spans="1:17" x14ac:dyDescent="0.3">
      <c r="A1" s="1" t="s">
        <v>209</v>
      </c>
    </row>
    <row r="2" spans="1:17" x14ac:dyDescent="0.3">
      <c r="D2" s="2" t="s">
        <v>1</v>
      </c>
      <c r="E2" s="2" t="s">
        <v>2</v>
      </c>
      <c r="F2" s="2"/>
      <c r="G2" s="2"/>
      <c r="H2" s="2"/>
      <c r="K2" s="2" t="s">
        <v>8</v>
      </c>
      <c r="L2" s="2"/>
      <c r="P2" s="2" t="s">
        <v>187</v>
      </c>
      <c r="Q2" s="12">
        <v>45006</v>
      </c>
    </row>
    <row r="3" spans="1:17" x14ac:dyDescent="0.3">
      <c r="D3" s="2" t="s">
        <v>3</v>
      </c>
      <c r="E3" s="2"/>
      <c r="F3" s="2"/>
      <c r="G3" s="2"/>
      <c r="H3" s="2"/>
      <c r="J3">
        <v>1</v>
      </c>
      <c r="K3" t="s">
        <v>18</v>
      </c>
    </row>
    <row r="4" spans="1:17" x14ac:dyDescent="0.3">
      <c r="B4" s="2" t="s">
        <v>17</v>
      </c>
      <c r="C4" s="2"/>
      <c r="D4" s="2">
        <v>1</v>
      </c>
      <c r="E4" t="s">
        <v>188</v>
      </c>
      <c r="F4">
        <v>8839268</v>
      </c>
      <c r="J4">
        <v>2</v>
      </c>
      <c r="K4" t="s">
        <v>19</v>
      </c>
    </row>
    <row r="5" spans="1:17" x14ac:dyDescent="0.3">
      <c r="B5" s="2"/>
      <c r="C5" s="2"/>
      <c r="D5" s="2">
        <v>2</v>
      </c>
      <c r="E5" t="s">
        <v>189</v>
      </c>
      <c r="F5">
        <v>8841879</v>
      </c>
      <c r="J5">
        <v>3</v>
      </c>
      <c r="K5" t="s">
        <v>9</v>
      </c>
    </row>
    <row r="6" spans="1:17" x14ac:dyDescent="0.3">
      <c r="D6" s="2">
        <v>3</v>
      </c>
      <c r="E6" t="s">
        <v>190</v>
      </c>
      <c r="F6">
        <v>8833576</v>
      </c>
    </row>
    <row r="10" spans="1:17" x14ac:dyDescent="0.3">
      <c r="B10" s="26" t="s">
        <v>20</v>
      </c>
      <c r="C10" s="26" t="s">
        <v>21</v>
      </c>
      <c r="D10" s="26" t="s">
        <v>22</v>
      </c>
      <c r="E10" s="27" t="s">
        <v>23</v>
      </c>
      <c r="F10" s="26" t="s">
        <v>24</v>
      </c>
      <c r="G10" s="26" t="s">
        <v>260</v>
      </c>
      <c r="H10" s="26" t="s">
        <v>25</v>
      </c>
      <c r="I10" s="26" t="s">
        <v>211</v>
      </c>
      <c r="J10" s="26" t="s">
        <v>212</v>
      </c>
      <c r="K10" s="26" t="s">
        <v>213</v>
      </c>
      <c r="L10" s="26" t="s">
        <v>261</v>
      </c>
      <c r="M10" s="26" t="s">
        <v>214</v>
      </c>
    </row>
    <row r="11" spans="1:17" ht="43.2" hidden="1" x14ac:dyDescent="0.3">
      <c r="B11" s="5" t="s">
        <v>26</v>
      </c>
      <c r="C11" s="5" t="s">
        <v>124</v>
      </c>
      <c r="D11" s="6">
        <v>44343</v>
      </c>
      <c r="E11" s="28">
        <v>44343.750706018509</v>
      </c>
      <c r="F11" s="7">
        <v>156</v>
      </c>
      <c r="G11" s="7" t="str">
        <f>VLOOKUP(Table1314[[#This Row],[LogRecordType]],RecordTypes!$B$13:$C$27,2,0)</f>
        <v>PowerDown Or Network Disconnect Discovered</v>
      </c>
      <c r="H11" s="5" t="s">
        <v>67</v>
      </c>
      <c r="I11" s="6">
        <f t="shared" ref="I11:I74" si="0">+VLOOKUP(C11,C12:H1914,2,0)</f>
        <v>44343</v>
      </c>
      <c r="J11" s="28">
        <f>+VLOOKUP(Table1314[[#This Row],[DeviceMAC]],C12:F1914,3,0)</f>
        <v>44343.750555555547</v>
      </c>
      <c r="K11">
        <f>+VLOOKUP(Table1314[[#This Row],[DeviceMAC]],C12:F1914,4,0)</f>
        <v>151</v>
      </c>
      <c r="L11" s="7" t="str">
        <f>VLOOKUP(Table1314[[#This Row],[PrevRecordType]],RecordTypes!$B$13:$C$27,2,0)</f>
        <v>Device Shutdown Finish</v>
      </c>
      <c r="M11" t="str">
        <f>+VLOOKUP(Table1314[[#This Row],[DeviceMAC]],C12:H1914,5,0)</f>
        <v>Device Shutdown Finish</v>
      </c>
    </row>
    <row r="12" spans="1:17" ht="28.8" hidden="1" x14ac:dyDescent="0.3">
      <c r="B12" s="5" t="s">
        <v>26</v>
      </c>
      <c r="C12" s="5" t="s">
        <v>124</v>
      </c>
      <c r="D12" s="6">
        <v>44343</v>
      </c>
      <c r="E12" s="28">
        <v>44343.750555555547</v>
      </c>
      <c r="F12" s="7">
        <v>151</v>
      </c>
      <c r="G12" s="7" t="str">
        <f>VLOOKUP(Table1314[[#This Row],[LogRecordType]],RecordTypes!$B$13:$C$27,2,0)</f>
        <v>Device Shutdown Finish</v>
      </c>
      <c r="H12" s="5" t="s">
        <v>125</v>
      </c>
      <c r="I12" s="30">
        <f t="shared" si="0"/>
        <v>44343</v>
      </c>
      <c r="J12" s="29">
        <f>+VLOOKUP(Table1314[[#This Row],[DeviceMAC]],C13:F1915,3,0)</f>
        <v>44343.749942129623</v>
      </c>
      <c r="K12">
        <f>+VLOOKUP(Table1314[[#This Row],[DeviceMAC]],C13:F1915,4,0)</f>
        <v>149</v>
      </c>
      <c r="L12" t="str">
        <f>VLOOKUP(Table1314[[#This Row],[PrevRecordType]],RecordTypes!$B$13:$C$27,2,0)</f>
        <v>Device Shutdown Start</v>
      </c>
      <c r="M12" t="str">
        <f>+VLOOKUP(Table1314[[#This Row],[DeviceMAC]],C13:H1915,5,0)</f>
        <v>Device Shutdown Start</v>
      </c>
    </row>
    <row r="13" spans="1:17" hidden="1" x14ac:dyDescent="0.3">
      <c r="B13" s="5" t="s">
        <v>26</v>
      </c>
      <c r="C13" s="5" t="s">
        <v>124</v>
      </c>
      <c r="D13" s="6">
        <v>44343</v>
      </c>
      <c r="E13" s="28">
        <v>44343.749942129623</v>
      </c>
      <c r="F13" s="7">
        <v>149</v>
      </c>
      <c r="G13" s="7" t="str">
        <f>VLOOKUP(Table1314[[#This Row],[LogRecordType]],RecordTypes!$B$13:$C$27,2,0)</f>
        <v>Device Shutdown Start</v>
      </c>
      <c r="H13" s="5" t="s">
        <v>125</v>
      </c>
      <c r="I13" s="30">
        <f t="shared" si="0"/>
        <v>44343</v>
      </c>
      <c r="J13" s="29">
        <f>+VLOOKUP(Table1314[[#This Row],[DeviceMAC]],C14:F1916,3,0)</f>
        <v>44343.749525462954</v>
      </c>
      <c r="K13">
        <f>+VLOOKUP(Table1314[[#This Row],[DeviceMAC]],C14:F1916,4,0)</f>
        <v>144</v>
      </c>
      <c r="L13" t="str">
        <f>VLOOKUP(Table1314[[#This Row],[PrevRecordType]],RecordTypes!$B$13:$C$27,2,0)</f>
        <v>User Logout is Good</v>
      </c>
      <c r="M13" t="str">
        <f>+VLOOKUP(Table1314[[#This Row],[DeviceMAC]],C14:H1916,5,0)</f>
        <v>User Logout is Good</v>
      </c>
    </row>
    <row r="14" spans="1:17" hidden="1" x14ac:dyDescent="0.3">
      <c r="B14" s="5" t="s">
        <v>26</v>
      </c>
      <c r="C14" s="5" t="s">
        <v>124</v>
      </c>
      <c r="D14" s="6">
        <v>44343</v>
      </c>
      <c r="E14" s="28">
        <v>44343.749525462954</v>
      </c>
      <c r="F14" s="7">
        <v>144</v>
      </c>
      <c r="G14" s="7" t="str">
        <f>VLOOKUP(Table1314[[#This Row],[LogRecordType]],RecordTypes!$B$13:$C$27,2,0)</f>
        <v>User Logout is Good</v>
      </c>
      <c r="H14" s="5" t="s">
        <v>134</v>
      </c>
      <c r="I14" s="30">
        <f t="shared" si="0"/>
        <v>44343</v>
      </c>
      <c r="J14" s="29">
        <f>+VLOOKUP(Table1314[[#This Row],[DeviceMAC]],C15:F1917,3,0)</f>
        <v>44343.748263888883</v>
      </c>
      <c r="K14">
        <f>+VLOOKUP(Table1314[[#This Row],[DeviceMAC]],C15:F1917,4,0)</f>
        <v>139</v>
      </c>
      <c r="L14" t="str">
        <f>VLOOKUP(Table1314[[#This Row],[PrevRecordType]],RecordTypes!$B$13:$C$27,2,0)</f>
        <v>User Logout Start</v>
      </c>
      <c r="M14" t="str">
        <f>+VLOOKUP(Table1314[[#This Row],[DeviceMAC]],C15:H1917,5,0)</f>
        <v>User Logout Start</v>
      </c>
    </row>
    <row r="15" spans="1:17" ht="28.8" hidden="1" x14ac:dyDescent="0.3">
      <c r="B15" s="5" t="s">
        <v>26</v>
      </c>
      <c r="C15" s="5" t="s">
        <v>124</v>
      </c>
      <c r="D15" s="6">
        <v>44343</v>
      </c>
      <c r="E15" s="28">
        <v>44343.748263888883</v>
      </c>
      <c r="F15" s="7">
        <v>139</v>
      </c>
      <c r="G15" s="7" t="str">
        <f>VLOOKUP(Table1314[[#This Row],[LogRecordType]],RecordTypes!$B$13:$C$27,2,0)</f>
        <v>User Logout Start</v>
      </c>
      <c r="H15" s="5" t="s">
        <v>133</v>
      </c>
      <c r="I15" s="30">
        <f t="shared" si="0"/>
        <v>44343</v>
      </c>
      <c r="J15" s="29">
        <f>+VLOOKUP(Table1314[[#This Row],[DeviceMAC]],C16:F1918,3,0)</f>
        <v>44343.322210648141</v>
      </c>
      <c r="K15">
        <f>+VLOOKUP(Table1314[[#This Row],[DeviceMAC]],C16:F1918,4,0)</f>
        <v>123</v>
      </c>
      <c r="L15" t="str">
        <f>VLOOKUP(Table1314[[#This Row],[PrevRecordType]],RecordTypes!$B$13:$C$27,2,0)</f>
        <v>User Login Start is Good</v>
      </c>
      <c r="M15" t="str">
        <f>+VLOOKUP(Table1314[[#This Row],[DeviceMAC]],C16:H1918,5,0)</f>
        <v>User Login Start is Good</v>
      </c>
    </row>
    <row r="16" spans="1:17" ht="43.2" hidden="1" x14ac:dyDescent="0.3">
      <c r="B16" s="5" t="s">
        <v>26</v>
      </c>
      <c r="C16" s="5" t="s">
        <v>111</v>
      </c>
      <c r="D16" s="6">
        <v>44343</v>
      </c>
      <c r="E16" s="28">
        <v>44343.745844907418</v>
      </c>
      <c r="F16" s="7">
        <v>156</v>
      </c>
      <c r="G16" s="7" t="str">
        <f>VLOOKUP(Table1314[[#This Row],[LogRecordType]],RecordTypes!$B$13:$C$27,2,0)</f>
        <v>PowerDown Or Network Disconnect Discovered</v>
      </c>
      <c r="H16" s="5" t="s">
        <v>67</v>
      </c>
      <c r="I16" s="30">
        <f t="shared" si="0"/>
        <v>44343</v>
      </c>
      <c r="J16" s="29">
        <f>+VLOOKUP(Table1314[[#This Row],[DeviceMAC]],C17:F1919,3,0)</f>
        <v>44343.74572916668</v>
      </c>
      <c r="K16">
        <f>+VLOOKUP(Table1314[[#This Row],[DeviceMAC]],C17:F1919,4,0)</f>
        <v>151</v>
      </c>
      <c r="L16" t="str">
        <f>VLOOKUP(Table1314[[#This Row],[PrevRecordType]],RecordTypes!$B$13:$C$27,2,0)</f>
        <v>Device Shutdown Finish</v>
      </c>
      <c r="M16" t="str">
        <f>+VLOOKUP(Table1314[[#This Row],[DeviceMAC]],C17:H1919,5,0)</f>
        <v>Device Shutdown Finish</v>
      </c>
    </row>
    <row r="17" spans="2:13" ht="28.8" hidden="1" x14ac:dyDescent="0.3">
      <c r="B17" s="5" t="s">
        <v>26</v>
      </c>
      <c r="C17" s="5" t="s">
        <v>111</v>
      </c>
      <c r="D17" s="6">
        <v>44343</v>
      </c>
      <c r="E17" s="28">
        <v>44343.74572916668</v>
      </c>
      <c r="F17" s="7">
        <v>151</v>
      </c>
      <c r="G17" s="7" t="str">
        <f>VLOOKUP(Table1314[[#This Row],[LogRecordType]],RecordTypes!$B$13:$C$27,2,0)</f>
        <v>Device Shutdown Finish</v>
      </c>
      <c r="H17" s="5" t="s">
        <v>112</v>
      </c>
      <c r="I17" s="30">
        <f t="shared" si="0"/>
        <v>44343</v>
      </c>
      <c r="J17" s="29">
        <f>+VLOOKUP(Table1314[[#This Row],[DeviceMAC]],C18:F1920,3,0)</f>
        <v>44343.745092592602</v>
      </c>
      <c r="K17">
        <f>+VLOOKUP(Table1314[[#This Row],[DeviceMAC]],C18:F1920,4,0)</f>
        <v>149</v>
      </c>
      <c r="L17" t="str">
        <f>VLOOKUP(Table1314[[#This Row],[PrevRecordType]],RecordTypes!$B$13:$C$27,2,0)</f>
        <v>Device Shutdown Start</v>
      </c>
      <c r="M17" t="str">
        <f>+VLOOKUP(Table1314[[#This Row],[DeviceMAC]],C18:H1920,5,0)</f>
        <v>Device Shutdown Start</v>
      </c>
    </row>
    <row r="18" spans="2:13" hidden="1" x14ac:dyDescent="0.3">
      <c r="B18" s="5" t="s">
        <v>26</v>
      </c>
      <c r="C18" s="5" t="s">
        <v>111</v>
      </c>
      <c r="D18" s="6">
        <v>44343</v>
      </c>
      <c r="E18" s="28">
        <v>44343.745092592602</v>
      </c>
      <c r="F18" s="7">
        <v>149</v>
      </c>
      <c r="G18" s="7" t="str">
        <f>VLOOKUP(Table1314[[#This Row],[LogRecordType]],RecordTypes!$B$13:$C$27,2,0)</f>
        <v>Device Shutdown Start</v>
      </c>
      <c r="H18" s="5" t="s">
        <v>112</v>
      </c>
      <c r="I18" s="30">
        <f t="shared" si="0"/>
        <v>44343</v>
      </c>
      <c r="J18" s="29">
        <f>+VLOOKUP(Table1314[[#This Row],[DeviceMAC]],C19:F1921,3,0)</f>
        <v>44343.744733796309</v>
      </c>
      <c r="K18">
        <f>+VLOOKUP(Table1314[[#This Row],[DeviceMAC]],C19:F1921,4,0)</f>
        <v>144</v>
      </c>
      <c r="L18" t="str">
        <f>VLOOKUP(Table1314[[#This Row],[PrevRecordType]],RecordTypes!$B$13:$C$27,2,0)</f>
        <v>User Logout is Good</v>
      </c>
      <c r="M18" t="str">
        <f>+VLOOKUP(Table1314[[#This Row],[DeviceMAC]],C19:H1921,5,0)</f>
        <v>User Logout is Good</v>
      </c>
    </row>
    <row r="19" spans="2:13" hidden="1" x14ac:dyDescent="0.3">
      <c r="B19" s="5" t="s">
        <v>26</v>
      </c>
      <c r="C19" s="5" t="s">
        <v>111</v>
      </c>
      <c r="D19" s="6">
        <v>44343</v>
      </c>
      <c r="E19" s="28">
        <v>44343.744733796309</v>
      </c>
      <c r="F19" s="7">
        <v>144</v>
      </c>
      <c r="G19" s="7" t="str">
        <f>VLOOKUP(Table1314[[#This Row],[LogRecordType]],RecordTypes!$B$13:$C$27,2,0)</f>
        <v>User Logout is Good</v>
      </c>
      <c r="H19" s="5" t="s">
        <v>119</v>
      </c>
      <c r="I19" s="30">
        <f t="shared" si="0"/>
        <v>44343</v>
      </c>
      <c r="J19" s="29">
        <f>+VLOOKUP(Table1314[[#This Row],[DeviceMAC]],C20:F1922,3,0)</f>
        <v>44343.744386574086</v>
      </c>
      <c r="K19">
        <f>+VLOOKUP(Table1314[[#This Row],[DeviceMAC]],C20:F1922,4,0)</f>
        <v>139</v>
      </c>
      <c r="L19" t="str">
        <f>VLOOKUP(Table1314[[#This Row],[PrevRecordType]],RecordTypes!$B$13:$C$27,2,0)</f>
        <v>User Logout Start</v>
      </c>
      <c r="M19" t="str">
        <f>+VLOOKUP(Table1314[[#This Row],[DeviceMAC]],C20:H1922,5,0)</f>
        <v>User Logout Start</v>
      </c>
    </row>
    <row r="20" spans="2:13" ht="28.8" hidden="1" x14ac:dyDescent="0.3">
      <c r="B20" s="5" t="s">
        <v>26</v>
      </c>
      <c r="C20" s="5" t="s">
        <v>111</v>
      </c>
      <c r="D20" s="6">
        <v>44343</v>
      </c>
      <c r="E20" s="28">
        <v>44343.744386574086</v>
      </c>
      <c r="F20" s="7">
        <v>139</v>
      </c>
      <c r="G20" s="7" t="str">
        <f>VLOOKUP(Table1314[[#This Row],[LogRecordType]],RecordTypes!$B$13:$C$27,2,0)</f>
        <v>User Logout Start</v>
      </c>
      <c r="H20" s="5" t="s">
        <v>118</v>
      </c>
      <c r="I20" s="30">
        <f t="shared" si="0"/>
        <v>44343</v>
      </c>
      <c r="J20" s="29">
        <f>+VLOOKUP(Table1314[[#This Row],[DeviceMAC]],C21:F1923,3,0)</f>
        <v>44343.312106481491</v>
      </c>
      <c r="K20">
        <f>+VLOOKUP(Table1314[[#This Row],[DeviceMAC]],C21:F1923,4,0)</f>
        <v>123</v>
      </c>
      <c r="L20" t="str">
        <f>VLOOKUP(Table1314[[#This Row],[PrevRecordType]],RecordTypes!$B$13:$C$27,2,0)</f>
        <v>User Login Start is Good</v>
      </c>
      <c r="M20" t="str">
        <f>+VLOOKUP(Table1314[[#This Row],[DeviceMAC]],C21:H1923,5,0)</f>
        <v>User Login Start is Good</v>
      </c>
    </row>
    <row r="21" spans="2:13" ht="43.2" hidden="1" x14ac:dyDescent="0.3">
      <c r="B21" s="5" t="s">
        <v>26</v>
      </c>
      <c r="C21" s="5" t="s">
        <v>151</v>
      </c>
      <c r="D21" s="6">
        <v>44343</v>
      </c>
      <c r="E21" s="28">
        <v>44343.72033564814</v>
      </c>
      <c r="F21" s="7">
        <v>156</v>
      </c>
      <c r="G21" s="7" t="str">
        <f>VLOOKUP(Table1314[[#This Row],[LogRecordType]],RecordTypes!$B$13:$C$27,2,0)</f>
        <v>PowerDown Or Network Disconnect Discovered</v>
      </c>
      <c r="H21" s="5" t="s">
        <v>67</v>
      </c>
      <c r="I21" s="30">
        <f t="shared" si="0"/>
        <v>44343</v>
      </c>
      <c r="J21" s="29">
        <f>+VLOOKUP(Table1314[[#This Row],[DeviceMAC]],C22:F1924,3,0)</f>
        <v>44343.720208333325</v>
      </c>
      <c r="K21">
        <f>+VLOOKUP(Table1314[[#This Row],[DeviceMAC]],C22:F1924,4,0)</f>
        <v>144</v>
      </c>
      <c r="L21" t="str">
        <f>VLOOKUP(Table1314[[#This Row],[PrevRecordType]],RecordTypes!$B$13:$C$27,2,0)</f>
        <v>User Logout is Good</v>
      </c>
      <c r="M21" t="str">
        <f>+VLOOKUP(Table1314[[#This Row],[DeviceMAC]],C22:H1924,5,0)</f>
        <v>User Logout is Good</v>
      </c>
    </row>
    <row r="22" spans="2:13" hidden="1" x14ac:dyDescent="0.3">
      <c r="B22" s="5" t="s">
        <v>26</v>
      </c>
      <c r="C22" s="5" t="s">
        <v>151</v>
      </c>
      <c r="D22" s="6">
        <v>44343</v>
      </c>
      <c r="E22" s="28">
        <v>44343.720208333325</v>
      </c>
      <c r="F22" s="7">
        <v>144</v>
      </c>
      <c r="G22" s="7" t="str">
        <f>VLOOKUP(Table1314[[#This Row],[LogRecordType]],RecordTypes!$B$13:$C$27,2,0)</f>
        <v>User Logout is Good</v>
      </c>
      <c r="H22" s="5" t="s">
        <v>181</v>
      </c>
      <c r="I22" s="30">
        <f t="shared" si="0"/>
        <v>44343</v>
      </c>
      <c r="J22" s="29">
        <f>+VLOOKUP(Table1314[[#This Row],[DeviceMAC]],C23:F1925,3,0)</f>
        <v>44343.719861111102</v>
      </c>
      <c r="K22">
        <f>+VLOOKUP(Table1314[[#This Row],[DeviceMAC]],C23:F1925,4,0)</f>
        <v>139</v>
      </c>
      <c r="L22" t="str">
        <f>VLOOKUP(Table1314[[#This Row],[PrevRecordType]],RecordTypes!$B$13:$C$27,2,0)</f>
        <v>User Logout Start</v>
      </c>
      <c r="M22" t="str">
        <f>+VLOOKUP(Table1314[[#This Row],[DeviceMAC]],C23:H1925,5,0)</f>
        <v>User Logout Start</v>
      </c>
    </row>
    <row r="23" spans="2:13" hidden="1" x14ac:dyDescent="0.3">
      <c r="B23" s="5" t="s">
        <v>26</v>
      </c>
      <c r="C23" s="5" t="s">
        <v>151</v>
      </c>
      <c r="D23" s="6">
        <v>44343</v>
      </c>
      <c r="E23" s="28">
        <v>44343.719861111102</v>
      </c>
      <c r="F23" s="7">
        <v>139</v>
      </c>
      <c r="G23" s="7" t="str">
        <f>VLOOKUP(Table1314[[#This Row],[LogRecordType]],RecordTypes!$B$13:$C$27,2,0)</f>
        <v>User Logout Start</v>
      </c>
      <c r="H23" s="5" t="s">
        <v>181</v>
      </c>
      <c r="I23" s="30">
        <f t="shared" si="0"/>
        <v>44343</v>
      </c>
      <c r="J23" s="29">
        <f>+VLOOKUP(Table1314[[#This Row],[DeviceMAC]],C24:F1926,3,0)</f>
        <v>44343.333148148136</v>
      </c>
      <c r="K23">
        <f>+VLOOKUP(Table1314[[#This Row],[DeviceMAC]],C24:F1926,4,0)</f>
        <v>123</v>
      </c>
      <c r="L23" t="str">
        <f>VLOOKUP(Table1314[[#This Row],[PrevRecordType]],RecordTypes!$B$13:$C$27,2,0)</f>
        <v>User Login Start is Good</v>
      </c>
      <c r="M23" t="str">
        <f>+VLOOKUP(Table1314[[#This Row],[DeviceMAC]],C24:H1926,5,0)</f>
        <v>User Login Start is Good</v>
      </c>
    </row>
    <row r="24" spans="2:13" ht="43.2" hidden="1" x14ac:dyDescent="0.3">
      <c r="B24" s="5" t="s">
        <v>29</v>
      </c>
      <c r="C24" s="5" t="s">
        <v>145</v>
      </c>
      <c r="D24" s="6">
        <v>44343</v>
      </c>
      <c r="E24" s="28">
        <v>44343.7187037037</v>
      </c>
      <c r="F24" s="7">
        <v>156</v>
      </c>
      <c r="G24" s="7" t="str">
        <f>VLOOKUP(Table1314[[#This Row],[LogRecordType]],RecordTypes!$B$13:$C$27,2,0)</f>
        <v>PowerDown Or Network Disconnect Discovered</v>
      </c>
      <c r="H24" s="5" t="s">
        <v>67</v>
      </c>
      <c r="I24" s="30">
        <f t="shared" si="0"/>
        <v>44343</v>
      </c>
      <c r="J24" s="29">
        <f>+VLOOKUP(Table1314[[#This Row],[DeviceMAC]],C25:F1927,3,0)</f>
        <v>44343.718564814808</v>
      </c>
      <c r="K24">
        <f>+VLOOKUP(Table1314[[#This Row],[DeviceMAC]],C25:F1927,4,0)</f>
        <v>144</v>
      </c>
      <c r="L24" t="str">
        <f>VLOOKUP(Table1314[[#This Row],[PrevRecordType]],RecordTypes!$B$13:$C$27,2,0)</f>
        <v>User Logout is Good</v>
      </c>
      <c r="M24" t="str">
        <f>+VLOOKUP(Table1314[[#This Row],[DeviceMAC]],C25:H1927,5,0)</f>
        <v>User Logout is Good</v>
      </c>
    </row>
    <row r="25" spans="2:13" hidden="1" x14ac:dyDescent="0.3">
      <c r="B25" s="5" t="s">
        <v>29</v>
      </c>
      <c r="C25" s="5" t="s">
        <v>145</v>
      </c>
      <c r="D25" s="6">
        <v>44343</v>
      </c>
      <c r="E25" s="28">
        <v>44343.718564814808</v>
      </c>
      <c r="F25" s="7">
        <v>144</v>
      </c>
      <c r="G25" s="7" t="str">
        <f>VLOOKUP(Table1314[[#This Row],[LogRecordType]],RecordTypes!$B$13:$C$27,2,0)</f>
        <v>User Logout is Good</v>
      </c>
      <c r="H25" s="5" t="s">
        <v>183</v>
      </c>
      <c r="I25" s="30">
        <f t="shared" si="0"/>
        <v>44343</v>
      </c>
      <c r="J25" s="29">
        <f>+VLOOKUP(Table1314[[#This Row],[DeviceMAC]],C26:F1928,3,0)</f>
        <v>44343.718113425923</v>
      </c>
      <c r="K25">
        <f>+VLOOKUP(Table1314[[#This Row],[DeviceMAC]],C26:F1928,4,0)</f>
        <v>139</v>
      </c>
      <c r="L25" t="str">
        <f>VLOOKUP(Table1314[[#This Row],[PrevRecordType]],RecordTypes!$B$13:$C$27,2,0)</f>
        <v>User Logout Start</v>
      </c>
      <c r="M25" t="str">
        <f>+VLOOKUP(Table1314[[#This Row],[DeviceMAC]],C26:H1928,5,0)</f>
        <v>User Logout Start</v>
      </c>
    </row>
    <row r="26" spans="2:13" hidden="1" x14ac:dyDescent="0.3">
      <c r="B26" s="5" t="s">
        <v>29</v>
      </c>
      <c r="C26" s="5" t="s">
        <v>145</v>
      </c>
      <c r="D26" s="6">
        <v>44343</v>
      </c>
      <c r="E26" s="28">
        <v>44343.718113425923</v>
      </c>
      <c r="F26" s="7">
        <v>139</v>
      </c>
      <c r="G26" s="7" t="str">
        <f>VLOOKUP(Table1314[[#This Row],[LogRecordType]],RecordTypes!$B$13:$C$27,2,0)</f>
        <v>User Logout Start</v>
      </c>
      <c r="H26" s="5" t="s">
        <v>183</v>
      </c>
      <c r="I26" s="30">
        <f t="shared" si="0"/>
        <v>44343</v>
      </c>
      <c r="J26" s="29">
        <f>+VLOOKUP(Table1314[[#This Row],[DeviceMAC]],C27:F1929,3,0)</f>
        <v>44343.32975694444</v>
      </c>
      <c r="K26">
        <f>+VLOOKUP(Table1314[[#This Row],[DeviceMAC]],C27:F1929,4,0)</f>
        <v>123</v>
      </c>
      <c r="L26" t="str">
        <f>VLOOKUP(Table1314[[#This Row],[PrevRecordType]],RecordTypes!$B$13:$C$27,2,0)</f>
        <v>User Login Start is Good</v>
      </c>
      <c r="M26" t="str">
        <f>+VLOOKUP(Table1314[[#This Row],[DeviceMAC]],C27:H1929,5,0)</f>
        <v>User Login Start is Good</v>
      </c>
    </row>
    <row r="27" spans="2:13" ht="43.2" hidden="1" x14ac:dyDescent="0.3">
      <c r="B27" s="5" t="s">
        <v>26</v>
      </c>
      <c r="C27" s="5" t="s">
        <v>143</v>
      </c>
      <c r="D27" s="6">
        <v>44343</v>
      </c>
      <c r="E27" s="28">
        <v>44343.717384259253</v>
      </c>
      <c r="F27" s="7">
        <v>156</v>
      </c>
      <c r="G27" s="7" t="str">
        <f>VLOOKUP(Table1314[[#This Row],[LogRecordType]],RecordTypes!$B$13:$C$27,2,0)</f>
        <v>PowerDown Or Network Disconnect Discovered</v>
      </c>
      <c r="H27" s="5" t="s">
        <v>67</v>
      </c>
      <c r="I27" s="30">
        <f t="shared" si="0"/>
        <v>44343</v>
      </c>
      <c r="J27" s="29">
        <f>+VLOOKUP(Table1314[[#This Row],[DeviceMAC]],C28:F1930,3,0)</f>
        <v>44343.717245370361</v>
      </c>
      <c r="K27">
        <f>+VLOOKUP(Table1314[[#This Row],[DeviceMAC]],C28:F1930,4,0)</f>
        <v>144</v>
      </c>
      <c r="L27" t="str">
        <f>VLOOKUP(Table1314[[#This Row],[PrevRecordType]],RecordTypes!$B$13:$C$27,2,0)</f>
        <v>User Logout is Good</v>
      </c>
      <c r="M27" t="str">
        <f>+VLOOKUP(Table1314[[#This Row],[DeviceMAC]],C28:H1930,5,0)</f>
        <v>User Logout is Good</v>
      </c>
    </row>
    <row r="28" spans="2:13" hidden="1" x14ac:dyDescent="0.3">
      <c r="B28" s="5" t="s">
        <v>26</v>
      </c>
      <c r="C28" s="5" t="s">
        <v>143</v>
      </c>
      <c r="D28" s="6">
        <v>44343</v>
      </c>
      <c r="E28" s="28">
        <v>44343.717245370361</v>
      </c>
      <c r="F28" s="7">
        <v>144</v>
      </c>
      <c r="G28" s="7" t="str">
        <f>VLOOKUP(Table1314[[#This Row],[LogRecordType]],RecordTypes!$B$13:$C$27,2,0)</f>
        <v>User Logout is Good</v>
      </c>
      <c r="H28" s="5" t="s">
        <v>155</v>
      </c>
      <c r="I28" s="30">
        <f t="shared" si="0"/>
        <v>44343</v>
      </c>
      <c r="J28" s="29">
        <f>+VLOOKUP(Table1314[[#This Row],[DeviceMAC]],C29:F1931,3,0)</f>
        <v>44343.716736111099</v>
      </c>
      <c r="K28">
        <f>+VLOOKUP(Table1314[[#This Row],[DeviceMAC]],C29:F1931,4,0)</f>
        <v>139</v>
      </c>
      <c r="L28" t="str">
        <f>VLOOKUP(Table1314[[#This Row],[PrevRecordType]],RecordTypes!$B$13:$C$27,2,0)</f>
        <v>User Logout Start</v>
      </c>
      <c r="M28" t="str">
        <f>+VLOOKUP(Table1314[[#This Row],[DeviceMAC]],C29:H1931,5,0)</f>
        <v>User Logout Start</v>
      </c>
    </row>
    <row r="29" spans="2:13" ht="43.2" hidden="1" x14ac:dyDescent="0.3">
      <c r="B29" s="5" t="s">
        <v>29</v>
      </c>
      <c r="C29" s="5" t="s">
        <v>70</v>
      </c>
      <c r="D29" s="6">
        <v>44343</v>
      </c>
      <c r="E29" s="28">
        <v>44343.717025462975</v>
      </c>
      <c r="F29" s="7">
        <v>156</v>
      </c>
      <c r="G29" s="7" t="str">
        <f>VLOOKUP(Table1314[[#This Row],[LogRecordType]],RecordTypes!$B$13:$C$27,2,0)</f>
        <v>PowerDown Or Network Disconnect Discovered</v>
      </c>
      <c r="H29" s="5" t="s">
        <v>67</v>
      </c>
      <c r="I29" s="30">
        <f t="shared" si="0"/>
        <v>44343</v>
      </c>
      <c r="J29" s="29">
        <f>+VLOOKUP(Table1314[[#This Row],[DeviceMAC]],C30:F1932,3,0)</f>
        <v>44343.716909722236</v>
      </c>
      <c r="K29">
        <f>+VLOOKUP(Table1314[[#This Row],[DeviceMAC]],C30:F1932,4,0)</f>
        <v>151</v>
      </c>
      <c r="L29" t="str">
        <f>VLOOKUP(Table1314[[#This Row],[PrevRecordType]],RecordTypes!$B$13:$C$27,2,0)</f>
        <v>Device Shutdown Finish</v>
      </c>
      <c r="M29" t="str">
        <f>+VLOOKUP(Table1314[[#This Row],[DeviceMAC]],C30:H1932,5,0)</f>
        <v>Device Shutdown Finish</v>
      </c>
    </row>
    <row r="30" spans="2:13" ht="28.8" hidden="1" x14ac:dyDescent="0.3">
      <c r="B30" s="5" t="s">
        <v>29</v>
      </c>
      <c r="C30" s="5" t="s">
        <v>70</v>
      </c>
      <c r="D30" s="6">
        <v>44343</v>
      </c>
      <c r="E30" s="28">
        <v>44343.716909722236</v>
      </c>
      <c r="F30" s="7">
        <v>151</v>
      </c>
      <c r="G30" s="7" t="str">
        <f>VLOOKUP(Table1314[[#This Row],[LogRecordType]],RecordTypes!$B$13:$C$27,2,0)</f>
        <v>Device Shutdown Finish</v>
      </c>
      <c r="H30" s="5" t="s">
        <v>71</v>
      </c>
      <c r="I30" s="30">
        <f t="shared" si="0"/>
        <v>44343</v>
      </c>
      <c r="J30" s="29">
        <f>+VLOOKUP(Table1314[[#This Row],[DeviceMAC]],C31:F1933,3,0)</f>
        <v>44343.716400462974</v>
      </c>
      <c r="K30">
        <f>+VLOOKUP(Table1314[[#This Row],[DeviceMAC]],C31:F1933,4,0)</f>
        <v>149</v>
      </c>
      <c r="L30" t="str">
        <f>VLOOKUP(Table1314[[#This Row],[PrevRecordType]],RecordTypes!$B$13:$C$27,2,0)</f>
        <v>Device Shutdown Start</v>
      </c>
      <c r="M30" t="str">
        <f>+VLOOKUP(Table1314[[#This Row],[DeviceMAC]],C31:H1933,5,0)</f>
        <v>Device Shutdown Start</v>
      </c>
    </row>
    <row r="31" spans="2:13" hidden="1" x14ac:dyDescent="0.3">
      <c r="B31" s="5" t="s">
        <v>26</v>
      </c>
      <c r="C31" s="5" t="s">
        <v>143</v>
      </c>
      <c r="D31" s="6">
        <v>44343</v>
      </c>
      <c r="E31" s="28">
        <v>44343.716736111099</v>
      </c>
      <c r="F31" s="7">
        <v>139</v>
      </c>
      <c r="G31" s="7" t="str">
        <f>VLOOKUP(Table1314[[#This Row],[LogRecordType]],RecordTypes!$B$13:$C$27,2,0)</f>
        <v>User Logout Start</v>
      </c>
      <c r="H31" s="5" t="s">
        <v>155</v>
      </c>
      <c r="I31" s="30">
        <f t="shared" si="0"/>
        <v>44343</v>
      </c>
      <c r="J31" s="29">
        <f>+VLOOKUP(Table1314[[#This Row],[DeviceMAC]],C32:F1934,3,0)</f>
        <v>44343.330254629618</v>
      </c>
      <c r="K31">
        <f>+VLOOKUP(Table1314[[#This Row],[DeviceMAC]],C32:F1934,4,0)</f>
        <v>123</v>
      </c>
      <c r="L31" t="str">
        <f>VLOOKUP(Table1314[[#This Row],[PrevRecordType]],RecordTypes!$B$13:$C$27,2,0)</f>
        <v>User Login Start is Good</v>
      </c>
      <c r="M31" t="str">
        <f>+VLOOKUP(Table1314[[#This Row],[DeviceMAC]],C32:H1934,5,0)</f>
        <v>User Login Start is Good</v>
      </c>
    </row>
    <row r="32" spans="2:13" hidden="1" x14ac:dyDescent="0.3">
      <c r="B32" s="5" t="s">
        <v>29</v>
      </c>
      <c r="C32" s="5" t="s">
        <v>70</v>
      </c>
      <c r="D32" s="6">
        <v>44343</v>
      </c>
      <c r="E32" s="28">
        <v>44343.716400462974</v>
      </c>
      <c r="F32" s="7">
        <v>149</v>
      </c>
      <c r="G32" s="7" t="str">
        <f>VLOOKUP(Table1314[[#This Row],[LogRecordType]],RecordTypes!$B$13:$C$27,2,0)</f>
        <v>Device Shutdown Start</v>
      </c>
      <c r="H32" s="5" t="s">
        <v>71</v>
      </c>
      <c r="I32" s="30">
        <f t="shared" si="0"/>
        <v>44343</v>
      </c>
      <c r="J32" s="29">
        <f>+VLOOKUP(Table1314[[#This Row],[DeviceMAC]],C33:F1935,3,0)</f>
        <v>44343.715717592604</v>
      </c>
      <c r="K32">
        <f>+VLOOKUP(Table1314[[#This Row],[DeviceMAC]],C33:F1935,4,0)</f>
        <v>144</v>
      </c>
      <c r="L32" t="str">
        <f>VLOOKUP(Table1314[[#This Row],[PrevRecordType]],RecordTypes!$B$13:$C$27,2,0)</f>
        <v>User Logout is Good</v>
      </c>
      <c r="M32" t="str">
        <f>+VLOOKUP(Table1314[[#This Row],[DeviceMAC]],C33:H1935,5,0)</f>
        <v>User Logout is Good</v>
      </c>
    </row>
    <row r="33" spans="2:13" hidden="1" x14ac:dyDescent="0.3">
      <c r="B33" s="5" t="s">
        <v>29</v>
      </c>
      <c r="C33" s="5" t="s">
        <v>70</v>
      </c>
      <c r="D33" s="6">
        <v>44343</v>
      </c>
      <c r="E33" s="28">
        <v>44343.715717592604</v>
      </c>
      <c r="F33" s="7">
        <v>144</v>
      </c>
      <c r="G33" s="7" t="str">
        <f>VLOOKUP(Table1314[[#This Row],[LogRecordType]],RecordTypes!$B$13:$C$27,2,0)</f>
        <v>User Logout is Good</v>
      </c>
      <c r="H33" s="5" t="s">
        <v>78</v>
      </c>
      <c r="I33" s="30">
        <f t="shared" si="0"/>
        <v>44343</v>
      </c>
      <c r="J33" s="29">
        <f>+VLOOKUP(Table1314[[#This Row],[DeviceMAC]],C34:F1936,3,0)</f>
        <v>44343.715370370381</v>
      </c>
      <c r="K33">
        <f>+VLOOKUP(Table1314[[#This Row],[DeviceMAC]],C34:F1936,4,0)</f>
        <v>139</v>
      </c>
      <c r="L33" t="str">
        <f>VLOOKUP(Table1314[[#This Row],[PrevRecordType]],RecordTypes!$B$13:$C$27,2,0)</f>
        <v>User Logout Start</v>
      </c>
      <c r="M33" t="str">
        <f>+VLOOKUP(Table1314[[#This Row],[DeviceMAC]],C34:H1936,5,0)</f>
        <v>User Logout Start</v>
      </c>
    </row>
    <row r="34" spans="2:13" ht="28.8" hidden="1" x14ac:dyDescent="0.3">
      <c r="B34" s="5" t="s">
        <v>29</v>
      </c>
      <c r="C34" s="5" t="s">
        <v>70</v>
      </c>
      <c r="D34" s="6">
        <v>44343</v>
      </c>
      <c r="E34" s="28">
        <v>44343.715370370381</v>
      </c>
      <c r="F34" s="7">
        <v>139</v>
      </c>
      <c r="G34" s="7" t="str">
        <f>VLOOKUP(Table1314[[#This Row],[LogRecordType]],RecordTypes!$B$13:$C$27,2,0)</f>
        <v>User Logout Start</v>
      </c>
      <c r="H34" s="5" t="s">
        <v>77</v>
      </c>
      <c r="I34" s="30">
        <f t="shared" si="0"/>
        <v>44343</v>
      </c>
      <c r="J34" s="29">
        <f>+VLOOKUP(Table1314[[#This Row],[DeviceMAC]],C35:F1937,3,0)</f>
        <v>44343.292974537049</v>
      </c>
      <c r="K34">
        <f>+VLOOKUP(Table1314[[#This Row],[DeviceMAC]],C35:F1937,4,0)</f>
        <v>123</v>
      </c>
      <c r="L34" t="str">
        <f>VLOOKUP(Table1314[[#This Row],[PrevRecordType]],RecordTypes!$B$13:$C$27,2,0)</f>
        <v>User Login Start is Good</v>
      </c>
      <c r="M34" t="str">
        <f>+VLOOKUP(Table1314[[#This Row],[DeviceMAC]],C35:H1937,5,0)</f>
        <v>User Login Start is Good</v>
      </c>
    </row>
    <row r="35" spans="2:13" ht="43.2" hidden="1" x14ac:dyDescent="0.3">
      <c r="B35" s="5" t="s">
        <v>26</v>
      </c>
      <c r="C35" s="5" t="s">
        <v>166</v>
      </c>
      <c r="D35" s="6">
        <v>44343</v>
      </c>
      <c r="E35" s="28">
        <v>44343.714247685188</v>
      </c>
      <c r="F35" s="7">
        <v>156</v>
      </c>
      <c r="G35" s="7" t="str">
        <f>VLOOKUP(Table1314[[#This Row],[LogRecordType]],RecordTypes!$B$13:$C$27,2,0)</f>
        <v>PowerDown Or Network Disconnect Discovered</v>
      </c>
      <c r="H35" s="5" t="s">
        <v>67</v>
      </c>
      <c r="I35" s="30">
        <f t="shared" si="0"/>
        <v>44343</v>
      </c>
      <c r="J35" s="29">
        <f>+VLOOKUP(Table1314[[#This Row],[DeviceMAC]],C36:F1938,3,0)</f>
        <v>44343.714108796295</v>
      </c>
      <c r="K35">
        <f>+VLOOKUP(Table1314[[#This Row],[DeviceMAC]],C36:F1938,4,0)</f>
        <v>144</v>
      </c>
      <c r="L35" t="str">
        <f>VLOOKUP(Table1314[[#This Row],[PrevRecordType]],RecordTypes!$B$13:$C$27,2,0)</f>
        <v>User Logout is Good</v>
      </c>
      <c r="M35" t="str">
        <f>+VLOOKUP(Table1314[[#This Row],[DeviceMAC]],C36:H1938,5,0)</f>
        <v>User Logout is Good</v>
      </c>
    </row>
    <row r="36" spans="2:13" hidden="1" x14ac:dyDescent="0.3">
      <c r="B36" s="5" t="s">
        <v>26</v>
      </c>
      <c r="C36" s="5" t="s">
        <v>166</v>
      </c>
      <c r="D36" s="6">
        <v>44343</v>
      </c>
      <c r="E36" s="28">
        <v>44343.714108796295</v>
      </c>
      <c r="F36" s="7">
        <v>144</v>
      </c>
      <c r="G36" s="7" t="str">
        <f>VLOOKUP(Table1314[[#This Row],[LogRecordType]],RecordTypes!$B$13:$C$27,2,0)</f>
        <v>User Logout is Good</v>
      </c>
      <c r="H36" s="5" t="s">
        <v>182</v>
      </c>
      <c r="I36" s="30">
        <f t="shared" si="0"/>
        <v>44343</v>
      </c>
      <c r="J36" s="29">
        <f>+VLOOKUP(Table1314[[#This Row],[DeviceMAC]],C37:F1939,3,0)</f>
        <v>44343.71365740741</v>
      </c>
      <c r="K36">
        <f>+VLOOKUP(Table1314[[#This Row],[DeviceMAC]],C37:F1939,4,0)</f>
        <v>139</v>
      </c>
      <c r="L36" t="str">
        <f>VLOOKUP(Table1314[[#This Row],[PrevRecordType]],RecordTypes!$B$13:$C$27,2,0)</f>
        <v>User Logout Start</v>
      </c>
      <c r="M36" t="str">
        <f>+VLOOKUP(Table1314[[#This Row],[DeviceMAC]],C37:H1939,5,0)</f>
        <v>User Logout Start</v>
      </c>
    </row>
    <row r="37" spans="2:13" hidden="1" x14ac:dyDescent="0.3">
      <c r="B37" s="5" t="s">
        <v>26</v>
      </c>
      <c r="C37" s="5" t="s">
        <v>166</v>
      </c>
      <c r="D37" s="6">
        <v>44343</v>
      </c>
      <c r="E37" s="28">
        <v>44343.71365740741</v>
      </c>
      <c r="F37" s="7">
        <v>139</v>
      </c>
      <c r="G37" s="7" t="str">
        <f>VLOOKUP(Table1314[[#This Row],[LogRecordType]],RecordTypes!$B$13:$C$27,2,0)</f>
        <v>User Logout Start</v>
      </c>
      <c r="H37" s="5" t="s">
        <v>182</v>
      </c>
      <c r="I37" s="30">
        <f t="shared" si="0"/>
        <v>44343</v>
      </c>
      <c r="J37" s="29">
        <f>+VLOOKUP(Table1314[[#This Row],[DeviceMAC]],C38:F1940,3,0)</f>
        <v>44343.33530092593</v>
      </c>
      <c r="K37">
        <f>+VLOOKUP(Table1314[[#This Row],[DeviceMAC]],C38:F1940,4,0)</f>
        <v>123</v>
      </c>
      <c r="L37" t="str">
        <f>VLOOKUP(Table1314[[#This Row],[PrevRecordType]],RecordTypes!$B$13:$C$27,2,0)</f>
        <v>User Login Start is Good</v>
      </c>
      <c r="M37" t="str">
        <f>+VLOOKUP(Table1314[[#This Row],[DeviceMAC]],C38:H1940,5,0)</f>
        <v>User Login Start is Good</v>
      </c>
    </row>
    <row r="38" spans="2:13" ht="43.2" hidden="1" x14ac:dyDescent="0.3">
      <c r="B38" s="5" t="s">
        <v>29</v>
      </c>
      <c r="C38" s="5" t="s">
        <v>41</v>
      </c>
      <c r="D38" s="6">
        <v>44343</v>
      </c>
      <c r="E38" s="28">
        <v>44343.71365740741</v>
      </c>
      <c r="F38" s="7">
        <v>156</v>
      </c>
      <c r="G38" s="7" t="str">
        <f>VLOOKUP(Table1314[[#This Row],[LogRecordType]],RecordTypes!$B$13:$C$27,2,0)</f>
        <v>PowerDown Or Network Disconnect Discovered</v>
      </c>
      <c r="H38" s="5" t="s">
        <v>67</v>
      </c>
      <c r="I38" s="30">
        <f t="shared" si="0"/>
        <v>44343</v>
      </c>
      <c r="J38" s="29">
        <f>+VLOOKUP(Table1314[[#This Row],[DeviceMAC]],C39:F1941,3,0)</f>
        <v>44343.713518518518</v>
      </c>
      <c r="K38">
        <f>+VLOOKUP(Table1314[[#This Row],[DeviceMAC]],C39:F1941,4,0)</f>
        <v>144</v>
      </c>
      <c r="L38" t="str">
        <f>VLOOKUP(Table1314[[#This Row],[PrevRecordType]],RecordTypes!$B$13:$C$27,2,0)</f>
        <v>User Logout is Good</v>
      </c>
      <c r="M38" t="str">
        <f>+VLOOKUP(Table1314[[#This Row],[DeviceMAC]],C39:H1941,5,0)</f>
        <v>User Logout is Good</v>
      </c>
    </row>
    <row r="39" spans="2:13" hidden="1" x14ac:dyDescent="0.3">
      <c r="B39" s="5" t="s">
        <v>29</v>
      </c>
      <c r="C39" s="5" t="s">
        <v>41</v>
      </c>
      <c r="D39" s="6">
        <v>44343</v>
      </c>
      <c r="E39" s="28">
        <v>44343.713518518518</v>
      </c>
      <c r="F39" s="7">
        <v>144</v>
      </c>
      <c r="G39" s="7" t="str">
        <f>VLOOKUP(Table1314[[#This Row],[LogRecordType]],RecordTypes!$B$13:$C$27,2,0)</f>
        <v>User Logout is Good</v>
      </c>
      <c r="H39" s="5" t="s">
        <v>45</v>
      </c>
      <c r="I39" s="30">
        <f t="shared" si="0"/>
        <v>44343</v>
      </c>
      <c r="J39" s="29">
        <f>+VLOOKUP(Table1314[[#This Row],[DeviceMAC]],C40:F1942,3,0)</f>
        <v>44343.713009259256</v>
      </c>
      <c r="K39">
        <f>+VLOOKUP(Table1314[[#This Row],[DeviceMAC]],C40:F1942,4,0)</f>
        <v>139</v>
      </c>
      <c r="L39" t="str">
        <f>VLOOKUP(Table1314[[#This Row],[PrevRecordType]],RecordTypes!$B$13:$C$27,2,0)</f>
        <v>User Logout Start</v>
      </c>
      <c r="M39" t="str">
        <f>+VLOOKUP(Table1314[[#This Row],[DeviceMAC]],C40:H1942,5,0)</f>
        <v>User Logout Start</v>
      </c>
    </row>
    <row r="40" spans="2:13" hidden="1" x14ac:dyDescent="0.3">
      <c r="B40" s="5" t="s">
        <v>29</v>
      </c>
      <c r="C40" s="5" t="s">
        <v>41</v>
      </c>
      <c r="D40" s="6">
        <v>44343</v>
      </c>
      <c r="E40" s="28">
        <v>44343.713009259256</v>
      </c>
      <c r="F40" s="7">
        <v>139</v>
      </c>
      <c r="G40" s="7" t="str">
        <f>VLOOKUP(Table1314[[#This Row],[LogRecordType]],RecordTypes!$B$13:$C$27,2,0)</f>
        <v>User Logout Start</v>
      </c>
      <c r="H40" s="5" t="s">
        <v>45</v>
      </c>
      <c r="I40" s="30">
        <f t="shared" si="0"/>
        <v>44343</v>
      </c>
      <c r="J40" s="29">
        <f>+VLOOKUP(Table1314[[#This Row],[DeviceMAC]],C41:F1943,3,0)</f>
        <v>44343.279178240737</v>
      </c>
      <c r="K40">
        <f>+VLOOKUP(Table1314[[#This Row],[DeviceMAC]],C41:F1943,4,0)</f>
        <v>123</v>
      </c>
      <c r="L40" t="str">
        <f>VLOOKUP(Table1314[[#This Row],[PrevRecordType]],RecordTypes!$B$13:$C$27,2,0)</f>
        <v>User Login Start is Good</v>
      </c>
      <c r="M40" t="str">
        <f>+VLOOKUP(Table1314[[#This Row],[DeviceMAC]],C41:H1943,5,0)</f>
        <v>User Login Start is Good</v>
      </c>
    </row>
    <row r="41" spans="2:13" ht="43.2" hidden="1" x14ac:dyDescent="0.3">
      <c r="B41" s="5" t="s">
        <v>26</v>
      </c>
      <c r="C41" s="5" t="s">
        <v>156</v>
      </c>
      <c r="D41" s="6">
        <v>44343</v>
      </c>
      <c r="E41" s="28">
        <v>44343.712037037032</v>
      </c>
      <c r="F41" s="7">
        <v>156</v>
      </c>
      <c r="G41" s="7" t="str">
        <f>VLOOKUP(Table1314[[#This Row],[LogRecordType]],RecordTypes!$B$13:$C$27,2,0)</f>
        <v>PowerDown Or Network Disconnect Discovered</v>
      </c>
      <c r="H41" s="5" t="s">
        <v>67</v>
      </c>
      <c r="I41" s="30">
        <f t="shared" si="0"/>
        <v>44343</v>
      </c>
      <c r="J41" s="29">
        <f>+VLOOKUP(Table1314[[#This Row],[DeviceMAC]],C42:F1944,3,0)</f>
        <v>44343.711921296293</v>
      </c>
      <c r="K41">
        <f>+VLOOKUP(Table1314[[#This Row],[DeviceMAC]],C42:F1944,4,0)</f>
        <v>151</v>
      </c>
      <c r="L41" t="str">
        <f>VLOOKUP(Table1314[[#This Row],[PrevRecordType]],RecordTypes!$B$13:$C$27,2,0)</f>
        <v>Device Shutdown Finish</v>
      </c>
      <c r="M41" t="str">
        <f>+VLOOKUP(Table1314[[#This Row],[DeviceMAC]],C42:H1944,5,0)</f>
        <v>Device Shutdown Finish</v>
      </c>
    </row>
    <row r="42" spans="2:13" ht="28.8" hidden="1" x14ac:dyDescent="0.3">
      <c r="B42" s="5" t="s">
        <v>26</v>
      </c>
      <c r="C42" s="5" t="s">
        <v>156</v>
      </c>
      <c r="D42" s="6">
        <v>44343</v>
      </c>
      <c r="E42" s="28">
        <v>44343.711921296293</v>
      </c>
      <c r="F42" s="7">
        <v>151</v>
      </c>
      <c r="G42" s="7" t="str">
        <f>VLOOKUP(Table1314[[#This Row],[LogRecordType]],RecordTypes!$B$13:$C$27,2,0)</f>
        <v>Device Shutdown Finish</v>
      </c>
      <c r="H42" s="5" t="s">
        <v>157</v>
      </c>
      <c r="I42" s="30">
        <f t="shared" si="0"/>
        <v>44343</v>
      </c>
      <c r="J42" s="29">
        <f>+VLOOKUP(Table1314[[#This Row],[DeviceMAC]],C43:F1945,3,0)</f>
        <v>44343.711493055554</v>
      </c>
      <c r="K42">
        <f>+VLOOKUP(Table1314[[#This Row],[DeviceMAC]],C43:F1945,4,0)</f>
        <v>149</v>
      </c>
      <c r="L42" t="str">
        <f>VLOOKUP(Table1314[[#This Row],[PrevRecordType]],RecordTypes!$B$13:$C$27,2,0)</f>
        <v>Device Shutdown Start</v>
      </c>
      <c r="M42" t="str">
        <f>+VLOOKUP(Table1314[[#This Row],[DeviceMAC]],C43:H1945,5,0)</f>
        <v>Device Shutdown Start</v>
      </c>
    </row>
    <row r="43" spans="2:13" hidden="1" x14ac:dyDescent="0.3">
      <c r="B43" s="5" t="s">
        <v>26</v>
      </c>
      <c r="C43" s="5" t="s">
        <v>156</v>
      </c>
      <c r="D43" s="6">
        <v>44343</v>
      </c>
      <c r="E43" s="28">
        <v>44343.711493055554</v>
      </c>
      <c r="F43" s="7">
        <v>149</v>
      </c>
      <c r="G43" s="7" t="str">
        <f>VLOOKUP(Table1314[[#This Row],[LogRecordType]],RecordTypes!$B$13:$C$27,2,0)</f>
        <v>Device Shutdown Start</v>
      </c>
      <c r="H43" s="5" t="s">
        <v>157</v>
      </c>
      <c r="I43" s="30">
        <f t="shared" si="0"/>
        <v>44343</v>
      </c>
      <c r="J43" s="29">
        <f>+VLOOKUP(Table1314[[#This Row],[DeviceMAC]],C44:F1946,3,0)</f>
        <v>44343.710682870369</v>
      </c>
      <c r="K43">
        <f>+VLOOKUP(Table1314[[#This Row],[DeviceMAC]],C44:F1946,4,0)</f>
        <v>144</v>
      </c>
      <c r="L43" t="str">
        <f>VLOOKUP(Table1314[[#This Row],[PrevRecordType]],RecordTypes!$B$13:$C$27,2,0)</f>
        <v>User Logout is Good</v>
      </c>
      <c r="M43" t="str">
        <f>+VLOOKUP(Table1314[[#This Row],[DeviceMAC]],C44:H1946,5,0)</f>
        <v>User Logout is Good</v>
      </c>
    </row>
    <row r="44" spans="2:13" ht="43.2" hidden="1" x14ac:dyDescent="0.3">
      <c r="B44" s="5" t="s">
        <v>29</v>
      </c>
      <c r="C44" s="5" t="s">
        <v>105</v>
      </c>
      <c r="D44" s="6">
        <v>44343</v>
      </c>
      <c r="E44" s="28">
        <v>44343.711273148154</v>
      </c>
      <c r="F44" s="7">
        <v>156</v>
      </c>
      <c r="G44" s="7" t="str">
        <f>VLOOKUP(Table1314[[#This Row],[LogRecordType]],RecordTypes!$B$13:$C$27,2,0)</f>
        <v>PowerDown Or Network Disconnect Discovered</v>
      </c>
      <c r="H44" s="5" t="s">
        <v>67</v>
      </c>
      <c r="I44" s="30">
        <f t="shared" si="0"/>
        <v>44343</v>
      </c>
      <c r="J44" s="29">
        <f>+VLOOKUP(Table1314[[#This Row],[DeviceMAC]],C45:F1947,3,0)</f>
        <v>44343.711111111115</v>
      </c>
      <c r="K44">
        <f>+VLOOKUP(Table1314[[#This Row],[DeviceMAC]],C45:F1947,4,0)</f>
        <v>144</v>
      </c>
      <c r="L44" t="str">
        <f>VLOOKUP(Table1314[[#This Row],[PrevRecordType]],RecordTypes!$B$13:$C$27,2,0)</f>
        <v>User Logout is Good</v>
      </c>
      <c r="M44" t="str">
        <f>+VLOOKUP(Table1314[[#This Row],[DeviceMAC]],C45:H1947,5,0)</f>
        <v>User Logout is Good</v>
      </c>
    </row>
    <row r="45" spans="2:13" hidden="1" x14ac:dyDescent="0.3">
      <c r="B45" s="5" t="s">
        <v>29</v>
      </c>
      <c r="C45" s="5" t="s">
        <v>105</v>
      </c>
      <c r="D45" s="6">
        <v>44343</v>
      </c>
      <c r="E45" s="28">
        <v>44343.711111111115</v>
      </c>
      <c r="F45" s="7">
        <v>144</v>
      </c>
      <c r="G45" s="7" t="str">
        <f>VLOOKUP(Table1314[[#This Row],[LogRecordType]],RecordTypes!$B$13:$C$27,2,0)</f>
        <v>User Logout is Good</v>
      </c>
      <c r="H45" s="5" t="s">
        <v>127</v>
      </c>
      <c r="I45" s="30">
        <f t="shared" si="0"/>
        <v>44343</v>
      </c>
      <c r="J45" s="29">
        <f>+VLOOKUP(Table1314[[#This Row],[DeviceMAC]],C46:F1948,3,0)</f>
        <v>44343.710682870376</v>
      </c>
      <c r="K45">
        <f>+VLOOKUP(Table1314[[#This Row],[DeviceMAC]],C46:F1948,4,0)</f>
        <v>139</v>
      </c>
      <c r="L45" t="str">
        <f>VLOOKUP(Table1314[[#This Row],[PrevRecordType]],RecordTypes!$B$13:$C$27,2,0)</f>
        <v>User Logout Start</v>
      </c>
      <c r="M45" t="str">
        <f>+VLOOKUP(Table1314[[#This Row],[DeviceMAC]],C46:H1948,5,0)</f>
        <v>User Logout Start</v>
      </c>
    </row>
    <row r="46" spans="2:13" ht="43.2" hidden="1" x14ac:dyDescent="0.3">
      <c r="B46" s="5" t="s">
        <v>26</v>
      </c>
      <c r="C46" s="5" t="s">
        <v>48</v>
      </c>
      <c r="D46" s="6">
        <v>44343</v>
      </c>
      <c r="E46" s="28">
        <v>44343.710752314801</v>
      </c>
      <c r="F46" s="7">
        <v>156</v>
      </c>
      <c r="G46" s="7" t="str">
        <f>VLOOKUP(Table1314[[#This Row],[LogRecordType]],RecordTypes!$B$13:$C$27,2,0)</f>
        <v>PowerDown Or Network Disconnect Discovered</v>
      </c>
      <c r="H46" s="5" t="s">
        <v>67</v>
      </c>
      <c r="I46" s="30">
        <f t="shared" si="0"/>
        <v>44343</v>
      </c>
      <c r="J46" s="29">
        <f>+VLOOKUP(Table1314[[#This Row],[DeviceMAC]],C47:F1949,3,0)</f>
        <v>44343.710613425908</v>
      </c>
      <c r="K46">
        <f>+VLOOKUP(Table1314[[#This Row],[DeviceMAC]],C47:F1949,4,0)</f>
        <v>144</v>
      </c>
      <c r="L46" t="str">
        <f>VLOOKUP(Table1314[[#This Row],[PrevRecordType]],RecordTypes!$B$13:$C$27,2,0)</f>
        <v>User Logout is Good</v>
      </c>
      <c r="M46" t="str">
        <f>+VLOOKUP(Table1314[[#This Row],[DeviceMAC]],C47:H1949,5,0)</f>
        <v>User Logout is Good</v>
      </c>
    </row>
    <row r="47" spans="2:13" hidden="1" x14ac:dyDescent="0.3">
      <c r="B47" s="5" t="s">
        <v>29</v>
      </c>
      <c r="C47" s="5" t="s">
        <v>105</v>
      </c>
      <c r="D47" s="6">
        <v>44343</v>
      </c>
      <c r="E47" s="28">
        <v>44343.710682870376</v>
      </c>
      <c r="F47" s="7">
        <v>139</v>
      </c>
      <c r="G47" s="7" t="str">
        <f>VLOOKUP(Table1314[[#This Row],[LogRecordType]],RecordTypes!$B$13:$C$27,2,0)</f>
        <v>User Logout Start</v>
      </c>
      <c r="H47" s="5" t="s">
        <v>127</v>
      </c>
      <c r="I47" s="30">
        <f t="shared" si="0"/>
        <v>44343</v>
      </c>
      <c r="J47" s="29">
        <f>+VLOOKUP(Table1314[[#This Row],[DeviceMAC]],C48:F1950,3,0)</f>
        <v>44343.311724537045</v>
      </c>
      <c r="K47">
        <f>+VLOOKUP(Table1314[[#This Row],[DeviceMAC]],C48:F1950,4,0)</f>
        <v>113</v>
      </c>
      <c r="L47" t="str">
        <f>VLOOKUP(Table1314[[#This Row],[PrevRecordType]],RecordTypes!$B$13:$C$27,2,0)</f>
        <v>User Login Start</v>
      </c>
      <c r="M47" t="str">
        <f>+VLOOKUP(Table1314[[#This Row],[DeviceMAC]],C48:H1950,5,0)</f>
        <v>User Login Start</v>
      </c>
    </row>
    <row r="48" spans="2:13" hidden="1" x14ac:dyDescent="0.3">
      <c r="B48" s="5" t="s">
        <v>26</v>
      </c>
      <c r="C48" s="5" t="s">
        <v>156</v>
      </c>
      <c r="D48" s="6">
        <v>44343</v>
      </c>
      <c r="E48" s="28">
        <v>44343.710682870369</v>
      </c>
      <c r="F48" s="7">
        <v>144</v>
      </c>
      <c r="G48" s="7" t="str">
        <f>VLOOKUP(Table1314[[#This Row],[LogRecordType]],RecordTypes!$B$13:$C$27,2,0)</f>
        <v>User Logout is Good</v>
      </c>
      <c r="H48" s="5" t="s">
        <v>173</v>
      </c>
      <c r="I48" s="30">
        <f t="shared" si="0"/>
        <v>44343</v>
      </c>
      <c r="J48" s="29">
        <f>+VLOOKUP(Table1314[[#This Row],[DeviceMAC]],C49:F1951,3,0)</f>
        <v>44343.710196759261</v>
      </c>
      <c r="K48">
        <f>+VLOOKUP(Table1314[[#This Row],[DeviceMAC]],C49:F1951,4,0)</f>
        <v>139</v>
      </c>
      <c r="L48" t="str">
        <f>VLOOKUP(Table1314[[#This Row],[PrevRecordType]],RecordTypes!$B$13:$C$27,2,0)</f>
        <v>User Logout Start</v>
      </c>
      <c r="M48" t="str">
        <f>+VLOOKUP(Table1314[[#This Row],[DeviceMAC]],C49:H1951,5,0)</f>
        <v>User Logout Start</v>
      </c>
    </row>
    <row r="49" spans="2:13" hidden="1" x14ac:dyDescent="0.3">
      <c r="B49" s="5" t="s">
        <v>26</v>
      </c>
      <c r="C49" s="5" t="s">
        <v>48</v>
      </c>
      <c r="D49" s="6">
        <v>44343</v>
      </c>
      <c r="E49" s="28">
        <v>44343.710613425908</v>
      </c>
      <c r="F49" s="7">
        <v>144</v>
      </c>
      <c r="G49" s="7" t="str">
        <f>VLOOKUP(Table1314[[#This Row],[LogRecordType]],RecordTypes!$B$13:$C$27,2,0)</f>
        <v>User Logout is Good</v>
      </c>
      <c r="H49" s="5" t="s">
        <v>63</v>
      </c>
      <c r="I49" s="30">
        <f t="shared" si="0"/>
        <v>44343</v>
      </c>
      <c r="J49" s="29">
        <f>+VLOOKUP(Table1314[[#This Row],[DeviceMAC]],C50:F1952,3,0)</f>
        <v>44343.709305555538</v>
      </c>
      <c r="K49">
        <f>+VLOOKUP(Table1314[[#This Row],[DeviceMAC]],C50:F1952,4,0)</f>
        <v>139</v>
      </c>
      <c r="L49" t="str">
        <f>VLOOKUP(Table1314[[#This Row],[PrevRecordType]],RecordTypes!$B$13:$C$27,2,0)</f>
        <v>User Logout Start</v>
      </c>
      <c r="M49" t="str">
        <f>+VLOOKUP(Table1314[[#This Row],[DeviceMAC]],C50:H1952,5,0)</f>
        <v>User Logout Start</v>
      </c>
    </row>
    <row r="50" spans="2:13" ht="28.8" hidden="1" x14ac:dyDescent="0.3">
      <c r="B50" s="5" t="s">
        <v>26</v>
      </c>
      <c r="C50" s="5" t="s">
        <v>156</v>
      </c>
      <c r="D50" s="6">
        <v>44343</v>
      </c>
      <c r="E50" s="28">
        <v>44343.710196759261</v>
      </c>
      <c r="F50" s="7">
        <v>139</v>
      </c>
      <c r="G50" s="7" t="str">
        <f>VLOOKUP(Table1314[[#This Row],[LogRecordType]],RecordTypes!$B$13:$C$27,2,0)</f>
        <v>User Logout Start</v>
      </c>
      <c r="H50" s="5" t="s">
        <v>172</v>
      </c>
      <c r="I50" s="30">
        <f t="shared" si="0"/>
        <v>44343</v>
      </c>
      <c r="J50" s="29">
        <f>+VLOOKUP(Table1314[[#This Row],[DeviceMAC]],C51:F1953,3,0)</f>
        <v>44343.332708333335</v>
      </c>
      <c r="K50">
        <f>+VLOOKUP(Table1314[[#This Row],[DeviceMAC]],C51:F1953,4,0)</f>
        <v>123</v>
      </c>
      <c r="L50" t="str">
        <f>VLOOKUP(Table1314[[#This Row],[PrevRecordType]],RecordTypes!$B$13:$C$27,2,0)</f>
        <v>User Login Start is Good</v>
      </c>
      <c r="M50" t="str">
        <f>+VLOOKUP(Table1314[[#This Row],[DeviceMAC]],C51:H1953,5,0)</f>
        <v>User Login Start is Good</v>
      </c>
    </row>
    <row r="51" spans="2:13" hidden="1" x14ac:dyDescent="0.3">
      <c r="B51" s="5" t="s">
        <v>26</v>
      </c>
      <c r="C51" s="5" t="s">
        <v>48</v>
      </c>
      <c r="D51" s="6">
        <v>44343</v>
      </c>
      <c r="E51" s="28">
        <v>44343.709305555538</v>
      </c>
      <c r="F51" s="7">
        <v>139</v>
      </c>
      <c r="G51" s="7" t="str">
        <f>VLOOKUP(Table1314[[#This Row],[LogRecordType]],RecordTypes!$B$13:$C$27,2,0)</f>
        <v>User Logout Start</v>
      </c>
      <c r="H51" s="5" t="s">
        <v>63</v>
      </c>
      <c r="I51" s="30">
        <f t="shared" si="0"/>
        <v>44343</v>
      </c>
      <c r="J51" s="29">
        <f>+VLOOKUP(Table1314[[#This Row],[DeviceMAC]],C52:F1954,3,0)</f>
        <v>44343.287037037022</v>
      </c>
      <c r="K51">
        <f>+VLOOKUP(Table1314[[#This Row],[DeviceMAC]],C52:F1954,4,0)</f>
        <v>123</v>
      </c>
      <c r="L51" t="str">
        <f>VLOOKUP(Table1314[[#This Row],[PrevRecordType]],RecordTypes!$B$13:$C$27,2,0)</f>
        <v>User Login Start is Good</v>
      </c>
      <c r="M51" t="str">
        <f>+VLOOKUP(Table1314[[#This Row],[DeviceMAC]],C52:H1954,5,0)</f>
        <v>User Login Start is Good</v>
      </c>
    </row>
    <row r="52" spans="2:13" ht="43.2" hidden="1" x14ac:dyDescent="0.3">
      <c r="B52" s="5" t="s">
        <v>26</v>
      </c>
      <c r="C52" s="5" t="s">
        <v>184</v>
      </c>
      <c r="D52" s="6">
        <v>44343</v>
      </c>
      <c r="E52" s="28">
        <v>44343.706817129634</v>
      </c>
      <c r="F52" s="7">
        <v>156</v>
      </c>
      <c r="G52" s="7" t="str">
        <f>VLOOKUP(Table1314[[#This Row],[LogRecordType]],RecordTypes!$B$13:$C$27,2,0)</f>
        <v>PowerDown Or Network Disconnect Discovered</v>
      </c>
      <c r="H52" s="5" t="s">
        <v>67</v>
      </c>
      <c r="I52" s="30">
        <f t="shared" si="0"/>
        <v>44343</v>
      </c>
      <c r="J52" s="29">
        <f>+VLOOKUP(Table1314[[#This Row],[DeviceMAC]],C53:F1955,3,0)</f>
        <v>44343.706666666672</v>
      </c>
      <c r="K52">
        <f>+VLOOKUP(Table1314[[#This Row],[DeviceMAC]],C53:F1955,4,0)</f>
        <v>151</v>
      </c>
      <c r="L52" t="str">
        <f>VLOOKUP(Table1314[[#This Row],[PrevRecordType]],RecordTypes!$B$13:$C$27,2,0)</f>
        <v>Device Shutdown Finish</v>
      </c>
      <c r="M52" t="str">
        <f>+VLOOKUP(Table1314[[#This Row],[DeviceMAC]],C53:H1955,5,0)</f>
        <v>Device Shutdown Finish</v>
      </c>
    </row>
    <row r="53" spans="2:13" ht="43.2" hidden="1" x14ac:dyDescent="0.3">
      <c r="B53" s="5" t="s">
        <v>26</v>
      </c>
      <c r="C53" s="5" t="s">
        <v>164</v>
      </c>
      <c r="D53" s="6">
        <v>44343</v>
      </c>
      <c r="E53" s="28">
        <v>44343.70675925925</v>
      </c>
      <c r="F53" s="7">
        <v>156</v>
      </c>
      <c r="G53" s="7" t="str">
        <f>VLOOKUP(Table1314[[#This Row],[LogRecordType]],RecordTypes!$B$13:$C$27,2,0)</f>
        <v>PowerDown Or Network Disconnect Discovered</v>
      </c>
      <c r="H53" s="5" t="s">
        <v>67</v>
      </c>
      <c r="I53" s="30">
        <f t="shared" si="0"/>
        <v>44343</v>
      </c>
      <c r="J53" s="29">
        <f>+VLOOKUP(Table1314[[#This Row],[DeviceMAC]],C54:F1956,3,0)</f>
        <v>44343.706643518512</v>
      </c>
      <c r="K53">
        <f>+VLOOKUP(Table1314[[#This Row],[DeviceMAC]],C54:F1956,4,0)</f>
        <v>151</v>
      </c>
      <c r="L53" t="str">
        <f>VLOOKUP(Table1314[[#This Row],[PrevRecordType]],RecordTypes!$B$13:$C$27,2,0)</f>
        <v>Device Shutdown Finish</v>
      </c>
      <c r="M53" t="str">
        <f>+VLOOKUP(Table1314[[#This Row],[DeviceMAC]],C54:H1956,5,0)</f>
        <v>Device Shutdown Finish</v>
      </c>
    </row>
    <row r="54" spans="2:13" ht="28.8" hidden="1" x14ac:dyDescent="0.3">
      <c r="B54" s="5" t="s">
        <v>26</v>
      </c>
      <c r="C54" s="5" t="s">
        <v>184</v>
      </c>
      <c r="D54" s="6">
        <v>44343</v>
      </c>
      <c r="E54" s="28">
        <v>44343.706666666672</v>
      </c>
      <c r="F54" s="7">
        <v>151</v>
      </c>
      <c r="G54" s="7" t="str">
        <f>VLOOKUP(Table1314[[#This Row],[LogRecordType]],RecordTypes!$B$13:$C$27,2,0)</f>
        <v>Device Shutdown Finish</v>
      </c>
      <c r="H54" s="5" t="s">
        <v>185</v>
      </c>
      <c r="I54" s="30">
        <f t="shared" si="0"/>
        <v>44343</v>
      </c>
      <c r="J54" s="29">
        <f>+VLOOKUP(Table1314[[#This Row],[DeviceMAC]],C55:F1957,3,0)</f>
        <v>44343.705972222226</v>
      </c>
      <c r="K54">
        <f>+VLOOKUP(Table1314[[#This Row],[DeviceMAC]],C55:F1957,4,0)</f>
        <v>149</v>
      </c>
      <c r="L54" t="str">
        <f>VLOOKUP(Table1314[[#This Row],[PrevRecordType]],RecordTypes!$B$13:$C$27,2,0)</f>
        <v>Device Shutdown Start</v>
      </c>
      <c r="M54" t="str">
        <f>+VLOOKUP(Table1314[[#This Row],[DeviceMAC]],C55:H1957,5,0)</f>
        <v>Device Shutdown Start</v>
      </c>
    </row>
    <row r="55" spans="2:13" ht="28.8" hidden="1" x14ac:dyDescent="0.3">
      <c r="B55" s="5" t="s">
        <v>26</v>
      </c>
      <c r="C55" s="5" t="s">
        <v>164</v>
      </c>
      <c r="D55" s="6">
        <v>44343</v>
      </c>
      <c r="E55" s="28">
        <v>44343.706643518512</v>
      </c>
      <c r="F55" s="7">
        <v>151</v>
      </c>
      <c r="G55" s="7" t="str">
        <f>VLOOKUP(Table1314[[#This Row],[LogRecordType]],RecordTypes!$B$13:$C$27,2,0)</f>
        <v>Device Shutdown Finish</v>
      </c>
      <c r="H55" s="5" t="s">
        <v>165</v>
      </c>
      <c r="I55" s="30">
        <f t="shared" si="0"/>
        <v>44343</v>
      </c>
      <c r="J55" s="29">
        <f>+VLOOKUP(Table1314[[#This Row],[DeviceMAC]],C56:F1958,3,0)</f>
        <v>44343.705879629626</v>
      </c>
      <c r="K55">
        <f>+VLOOKUP(Table1314[[#This Row],[DeviceMAC]],C56:F1958,4,0)</f>
        <v>149</v>
      </c>
      <c r="L55" t="str">
        <f>VLOOKUP(Table1314[[#This Row],[PrevRecordType]],RecordTypes!$B$13:$C$27,2,0)</f>
        <v>Device Shutdown Start</v>
      </c>
      <c r="M55" t="str">
        <f>+VLOOKUP(Table1314[[#This Row],[DeviceMAC]],C56:H1958,5,0)</f>
        <v>Device Shutdown Start</v>
      </c>
    </row>
    <row r="56" spans="2:13" ht="43.2" hidden="1" x14ac:dyDescent="0.3">
      <c r="B56" s="5" t="s">
        <v>26</v>
      </c>
      <c r="C56" s="5" t="s">
        <v>162</v>
      </c>
      <c r="D56" s="6">
        <v>44343</v>
      </c>
      <c r="E56" s="28">
        <v>44343.706435185195</v>
      </c>
      <c r="F56" s="7">
        <v>156</v>
      </c>
      <c r="G56" s="7" t="str">
        <f>VLOOKUP(Table1314[[#This Row],[LogRecordType]],RecordTypes!$B$13:$C$27,2,0)</f>
        <v>PowerDown Or Network Disconnect Discovered</v>
      </c>
      <c r="H56" s="5" t="s">
        <v>67</v>
      </c>
      <c r="I56" s="30">
        <f t="shared" si="0"/>
        <v>44343</v>
      </c>
      <c r="J56" s="29">
        <f>+VLOOKUP(Table1314[[#This Row],[DeviceMAC]],C57:F1959,3,0)</f>
        <v>44343.70630787038</v>
      </c>
      <c r="K56">
        <f>+VLOOKUP(Table1314[[#This Row],[DeviceMAC]],C57:F1959,4,0)</f>
        <v>151</v>
      </c>
      <c r="L56" t="str">
        <f>VLOOKUP(Table1314[[#This Row],[PrevRecordType]],RecordTypes!$B$13:$C$27,2,0)</f>
        <v>Device Shutdown Finish</v>
      </c>
      <c r="M56" t="str">
        <f>+VLOOKUP(Table1314[[#This Row],[DeviceMAC]],C57:H1959,5,0)</f>
        <v>Device Shutdown Finish</v>
      </c>
    </row>
    <row r="57" spans="2:13" ht="28.8" hidden="1" x14ac:dyDescent="0.3">
      <c r="B57" s="5" t="s">
        <v>26</v>
      </c>
      <c r="C57" s="5" t="s">
        <v>162</v>
      </c>
      <c r="D57" s="6">
        <v>44343</v>
      </c>
      <c r="E57" s="28">
        <v>44343.70630787038</v>
      </c>
      <c r="F57" s="7">
        <v>151</v>
      </c>
      <c r="G57" s="7" t="str">
        <f>VLOOKUP(Table1314[[#This Row],[LogRecordType]],RecordTypes!$B$13:$C$27,2,0)</f>
        <v>Device Shutdown Finish</v>
      </c>
      <c r="H57" s="5" t="s">
        <v>163</v>
      </c>
      <c r="I57" s="30">
        <f t="shared" si="0"/>
        <v>44343</v>
      </c>
      <c r="J57" s="29">
        <f>+VLOOKUP(Table1314[[#This Row],[DeviceMAC]],C58:F1960,3,0)</f>
        <v>44343.705405092602</v>
      </c>
      <c r="K57">
        <f>+VLOOKUP(Table1314[[#This Row],[DeviceMAC]],C58:F1960,4,0)</f>
        <v>149</v>
      </c>
      <c r="L57" t="str">
        <f>VLOOKUP(Table1314[[#This Row],[PrevRecordType]],RecordTypes!$B$13:$C$27,2,0)</f>
        <v>Device Shutdown Start</v>
      </c>
      <c r="M57" t="str">
        <f>+VLOOKUP(Table1314[[#This Row],[DeviceMAC]],C58:H1960,5,0)</f>
        <v>Device Shutdown Start</v>
      </c>
    </row>
    <row r="58" spans="2:13" hidden="1" x14ac:dyDescent="0.3">
      <c r="B58" s="5" t="s">
        <v>26</v>
      </c>
      <c r="C58" s="5" t="s">
        <v>184</v>
      </c>
      <c r="D58" s="6">
        <v>44343</v>
      </c>
      <c r="E58" s="28">
        <v>44343.705972222226</v>
      </c>
      <c r="F58" s="7">
        <v>149</v>
      </c>
      <c r="G58" s="7" t="str">
        <f>VLOOKUP(Table1314[[#This Row],[LogRecordType]],RecordTypes!$B$13:$C$27,2,0)</f>
        <v>Device Shutdown Start</v>
      </c>
      <c r="H58" s="5" t="s">
        <v>185</v>
      </c>
      <c r="I58" s="30">
        <f t="shared" si="0"/>
        <v>44343</v>
      </c>
      <c r="J58" s="29">
        <f>+VLOOKUP(Table1314[[#This Row],[DeviceMAC]],C59:F1961,3,0)</f>
        <v>44343.70521990741</v>
      </c>
      <c r="K58">
        <f>+VLOOKUP(Table1314[[#This Row],[DeviceMAC]],C59:F1961,4,0)</f>
        <v>144</v>
      </c>
      <c r="L58" t="str">
        <f>VLOOKUP(Table1314[[#This Row],[PrevRecordType]],RecordTypes!$B$13:$C$27,2,0)</f>
        <v>User Logout is Good</v>
      </c>
      <c r="M58" t="str">
        <f>+VLOOKUP(Table1314[[#This Row],[DeviceMAC]],C59:H1961,5,0)</f>
        <v>User Logout is Good</v>
      </c>
    </row>
    <row r="59" spans="2:13" hidden="1" x14ac:dyDescent="0.3">
      <c r="B59" s="5" t="s">
        <v>26</v>
      </c>
      <c r="C59" s="5" t="s">
        <v>164</v>
      </c>
      <c r="D59" s="6">
        <v>44343</v>
      </c>
      <c r="E59" s="28">
        <v>44343.705879629626</v>
      </c>
      <c r="F59" s="7">
        <v>149</v>
      </c>
      <c r="G59" s="7" t="str">
        <f>VLOOKUP(Table1314[[#This Row],[LogRecordType]],RecordTypes!$B$13:$C$27,2,0)</f>
        <v>Device Shutdown Start</v>
      </c>
      <c r="H59" s="5" t="s">
        <v>165</v>
      </c>
      <c r="I59" s="30">
        <f t="shared" si="0"/>
        <v>44343</v>
      </c>
      <c r="J59" s="29">
        <f>+VLOOKUP(Table1314[[#This Row],[DeviceMAC]],C60:F1962,3,0)</f>
        <v>44343.705567129626</v>
      </c>
      <c r="K59">
        <f>+VLOOKUP(Table1314[[#This Row],[DeviceMAC]],C60:F1962,4,0)</f>
        <v>144</v>
      </c>
      <c r="L59" t="str">
        <f>VLOOKUP(Table1314[[#This Row],[PrevRecordType]],RecordTypes!$B$13:$C$27,2,0)</f>
        <v>User Logout is Good</v>
      </c>
      <c r="M59" t="str">
        <f>+VLOOKUP(Table1314[[#This Row],[DeviceMAC]],C60:H1962,5,0)</f>
        <v>User Logout is Good</v>
      </c>
    </row>
    <row r="60" spans="2:13" ht="43.2" hidden="1" x14ac:dyDescent="0.3">
      <c r="B60" s="5" t="s">
        <v>26</v>
      </c>
      <c r="C60" s="5" t="s">
        <v>149</v>
      </c>
      <c r="D60" s="6">
        <v>44343</v>
      </c>
      <c r="E60" s="28">
        <v>44343.705810185202</v>
      </c>
      <c r="F60" s="7">
        <v>156</v>
      </c>
      <c r="G60" s="7" t="str">
        <f>VLOOKUP(Table1314[[#This Row],[LogRecordType]],RecordTypes!$B$13:$C$27,2,0)</f>
        <v>PowerDown Or Network Disconnect Discovered</v>
      </c>
      <c r="H60" s="5" t="s">
        <v>67</v>
      </c>
      <c r="I60" s="30">
        <f t="shared" si="0"/>
        <v>44343</v>
      </c>
      <c r="J60" s="29">
        <f>+VLOOKUP(Table1314[[#This Row],[DeviceMAC]],C61:F1963,3,0)</f>
        <v>44343.705671296309</v>
      </c>
      <c r="K60">
        <f>+VLOOKUP(Table1314[[#This Row],[DeviceMAC]],C61:F1963,4,0)</f>
        <v>144</v>
      </c>
      <c r="L60" t="str">
        <f>VLOOKUP(Table1314[[#This Row],[PrevRecordType]],RecordTypes!$B$13:$C$27,2,0)</f>
        <v>User Logout is Good</v>
      </c>
      <c r="M60" t="str">
        <f>+VLOOKUP(Table1314[[#This Row],[DeviceMAC]],C61:H1963,5,0)</f>
        <v>User Logout is Good</v>
      </c>
    </row>
    <row r="61" spans="2:13" hidden="1" x14ac:dyDescent="0.3">
      <c r="B61" s="5" t="s">
        <v>26</v>
      </c>
      <c r="C61" s="5" t="s">
        <v>149</v>
      </c>
      <c r="D61" s="6">
        <v>44343</v>
      </c>
      <c r="E61" s="28">
        <v>44343.705671296309</v>
      </c>
      <c r="F61" s="7">
        <v>144</v>
      </c>
      <c r="G61" s="7" t="str">
        <f>VLOOKUP(Table1314[[#This Row],[LogRecordType]],RecordTypes!$B$13:$C$27,2,0)</f>
        <v>User Logout is Good</v>
      </c>
      <c r="H61" s="5" t="s">
        <v>177</v>
      </c>
      <c r="I61" s="30">
        <f t="shared" si="0"/>
        <v>44343</v>
      </c>
      <c r="J61" s="29">
        <f>+VLOOKUP(Table1314[[#This Row],[DeviceMAC]],C62:F1964,3,0)</f>
        <v>44343.704456018531</v>
      </c>
      <c r="K61">
        <f>+VLOOKUP(Table1314[[#This Row],[DeviceMAC]],C62:F1964,4,0)</f>
        <v>139</v>
      </c>
      <c r="L61" t="str">
        <f>VLOOKUP(Table1314[[#This Row],[PrevRecordType]],RecordTypes!$B$13:$C$27,2,0)</f>
        <v>User Logout Start</v>
      </c>
      <c r="M61" t="str">
        <f>+VLOOKUP(Table1314[[#This Row],[DeviceMAC]],C62:H1964,5,0)</f>
        <v>User Logout Start</v>
      </c>
    </row>
    <row r="62" spans="2:13" hidden="1" x14ac:dyDescent="0.3">
      <c r="B62" s="5" t="s">
        <v>26</v>
      </c>
      <c r="C62" s="5" t="s">
        <v>164</v>
      </c>
      <c r="D62" s="6">
        <v>44343</v>
      </c>
      <c r="E62" s="28">
        <v>44343.705567129626</v>
      </c>
      <c r="F62" s="7">
        <v>144</v>
      </c>
      <c r="G62" s="7" t="str">
        <f>VLOOKUP(Table1314[[#This Row],[LogRecordType]],RecordTypes!$B$13:$C$27,2,0)</f>
        <v>User Logout is Good</v>
      </c>
      <c r="H62" s="5" t="s">
        <v>179</v>
      </c>
      <c r="I62" s="30">
        <f t="shared" si="0"/>
        <v>44343</v>
      </c>
      <c r="J62" s="29">
        <f>+VLOOKUP(Table1314[[#This Row],[DeviceMAC]],C63:F1965,3,0)</f>
        <v>44343.705057870364</v>
      </c>
      <c r="K62">
        <f>+VLOOKUP(Table1314[[#This Row],[DeviceMAC]],C63:F1965,4,0)</f>
        <v>139</v>
      </c>
      <c r="L62" t="str">
        <f>VLOOKUP(Table1314[[#This Row],[PrevRecordType]],RecordTypes!$B$13:$C$27,2,0)</f>
        <v>User Logout Start</v>
      </c>
      <c r="M62" t="str">
        <f>+VLOOKUP(Table1314[[#This Row],[DeviceMAC]],C63:H1965,5,0)</f>
        <v>User Logout Start</v>
      </c>
    </row>
    <row r="63" spans="2:13" hidden="1" x14ac:dyDescent="0.3">
      <c r="B63" s="5" t="s">
        <v>26</v>
      </c>
      <c r="C63" s="5" t="s">
        <v>162</v>
      </c>
      <c r="D63" s="6">
        <v>44343</v>
      </c>
      <c r="E63" s="28">
        <v>44343.705405092602</v>
      </c>
      <c r="F63" s="7">
        <v>149</v>
      </c>
      <c r="G63" s="7" t="str">
        <f>VLOOKUP(Table1314[[#This Row],[LogRecordType]],RecordTypes!$B$13:$C$27,2,0)</f>
        <v>Device Shutdown Start</v>
      </c>
      <c r="H63" s="5" t="s">
        <v>163</v>
      </c>
      <c r="I63" s="30">
        <f t="shared" si="0"/>
        <v>44343</v>
      </c>
      <c r="J63" s="29">
        <f>+VLOOKUP(Table1314[[#This Row],[DeviceMAC]],C64:F1966,3,0)</f>
        <v>44343.704687500009</v>
      </c>
      <c r="K63">
        <f>+VLOOKUP(Table1314[[#This Row],[DeviceMAC]],C64:F1966,4,0)</f>
        <v>144</v>
      </c>
      <c r="L63" t="str">
        <f>VLOOKUP(Table1314[[#This Row],[PrevRecordType]],RecordTypes!$B$13:$C$27,2,0)</f>
        <v>User Logout is Good</v>
      </c>
      <c r="M63" t="str">
        <f>+VLOOKUP(Table1314[[#This Row],[DeviceMAC]],C64:H1966,5,0)</f>
        <v>User Logout is Good</v>
      </c>
    </row>
    <row r="64" spans="2:13" hidden="1" x14ac:dyDescent="0.3">
      <c r="B64" s="5" t="s">
        <v>26</v>
      </c>
      <c r="C64" s="5" t="s">
        <v>184</v>
      </c>
      <c r="D64" s="6">
        <v>44343</v>
      </c>
      <c r="E64" s="28">
        <v>44343.70521990741</v>
      </c>
      <c r="F64" s="7">
        <v>144</v>
      </c>
      <c r="G64" s="7" t="str">
        <f>VLOOKUP(Table1314[[#This Row],[LogRecordType]],RecordTypes!$B$13:$C$27,2,0)</f>
        <v>User Logout is Good</v>
      </c>
      <c r="H64" s="5" t="s">
        <v>182</v>
      </c>
      <c r="I64" s="30">
        <f t="shared" si="0"/>
        <v>44343</v>
      </c>
      <c r="J64" s="29">
        <f>+VLOOKUP(Table1314[[#This Row],[DeviceMAC]],C65:F1967,3,0)</f>
        <v>44343.703935185193</v>
      </c>
      <c r="K64">
        <f>+VLOOKUP(Table1314[[#This Row],[DeviceMAC]],C65:F1967,4,0)</f>
        <v>139</v>
      </c>
      <c r="L64" t="str">
        <f>VLOOKUP(Table1314[[#This Row],[PrevRecordType]],RecordTypes!$B$13:$C$27,2,0)</f>
        <v>User Logout Start</v>
      </c>
      <c r="M64" t="str">
        <f>+VLOOKUP(Table1314[[#This Row],[DeviceMAC]],C65:H1967,5,0)</f>
        <v>User Logout Start</v>
      </c>
    </row>
    <row r="65" spans="2:13" ht="28.8" hidden="1" x14ac:dyDescent="0.3">
      <c r="B65" s="5" t="s">
        <v>26</v>
      </c>
      <c r="C65" s="5" t="s">
        <v>164</v>
      </c>
      <c r="D65" s="6">
        <v>44343</v>
      </c>
      <c r="E65" s="28">
        <v>44343.705057870364</v>
      </c>
      <c r="F65" s="7">
        <v>139</v>
      </c>
      <c r="G65" s="7" t="str">
        <f>VLOOKUP(Table1314[[#This Row],[LogRecordType]],RecordTypes!$B$13:$C$27,2,0)</f>
        <v>User Logout Start</v>
      </c>
      <c r="H65" s="5" t="s">
        <v>178</v>
      </c>
      <c r="I65" s="30">
        <f t="shared" si="0"/>
        <v>44343</v>
      </c>
      <c r="J65" s="29">
        <f>+VLOOKUP(Table1314[[#This Row],[DeviceMAC]],C66:F1968,3,0)</f>
        <v>44343.332384259258</v>
      </c>
      <c r="K65">
        <f>+VLOOKUP(Table1314[[#This Row],[DeviceMAC]],C66:F1968,4,0)</f>
        <v>123</v>
      </c>
      <c r="L65" t="str">
        <f>VLOOKUP(Table1314[[#This Row],[PrevRecordType]],RecordTypes!$B$13:$C$27,2,0)</f>
        <v>User Login Start is Good</v>
      </c>
      <c r="M65" t="str">
        <f>+VLOOKUP(Table1314[[#This Row],[DeviceMAC]],C66:H1968,5,0)</f>
        <v>User Login Start is Good</v>
      </c>
    </row>
    <row r="66" spans="2:13" hidden="1" x14ac:dyDescent="0.3">
      <c r="B66" s="5" t="s">
        <v>26</v>
      </c>
      <c r="C66" s="5" t="s">
        <v>162</v>
      </c>
      <c r="D66" s="6">
        <v>44343</v>
      </c>
      <c r="E66" s="28">
        <v>44343.704687500009</v>
      </c>
      <c r="F66" s="7">
        <v>144</v>
      </c>
      <c r="G66" s="7" t="str">
        <f>VLOOKUP(Table1314[[#This Row],[LogRecordType]],RecordTypes!$B$13:$C$27,2,0)</f>
        <v>User Logout is Good</v>
      </c>
      <c r="H66" s="5" t="s">
        <v>177</v>
      </c>
      <c r="I66" s="30">
        <f t="shared" si="0"/>
        <v>44343</v>
      </c>
      <c r="J66" s="29">
        <f>+VLOOKUP(Table1314[[#This Row],[DeviceMAC]],C67:F1969,3,0)</f>
        <v>44343.704340277785</v>
      </c>
      <c r="K66">
        <f>+VLOOKUP(Table1314[[#This Row],[DeviceMAC]],C67:F1969,4,0)</f>
        <v>139</v>
      </c>
      <c r="L66" t="str">
        <f>VLOOKUP(Table1314[[#This Row],[PrevRecordType]],RecordTypes!$B$13:$C$27,2,0)</f>
        <v>User Logout Start</v>
      </c>
      <c r="M66" t="str">
        <f>+VLOOKUP(Table1314[[#This Row],[DeviceMAC]],C67:H1969,5,0)</f>
        <v>User Logout Start</v>
      </c>
    </row>
    <row r="67" spans="2:13" hidden="1" x14ac:dyDescent="0.3">
      <c r="B67" s="5" t="s">
        <v>26</v>
      </c>
      <c r="C67" s="5" t="s">
        <v>149</v>
      </c>
      <c r="D67" s="6">
        <v>44343</v>
      </c>
      <c r="E67" s="28">
        <v>44343.704456018531</v>
      </c>
      <c r="F67" s="7">
        <v>139</v>
      </c>
      <c r="G67" s="7" t="str">
        <f>VLOOKUP(Table1314[[#This Row],[LogRecordType]],RecordTypes!$B$13:$C$27,2,0)</f>
        <v>User Logout Start</v>
      </c>
      <c r="H67" s="5" t="s">
        <v>177</v>
      </c>
      <c r="I67" s="30">
        <f t="shared" si="0"/>
        <v>44343</v>
      </c>
      <c r="J67" s="29">
        <f>+VLOOKUP(Table1314[[#This Row],[DeviceMAC]],C68:F1970,3,0)</f>
        <v>44343.332685185189</v>
      </c>
      <c r="K67">
        <f>+VLOOKUP(Table1314[[#This Row],[DeviceMAC]],C68:F1970,4,0)</f>
        <v>123</v>
      </c>
      <c r="L67" t="str">
        <f>VLOOKUP(Table1314[[#This Row],[PrevRecordType]],RecordTypes!$B$13:$C$27,2,0)</f>
        <v>User Login Start is Good</v>
      </c>
      <c r="M67" t="str">
        <f>+VLOOKUP(Table1314[[#This Row],[DeviceMAC]],C68:H1970,5,0)</f>
        <v>User Login Start is Good</v>
      </c>
    </row>
    <row r="68" spans="2:13" ht="43.2" hidden="1" x14ac:dyDescent="0.3">
      <c r="B68" s="5" t="s">
        <v>29</v>
      </c>
      <c r="C68" s="5" t="s">
        <v>116</v>
      </c>
      <c r="D68" s="6">
        <v>44343</v>
      </c>
      <c r="E68" s="28">
        <v>44343.704421296301</v>
      </c>
      <c r="F68" s="7">
        <v>156</v>
      </c>
      <c r="G68" s="7" t="str">
        <f>VLOOKUP(Table1314[[#This Row],[LogRecordType]],RecordTypes!$B$13:$C$27,2,0)</f>
        <v>PowerDown Or Network Disconnect Discovered</v>
      </c>
      <c r="H68" s="5" t="s">
        <v>67</v>
      </c>
      <c r="I68" s="30">
        <f t="shared" si="0"/>
        <v>44343</v>
      </c>
      <c r="J68" s="29">
        <f>+VLOOKUP(Table1314[[#This Row],[DeviceMAC]],C69:F1971,3,0)</f>
        <v>44343.704293981486</v>
      </c>
      <c r="K68">
        <f>+VLOOKUP(Table1314[[#This Row],[DeviceMAC]],C69:F1971,4,0)</f>
        <v>144</v>
      </c>
      <c r="L68" t="str">
        <f>VLOOKUP(Table1314[[#This Row],[PrevRecordType]],RecordTypes!$B$13:$C$27,2,0)</f>
        <v>User Logout is Good</v>
      </c>
      <c r="M68" t="str">
        <f>+VLOOKUP(Table1314[[#This Row],[DeviceMAC]],C69:H1971,5,0)</f>
        <v>User Logout is Good</v>
      </c>
    </row>
    <row r="69" spans="2:13" ht="28.8" hidden="1" x14ac:dyDescent="0.3">
      <c r="B69" s="5" t="s">
        <v>26</v>
      </c>
      <c r="C69" s="5" t="s">
        <v>162</v>
      </c>
      <c r="D69" s="6">
        <v>44343</v>
      </c>
      <c r="E69" s="28">
        <v>44343.704340277785</v>
      </c>
      <c r="F69" s="7">
        <v>139</v>
      </c>
      <c r="G69" s="7" t="str">
        <f>VLOOKUP(Table1314[[#This Row],[LogRecordType]],RecordTypes!$B$13:$C$27,2,0)</f>
        <v>User Logout Start</v>
      </c>
      <c r="H69" s="5" t="s">
        <v>176</v>
      </c>
      <c r="I69" s="30">
        <f t="shared" si="0"/>
        <v>44343</v>
      </c>
      <c r="J69" s="29">
        <f>+VLOOKUP(Table1314[[#This Row],[DeviceMAC]],C70:F1972,3,0)</f>
        <v>44343.332615740743</v>
      </c>
      <c r="K69">
        <f>+VLOOKUP(Table1314[[#This Row],[DeviceMAC]],C70:F1972,4,0)</f>
        <v>123</v>
      </c>
      <c r="L69" t="str">
        <f>VLOOKUP(Table1314[[#This Row],[PrevRecordType]],RecordTypes!$B$13:$C$27,2,0)</f>
        <v>User Login Start is Good</v>
      </c>
      <c r="M69" t="str">
        <f>+VLOOKUP(Table1314[[#This Row],[DeviceMAC]],C70:H1972,5,0)</f>
        <v>User Login Start is Good</v>
      </c>
    </row>
    <row r="70" spans="2:13" ht="43.2" hidden="1" x14ac:dyDescent="0.3">
      <c r="B70" s="5" t="s">
        <v>29</v>
      </c>
      <c r="C70" s="5" t="s">
        <v>158</v>
      </c>
      <c r="D70" s="6">
        <v>44343</v>
      </c>
      <c r="E70" s="28">
        <v>44343.704317129625</v>
      </c>
      <c r="F70" s="7">
        <v>156</v>
      </c>
      <c r="G70" s="7" t="str">
        <f>VLOOKUP(Table1314[[#This Row],[LogRecordType]],RecordTypes!$B$13:$C$27,2,0)</f>
        <v>PowerDown Or Network Disconnect Discovered</v>
      </c>
      <c r="H70" s="5" t="s">
        <v>67</v>
      </c>
      <c r="I70" s="30">
        <f t="shared" si="0"/>
        <v>44343</v>
      </c>
      <c r="J70" s="29">
        <f>+VLOOKUP(Table1314[[#This Row],[DeviceMAC]],C71:F1973,3,0)</f>
        <v>44343.704166666663</v>
      </c>
      <c r="K70">
        <f>+VLOOKUP(Table1314[[#This Row],[DeviceMAC]],C71:F1973,4,0)</f>
        <v>151</v>
      </c>
      <c r="L70" t="str">
        <f>VLOOKUP(Table1314[[#This Row],[PrevRecordType]],RecordTypes!$B$13:$C$27,2,0)</f>
        <v>Device Shutdown Finish</v>
      </c>
      <c r="M70" t="str">
        <f>+VLOOKUP(Table1314[[#This Row],[DeviceMAC]],C71:H1973,5,0)</f>
        <v>Device Shutdown Finish</v>
      </c>
    </row>
    <row r="71" spans="2:13" hidden="1" x14ac:dyDescent="0.3">
      <c r="B71" s="5" t="s">
        <v>29</v>
      </c>
      <c r="C71" s="5" t="s">
        <v>116</v>
      </c>
      <c r="D71" s="6">
        <v>44343</v>
      </c>
      <c r="E71" s="28">
        <v>44343.704293981486</v>
      </c>
      <c r="F71" s="7">
        <v>144</v>
      </c>
      <c r="G71" s="7" t="str">
        <f>VLOOKUP(Table1314[[#This Row],[LogRecordType]],RecordTypes!$B$13:$C$27,2,0)</f>
        <v>User Logout is Good</v>
      </c>
      <c r="H71" s="5" t="s">
        <v>128</v>
      </c>
      <c r="I71" s="30">
        <f t="shared" si="0"/>
        <v>44343</v>
      </c>
      <c r="J71" s="29">
        <f>+VLOOKUP(Table1314[[#This Row],[DeviceMAC]],C72:F1974,3,0)</f>
        <v>44343.703807870377</v>
      </c>
      <c r="K71">
        <f>+VLOOKUP(Table1314[[#This Row],[DeviceMAC]],C72:F1974,4,0)</f>
        <v>139</v>
      </c>
      <c r="L71" t="str">
        <f>VLOOKUP(Table1314[[#This Row],[PrevRecordType]],RecordTypes!$B$13:$C$27,2,0)</f>
        <v>User Logout Start</v>
      </c>
      <c r="M71" t="str">
        <f>+VLOOKUP(Table1314[[#This Row],[DeviceMAC]],C72:H1974,5,0)</f>
        <v>User Logout Start</v>
      </c>
    </row>
    <row r="72" spans="2:13" ht="28.8" hidden="1" x14ac:dyDescent="0.3">
      <c r="B72" s="5" t="s">
        <v>29</v>
      </c>
      <c r="C72" s="5" t="s">
        <v>158</v>
      </c>
      <c r="D72" s="6">
        <v>44343</v>
      </c>
      <c r="E72" s="28">
        <v>44343.704166666663</v>
      </c>
      <c r="F72" s="7">
        <v>151</v>
      </c>
      <c r="G72" s="7" t="str">
        <f>VLOOKUP(Table1314[[#This Row],[LogRecordType]],RecordTypes!$B$13:$C$27,2,0)</f>
        <v>Device Shutdown Finish</v>
      </c>
      <c r="H72" s="5" t="s">
        <v>159</v>
      </c>
      <c r="I72" s="30">
        <f t="shared" si="0"/>
        <v>44343</v>
      </c>
      <c r="J72" s="29">
        <f>+VLOOKUP(Table1314[[#This Row],[DeviceMAC]],C73:F1975,3,0)</f>
        <v>44343.703877314809</v>
      </c>
      <c r="K72">
        <f>+VLOOKUP(Table1314[[#This Row],[DeviceMAC]],C73:F1975,4,0)</f>
        <v>149</v>
      </c>
      <c r="L72" t="str">
        <f>VLOOKUP(Table1314[[#This Row],[PrevRecordType]],RecordTypes!$B$13:$C$27,2,0)</f>
        <v>Device Shutdown Start</v>
      </c>
      <c r="M72" t="str">
        <f>+VLOOKUP(Table1314[[#This Row],[DeviceMAC]],C73:H1975,5,0)</f>
        <v>Device Shutdown Start</v>
      </c>
    </row>
    <row r="73" spans="2:13" ht="43.2" hidden="1" x14ac:dyDescent="0.3">
      <c r="B73" s="5" t="s">
        <v>29</v>
      </c>
      <c r="C73" s="5" t="s">
        <v>147</v>
      </c>
      <c r="D73" s="6">
        <v>44343</v>
      </c>
      <c r="E73" s="28">
        <v>44343.704074074078</v>
      </c>
      <c r="F73" s="7">
        <v>156</v>
      </c>
      <c r="G73" s="7" t="str">
        <f>VLOOKUP(Table1314[[#This Row],[LogRecordType]],RecordTypes!$B$13:$C$27,2,0)</f>
        <v>PowerDown Or Network Disconnect Discovered</v>
      </c>
      <c r="H73" s="5" t="s">
        <v>67</v>
      </c>
      <c r="I73" s="30">
        <f t="shared" si="0"/>
        <v>44343</v>
      </c>
      <c r="J73" s="29">
        <f>+VLOOKUP(Table1314[[#This Row],[DeviceMAC]],C74:F1976,3,0)</f>
        <v>44343.703935185185</v>
      </c>
      <c r="K73">
        <f>+VLOOKUP(Table1314[[#This Row],[DeviceMAC]],C74:F1976,4,0)</f>
        <v>144</v>
      </c>
      <c r="L73" t="str">
        <f>VLOOKUP(Table1314[[#This Row],[PrevRecordType]],RecordTypes!$B$13:$C$27,2,0)</f>
        <v>User Logout is Good</v>
      </c>
      <c r="M73" t="str">
        <f>+VLOOKUP(Table1314[[#This Row],[DeviceMAC]],C74:H1976,5,0)</f>
        <v>User Logout is Good</v>
      </c>
    </row>
    <row r="74" spans="2:13" ht="43.2" hidden="1" x14ac:dyDescent="0.3">
      <c r="B74" s="5" t="s">
        <v>29</v>
      </c>
      <c r="C74" s="5" t="s">
        <v>153</v>
      </c>
      <c r="D74" s="6">
        <v>44343</v>
      </c>
      <c r="E74" s="28">
        <v>44343.704062500001</v>
      </c>
      <c r="F74" s="7">
        <v>156</v>
      </c>
      <c r="G74" s="7" t="str">
        <f>VLOOKUP(Table1314[[#This Row],[LogRecordType]],RecordTypes!$B$13:$C$27,2,0)</f>
        <v>PowerDown Or Network Disconnect Discovered</v>
      </c>
      <c r="H74" s="5" t="s">
        <v>67</v>
      </c>
      <c r="I74" s="30">
        <f t="shared" si="0"/>
        <v>44343</v>
      </c>
      <c r="J74" s="29">
        <f>+VLOOKUP(Table1314[[#This Row],[DeviceMAC]],C75:F1977,3,0)</f>
        <v>44343.703900462962</v>
      </c>
      <c r="K74">
        <f>+VLOOKUP(Table1314[[#This Row],[DeviceMAC]],C75:F1977,4,0)</f>
        <v>151</v>
      </c>
      <c r="L74" t="str">
        <f>VLOOKUP(Table1314[[#This Row],[PrevRecordType]],RecordTypes!$B$13:$C$27,2,0)</f>
        <v>Device Shutdown Finish</v>
      </c>
      <c r="M74" t="str">
        <f>+VLOOKUP(Table1314[[#This Row],[DeviceMAC]],C75:H1977,5,0)</f>
        <v>Device Shutdown Finish</v>
      </c>
    </row>
    <row r="75" spans="2:13" ht="28.8" hidden="1" x14ac:dyDescent="0.3">
      <c r="B75" s="5" t="s">
        <v>26</v>
      </c>
      <c r="C75" s="5" t="s">
        <v>184</v>
      </c>
      <c r="D75" s="6">
        <v>44343</v>
      </c>
      <c r="E75" s="28">
        <v>44343.703935185193</v>
      </c>
      <c r="F75" s="7">
        <v>139</v>
      </c>
      <c r="G75" s="7" t="str">
        <f>VLOOKUP(Table1314[[#This Row],[LogRecordType]],RecordTypes!$B$13:$C$27,2,0)</f>
        <v>User Logout Start</v>
      </c>
      <c r="H75" s="5" t="s">
        <v>186</v>
      </c>
      <c r="I75" s="30">
        <f t="shared" ref="I75:I138" si="1">+VLOOKUP(C75,C76:H1978,2,0)</f>
        <v>44343</v>
      </c>
      <c r="J75" s="29">
        <f>+VLOOKUP(Table1314[[#This Row],[DeviceMAC]],C76:F1978,3,0)</f>
        <v>44343.33971064815</v>
      </c>
      <c r="K75">
        <f>+VLOOKUP(Table1314[[#This Row],[DeviceMAC]],C76:F1978,4,0)</f>
        <v>123</v>
      </c>
      <c r="L75" t="str">
        <f>VLOOKUP(Table1314[[#This Row],[PrevRecordType]],RecordTypes!$B$13:$C$27,2,0)</f>
        <v>User Login Start is Good</v>
      </c>
      <c r="M75" t="str">
        <f>+VLOOKUP(Table1314[[#This Row],[DeviceMAC]],C76:H1978,5,0)</f>
        <v>User Login Start is Good</v>
      </c>
    </row>
    <row r="76" spans="2:13" hidden="1" x14ac:dyDescent="0.3">
      <c r="B76" s="5" t="s">
        <v>29</v>
      </c>
      <c r="C76" s="5" t="s">
        <v>147</v>
      </c>
      <c r="D76" s="6">
        <v>44343</v>
      </c>
      <c r="E76" s="28">
        <v>44343.703935185185</v>
      </c>
      <c r="F76" s="7">
        <v>144</v>
      </c>
      <c r="G76" s="7" t="str">
        <f>VLOOKUP(Table1314[[#This Row],[LogRecordType]],RecordTypes!$B$13:$C$27,2,0)</f>
        <v>User Logout is Good</v>
      </c>
      <c r="H76" s="5" t="s">
        <v>160</v>
      </c>
      <c r="I76" s="30">
        <f t="shared" si="1"/>
        <v>44343</v>
      </c>
      <c r="J76" s="29">
        <f>+VLOOKUP(Table1314[[#This Row],[DeviceMAC]],C77:F1979,3,0)</f>
        <v>44343.70349537037</v>
      </c>
      <c r="K76">
        <f>+VLOOKUP(Table1314[[#This Row],[DeviceMAC]],C77:F1979,4,0)</f>
        <v>139</v>
      </c>
      <c r="L76" t="str">
        <f>VLOOKUP(Table1314[[#This Row],[PrevRecordType]],RecordTypes!$B$13:$C$27,2,0)</f>
        <v>User Logout Start</v>
      </c>
      <c r="M76" t="str">
        <f>+VLOOKUP(Table1314[[#This Row],[DeviceMAC]],C77:H1979,5,0)</f>
        <v>User Logout Start</v>
      </c>
    </row>
    <row r="77" spans="2:13" ht="28.8" hidden="1" x14ac:dyDescent="0.3">
      <c r="B77" s="5" t="s">
        <v>29</v>
      </c>
      <c r="C77" s="5" t="s">
        <v>153</v>
      </c>
      <c r="D77" s="6">
        <v>44343</v>
      </c>
      <c r="E77" s="28">
        <v>44343.703900462962</v>
      </c>
      <c r="F77" s="7">
        <v>151</v>
      </c>
      <c r="G77" s="7" t="str">
        <f>VLOOKUP(Table1314[[#This Row],[LogRecordType]],RecordTypes!$B$13:$C$27,2,0)</f>
        <v>Device Shutdown Finish</v>
      </c>
      <c r="H77" s="5" t="s">
        <v>154</v>
      </c>
      <c r="I77" s="30">
        <f t="shared" si="1"/>
        <v>44343</v>
      </c>
      <c r="J77" s="29">
        <f>+VLOOKUP(Table1314[[#This Row],[DeviceMAC]],C78:F1980,3,0)</f>
        <v>44343.703483796293</v>
      </c>
      <c r="K77">
        <f>+VLOOKUP(Table1314[[#This Row],[DeviceMAC]],C78:F1980,4,0)</f>
        <v>149</v>
      </c>
      <c r="L77" t="str">
        <f>VLOOKUP(Table1314[[#This Row],[PrevRecordType]],RecordTypes!$B$13:$C$27,2,0)</f>
        <v>Device Shutdown Start</v>
      </c>
      <c r="M77" t="str">
        <f>+VLOOKUP(Table1314[[#This Row],[DeviceMAC]],C78:H1980,5,0)</f>
        <v>Device Shutdown Start</v>
      </c>
    </row>
    <row r="78" spans="2:13" hidden="1" x14ac:dyDescent="0.3">
      <c r="B78" s="5" t="s">
        <v>29</v>
      </c>
      <c r="C78" s="5" t="s">
        <v>158</v>
      </c>
      <c r="D78" s="6">
        <v>44343</v>
      </c>
      <c r="E78" s="28">
        <v>44343.703877314809</v>
      </c>
      <c r="F78" s="7">
        <v>149</v>
      </c>
      <c r="G78" s="7" t="str">
        <f>VLOOKUP(Table1314[[#This Row],[LogRecordType]],RecordTypes!$B$13:$C$27,2,0)</f>
        <v>Device Shutdown Start</v>
      </c>
      <c r="H78" s="5" t="s">
        <v>159</v>
      </c>
      <c r="I78" s="30">
        <f t="shared" si="1"/>
        <v>44343</v>
      </c>
      <c r="J78" s="29">
        <f>+VLOOKUP(Table1314[[#This Row],[DeviceMAC]],C79:F1981,3,0)</f>
        <v>44343.703009259254</v>
      </c>
      <c r="K78">
        <f>+VLOOKUP(Table1314[[#This Row],[DeviceMAC]],C79:F1981,4,0)</f>
        <v>144</v>
      </c>
      <c r="L78" t="str">
        <f>VLOOKUP(Table1314[[#This Row],[PrevRecordType]],RecordTypes!$B$13:$C$27,2,0)</f>
        <v>User Logout is Good</v>
      </c>
      <c r="M78" t="str">
        <f>+VLOOKUP(Table1314[[#This Row],[DeviceMAC]],C79:H1981,5,0)</f>
        <v>User Logout is Good</v>
      </c>
    </row>
    <row r="79" spans="2:13" hidden="1" x14ac:dyDescent="0.3">
      <c r="B79" s="5" t="s">
        <v>29</v>
      </c>
      <c r="C79" s="5" t="s">
        <v>116</v>
      </c>
      <c r="D79" s="6">
        <v>44343</v>
      </c>
      <c r="E79" s="28">
        <v>44343.703807870377</v>
      </c>
      <c r="F79" s="7">
        <v>139</v>
      </c>
      <c r="G79" s="7" t="str">
        <f>VLOOKUP(Table1314[[#This Row],[LogRecordType]],RecordTypes!$B$13:$C$27,2,0)</f>
        <v>User Logout Start</v>
      </c>
      <c r="H79" s="5" t="s">
        <v>128</v>
      </c>
      <c r="I79" s="30">
        <f t="shared" si="1"/>
        <v>44343</v>
      </c>
      <c r="J79" s="29">
        <f>+VLOOKUP(Table1314[[#This Row],[DeviceMAC]],C80:F1982,3,0)</f>
        <v>44343.317175925928</v>
      </c>
      <c r="K79">
        <f>+VLOOKUP(Table1314[[#This Row],[DeviceMAC]],C80:F1982,4,0)</f>
        <v>123</v>
      </c>
      <c r="L79" t="str">
        <f>VLOOKUP(Table1314[[#This Row],[PrevRecordType]],RecordTypes!$B$13:$C$27,2,0)</f>
        <v>User Login Start is Good</v>
      </c>
      <c r="M79" t="str">
        <f>+VLOOKUP(Table1314[[#This Row],[DeviceMAC]],C80:H1982,5,0)</f>
        <v>User Login Start is Good</v>
      </c>
    </row>
    <row r="80" spans="2:13" ht="43.2" hidden="1" x14ac:dyDescent="0.3">
      <c r="B80" s="5" t="s">
        <v>26</v>
      </c>
      <c r="C80" s="5" t="s">
        <v>174</v>
      </c>
      <c r="D80" s="6">
        <v>44343</v>
      </c>
      <c r="E80" s="28">
        <v>44343.70351851853</v>
      </c>
      <c r="F80" s="7">
        <v>156</v>
      </c>
      <c r="G80" s="7" t="str">
        <f>VLOOKUP(Table1314[[#This Row],[LogRecordType]],RecordTypes!$B$13:$C$27,2,0)</f>
        <v>PowerDown Or Network Disconnect Discovered</v>
      </c>
      <c r="H80" s="5" t="s">
        <v>67</v>
      </c>
      <c r="I80" s="30">
        <f t="shared" si="1"/>
        <v>44343</v>
      </c>
      <c r="J80" s="29">
        <f>+VLOOKUP(Table1314[[#This Row],[DeviceMAC]],C81:F1983,3,0)</f>
        <v>44343.703379629638</v>
      </c>
      <c r="K80">
        <f>+VLOOKUP(Table1314[[#This Row],[DeviceMAC]],C81:F1983,4,0)</f>
        <v>151</v>
      </c>
      <c r="L80" t="str">
        <f>VLOOKUP(Table1314[[#This Row],[PrevRecordType]],RecordTypes!$B$13:$C$27,2,0)</f>
        <v>Device Shutdown Finish</v>
      </c>
      <c r="M80" t="str">
        <f>+VLOOKUP(Table1314[[#This Row],[DeviceMAC]],C81:H1983,5,0)</f>
        <v>Device Shutdown Finish</v>
      </c>
    </row>
    <row r="81" spans="2:13" hidden="1" x14ac:dyDescent="0.3">
      <c r="B81" s="5" t="s">
        <v>29</v>
      </c>
      <c r="C81" s="5" t="s">
        <v>147</v>
      </c>
      <c r="D81" s="6">
        <v>44343</v>
      </c>
      <c r="E81" s="28">
        <v>44343.70349537037</v>
      </c>
      <c r="F81" s="7">
        <v>139</v>
      </c>
      <c r="G81" s="7" t="str">
        <f>VLOOKUP(Table1314[[#This Row],[LogRecordType]],RecordTypes!$B$13:$C$27,2,0)</f>
        <v>User Logout Start</v>
      </c>
      <c r="H81" s="5" t="s">
        <v>160</v>
      </c>
      <c r="I81" s="30">
        <f t="shared" si="1"/>
        <v>44343</v>
      </c>
      <c r="J81" s="29">
        <f>+VLOOKUP(Table1314[[#This Row],[DeviceMAC]],C82:F1984,3,0)</f>
        <v>44343.335798611108</v>
      </c>
      <c r="K81">
        <f>+VLOOKUP(Table1314[[#This Row],[DeviceMAC]],C82:F1984,4,0)</f>
        <v>123</v>
      </c>
      <c r="L81" t="str">
        <f>VLOOKUP(Table1314[[#This Row],[PrevRecordType]],RecordTypes!$B$13:$C$27,2,0)</f>
        <v>User Login Start is Good</v>
      </c>
      <c r="M81" t="str">
        <f>+VLOOKUP(Table1314[[#This Row],[DeviceMAC]],C82:H1984,5,0)</f>
        <v>User Login Start is Good</v>
      </c>
    </row>
    <row r="82" spans="2:13" hidden="1" x14ac:dyDescent="0.3">
      <c r="B82" s="5" t="s">
        <v>29</v>
      </c>
      <c r="C82" s="5" t="s">
        <v>153</v>
      </c>
      <c r="D82" s="6">
        <v>44343</v>
      </c>
      <c r="E82" s="28">
        <v>44343.703483796293</v>
      </c>
      <c r="F82" s="7">
        <v>149</v>
      </c>
      <c r="G82" s="7" t="str">
        <f>VLOOKUP(Table1314[[#This Row],[LogRecordType]],RecordTypes!$B$13:$C$27,2,0)</f>
        <v>Device Shutdown Start</v>
      </c>
      <c r="H82" s="5" t="s">
        <v>154</v>
      </c>
      <c r="I82" s="30">
        <f t="shared" si="1"/>
        <v>44343</v>
      </c>
      <c r="J82" s="29">
        <f>+VLOOKUP(Table1314[[#This Row],[DeviceMAC]],C83:F1985,3,0)</f>
        <v>44343.703055555554</v>
      </c>
      <c r="K82">
        <f>+VLOOKUP(Table1314[[#This Row],[DeviceMAC]],C83:F1985,4,0)</f>
        <v>144</v>
      </c>
      <c r="L82" t="str">
        <f>VLOOKUP(Table1314[[#This Row],[PrevRecordType]],RecordTypes!$B$13:$C$27,2,0)</f>
        <v>User Logout is Good</v>
      </c>
      <c r="M82" t="str">
        <f>+VLOOKUP(Table1314[[#This Row],[DeviceMAC]],C83:H1985,5,0)</f>
        <v>User Logout is Good</v>
      </c>
    </row>
    <row r="83" spans="2:13" ht="28.8" hidden="1" x14ac:dyDescent="0.3">
      <c r="B83" s="5" t="s">
        <v>26</v>
      </c>
      <c r="C83" s="5" t="s">
        <v>174</v>
      </c>
      <c r="D83" s="6">
        <v>44343</v>
      </c>
      <c r="E83" s="28">
        <v>44343.703379629638</v>
      </c>
      <c r="F83" s="7">
        <v>151</v>
      </c>
      <c r="G83" s="7" t="str">
        <f>VLOOKUP(Table1314[[#This Row],[LogRecordType]],RecordTypes!$B$13:$C$27,2,0)</f>
        <v>Device Shutdown Finish</v>
      </c>
      <c r="H83" s="5" t="s">
        <v>175</v>
      </c>
      <c r="I83" s="30">
        <f t="shared" si="1"/>
        <v>44343</v>
      </c>
      <c r="J83" s="29">
        <f>+VLOOKUP(Table1314[[#This Row],[DeviceMAC]],C84:F1986,3,0)</f>
        <v>44343.703032407415</v>
      </c>
      <c r="K83">
        <f>+VLOOKUP(Table1314[[#This Row],[DeviceMAC]],C84:F1986,4,0)</f>
        <v>149</v>
      </c>
      <c r="L83" t="str">
        <f>VLOOKUP(Table1314[[#This Row],[PrevRecordType]],RecordTypes!$B$13:$C$27,2,0)</f>
        <v>Device Shutdown Start</v>
      </c>
      <c r="M83" t="str">
        <f>+VLOOKUP(Table1314[[#This Row],[DeviceMAC]],C84:H1986,5,0)</f>
        <v>Device Shutdown Start</v>
      </c>
    </row>
    <row r="84" spans="2:13" hidden="1" x14ac:dyDescent="0.3">
      <c r="B84" s="5" t="s">
        <v>29</v>
      </c>
      <c r="C84" s="5" t="s">
        <v>153</v>
      </c>
      <c r="D84" s="6">
        <v>44343</v>
      </c>
      <c r="E84" s="28">
        <v>44343.703055555554</v>
      </c>
      <c r="F84" s="7">
        <v>144</v>
      </c>
      <c r="G84" s="7" t="str">
        <f>VLOOKUP(Table1314[[#This Row],[LogRecordType]],RecordTypes!$B$13:$C$27,2,0)</f>
        <v>User Logout is Good</v>
      </c>
      <c r="H84" s="5" t="s">
        <v>169</v>
      </c>
      <c r="I84" s="30">
        <f t="shared" si="1"/>
        <v>44343</v>
      </c>
      <c r="J84" s="29">
        <f>+VLOOKUP(Table1314[[#This Row],[DeviceMAC]],C85:F1987,3,0)</f>
        <v>44343.702685185184</v>
      </c>
      <c r="K84">
        <f>+VLOOKUP(Table1314[[#This Row],[DeviceMAC]],C85:F1987,4,0)</f>
        <v>139</v>
      </c>
      <c r="L84" t="str">
        <f>VLOOKUP(Table1314[[#This Row],[PrevRecordType]],RecordTypes!$B$13:$C$27,2,0)</f>
        <v>User Logout Start</v>
      </c>
      <c r="M84" t="str">
        <f>+VLOOKUP(Table1314[[#This Row],[DeviceMAC]],C85:H1987,5,0)</f>
        <v>User Logout Start</v>
      </c>
    </row>
    <row r="85" spans="2:13" hidden="1" x14ac:dyDescent="0.3">
      <c r="B85" s="5" t="s">
        <v>26</v>
      </c>
      <c r="C85" s="5" t="s">
        <v>174</v>
      </c>
      <c r="D85" s="6">
        <v>44343</v>
      </c>
      <c r="E85" s="28">
        <v>44343.703032407415</v>
      </c>
      <c r="F85" s="7">
        <v>149</v>
      </c>
      <c r="G85" s="7" t="str">
        <f>VLOOKUP(Table1314[[#This Row],[LogRecordType]],RecordTypes!$B$13:$C$27,2,0)</f>
        <v>Device Shutdown Start</v>
      </c>
      <c r="H85" s="5" t="s">
        <v>175</v>
      </c>
      <c r="I85" s="30">
        <f t="shared" si="1"/>
        <v>44343</v>
      </c>
      <c r="J85" s="29">
        <f>+VLOOKUP(Table1314[[#This Row],[DeviceMAC]],C86:F1988,3,0)</f>
        <v>44343.702280092599</v>
      </c>
      <c r="K85">
        <f>+VLOOKUP(Table1314[[#This Row],[DeviceMAC]],C86:F1988,4,0)</f>
        <v>144</v>
      </c>
      <c r="L85" t="str">
        <f>VLOOKUP(Table1314[[#This Row],[PrevRecordType]],RecordTypes!$B$13:$C$27,2,0)</f>
        <v>User Logout is Good</v>
      </c>
      <c r="M85" t="str">
        <f>+VLOOKUP(Table1314[[#This Row],[DeviceMAC]],C86:H1988,5,0)</f>
        <v>User Logout is Good</v>
      </c>
    </row>
    <row r="86" spans="2:13" hidden="1" x14ac:dyDescent="0.3">
      <c r="B86" s="5" t="s">
        <v>29</v>
      </c>
      <c r="C86" s="5" t="s">
        <v>158</v>
      </c>
      <c r="D86" s="6">
        <v>44343</v>
      </c>
      <c r="E86" s="28">
        <v>44343.703009259254</v>
      </c>
      <c r="F86" s="7">
        <v>144</v>
      </c>
      <c r="G86" s="7" t="str">
        <f>VLOOKUP(Table1314[[#This Row],[LogRecordType]],RecordTypes!$B$13:$C$27,2,0)</f>
        <v>User Logout is Good</v>
      </c>
      <c r="H86" s="5" t="s">
        <v>171</v>
      </c>
      <c r="I86" s="30">
        <f t="shared" si="1"/>
        <v>44343</v>
      </c>
      <c r="J86" s="29">
        <f>+VLOOKUP(Table1314[[#This Row],[DeviceMAC]],C87:F1989,3,0)</f>
        <v>44343.701724537037</v>
      </c>
      <c r="K86">
        <f>+VLOOKUP(Table1314[[#This Row],[DeviceMAC]],C87:F1989,4,0)</f>
        <v>139</v>
      </c>
      <c r="L86" t="str">
        <f>VLOOKUP(Table1314[[#This Row],[PrevRecordType]],RecordTypes!$B$13:$C$27,2,0)</f>
        <v>User Logout Start</v>
      </c>
      <c r="M86" t="str">
        <f>+VLOOKUP(Table1314[[#This Row],[DeviceMAC]],C87:H1989,5,0)</f>
        <v>User Logout Start</v>
      </c>
    </row>
    <row r="87" spans="2:13" ht="28.8" hidden="1" x14ac:dyDescent="0.3">
      <c r="B87" s="5" t="s">
        <v>29</v>
      </c>
      <c r="C87" s="5" t="s">
        <v>153</v>
      </c>
      <c r="D87" s="6">
        <v>44343</v>
      </c>
      <c r="E87" s="28">
        <v>44343.702685185184</v>
      </c>
      <c r="F87" s="7">
        <v>139</v>
      </c>
      <c r="G87" s="7" t="str">
        <f>VLOOKUP(Table1314[[#This Row],[LogRecordType]],RecordTypes!$B$13:$C$27,2,0)</f>
        <v>User Logout Start</v>
      </c>
      <c r="H87" s="5" t="s">
        <v>168</v>
      </c>
      <c r="I87" s="30">
        <f t="shared" si="1"/>
        <v>44343</v>
      </c>
      <c r="J87" s="29">
        <f>+VLOOKUP(Table1314[[#This Row],[DeviceMAC]],C88:F1990,3,0)</f>
        <v>44343.331215277773</v>
      </c>
      <c r="K87">
        <f>+VLOOKUP(Table1314[[#This Row],[DeviceMAC]],C88:F1990,4,0)</f>
        <v>123</v>
      </c>
      <c r="L87" t="str">
        <f>VLOOKUP(Table1314[[#This Row],[PrevRecordType]],RecordTypes!$B$13:$C$27,2,0)</f>
        <v>User Login Start is Good</v>
      </c>
      <c r="M87" t="str">
        <f>+VLOOKUP(Table1314[[#This Row],[DeviceMAC]],C88:H1990,5,0)</f>
        <v>User Login Start is Good</v>
      </c>
    </row>
    <row r="88" spans="2:13" hidden="1" x14ac:dyDescent="0.3">
      <c r="B88" s="5" t="s">
        <v>26</v>
      </c>
      <c r="C88" s="5" t="s">
        <v>174</v>
      </c>
      <c r="D88" s="6">
        <v>44343</v>
      </c>
      <c r="E88" s="28">
        <v>44343.702280092599</v>
      </c>
      <c r="F88" s="7">
        <v>144</v>
      </c>
      <c r="G88" s="7" t="str">
        <f>VLOOKUP(Table1314[[#This Row],[LogRecordType]],RecordTypes!$B$13:$C$27,2,0)</f>
        <v>User Logout is Good</v>
      </c>
      <c r="H88" s="5" t="s">
        <v>181</v>
      </c>
      <c r="I88" s="30">
        <f t="shared" si="1"/>
        <v>44343</v>
      </c>
      <c r="J88" s="29">
        <f>+VLOOKUP(Table1314[[#This Row],[DeviceMAC]],C89:F1991,3,0)</f>
        <v>44343.701898148152</v>
      </c>
      <c r="K88">
        <f>+VLOOKUP(Table1314[[#This Row],[DeviceMAC]],C89:F1991,4,0)</f>
        <v>139</v>
      </c>
      <c r="L88" t="str">
        <f>VLOOKUP(Table1314[[#This Row],[PrevRecordType]],RecordTypes!$B$13:$C$27,2,0)</f>
        <v>User Logout Start</v>
      </c>
      <c r="M88" t="str">
        <f>+VLOOKUP(Table1314[[#This Row],[DeviceMAC]],C89:H1991,5,0)</f>
        <v>User Logout Start</v>
      </c>
    </row>
    <row r="89" spans="2:13" ht="28.8" hidden="1" x14ac:dyDescent="0.3">
      <c r="B89" s="5" t="s">
        <v>26</v>
      </c>
      <c r="C89" s="5" t="s">
        <v>174</v>
      </c>
      <c r="D89" s="6">
        <v>44343</v>
      </c>
      <c r="E89" s="28">
        <v>44343.701898148152</v>
      </c>
      <c r="F89" s="7">
        <v>139</v>
      </c>
      <c r="G89" s="7" t="str">
        <f>VLOOKUP(Table1314[[#This Row],[LogRecordType]],RecordTypes!$B$13:$C$27,2,0)</f>
        <v>User Logout Start</v>
      </c>
      <c r="H89" s="5" t="s">
        <v>180</v>
      </c>
      <c r="I89" s="30">
        <f t="shared" si="1"/>
        <v>44343</v>
      </c>
      <c r="J89" s="29">
        <f>+VLOOKUP(Table1314[[#This Row],[DeviceMAC]],C90:F1992,3,0)</f>
        <v>44343.333773148152</v>
      </c>
      <c r="K89">
        <f>+VLOOKUP(Table1314[[#This Row],[DeviceMAC]],C90:F1992,4,0)</f>
        <v>123</v>
      </c>
      <c r="L89" t="str">
        <f>VLOOKUP(Table1314[[#This Row],[PrevRecordType]],RecordTypes!$B$13:$C$27,2,0)</f>
        <v>User Login Start is Good</v>
      </c>
      <c r="M89" t="str">
        <f>+VLOOKUP(Table1314[[#This Row],[DeviceMAC]],C90:H1992,5,0)</f>
        <v>User Login Start is Good</v>
      </c>
    </row>
    <row r="90" spans="2:13" ht="28.8" hidden="1" x14ac:dyDescent="0.3">
      <c r="B90" s="5" t="s">
        <v>29</v>
      </c>
      <c r="C90" s="5" t="s">
        <v>158</v>
      </c>
      <c r="D90" s="6">
        <v>44343</v>
      </c>
      <c r="E90" s="28">
        <v>44343.701724537037</v>
      </c>
      <c r="F90" s="7">
        <v>139</v>
      </c>
      <c r="G90" s="7" t="str">
        <f>VLOOKUP(Table1314[[#This Row],[LogRecordType]],RecordTypes!$B$13:$C$27,2,0)</f>
        <v>User Logout Start</v>
      </c>
      <c r="H90" s="5" t="s">
        <v>170</v>
      </c>
      <c r="I90" s="30">
        <f t="shared" si="1"/>
        <v>44343</v>
      </c>
      <c r="J90" s="29">
        <f>+VLOOKUP(Table1314[[#This Row],[DeviceMAC]],C91:F1993,3,0)</f>
        <v>44343.332835648143</v>
      </c>
      <c r="K90">
        <f>+VLOOKUP(Table1314[[#This Row],[DeviceMAC]],C91:F1993,4,0)</f>
        <v>123</v>
      </c>
      <c r="L90" t="str">
        <f>VLOOKUP(Table1314[[#This Row],[PrevRecordType]],RecordTypes!$B$13:$C$27,2,0)</f>
        <v>User Login Start is Good</v>
      </c>
      <c r="M90" t="str">
        <f>+VLOOKUP(Table1314[[#This Row],[DeviceMAC]],C91:H1993,5,0)</f>
        <v>User Login Start is Good</v>
      </c>
    </row>
    <row r="91" spans="2:13" ht="43.2" hidden="1" x14ac:dyDescent="0.3">
      <c r="B91" s="5" t="s">
        <v>29</v>
      </c>
      <c r="C91" s="5" t="s">
        <v>120</v>
      </c>
      <c r="D91" s="6">
        <v>44343</v>
      </c>
      <c r="E91" s="28">
        <v>44343.698599537034</v>
      </c>
      <c r="F91" s="7">
        <v>156</v>
      </c>
      <c r="G91" s="7" t="str">
        <f>VLOOKUP(Table1314[[#This Row],[LogRecordType]],RecordTypes!$B$13:$C$27,2,0)</f>
        <v>PowerDown Or Network Disconnect Discovered</v>
      </c>
      <c r="H91" s="5" t="s">
        <v>67</v>
      </c>
      <c r="I91" s="30">
        <f t="shared" si="1"/>
        <v>44343</v>
      </c>
      <c r="J91" s="29">
        <f>+VLOOKUP(Table1314[[#This Row],[DeviceMAC]],C92:F1994,3,0)</f>
        <v>44343.698437499996</v>
      </c>
      <c r="K91">
        <f>+VLOOKUP(Table1314[[#This Row],[DeviceMAC]],C92:F1994,4,0)</f>
        <v>144</v>
      </c>
      <c r="L91" t="str">
        <f>VLOOKUP(Table1314[[#This Row],[PrevRecordType]],RecordTypes!$B$13:$C$27,2,0)</f>
        <v>User Logout is Good</v>
      </c>
      <c r="M91" t="str">
        <f>+VLOOKUP(Table1314[[#This Row],[DeviceMAC]],C92:H1994,5,0)</f>
        <v>User Logout is Good</v>
      </c>
    </row>
    <row r="92" spans="2:13" ht="43.2" hidden="1" x14ac:dyDescent="0.3">
      <c r="B92" s="5" t="s">
        <v>26</v>
      </c>
      <c r="C92" s="5" t="s">
        <v>141</v>
      </c>
      <c r="D92" s="6">
        <v>44343</v>
      </c>
      <c r="E92" s="28">
        <v>44343.698495370365</v>
      </c>
      <c r="F92" s="7">
        <v>156</v>
      </c>
      <c r="G92" s="7" t="str">
        <f>VLOOKUP(Table1314[[#This Row],[LogRecordType]],RecordTypes!$B$13:$C$27,2,0)</f>
        <v>PowerDown Or Network Disconnect Discovered</v>
      </c>
      <c r="H92" s="5" t="s">
        <v>67</v>
      </c>
      <c r="I92" s="30">
        <f t="shared" si="1"/>
        <v>44343</v>
      </c>
      <c r="J92" s="29">
        <f>+VLOOKUP(Table1314[[#This Row],[DeviceMAC]],C93:F1995,3,0)</f>
        <v>44343.698344907403</v>
      </c>
      <c r="K92">
        <f>+VLOOKUP(Table1314[[#This Row],[DeviceMAC]],C93:F1995,4,0)</f>
        <v>144</v>
      </c>
      <c r="L92" t="str">
        <f>VLOOKUP(Table1314[[#This Row],[PrevRecordType]],RecordTypes!$B$13:$C$27,2,0)</f>
        <v>User Logout is Good</v>
      </c>
      <c r="M92" t="str">
        <f>+VLOOKUP(Table1314[[#This Row],[DeviceMAC]],C93:H1995,5,0)</f>
        <v>User Logout is Good</v>
      </c>
    </row>
    <row r="93" spans="2:13" hidden="1" x14ac:dyDescent="0.3">
      <c r="B93" s="5" t="s">
        <v>29</v>
      </c>
      <c r="C93" s="5" t="s">
        <v>120</v>
      </c>
      <c r="D93" s="6">
        <v>44343</v>
      </c>
      <c r="E93" s="28">
        <v>44343.698437499996</v>
      </c>
      <c r="F93" s="7">
        <v>144</v>
      </c>
      <c r="G93" s="7" t="str">
        <f>VLOOKUP(Table1314[[#This Row],[LogRecordType]],RecordTypes!$B$13:$C$27,2,0)</f>
        <v>User Logout is Good</v>
      </c>
      <c r="H93" s="5" t="s">
        <v>130</v>
      </c>
      <c r="I93" s="30">
        <f t="shared" si="1"/>
        <v>44343</v>
      </c>
      <c r="J93" s="29">
        <f>+VLOOKUP(Table1314[[#This Row],[DeviceMAC]],C94:F1996,3,0)</f>
        <v>44343.69799768518</v>
      </c>
      <c r="K93">
        <f>+VLOOKUP(Table1314[[#This Row],[DeviceMAC]],C94:F1996,4,0)</f>
        <v>139</v>
      </c>
      <c r="L93" t="str">
        <f>VLOOKUP(Table1314[[#This Row],[PrevRecordType]],RecordTypes!$B$13:$C$27,2,0)</f>
        <v>User Logout Start</v>
      </c>
      <c r="M93" t="str">
        <f>+VLOOKUP(Table1314[[#This Row],[DeviceMAC]],C94:H1996,5,0)</f>
        <v>User Logout Start</v>
      </c>
    </row>
    <row r="94" spans="2:13" hidden="1" x14ac:dyDescent="0.3">
      <c r="B94" s="5" t="s">
        <v>26</v>
      </c>
      <c r="C94" s="5" t="s">
        <v>141</v>
      </c>
      <c r="D94" s="6">
        <v>44343</v>
      </c>
      <c r="E94" s="28">
        <v>44343.698344907403</v>
      </c>
      <c r="F94" s="7">
        <v>144</v>
      </c>
      <c r="G94" s="7" t="str">
        <f>VLOOKUP(Table1314[[#This Row],[LogRecordType]],RecordTypes!$B$13:$C$27,2,0)</f>
        <v>User Logout is Good</v>
      </c>
      <c r="H94" s="5" t="s">
        <v>161</v>
      </c>
      <c r="I94" s="30">
        <f t="shared" si="1"/>
        <v>44343</v>
      </c>
      <c r="J94" s="29">
        <f>+VLOOKUP(Table1314[[#This Row],[DeviceMAC]],C95:F1997,3,0)</f>
        <v>44343.697870370364</v>
      </c>
      <c r="K94">
        <f>+VLOOKUP(Table1314[[#This Row],[DeviceMAC]],C95:F1997,4,0)</f>
        <v>139</v>
      </c>
      <c r="L94" t="str">
        <f>VLOOKUP(Table1314[[#This Row],[PrevRecordType]],RecordTypes!$B$13:$C$27,2,0)</f>
        <v>User Logout Start</v>
      </c>
      <c r="M94" t="str">
        <f>+VLOOKUP(Table1314[[#This Row],[DeviceMAC]],C95:H1997,5,0)</f>
        <v>User Logout Start</v>
      </c>
    </row>
    <row r="95" spans="2:13" hidden="1" x14ac:dyDescent="0.3">
      <c r="B95" s="5" t="s">
        <v>29</v>
      </c>
      <c r="C95" s="5" t="s">
        <v>120</v>
      </c>
      <c r="D95" s="6">
        <v>44343</v>
      </c>
      <c r="E95" s="28">
        <v>44343.69799768518</v>
      </c>
      <c r="F95" s="7">
        <v>139</v>
      </c>
      <c r="G95" s="7" t="str">
        <f>VLOOKUP(Table1314[[#This Row],[LogRecordType]],RecordTypes!$B$13:$C$27,2,0)</f>
        <v>User Logout Start</v>
      </c>
      <c r="H95" s="5" t="s">
        <v>130</v>
      </c>
      <c r="I95" s="30">
        <f t="shared" si="1"/>
        <v>44343</v>
      </c>
      <c r="J95" s="29">
        <f>+VLOOKUP(Table1314[[#This Row],[DeviceMAC]],C96:F1998,3,0)</f>
        <v>44343.317986111106</v>
      </c>
      <c r="K95">
        <f>+VLOOKUP(Table1314[[#This Row],[DeviceMAC]],C96:F1998,4,0)</f>
        <v>123</v>
      </c>
      <c r="L95" t="str">
        <f>VLOOKUP(Table1314[[#This Row],[PrevRecordType]],RecordTypes!$B$13:$C$27,2,0)</f>
        <v>User Login Start is Good</v>
      </c>
      <c r="M95" t="str">
        <f>+VLOOKUP(Table1314[[#This Row],[DeviceMAC]],C96:H1998,5,0)</f>
        <v>User Login Start is Good</v>
      </c>
    </row>
    <row r="96" spans="2:13" hidden="1" x14ac:dyDescent="0.3">
      <c r="B96" s="5" t="s">
        <v>26</v>
      </c>
      <c r="C96" s="5" t="s">
        <v>141</v>
      </c>
      <c r="D96" s="6">
        <v>44343</v>
      </c>
      <c r="E96" s="28">
        <v>44343.697870370364</v>
      </c>
      <c r="F96" s="7">
        <v>139</v>
      </c>
      <c r="G96" s="7" t="str">
        <f>VLOOKUP(Table1314[[#This Row],[LogRecordType]],RecordTypes!$B$13:$C$27,2,0)</f>
        <v>User Logout Start</v>
      </c>
      <c r="H96" s="5" t="s">
        <v>161</v>
      </c>
      <c r="I96" s="30">
        <f t="shared" si="1"/>
        <v>44343</v>
      </c>
      <c r="J96" s="29">
        <f>+VLOOKUP(Table1314[[#This Row],[DeviceMAC]],C97:F1999,3,0)</f>
        <v>44343.327141203699</v>
      </c>
      <c r="K96">
        <f>+VLOOKUP(Table1314[[#This Row],[DeviceMAC]],C97:F1999,4,0)</f>
        <v>123</v>
      </c>
      <c r="L96" t="str">
        <f>VLOOKUP(Table1314[[#This Row],[PrevRecordType]],RecordTypes!$B$13:$C$27,2,0)</f>
        <v>User Login Start is Good</v>
      </c>
      <c r="M96" t="str">
        <f>+VLOOKUP(Table1314[[#This Row],[DeviceMAC]],C97:H1999,5,0)</f>
        <v>User Login Start is Good</v>
      </c>
    </row>
    <row r="97" spans="2:13" ht="43.2" hidden="1" x14ac:dyDescent="0.3">
      <c r="B97" s="5" t="s">
        <v>29</v>
      </c>
      <c r="C97" s="5" t="s">
        <v>122</v>
      </c>
      <c r="D97" s="6">
        <v>44343</v>
      </c>
      <c r="E97" s="28">
        <v>44343.696157407416</v>
      </c>
      <c r="F97" s="7">
        <v>156</v>
      </c>
      <c r="G97" s="7" t="str">
        <f>VLOOKUP(Table1314[[#This Row],[LogRecordType]],RecordTypes!$B$13:$C$27,2,0)</f>
        <v>PowerDown Or Network Disconnect Discovered</v>
      </c>
      <c r="H97" s="5" t="s">
        <v>67</v>
      </c>
      <c r="I97" s="30">
        <f t="shared" si="1"/>
        <v>44343</v>
      </c>
      <c r="J97" s="29">
        <f>+VLOOKUP(Table1314[[#This Row],[DeviceMAC]],C98:F2000,3,0)</f>
        <v>44343.6960300926</v>
      </c>
      <c r="K97">
        <f>+VLOOKUP(Table1314[[#This Row],[DeviceMAC]],C98:F2000,4,0)</f>
        <v>151</v>
      </c>
      <c r="L97" t="str">
        <f>VLOOKUP(Table1314[[#This Row],[PrevRecordType]],RecordTypes!$B$13:$C$27,2,0)</f>
        <v>Device Shutdown Finish</v>
      </c>
      <c r="M97" t="str">
        <f>+VLOOKUP(Table1314[[#This Row],[DeviceMAC]],C98:H2000,5,0)</f>
        <v>Device Shutdown Finish</v>
      </c>
    </row>
    <row r="98" spans="2:13" ht="28.8" hidden="1" x14ac:dyDescent="0.3">
      <c r="B98" s="5" t="s">
        <v>29</v>
      </c>
      <c r="C98" s="5" t="s">
        <v>122</v>
      </c>
      <c r="D98" s="6">
        <v>44343</v>
      </c>
      <c r="E98" s="28">
        <v>44343.6960300926</v>
      </c>
      <c r="F98" s="7">
        <v>151</v>
      </c>
      <c r="G98" s="7" t="str">
        <f>VLOOKUP(Table1314[[#This Row],[LogRecordType]],RecordTypes!$B$13:$C$27,2,0)</f>
        <v>Device Shutdown Finish</v>
      </c>
      <c r="H98" s="5" t="s">
        <v>123</v>
      </c>
      <c r="I98" s="30">
        <f t="shared" si="1"/>
        <v>44343</v>
      </c>
      <c r="J98" s="29">
        <f>+VLOOKUP(Table1314[[#This Row],[DeviceMAC]],C99:F2001,3,0)</f>
        <v>44343.695740740746</v>
      </c>
      <c r="K98">
        <f>+VLOOKUP(Table1314[[#This Row],[DeviceMAC]],C99:F2001,4,0)</f>
        <v>149</v>
      </c>
      <c r="L98" t="str">
        <f>VLOOKUP(Table1314[[#This Row],[PrevRecordType]],RecordTypes!$B$13:$C$27,2,0)</f>
        <v>Device Shutdown Start</v>
      </c>
      <c r="M98" t="str">
        <f>+VLOOKUP(Table1314[[#This Row],[DeviceMAC]],C99:H2001,5,0)</f>
        <v>Device Shutdown Start</v>
      </c>
    </row>
    <row r="99" spans="2:13" ht="43.2" hidden="1" x14ac:dyDescent="0.3">
      <c r="B99" s="5" t="s">
        <v>26</v>
      </c>
      <c r="C99" s="5" t="s">
        <v>131</v>
      </c>
      <c r="D99" s="6">
        <v>44343</v>
      </c>
      <c r="E99" s="28">
        <v>44343.695740740746</v>
      </c>
      <c r="F99" s="7">
        <v>156</v>
      </c>
      <c r="G99" s="7" t="str">
        <f>VLOOKUP(Table1314[[#This Row],[LogRecordType]],RecordTypes!$B$13:$C$27,2,0)</f>
        <v>PowerDown Or Network Disconnect Discovered</v>
      </c>
      <c r="H99" s="5" t="s">
        <v>67</v>
      </c>
      <c r="I99" s="30">
        <f t="shared" si="1"/>
        <v>44343</v>
      </c>
      <c r="J99" s="29">
        <f>+VLOOKUP(Table1314[[#This Row],[DeviceMAC]],C100:F2002,3,0)</f>
        <v>44343.695590277785</v>
      </c>
      <c r="K99">
        <f>+VLOOKUP(Table1314[[#This Row],[DeviceMAC]],C100:F2002,4,0)</f>
        <v>151</v>
      </c>
      <c r="L99" t="str">
        <f>VLOOKUP(Table1314[[#This Row],[PrevRecordType]],RecordTypes!$B$13:$C$27,2,0)</f>
        <v>Device Shutdown Finish</v>
      </c>
      <c r="M99" t="str">
        <f>+VLOOKUP(Table1314[[#This Row],[DeviceMAC]],C100:H2002,5,0)</f>
        <v>Device Shutdown Finish</v>
      </c>
    </row>
    <row r="100" spans="2:13" hidden="1" x14ac:dyDescent="0.3">
      <c r="B100" s="5" t="s">
        <v>29</v>
      </c>
      <c r="C100" s="5" t="s">
        <v>122</v>
      </c>
      <c r="D100" s="6">
        <v>44343</v>
      </c>
      <c r="E100" s="28">
        <v>44343.695740740746</v>
      </c>
      <c r="F100" s="7">
        <v>149</v>
      </c>
      <c r="G100" s="7" t="str">
        <f>VLOOKUP(Table1314[[#This Row],[LogRecordType]],RecordTypes!$B$13:$C$27,2,0)</f>
        <v>Device Shutdown Start</v>
      </c>
      <c r="H100" s="5" t="s">
        <v>123</v>
      </c>
      <c r="I100" s="30">
        <f t="shared" si="1"/>
        <v>44343</v>
      </c>
      <c r="J100" s="29">
        <f>+VLOOKUP(Table1314[[#This Row],[DeviceMAC]],C101:F2003,3,0)</f>
        <v>44343.695335648154</v>
      </c>
      <c r="K100">
        <f>+VLOOKUP(Table1314[[#This Row],[DeviceMAC]],C101:F2003,4,0)</f>
        <v>144</v>
      </c>
      <c r="L100" t="str">
        <f>VLOOKUP(Table1314[[#This Row],[PrevRecordType]],RecordTypes!$B$13:$C$27,2,0)</f>
        <v>User Logout is Good</v>
      </c>
      <c r="M100" t="str">
        <f>+VLOOKUP(Table1314[[#This Row],[DeviceMAC]],C101:H2003,5,0)</f>
        <v>User Logout is Good</v>
      </c>
    </row>
    <row r="101" spans="2:13" ht="28.8" hidden="1" x14ac:dyDescent="0.3">
      <c r="B101" s="5" t="s">
        <v>26</v>
      </c>
      <c r="C101" s="5" t="s">
        <v>131</v>
      </c>
      <c r="D101" s="6">
        <v>44343</v>
      </c>
      <c r="E101" s="28">
        <v>44343.695590277785</v>
      </c>
      <c r="F101" s="7">
        <v>151</v>
      </c>
      <c r="G101" s="7" t="str">
        <f>VLOOKUP(Table1314[[#This Row],[LogRecordType]],RecordTypes!$B$13:$C$27,2,0)</f>
        <v>Device Shutdown Finish</v>
      </c>
      <c r="H101" s="5" t="s">
        <v>132</v>
      </c>
      <c r="I101" s="30">
        <f t="shared" si="1"/>
        <v>44343</v>
      </c>
      <c r="J101" s="29">
        <f>+VLOOKUP(Table1314[[#This Row],[DeviceMAC]],C102:F2004,3,0)</f>
        <v>44343.694756944453</v>
      </c>
      <c r="K101">
        <f>+VLOOKUP(Table1314[[#This Row],[DeviceMAC]],C102:F2004,4,0)</f>
        <v>149</v>
      </c>
      <c r="L101" t="str">
        <f>VLOOKUP(Table1314[[#This Row],[PrevRecordType]],RecordTypes!$B$13:$C$27,2,0)</f>
        <v>Device Shutdown Start</v>
      </c>
      <c r="M101" t="str">
        <f>+VLOOKUP(Table1314[[#This Row],[DeviceMAC]],C102:H2004,5,0)</f>
        <v>Device Shutdown Start</v>
      </c>
    </row>
    <row r="102" spans="2:13" ht="43.2" hidden="1" x14ac:dyDescent="0.3">
      <c r="B102" s="5" t="s">
        <v>29</v>
      </c>
      <c r="C102" s="5" t="s">
        <v>100</v>
      </c>
      <c r="D102" s="6">
        <v>44343</v>
      </c>
      <c r="E102" s="28">
        <v>44343.695474537039</v>
      </c>
      <c r="F102" s="7">
        <v>156</v>
      </c>
      <c r="G102" s="7" t="str">
        <f>VLOOKUP(Table1314[[#This Row],[LogRecordType]],RecordTypes!$B$13:$C$27,2,0)</f>
        <v>PowerDown Or Network Disconnect Discovered</v>
      </c>
      <c r="H102" s="5" t="s">
        <v>67</v>
      </c>
      <c r="I102" s="30">
        <f t="shared" si="1"/>
        <v>44343</v>
      </c>
      <c r="J102" s="29">
        <f>+VLOOKUP(Table1314[[#This Row],[DeviceMAC]],C103:F2005,3,0)</f>
        <v>44343.695347222223</v>
      </c>
      <c r="K102">
        <f>+VLOOKUP(Table1314[[#This Row],[DeviceMAC]],C103:F2005,4,0)</f>
        <v>151</v>
      </c>
      <c r="L102" t="str">
        <f>VLOOKUP(Table1314[[#This Row],[PrevRecordType]],RecordTypes!$B$13:$C$27,2,0)</f>
        <v>Device Shutdown Finish</v>
      </c>
      <c r="M102" t="str">
        <f>+VLOOKUP(Table1314[[#This Row],[DeviceMAC]],C103:H2005,5,0)</f>
        <v>Device Shutdown Finish</v>
      </c>
    </row>
    <row r="103" spans="2:13" ht="28.8" hidden="1" x14ac:dyDescent="0.3">
      <c r="B103" s="5" t="s">
        <v>29</v>
      </c>
      <c r="C103" s="5" t="s">
        <v>100</v>
      </c>
      <c r="D103" s="6">
        <v>44343</v>
      </c>
      <c r="E103" s="28">
        <v>44343.695347222223</v>
      </c>
      <c r="F103" s="7">
        <v>151</v>
      </c>
      <c r="G103" s="7" t="str">
        <f>VLOOKUP(Table1314[[#This Row],[LogRecordType]],RecordTypes!$B$13:$C$27,2,0)</f>
        <v>Device Shutdown Finish</v>
      </c>
      <c r="H103" s="5" t="s">
        <v>101</v>
      </c>
      <c r="I103" s="30">
        <f t="shared" si="1"/>
        <v>44343</v>
      </c>
      <c r="J103" s="29">
        <f>+VLOOKUP(Table1314[[#This Row],[DeviceMAC]],C104:F2006,3,0)</f>
        <v>44343.694768518522</v>
      </c>
      <c r="K103">
        <f>+VLOOKUP(Table1314[[#This Row],[DeviceMAC]],C104:F2006,4,0)</f>
        <v>149</v>
      </c>
      <c r="L103" t="str">
        <f>VLOOKUP(Table1314[[#This Row],[PrevRecordType]],RecordTypes!$B$13:$C$27,2,0)</f>
        <v>Device Shutdown Start</v>
      </c>
      <c r="M103" t="str">
        <f>+VLOOKUP(Table1314[[#This Row],[DeviceMAC]],C104:H2006,5,0)</f>
        <v>Device Shutdown Start</v>
      </c>
    </row>
    <row r="104" spans="2:13" hidden="1" x14ac:dyDescent="0.3">
      <c r="B104" s="5" t="s">
        <v>29</v>
      </c>
      <c r="C104" s="5" t="s">
        <v>122</v>
      </c>
      <c r="D104" s="6">
        <v>44343</v>
      </c>
      <c r="E104" s="28">
        <v>44343.695335648154</v>
      </c>
      <c r="F104" s="7">
        <v>144</v>
      </c>
      <c r="G104" s="7" t="str">
        <f>VLOOKUP(Table1314[[#This Row],[LogRecordType]],RecordTypes!$B$13:$C$27,2,0)</f>
        <v>User Logout is Good</v>
      </c>
      <c r="H104" s="5" t="s">
        <v>127</v>
      </c>
      <c r="I104" s="30">
        <f t="shared" si="1"/>
        <v>44343</v>
      </c>
      <c r="J104" s="29">
        <f>+VLOOKUP(Table1314[[#This Row],[DeviceMAC]],C105:F2007,3,0)</f>
        <v>44343.694097222229</v>
      </c>
      <c r="K104">
        <f>+VLOOKUP(Table1314[[#This Row],[DeviceMAC]],C105:F2007,4,0)</f>
        <v>139</v>
      </c>
      <c r="L104" t="str">
        <f>VLOOKUP(Table1314[[#This Row],[PrevRecordType]],RecordTypes!$B$13:$C$27,2,0)</f>
        <v>User Logout Start</v>
      </c>
      <c r="M104" t="str">
        <f>+VLOOKUP(Table1314[[#This Row],[DeviceMAC]],C105:H2007,5,0)</f>
        <v>User Logout Start</v>
      </c>
    </row>
    <row r="105" spans="2:13" hidden="1" x14ac:dyDescent="0.3">
      <c r="B105" s="5" t="s">
        <v>29</v>
      </c>
      <c r="C105" s="5" t="s">
        <v>100</v>
      </c>
      <c r="D105" s="6">
        <v>44343</v>
      </c>
      <c r="E105" s="28">
        <v>44343.694768518522</v>
      </c>
      <c r="F105" s="7">
        <v>149</v>
      </c>
      <c r="G105" s="7" t="str">
        <f>VLOOKUP(Table1314[[#This Row],[LogRecordType]],RecordTypes!$B$13:$C$27,2,0)</f>
        <v>Device Shutdown Start</v>
      </c>
      <c r="H105" s="5" t="s">
        <v>101</v>
      </c>
      <c r="I105" s="30">
        <f t="shared" si="1"/>
        <v>44343</v>
      </c>
      <c r="J105" s="29">
        <f>+VLOOKUP(Table1314[[#This Row],[DeviceMAC]],C106:F2008,3,0)</f>
        <v>44343.694016203706</v>
      </c>
      <c r="K105">
        <f>+VLOOKUP(Table1314[[#This Row],[DeviceMAC]],C106:F2008,4,0)</f>
        <v>144</v>
      </c>
      <c r="L105" t="str">
        <f>VLOOKUP(Table1314[[#This Row],[PrevRecordType]],RecordTypes!$B$13:$C$27,2,0)</f>
        <v>User Logout is Good</v>
      </c>
      <c r="M105" t="str">
        <f>+VLOOKUP(Table1314[[#This Row],[DeviceMAC]],C106:H2008,5,0)</f>
        <v>User Logout is Good</v>
      </c>
    </row>
    <row r="106" spans="2:13" hidden="1" x14ac:dyDescent="0.3">
      <c r="B106" s="5" t="s">
        <v>26</v>
      </c>
      <c r="C106" s="5" t="s">
        <v>131</v>
      </c>
      <c r="D106" s="6">
        <v>44343</v>
      </c>
      <c r="E106" s="28">
        <v>44343.694756944453</v>
      </c>
      <c r="F106" s="7">
        <v>149</v>
      </c>
      <c r="G106" s="7" t="str">
        <f>VLOOKUP(Table1314[[#This Row],[LogRecordType]],RecordTypes!$B$13:$C$27,2,0)</f>
        <v>Device Shutdown Start</v>
      </c>
      <c r="H106" s="5" t="s">
        <v>132</v>
      </c>
      <c r="I106" s="30">
        <f t="shared" si="1"/>
        <v>44343</v>
      </c>
      <c r="J106" s="29">
        <f>+VLOOKUP(Table1314[[#This Row],[DeviceMAC]],C107:F2009,3,0)</f>
        <v>44343.694409722229</v>
      </c>
      <c r="K106">
        <f>+VLOOKUP(Table1314[[#This Row],[DeviceMAC]],C107:F2009,4,0)</f>
        <v>144</v>
      </c>
      <c r="L106" t="str">
        <f>VLOOKUP(Table1314[[#This Row],[PrevRecordType]],RecordTypes!$B$13:$C$27,2,0)</f>
        <v>User Logout is Good</v>
      </c>
      <c r="M106" t="str">
        <f>+VLOOKUP(Table1314[[#This Row],[DeviceMAC]],C107:H2009,5,0)</f>
        <v>User Logout is Good</v>
      </c>
    </row>
    <row r="107" spans="2:13" hidden="1" x14ac:dyDescent="0.3">
      <c r="B107" s="5" t="s">
        <v>26</v>
      </c>
      <c r="C107" s="5" t="s">
        <v>131</v>
      </c>
      <c r="D107" s="6">
        <v>44343</v>
      </c>
      <c r="E107" s="28">
        <v>44343.694409722229</v>
      </c>
      <c r="F107" s="7">
        <v>144</v>
      </c>
      <c r="G107" s="7" t="str">
        <f>VLOOKUP(Table1314[[#This Row],[LogRecordType]],RecordTypes!$B$13:$C$27,2,0)</f>
        <v>User Logout is Good</v>
      </c>
      <c r="H107" s="5" t="s">
        <v>139</v>
      </c>
      <c r="I107" s="30">
        <f t="shared" si="1"/>
        <v>44343</v>
      </c>
      <c r="J107" s="29">
        <f>+VLOOKUP(Table1314[[#This Row],[DeviceMAC]],C108:F2010,3,0)</f>
        <v>44343.69399305556</v>
      </c>
      <c r="K107">
        <f>+VLOOKUP(Table1314[[#This Row],[DeviceMAC]],C108:F2010,4,0)</f>
        <v>139</v>
      </c>
      <c r="L107" t="str">
        <f>VLOOKUP(Table1314[[#This Row],[PrevRecordType]],RecordTypes!$B$13:$C$27,2,0)</f>
        <v>User Logout Start</v>
      </c>
      <c r="M107" t="str">
        <f>+VLOOKUP(Table1314[[#This Row],[DeviceMAC]],C108:H2010,5,0)</f>
        <v>User Logout Start</v>
      </c>
    </row>
    <row r="108" spans="2:13" ht="28.8" hidden="1" x14ac:dyDescent="0.3">
      <c r="B108" s="5" t="s">
        <v>29</v>
      </c>
      <c r="C108" s="5" t="s">
        <v>122</v>
      </c>
      <c r="D108" s="6">
        <v>44343</v>
      </c>
      <c r="E108" s="28">
        <v>44343.694097222229</v>
      </c>
      <c r="F108" s="7">
        <v>139</v>
      </c>
      <c r="G108" s="7" t="str">
        <f>VLOOKUP(Table1314[[#This Row],[LogRecordType]],RecordTypes!$B$13:$C$27,2,0)</f>
        <v>User Logout Start</v>
      </c>
      <c r="H108" s="5" t="s">
        <v>126</v>
      </c>
      <c r="I108" s="30">
        <f t="shared" si="1"/>
        <v>44343</v>
      </c>
      <c r="J108" s="29">
        <f>+VLOOKUP(Table1314[[#This Row],[DeviceMAC]],C109:F2011,3,0)</f>
        <v>44343.31590277778</v>
      </c>
      <c r="K108">
        <f>+VLOOKUP(Table1314[[#This Row],[DeviceMAC]],C109:F2011,4,0)</f>
        <v>123</v>
      </c>
      <c r="L108" t="str">
        <f>VLOOKUP(Table1314[[#This Row],[PrevRecordType]],RecordTypes!$B$13:$C$27,2,0)</f>
        <v>User Login Start is Good</v>
      </c>
      <c r="M108" t="str">
        <f>+VLOOKUP(Table1314[[#This Row],[DeviceMAC]],C109:H2011,5,0)</f>
        <v>User Login Start is Good</v>
      </c>
    </row>
    <row r="109" spans="2:13" hidden="1" x14ac:dyDescent="0.3">
      <c r="B109" s="5" t="s">
        <v>29</v>
      </c>
      <c r="C109" s="5" t="s">
        <v>100</v>
      </c>
      <c r="D109" s="6">
        <v>44343</v>
      </c>
      <c r="E109" s="28">
        <v>44343.694016203706</v>
      </c>
      <c r="F109" s="7">
        <v>144</v>
      </c>
      <c r="G109" s="7" t="str">
        <f>VLOOKUP(Table1314[[#This Row],[LogRecordType]],RecordTypes!$B$13:$C$27,2,0)</f>
        <v>User Logout is Good</v>
      </c>
      <c r="H109" s="5" t="s">
        <v>104</v>
      </c>
      <c r="I109" s="30">
        <f t="shared" si="1"/>
        <v>44343</v>
      </c>
      <c r="J109" s="29">
        <f>+VLOOKUP(Table1314[[#This Row],[DeviceMAC]],C110:F2012,3,0)</f>
        <v>44343.693506944444</v>
      </c>
      <c r="K109">
        <f>+VLOOKUP(Table1314[[#This Row],[DeviceMAC]],C110:F2012,4,0)</f>
        <v>139</v>
      </c>
      <c r="L109" t="str">
        <f>VLOOKUP(Table1314[[#This Row],[PrevRecordType]],RecordTypes!$B$13:$C$27,2,0)</f>
        <v>User Logout Start</v>
      </c>
      <c r="M109" t="str">
        <f>+VLOOKUP(Table1314[[#This Row],[DeviceMAC]],C110:H2012,5,0)</f>
        <v>User Logout Start</v>
      </c>
    </row>
    <row r="110" spans="2:13" ht="28.8" hidden="1" x14ac:dyDescent="0.3">
      <c r="B110" s="5" t="s">
        <v>26</v>
      </c>
      <c r="C110" s="5" t="s">
        <v>131</v>
      </c>
      <c r="D110" s="6">
        <v>44343</v>
      </c>
      <c r="E110" s="28">
        <v>44343.69399305556</v>
      </c>
      <c r="F110" s="7">
        <v>139</v>
      </c>
      <c r="G110" s="7" t="str">
        <f>VLOOKUP(Table1314[[#This Row],[LogRecordType]],RecordTypes!$B$13:$C$27,2,0)</f>
        <v>User Logout Start</v>
      </c>
      <c r="H110" s="5" t="s">
        <v>138</v>
      </c>
      <c r="I110" s="30">
        <f t="shared" si="1"/>
        <v>44343</v>
      </c>
      <c r="J110" s="29">
        <f>+VLOOKUP(Table1314[[#This Row],[DeviceMAC]],C111:F2013,3,0)</f>
        <v>44343.319386574076</v>
      </c>
      <c r="K110">
        <f>+VLOOKUP(Table1314[[#This Row],[DeviceMAC]],C111:F2013,4,0)</f>
        <v>123</v>
      </c>
      <c r="L110" t="str">
        <f>VLOOKUP(Table1314[[#This Row],[PrevRecordType]],RecordTypes!$B$13:$C$27,2,0)</f>
        <v>User Login Start is Good</v>
      </c>
      <c r="M110" t="str">
        <f>+VLOOKUP(Table1314[[#This Row],[DeviceMAC]],C111:H2013,5,0)</f>
        <v>User Login Start is Good</v>
      </c>
    </row>
    <row r="111" spans="2:13" ht="28.8" hidden="1" x14ac:dyDescent="0.3">
      <c r="B111" s="5" t="s">
        <v>29</v>
      </c>
      <c r="C111" s="5" t="s">
        <v>100</v>
      </c>
      <c r="D111" s="6">
        <v>44343</v>
      </c>
      <c r="E111" s="28">
        <v>44343.693506944444</v>
      </c>
      <c r="F111" s="7">
        <v>139</v>
      </c>
      <c r="G111" s="7" t="str">
        <f>VLOOKUP(Table1314[[#This Row],[LogRecordType]],RecordTypes!$B$13:$C$27,2,0)</f>
        <v>User Logout Start</v>
      </c>
      <c r="H111" s="5" t="s">
        <v>103</v>
      </c>
      <c r="I111" s="30">
        <f t="shared" si="1"/>
        <v>44343</v>
      </c>
      <c r="J111" s="29">
        <f>+VLOOKUP(Table1314[[#This Row],[DeviceMAC]],C112:F2014,3,0)</f>
        <v>44343.307037037041</v>
      </c>
      <c r="K111">
        <f>+VLOOKUP(Table1314[[#This Row],[DeviceMAC]],C112:F2014,4,0)</f>
        <v>123</v>
      </c>
      <c r="L111" t="str">
        <f>VLOOKUP(Table1314[[#This Row],[PrevRecordType]],RecordTypes!$B$13:$C$27,2,0)</f>
        <v>User Login Start is Good</v>
      </c>
      <c r="M111" t="str">
        <f>+VLOOKUP(Table1314[[#This Row],[DeviceMAC]],C112:H2014,5,0)</f>
        <v>User Login Start is Good</v>
      </c>
    </row>
    <row r="112" spans="2:13" ht="43.2" hidden="1" x14ac:dyDescent="0.3">
      <c r="B112" s="5" t="s">
        <v>29</v>
      </c>
      <c r="C112" s="5" t="s">
        <v>107</v>
      </c>
      <c r="D112" s="6">
        <v>44343</v>
      </c>
      <c r="E112" s="28">
        <v>44343.69332175926</v>
      </c>
      <c r="F112" s="7">
        <v>156</v>
      </c>
      <c r="G112" s="7" t="str">
        <f>VLOOKUP(Table1314[[#This Row],[LogRecordType]],RecordTypes!$B$13:$C$27,2,0)</f>
        <v>PowerDown Or Network Disconnect Discovered</v>
      </c>
      <c r="H112" s="5" t="s">
        <v>67</v>
      </c>
      <c r="I112" s="30">
        <f t="shared" si="1"/>
        <v>44343</v>
      </c>
      <c r="J112" s="29">
        <f>+VLOOKUP(Table1314[[#This Row],[DeviceMAC]],C113:F2015,3,0)</f>
        <v>44343.693159722221</v>
      </c>
      <c r="K112">
        <f>+VLOOKUP(Table1314[[#This Row],[DeviceMAC]],C113:F2015,4,0)</f>
        <v>144</v>
      </c>
      <c r="L112" t="str">
        <f>VLOOKUP(Table1314[[#This Row],[PrevRecordType]],RecordTypes!$B$13:$C$27,2,0)</f>
        <v>User Logout is Good</v>
      </c>
      <c r="M112" t="str">
        <f>+VLOOKUP(Table1314[[#This Row],[DeviceMAC]],C113:H2015,5,0)</f>
        <v>User Logout is Good</v>
      </c>
    </row>
    <row r="113" spans="2:13" hidden="1" x14ac:dyDescent="0.3">
      <c r="B113" s="5" t="s">
        <v>29</v>
      </c>
      <c r="C113" s="5" t="s">
        <v>107</v>
      </c>
      <c r="D113" s="6">
        <v>44343</v>
      </c>
      <c r="E113" s="28">
        <v>44343.693159722221</v>
      </c>
      <c r="F113" s="7">
        <v>144</v>
      </c>
      <c r="G113" s="7" t="str">
        <f>VLOOKUP(Table1314[[#This Row],[LogRecordType]],RecordTypes!$B$13:$C$27,2,0)</f>
        <v>User Logout is Good</v>
      </c>
      <c r="H113" s="5" t="s">
        <v>115</v>
      </c>
      <c r="I113" s="30">
        <f t="shared" si="1"/>
        <v>44343</v>
      </c>
      <c r="J113" s="29">
        <f>+VLOOKUP(Table1314[[#This Row],[DeviceMAC]],C114:F2016,3,0)</f>
        <v>44343.692812499998</v>
      </c>
      <c r="K113">
        <f>+VLOOKUP(Table1314[[#This Row],[DeviceMAC]],C114:F2016,4,0)</f>
        <v>139</v>
      </c>
      <c r="L113" t="str">
        <f>VLOOKUP(Table1314[[#This Row],[PrevRecordType]],RecordTypes!$B$13:$C$27,2,0)</f>
        <v>User Logout Start</v>
      </c>
      <c r="M113" t="str">
        <f>+VLOOKUP(Table1314[[#This Row],[DeviceMAC]],C114:H2016,5,0)</f>
        <v>User Logout Start</v>
      </c>
    </row>
    <row r="114" spans="2:13" hidden="1" x14ac:dyDescent="0.3">
      <c r="B114" s="5" t="s">
        <v>29</v>
      </c>
      <c r="C114" s="5" t="s">
        <v>107</v>
      </c>
      <c r="D114" s="6">
        <v>44343</v>
      </c>
      <c r="E114" s="28">
        <v>44343.692812499998</v>
      </c>
      <c r="F114" s="7">
        <v>139</v>
      </c>
      <c r="G114" s="7" t="str">
        <f>VLOOKUP(Table1314[[#This Row],[LogRecordType]],RecordTypes!$B$13:$C$27,2,0)</f>
        <v>User Logout Start</v>
      </c>
      <c r="H114" s="5" t="s">
        <v>115</v>
      </c>
      <c r="I114" s="30">
        <f t="shared" si="1"/>
        <v>44343</v>
      </c>
      <c r="J114" s="29">
        <f>+VLOOKUP(Table1314[[#This Row],[DeviceMAC]],C115:F2017,3,0)</f>
        <v>44343.311886574069</v>
      </c>
      <c r="K114">
        <f>+VLOOKUP(Table1314[[#This Row],[DeviceMAC]],C115:F2017,4,0)</f>
        <v>123</v>
      </c>
      <c r="L114" t="str">
        <f>VLOOKUP(Table1314[[#This Row],[PrevRecordType]],RecordTypes!$B$13:$C$27,2,0)</f>
        <v>User Login Start is Good</v>
      </c>
      <c r="M114" t="str">
        <f>+VLOOKUP(Table1314[[#This Row],[DeviceMAC]],C115:H2017,5,0)</f>
        <v>User Login Start is Good</v>
      </c>
    </row>
    <row r="115" spans="2:13" ht="43.2" hidden="1" x14ac:dyDescent="0.3">
      <c r="B115" s="5" t="s">
        <v>29</v>
      </c>
      <c r="C115" s="5" t="s">
        <v>135</v>
      </c>
      <c r="D115" s="6">
        <v>44343</v>
      </c>
      <c r="E115" s="28">
        <v>44343.689548611103</v>
      </c>
      <c r="F115" s="7">
        <v>156</v>
      </c>
      <c r="G115" s="7" t="str">
        <f>VLOOKUP(Table1314[[#This Row],[LogRecordType]],RecordTypes!$B$13:$C$27,2,0)</f>
        <v>PowerDown Or Network Disconnect Discovered</v>
      </c>
      <c r="H115" s="5" t="s">
        <v>67</v>
      </c>
      <c r="I115" s="30">
        <f t="shared" si="1"/>
        <v>44343</v>
      </c>
      <c r="J115" s="29">
        <f>+VLOOKUP(Table1314[[#This Row],[DeviceMAC]],C116:F2018,3,0)</f>
        <v>44343.689432870364</v>
      </c>
      <c r="K115">
        <f>+VLOOKUP(Table1314[[#This Row],[DeviceMAC]],C116:F2018,4,0)</f>
        <v>151</v>
      </c>
      <c r="L115" t="str">
        <f>VLOOKUP(Table1314[[#This Row],[PrevRecordType]],RecordTypes!$B$13:$C$27,2,0)</f>
        <v>Device Shutdown Finish</v>
      </c>
      <c r="M115" t="str">
        <f>+VLOOKUP(Table1314[[#This Row],[DeviceMAC]],C116:H2018,5,0)</f>
        <v>Device Shutdown Finish</v>
      </c>
    </row>
    <row r="116" spans="2:13" ht="28.8" hidden="1" x14ac:dyDescent="0.3">
      <c r="B116" s="5" t="s">
        <v>29</v>
      </c>
      <c r="C116" s="5" t="s">
        <v>135</v>
      </c>
      <c r="D116" s="6">
        <v>44343</v>
      </c>
      <c r="E116" s="28">
        <v>44343.689432870364</v>
      </c>
      <c r="F116" s="7">
        <v>151</v>
      </c>
      <c r="G116" s="7" t="str">
        <f>VLOOKUP(Table1314[[#This Row],[LogRecordType]],RecordTypes!$B$13:$C$27,2,0)</f>
        <v>Device Shutdown Finish</v>
      </c>
      <c r="H116" s="5" t="s">
        <v>136</v>
      </c>
      <c r="I116" s="30">
        <f t="shared" si="1"/>
        <v>44343</v>
      </c>
      <c r="J116" s="29">
        <f>+VLOOKUP(Table1314[[#This Row],[DeviceMAC]],C117:F2019,3,0)</f>
        <v>44343.688969907402</v>
      </c>
      <c r="K116">
        <f>+VLOOKUP(Table1314[[#This Row],[DeviceMAC]],C117:F2019,4,0)</f>
        <v>149</v>
      </c>
      <c r="L116" t="str">
        <f>VLOOKUP(Table1314[[#This Row],[PrevRecordType]],RecordTypes!$B$13:$C$27,2,0)</f>
        <v>Device Shutdown Start</v>
      </c>
      <c r="M116" t="str">
        <f>+VLOOKUP(Table1314[[#This Row],[DeviceMAC]],C117:H2019,5,0)</f>
        <v>Device Shutdown Start</v>
      </c>
    </row>
    <row r="117" spans="2:13" hidden="1" x14ac:dyDescent="0.3">
      <c r="B117" s="5" t="s">
        <v>29</v>
      </c>
      <c r="C117" s="5" t="s">
        <v>135</v>
      </c>
      <c r="D117" s="6">
        <v>44343</v>
      </c>
      <c r="E117" s="28">
        <v>44343.688969907402</v>
      </c>
      <c r="F117" s="7">
        <v>149</v>
      </c>
      <c r="G117" s="7" t="str">
        <f>VLOOKUP(Table1314[[#This Row],[LogRecordType]],RecordTypes!$B$13:$C$27,2,0)</f>
        <v>Device Shutdown Start</v>
      </c>
      <c r="H117" s="5" t="s">
        <v>136</v>
      </c>
      <c r="I117" s="30">
        <f t="shared" si="1"/>
        <v>44343</v>
      </c>
      <c r="J117" s="29">
        <f>+VLOOKUP(Table1314[[#This Row],[DeviceMAC]],C118:F2020,3,0)</f>
        <v>44343.688553240732</v>
      </c>
      <c r="K117">
        <f>+VLOOKUP(Table1314[[#This Row],[DeviceMAC]],C118:F2020,4,0)</f>
        <v>144</v>
      </c>
      <c r="L117" t="str">
        <f>VLOOKUP(Table1314[[#This Row],[PrevRecordType]],RecordTypes!$B$13:$C$27,2,0)</f>
        <v>User Logout is Good</v>
      </c>
      <c r="M117" t="str">
        <f>+VLOOKUP(Table1314[[#This Row],[DeviceMAC]],C118:H2020,5,0)</f>
        <v>User Logout is Good</v>
      </c>
    </row>
    <row r="118" spans="2:13" hidden="1" x14ac:dyDescent="0.3">
      <c r="B118" s="5" t="s">
        <v>29</v>
      </c>
      <c r="C118" s="5" t="s">
        <v>135</v>
      </c>
      <c r="D118" s="6">
        <v>44343</v>
      </c>
      <c r="E118" s="28">
        <v>44343.688553240732</v>
      </c>
      <c r="F118" s="7">
        <v>144</v>
      </c>
      <c r="G118" s="7" t="str">
        <f>VLOOKUP(Table1314[[#This Row],[LogRecordType]],RecordTypes!$B$13:$C$27,2,0)</f>
        <v>User Logout is Good</v>
      </c>
      <c r="H118" s="5" t="s">
        <v>130</v>
      </c>
      <c r="I118" s="30">
        <f t="shared" si="1"/>
        <v>44343</v>
      </c>
      <c r="J118" s="29">
        <f>+VLOOKUP(Table1314[[#This Row],[DeviceMAC]],C119:F2021,3,0)</f>
        <v>44343.688182870363</v>
      </c>
      <c r="K118">
        <f>+VLOOKUP(Table1314[[#This Row],[DeviceMAC]],C119:F2021,4,0)</f>
        <v>139</v>
      </c>
      <c r="L118" t="str">
        <f>VLOOKUP(Table1314[[#This Row],[PrevRecordType]],RecordTypes!$B$13:$C$27,2,0)</f>
        <v>User Logout Start</v>
      </c>
      <c r="M118" t="str">
        <f>+VLOOKUP(Table1314[[#This Row],[DeviceMAC]],C119:H2021,5,0)</f>
        <v>User Logout Start</v>
      </c>
    </row>
    <row r="119" spans="2:13" ht="28.8" hidden="1" x14ac:dyDescent="0.3">
      <c r="B119" s="5" t="s">
        <v>29</v>
      </c>
      <c r="C119" s="5" t="s">
        <v>135</v>
      </c>
      <c r="D119" s="6">
        <v>44343</v>
      </c>
      <c r="E119" s="28">
        <v>44343.688182870363</v>
      </c>
      <c r="F119" s="7">
        <v>139</v>
      </c>
      <c r="G119" s="7" t="str">
        <f>VLOOKUP(Table1314[[#This Row],[LogRecordType]],RecordTypes!$B$13:$C$27,2,0)</f>
        <v>User Logout Start</v>
      </c>
      <c r="H119" s="5" t="s">
        <v>140</v>
      </c>
      <c r="I119" s="30">
        <f t="shared" si="1"/>
        <v>44343</v>
      </c>
      <c r="J119" s="29">
        <f>+VLOOKUP(Table1314[[#This Row],[DeviceMAC]],C120:F2022,3,0)</f>
        <v>44343.320196759254</v>
      </c>
      <c r="K119">
        <f>+VLOOKUP(Table1314[[#This Row],[DeviceMAC]],C120:F2022,4,0)</f>
        <v>123</v>
      </c>
      <c r="L119" t="str">
        <f>VLOOKUP(Table1314[[#This Row],[PrevRecordType]],RecordTypes!$B$13:$C$27,2,0)</f>
        <v>User Login Start is Good</v>
      </c>
      <c r="M119" t="str">
        <f>+VLOOKUP(Table1314[[#This Row],[DeviceMAC]],C120:H2022,5,0)</f>
        <v>User Login Start is Good</v>
      </c>
    </row>
    <row r="120" spans="2:13" ht="43.2" hidden="1" x14ac:dyDescent="0.3">
      <c r="B120" s="5" t="s">
        <v>29</v>
      </c>
      <c r="C120" s="5" t="s">
        <v>113</v>
      </c>
      <c r="D120" s="6">
        <v>44343</v>
      </c>
      <c r="E120" s="28">
        <v>44343.687280092592</v>
      </c>
      <c r="F120" s="7">
        <v>156</v>
      </c>
      <c r="G120" s="7" t="str">
        <f>VLOOKUP(Table1314[[#This Row],[LogRecordType]],RecordTypes!$B$13:$C$27,2,0)</f>
        <v>PowerDown Or Network Disconnect Discovered</v>
      </c>
      <c r="H120" s="5" t="s">
        <v>67</v>
      </c>
      <c r="I120" s="30">
        <f t="shared" si="1"/>
        <v>44343</v>
      </c>
      <c r="J120" s="29">
        <f>+VLOOKUP(Table1314[[#This Row],[DeviceMAC]],C121:F2023,3,0)</f>
        <v>44343.68712962963</v>
      </c>
      <c r="K120">
        <f>+VLOOKUP(Table1314[[#This Row],[DeviceMAC]],C121:F2023,4,0)</f>
        <v>144</v>
      </c>
      <c r="L120" t="str">
        <f>VLOOKUP(Table1314[[#This Row],[PrevRecordType]],RecordTypes!$B$13:$C$27,2,0)</f>
        <v>User Logout is Good</v>
      </c>
      <c r="M120" t="str">
        <f>+VLOOKUP(Table1314[[#This Row],[DeviceMAC]],C121:H2023,5,0)</f>
        <v>User Logout is Good</v>
      </c>
    </row>
    <row r="121" spans="2:13" hidden="1" x14ac:dyDescent="0.3">
      <c r="B121" s="5" t="s">
        <v>29</v>
      </c>
      <c r="C121" s="5" t="s">
        <v>113</v>
      </c>
      <c r="D121" s="6">
        <v>44343</v>
      </c>
      <c r="E121" s="28">
        <v>44343.68712962963</v>
      </c>
      <c r="F121" s="7">
        <v>144</v>
      </c>
      <c r="G121" s="7" t="str">
        <f>VLOOKUP(Table1314[[#This Row],[LogRecordType]],RecordTypes!$B$13:$C$27,2,0)</f>
        <v>User Logout is Good</v>
      </c>
      <c r="H121" s="5" t="s">
        <v>129</v>
      </c>
      <c r="I121" s="30">
        <f t="shared" si="1"/>
        <v>44343</v>
      </c>
      <c r="J121" s="29">
        <f>+VLOOKUP(Table1314[[#This Row],[DeviceMAC]],C122:F2024,3,0)</f>
        <v>44343.686620370368</v>
      </c>
      <c r="K121">
        <f>+VLOOKUP(Table1314[[#This Row],[DeviceMAC]],C122:F2024,4,0)</f>
        <v>139</v>
      </c>
      <c r="L121" t="str">
        <f>VLOOKUP(Table1314[[#This Row],[PrevRecordType]],RecordTypes!$B$13:$C$27,2,0)</f>
        <v>User Logout Start</v>
      </c>
      <c r="M121" t="str">
        <f>+VLOOKUP(Table1314[[#This Row],[DeviceMAC]],C122:H2024,5,0)</f>
        <v>User Logout Start</v>
      </c>
    </row>
    <row r="122" spans="2:13" ht="43.2" hidden="1" x14ac:dyDescent="0.3">
      <c r="B122" s="5" t="s">
        <v>26</v>
      </c>
      <c r="C122" s="5" t="s">
        <v>95</v>
      </c>
      <c r="D122" s="6">
        <v>44343</v>
      </c>
      <c r="E122" s="28">
        <v>44343.687037037038</v>
      </c>
      <c r="F122" s="7">
        <v>156</v>
      </c>
      <c r="G122" s="7" t="str">
        <f>VLOOKUP(Table1314[[#This Row],[LogRecordType]],RecordTypes!$B$13:$C$27,2,0)</f>
        <v>PowerDown Or Network Disconnect Discovered</v>
      </c>
      <c r="H122" s="5" t="s">
        <v>67</v>
      </c>
      <c r="I122" s="30">
        <f t="shared" si="1"/>
        <v>44343</v>
      </c>
      <c r="J122" s="29">
        <f>+VLOOKUP(Table1314[[#This Row],[DeviceMAC]],C123:F2025,3,0)</f>
        <v>44343.686886574076</v>
      </c>
      <c r="K122">
        <f>+VLOOKUP(Table1314[[#This Row],[DeviceMAC]],C123:F2025,4,0)</f>
        <v>144</v>
      </c>
      <c r="L122" t="str">
        <f>VLOOKUP(Table1314[[#This Row],[PrevRecordType]],RecordTypes!$B$13:$C$27,2,0)</f>
        <v>User Logout is Good</v>
      </c>
      <c r="M122" t="str">
        <f>+VLOOKUP(Table1314[[#This Row],[DeviceMAC]],C123:H2025,5,0)</f>
        <v>User Logout is Good</v>
      </c>
    </row>
    <row r="123" spans="2:13" hidden="1" x14ac:dyDescent="0.3">
      <c r="B123" s="5" t="s">
        <v>26</v>
      </c>
      <c r="C123" s="5" t="s">
        <v>95</v>
      </c>
      <c r="D123" s="6">
        <v>44343</v>
      </c>
      <c r="E123" s="28">
        <v>44343.686886574076</v>
      </c>
      <c r="F123" s="7">
        <v>144</v>
      </c>
      <c r="G123" s="7" t="str">
        <f>VLOOKUP(Table1314[[#This Row],[LogRecordType]],RecordTypes!$B$13:$C$27,2,0)</f>
        <v>User Logout is Good</v>
      </c>
      <c r="H123" s="5" t="s">
        <v>102</v>
      </c>
      <c r="I123" s="30">
        <f t="shared" si="1"/>
        <v>44343</v>
      </c>
      <c r="J123" s="29">
        <f>+VLOOKUP(Table1314[[#This Row],[DeviceMAC]],C124:F2026,3,0)</f>
        <v>44343.686539351853</v>
      </c>
      <c r="K123">
        <f>+VLOOKUP(Table1314[[#This Row],[DeviceMAC]],C124:F2026,4,0)</f>
        <v>139</v>
      </c>
      <c r="L123" t="str">
        <f>VLOOKUP(Table1314[[#This Row],[PrevRecordType]],RecordTypes!$B$13:$C$27,2,0)</f>
        <v>User Logout Start</v>
      </c>
      <c r="M123" t="str">
        <f>+VLOOKUP(Table1314[[#This Row],[DeviceMAC]],C124:H2026,5,0)</f>
        <v>User Logout Start</v>
      </c>
    </row>
    <row r="124" spans="2:13" hidden="1" x14ac:dyDescent="0.3">
      <c r="B124" s="5" t="s">
        <v>29</v>
      </c>
      <c r="C124" s="5" t="s">
        <v>113</v>
      </c>
      <c r="D124" s="6">
        <v>44343</v>
      </c>
      <c r="E124" s="28">
        <v>44343.686620370368</v>
      </c>
      <c r="F124" s="7">
        <v>139</v>
      </c>
      <c r="G124" s="7" t="str">
        <f>VLOOKUP(Table1314[[#This Row],[LogRecordType]],RecordTypes!$B$13:$C$27,2,0)</f>
        <v>User Logout Start</v>
      </c>
      <c r="H124" s="5" t="s">
        <v>129</v>
      </c>
      <c r="I124" s="30">
        <f t="shared" si="1"/>
        <v>44343</v>
      </c>
      <c r="J124" s="29">
        <f>+VLOOKUP(Table1314[[#This Row],[DeviceMAC]],C125:F2027,3,0)</f>
        <v>44343.315300925926</v>
      </c>
      <c r="K124">
        <f>+VLOOKUP(Table1314[[#This Row],[DeviceMAC]],C125:F2027,4,0)</f>
        <v>123</v>
      </c>
      <c r="L124" t="str">
        <f>VLOOKUP(Table1314[[#This Row],[PrevRecordType]],RecordTypes!$B$13:$C$27,2,0)</f>
        <v>User Login Start is Good</v>
      </c>
      <c r="M124" t="str">
        <f>+VLOOKUP(Table1314[[#This Row],[DeviceMAC]],C125:H2027,5,0)</f>
        <v>User Login Start is Good</v>
      </c>
    </row>
    <row r="125" spans="2:13" hidden="1" x14ac:dyDescent="0.3">
      <c r="B125" s="5" t="s">
        <v>26</v>
      </c>
      <c r="C125" s="5" t="s">
        <v>95</v>
      </c>
      <c r="D125" s="6">
        <v>44343</v>
      </c>
      <c r="E125" s="28">
        <v>44343.686539351853</v>
      </c>
      <c r="F125" s="7">
        <v>139</v>
      </c>
      <c r="G125" s="7" t="str">
        <f>VLOOKUP(Table1314[[#This Row],[LogRecordType]],RecordTypes!$B$13:$C$27,2,0)</f>
        <v>User Logout Start</v>
      </c>
      <c r="H125" s="5" t="s">
        <v>102</v>
      </c>
      <c r="I125" s="30">
        <f t="shared" si="1"/>
        <v>44343</v>
      </c>
      <c r="J125" s="29">
        <f>+VLOOKUP(Table1314[[#This Row],[DeviceMAC]],C126:F2028,3,0)</f>
        <v>44343.303622685184</v>
      </c>
      <c r="K125">
        <f>+VLOOKUP(Table1314[[#This Row],[DeviceMAC]],C126:F2028,4,0)</f>
        <v>123</v>
      </c>
      <c r="L125" t="str">
        <f>VLOOKUP(Table1314[[#This Row],[PrevRecordType]],RecordTypes!$B$13:$C$27,2,0)</f>
        <v>User Login Start is Good</v>
      </c>
      <c r="M125" t="str">
        <f>+VLOOKUP(Table1314[[#This Row],[DeviceMAC]],C126:H2028,5,0)</f>
        <v>User Login Start is Good</v>
      </c>
    </row>
    <row r="126" spans="2:13" ht="43.2" hidden="1" x14ac:dyDescent="0.3">
      <c r="B126" s="5" t="s">
        <v>29</v>
      </c>
      <c r="C126" s="5" t="s">
        <v>83</v>
      </c>
      <c r="D126" s="6">
        <v>44343</v>
      </c>
      <c r="E126" s="28">
        <v>44343.680983796301</v>
      </c>
      <c r="F126" s="7">
        <v>156</v>
      </c>
      <c r="G126" s="7" t="str">
        <f>VLOOKUP(Table1314[[#This Row],[LogRecordType]],RecordTypes!$B$13:$C$27,2,0)</f>
        <v>PowerDown Or Network Disconnect Discovered</v>
      </c>
      <c r="H126" s="5" t="s">
        <v>67</v>
      </c>
      <c r="I126" s="30">
        <f t="shared" si="1"/>
        <v>44343</v>
      </c>
      <c r="J126" s="29">
        <f>+VLOOKUP(Table1314[[#This Row],[DeviceMAC]],C127:F2029,3,0)</f>
        <v>44343.680821759262</v>
      </c>
      <c r="K126">
        <f>+VLOOKUP(Table1314[[#This Row],[DeviceMAC]],C127:F2029,4,0)</f>
        <v>151</v>
      </c>
      <c r="L126" t="str">
        <f>VLOOKUP(Table1314[[#This Row],[PrevRecordType]],RecordTypes!$B$13:$C$27,2,0)</f>
        <v>Device Shutdown Finish</v>
      </c>
      <c r="M126" t="str">
        <f>+VLOOKUP(Table1314[[#This Row],[DeviceMAC]],C127:H2029,5,0)</f>
        <v>Device Shutdown Finish</v>
      </c>
    </row>
    <row r="127" spans="2:13" ht="28.8" hidden="1" x14ac:dyDescent="0.3">
      <c r="B127" s="5" t="s">
        <v>29</v>
      </c>
      <c r="C127" s="5" t="s">
        <v>83</v>
      </c>
      <c r="D127" s="6">
        <v>44343</v>
      </c>
      <c r="E127" s="28">
        <v>44343.680821759262</v>
      </c>
      <c r="F127" s="7">
        <v>151</v>
      </c>
      <c r="G127" s="7" t="str">
        <f>VLOOKUP(Table1314[[#This Row],[LogRecordType]],RecordTypes!$B$13:$C$27,2,0)</f>
        <v>Device Shutdown Finish</v>
      </c>
      <c r="H127" s="5" t="s">
        <v>84</v>
      </c>
      <c r="I127" s="30">
        <f t="shared" si="1"/>
        <v>44343</v>
      </c>
      <c r="J127" s="29">
        <f>+VLOOKUP(Table1314[[#This Row],[DeviceMAC]],C128:F2030,3,0)</f>
        <v>44343.680138888893</v>
      </c>
      <c r="K127">
        <f>+VLOOKUP(Table1314[[#This Row],[DeviceMAC]],C128:F2030,4,0)</f>
        <v>149</v>
      </c>
      <c r="L127" t="str">
        <f>VLOOKUP(Table1314[[#This Row],[PrevRecordType]],RecordTypes!$B$13:$C$27,2,0)</f>
        <v>Device Shutdown Start</v>
      </c>
      <c r="M127" t="str">
        <f>+VLOOKUP(Table1314[[#This Row],[DeviceMAC]],C128:H2030,5,0)</f>
        <v>Device Shutdown Start</v>
      </c>
    </row>
    <row r="128" spans="2:13" ht="43.2" hidden="1" x14ac:dyDescent="0.3">
      <c r="B128" s="5" t="s">
        <v>26</v>
      </c>
      <c r="C128" s="5" t="s">
        <v>64</v>
      </c>
      <c r="D128" s="6">
        <v>44343</v>
      </c>
      <c r="E128" s="28">
        <v>44343.68068287037</v>
      </c>
      <c r="F128" s="7">
        <v>156</v>
      </c>
      <c r="G128" s="7" t="str">
        <f>VLOOKUP(Table1314[[#This Row],[LogRecordType]],RecordTypes!$B$13:$C$27,2,0)</f>
        <v>PowerDown Or Network Disconnect Discovered</v>
      </c>
      <c r="H128" s="5" t="s">
        <v>67</v>
      </c>
      <c r="I128" s="30">
        <f t="shared" si="1"/>
        <v>44343</v>
      </c>
      <c r="J128" s="29">
        <f>+VLOOKUP(Table1314[[#This Row],[DeviceMAC]],C129:F2031,3,0)</f>
        <v>44343.680520833332</v>
      </c>
      <c r="K128">
        <f>+VLOOKUP(Table1314[[#This Row],[DeviceMAC]],C129:F2031,4,0)</f>
        <v>144</v>
      </c>
      <c r="L128" t="str">
        <f>VLOOKUP(Table1314[[#This Row],[PrevRecordType]],RecordTypes!$B$13:$C$27,2,0)</f>
        <v>User Logout is Good</v>
      </c>
      <c r="M128" t="str">
        <f>+VLOOKUP(Table1314[[#This Row],[DeviceMAC]],C129:H2031,5,0)</f>
        <v>User Logout is Good</v>
      </c>
    </row>
    <row r="129" spans="2:13" hidden="1" x14ac:dyDescent="0.3">
      <c r="B129" s="5" t="s">
        <v>26</v>
      </c>
      <c r="C129" s="5" t="s">
        <v>64</v>
      </c>
      <c r="D129" s="6">
        <v>44343</v>
      </c>
      <c r="E129" s="28">
        <v>44343.680520833332</v>
      </c>
      <c r="F129" s="7">
        <v>144</v>
      </c>
      <c r="G129" s="7" t="str">
        <f>VLOOKUP(Table1314[[#This Row],[LogRecordType]],RecordTypes!$B$13:$C$27,2,0)</f>
        <v>User Logout is Good</v>
      </c>
      <c r="H129" s="5" t="s">
        <v>90</v>
      </c>
      <c r="I129" s="30">
        <f t="shared" si="1"/>
        <v>44343</v>
      </c>
      <c r="J129" s="29">
        <f>+VLOOKUP(Table1314[[#This Row],[DeviceMAC]],C130:F2032,3,0)</f>
        <v>44343.680173611108</v>
      </c>
      <c r="K129">
        <f>+VLOOKUP(Table1314[[#This Row],[DeviceMAC]],C130:F2032,4,0)</f>
        <v>139</v>
      </c>
      <c r="L129" t="str">
        <f>VLOOKUP(Table1314[[#This Row],[PrevRecordType]],RecordTypes!$B$13:$C$27,2,0)</f>
        <v>User Logout Start</v>
      </c>
      <c r="M129" t="str">
        <f>+VLOOKUP(Table1314[[#This Row],[DeviceMAC]],C130:H2032,5,0)</f>
        <v>User Logout Start</v>
      </c>
    </row>
    <row r="130" spans="2:13" hidden="1" x14ac:dyDescent="0.3">
      <c r="B130" s="5" t="s">
        <v>26</v>
      </c>
      <c r="C130" s="5" t="s">
        <v>64</v>
      </c>
      <c r="D130" s="6">
        <v>44343</v>
      </c>
      <c r="E130" s="28">
        <v>44343.680173611108</v>
      </c>
      <c r="F130" s="7">
        <v>139</v>
      </c>
      <c r="G130" s="7" t="str">
        <f>VLOOKUP(Table1314[[#This Row],[LogRecordType]],RecordTypes!$B$13:$C$27,2,0)</f>
        <v>User Logout Start</v>
      </c>
      <c r="H130" s="5" t="s">
        <v>90</v>
      </c>
      <c r="I130" s="30">
        <f t="shared" si="1"/>
        <v>44343</v>
      </c>
      <c r="J130" s="29">
        <f>+VLOOKUP(Table1314[[#This Row],[DeviceMAC]],C131:F2033,3,0)</f>
        <v>44343.292812500003</v>
      </c>
      <c r="K130">
        <f>+VLOOKUP(Table1314[[#This Row],[DeviceMAC]],C131:F2033,4,0)</f>
        <v>123</v>
      </c>
      <c r="L130" t="str">
        <f>VLOOKUP(Table1314[[#This Row],[PrevRecordType]],RecordTypes!$B$13:$C$27,2,0)</f>
        <v>User Login Start is Good</v>
      </c>
      <c r="M130" t="str">
        <f>+VLOOKUP(Table1314[[#This Row],[DeviceMAC]],C131:H2033,5,0)</f>
        <v>User Login Start is Good</v>
      </c>
    </row>
    <row r="131" spans="2:13" hidden="1" x14ac:dyDescent="0.3">
      <c r="B131" s="5" t="s">
        <v>29</v>
      </c>
      <c r="C131" s="5" t="s">
        <v>83</v>
      </c>
      <c r="D131" s="6">
        <v>44343</v>
      </c>
      <c r="E131" s="28">
        <v>44343.680138888893</v>
      </c>
      <c r="F131" s="7">
        <v>149</v>
      </c>
      <c r="G131" s="7" t="str">
        <f>VLOOKUP(Table1314[[#This Row],[LogRecordType]],RecordTypes!$B$13:$C$27,2,0)</f>
        <v>Device Shutdown Start</v>
      </c>
      <c r="H131" s="5" t="s">
        <v>84</v>
      </c>
      <c r="I131" s="30">
        <f t="shared" si="1"/>
        <v>44343</v>
      </c>
      <c r="J131" s="29">
        <f>+VLOOKUP(Table1314[[#This Row],[DeviceMAC]],C132:F2034,3,0)</f>
        <v>44343.679594907408</v>
      </c>
      <c r="K131">
        <f>+VLOOKUP(Table1314[[#This Row],[DeviceMAC]],C132:F2034,4,0)</f>
        <v>144</v>
      </c>
      <c r="L131" t="str">
        <f>VLOOKUP(Table1314[[#This Row],[PrevRecordType]],RecordTypes!$B$13:$C$27,2,0)</f>
        <v>User Logout is Good</v>
      </c>
      <c r="M131" t="str">
        <f>+VLOOKUP(Table1314[[#This Row],[DeviceMAC]],C132:H2034,5,0)</f>
        <v>User Logout is Good</v>
      </c>
    </row>
    <row r="132" spans="2:13" ht="43.2" hidden="1" x14ac:dyDescent="0.3">
      <c r="B132" s="5" t="s">
        <v>26</v>
      </c>
      <c r="C132" s="5" t="s">
        <v>79</v>
      </c>
      <c r="D132" s="6">
        <v>44343</v>
      </c>
      <c r="E132" s="28">
        <v>44343.6800462963</v>
      </c>
      <c r="F132" s="7">
        <v>156</v>
      </c>
      <c r="G132" s="7" t="str">
        <f>VLOOKUP(Table1314[[#This Row],[LogRecordType]],RecordTypes!$B$13:$C$27,2,0)</f>
        <v>PowerDown Or Network Disconnect Discovered</v>
      </c>
      <c r="H132" s="5" t="s">
        <v>67</v>
      </c>
      <c r="I132" s="30">
        <f t="shared" si="1"/>
        <v>44343</v>
      </c>
      <c r="J132" s="29">
        <f>+VLOOKUP(Table1314[[#This Row],[DeviceMAC]],C133:F2035,3,0)</f>
        <v>44343.679884259262</v>
      </c>
      <c r="K132">
        <f>+VLOOKUP(Table1314[[#This Row],[DeviceMAC]],C133:F2035,4,0)</f>
        <v>151</v>
      </c>
      <c r="L132" t="str">
        <f>VLOOKUP(Table1314[[#This Row],[PrevRecordType]],RecordTypes!$B$13:$C$27,2,0)</f>
        <v>Device Shutdown Finish</v>
      </c>
      <c r="M132" t="str">
        <f>+VLOOKUP(Table1314[[#This Row],[DeviceMAC]],C133:H2035,5,0)</f>
        <v>Device Shutdown Finish</v>
      </c>
    </row>
    <row r="133" spans="2:13" ht="28.8" hidden="1" x14ac:dyDescent="0.3">
      <c r="B133" s="5" t="s">
        <v>26</v>
      </c>
      <c r="C133" s="5" t="s">
        <v>79</v>
      </c>
      <c r="D133" s="6">
        <v>44343</v>
      </c>
      <c r="E133" s="28">
        <v>44343.679884259262</v>
      </c>
      <c r="F133" s="7">
        <v>151</v>
      </c>
      <c r="G133" s="7" t="str">
        <f>VLOOKUP(Table1314[[#This Row],[LogRecordType]],RecordTypes!$B$13:$C$27,2,0)</f>
        <v>Device Shutdown Finish</v>
      </c>
      <c r="H133" s="5" t="s">
        <v>80</v>
      </c>
      <c r="I133" s="30">
        <f t="shared" si="1"/>
        <v>44343</v>
      </c>
      <c r="J133" s="29">
        <f>+VLOOKUP(Table1314[[#This Row],[DeviceMAC]],C134:F2036,3,0)</f>
        <v>44343.67936342593</v>
      </c>
      <c r="K133">
        <f>+VLOOKUP(Table1314[[#This Row],[DeviceMAC]],C134:F2036,4,0)</f>
        <v>149</v>
      </c>
      <c r="L133" t="str">
        <f>VLOOKUP(Table1314[[#This Row],[PrevRecordType]],RecordTypes!$B$13:$C$27,2,0)</f>
        <v>Device Shutdown Start</v>
      </c>
      <c r="M133" t="str">
        <f>+VLOOKUP(Table1314[[#This Row],[DeviceMAC]],C134:H2036,5,0)</f>
        <v>Device Shutdown Start</v>
      </c>
    </row>
    <row r="134" spans="2:13" hidden="1" x14ac:dyDescent="0.3">
      <c r="B134" s="5" t="s">
        <v>29</v>
      </c>
      <c r="C134" s="5" t="s">
        <v>83</v>
      </c>
      <c r="D134" s="6">
        <v>44343</v>
      </c>
      <c r="E134" s="28">
        <v>44343.679594907408</v>
      </c>
      <c r="F134" s="7">
        <v>144</v>
      </c>
      <c r="G134" s="7" t="str">
        <f>VLOOKUP(Table1314[[#This Row],[LogRecordType]],RecordTypes!$B$13:$C$27,2,0)</f>
        <v>User Logout is Good</v>
      </c>
      <c r="H134" s="5" t="s">
        <v>93</v>
      </c>
      <c r="I134" s="30">
        <f t="shared" si="1"/>
        <v>44343</v>
      </c>
      <c r="J134" s="29">
        <f>+VLOOKUP(Table1314[[#This Row],[DeviceMAC]],C135:F2037,3,0)</f>
        <v>44343.679143518522</v>
      </c>
      <c r="K134">
        <f>+VLOOKUP(Table1314[[#This Row],[DeviceMAC]],C135:F2037,4,0)</f>
        <v>139</v>
      </c>
      <c r="L134" t="str">
        <f>VLOOKUP(Table1314[[#This Row],[PrevRecordType]],RecordTypes!$B$13:$C$27,2,0)</f>
        <v>User Logout Start</v>
      </c>
      <c r="M134" t="str">
        <f>+VLOOKUP(Table1314[[#This Row],[DeviceMAC]],C135:H2037,5,0)</f>
        <v>User Logout Start</v>
      </c>
    </row>
    <row r="135" spans="2:13" ht="43.2" hidden="1" x14ac:dyDescent="0.3">
      <c r="B135" s="5" t="s">
        <v>29</v>
      </c>
      <c r="C135" s="5" t="s">
        <v>74</v>
      </c>
      <c r="D135" s="6">
        <v>44343</v>
      </c>
      <c r="E135" s="28">
        <v>44343.679479166662</v>
      </c>
      <c r="F135" s="7">
        <v>156</v>
      </c>
      <c r="G135" s="7" t="str">
        <f>VLOOKUP(Table1314[[#This Row],[LogRecordType]],RecordTypes!$B$13:$C$27,2,0)</f>
        <v>PowerDown Or Network Disconnect Discovered</v>
      </c>
      <c r="H135" s="5" t="s">
        <v>67</v>
      </c>
      <c r="I135" s="30">
        <f t="shared" si="1"/>
        <v>44343</v>
      </c>
      <c r="J135" s="29">
        <f>+VLOOKUP(Table1314[[#This Row],[DeviceMAC]],C136:F2038,3,0)</f>
        <v>44343.679351851846</v>
      </c>
      <c r="K135">
        <f>+VLOOKUP(Table1314[[#This Row],[DeviceMAC]],C136:F2038,4,0)</f>
        <v>144</v>
      </c>
      <c r="L135" t="str">
        <f>VLOOKUP(Table1314[[#This Row],[PrevRecordType]],RecordTypes!$B$13:$C$27,2,0)</f>
        <v>User Logout is Good</v>
      </c>
      <c r="M135" t="str">
        <f>+VLOOKUP(Table1314[[#This Row],[DeviceMAC]],C136:H2038,5,0)</f>
        <v>User Logout is Good</v>
      </c>
    </row>
    <row r="136" spans="2:13" hidden="1" x14ac:dyDescent="0.3">
      <c r="B136" s="5" t="s">
        <v>26</v>
      </c>
      <c r="C136" s="5" t="s">
        <v>79</v>
      </c>
      <c r="D136" s="6">
        <v>44343</v>
      </c>
      <c r="E136" s="28">
        <v>44343.67936342593</v>
      </c>
      <c r="F136" s="7">
        <v>149</v>
      </c>
      <c r="G136" s="7" t="str">
        <f>VLOOKUP(Table1314[[#This Row],[LogRecordType]],RecordTypes!$B$13:$C$27,2,0)</f>
        <v>Device Shutdown Start</v>
      </c>
      <c r="H136" s="5" t="s">
        <v>80</v>
      </c>
      <c r="I136" s="30">
        <f t="shared" si="1"/>
        <v>44343</v>
      </c>
      <c r="J136" s="29">
        <f>+VLOOKUP(Table1314[[#This Row],[DeviceMAC]],C137:F2039,3,0)</f>
        <v>44343.679120370376</v>
      </c>
      <c r="K136">
        <f>+VLOOKUP(Table1314[[#This Row],[DeviceMAC]],C137:F2039,4,0)</f>
        <v>144</v>
      </c>
      <c r="L136" t="str">
        <f>VLOOKUP(Table1314[[#This Row],[PrevRecordType]],RecordTypes!$B$13:$C$27,2,0)</f>
        <v>User Logout is Good</v>
      </c>
      <c r="M136" t="str">
        <f>+VLOOKUP(Table1314[[#This Row],[DeviceMAC]],C137:H2039,5,0)</f>
        <v>User Logout is Good</v>
      </c>
    </row>
    <row r="137" spans="2:13" hidden="1" x14ac:dyDescent="0.3">
      <c r="B137" s="5" t="s">
        <v>29</v>
      </c>
      <c r="C137" s="5" t="s">
        <v>74</v>
      </c>
      <c r="D137" s="6">
        <v>44343</v>
      </c>
      <c r="E137" s="28">
        <v>44343.679351851846</v>
      </c>
      <c r="F137" s="7">
        <v>144</v>
      </c>
      <c r="G137" s="7" t="str">
        <f>VLOOKUP(Table1314[[#This Row],[LogRecordType]],RecordTypes!$B$13:$C$27,2,0)</f>
        <v>User Logout is Good</v>
      </c>
      <c r="H137" s="5" t="s">
        <v>94</v>
      </c>
      <c r="I137" s="30">
        <f t="shared" si="1"/>
        <v>44343</v>
      </c>
      <c r="J137" s="29">
        <f>+VLOOKUP(Table1314[[#This Row],[DeviceMAC]],C138:F2040,3,0)</f>
        <v>44343.67895833333</v>
      </c>
      <c r="K137">
        <f>+VLOOKUP(Table1314[[#This Row],[DeviceMAC]],C138:F2040,4,0)</f>
        <v>139</v>
      </c>
      <c r="L137" t="str">
        <f>VLOOKUP(Table1314[[#This Row],[PrevRecordType]],RecordTypes!$B$13:$C$27,2,0)</f>
        <v>User Logout Start</v>
      </c>
      <c r="M137" t="str">
        <f>+VLOOKUP(Table1314[[#This Row],[DeviceMAC]],C138:H2040,5,0)</f>
        <v>User Logout Start</v>
      </c>
    </row>
    <row r="138" spans="2:13" ht="28.8" hidden="1" x14ac:dyDescent="0.3">
      <c r="B138" s="5" t="s">
        <v>29</v>
      </c>
      <c r="C138" s="5" t="s">
        <v>83</v>
      </c>
      <c r="D138" s="6">
        <v>44343</v>
      </c>
      <c r="E138" s="28">
        <v>44343.679143518522</v>
      </c>
      <c r="F138" s="7">
        <v>139</v>
      </c>
      <c r="G138" s="7" t="str">
        <f>VLOOKUP(Table1314[[#This Row],[LogRecordType]],RecordTypes!$B$13:$C$27,2,0)</f>
        <v>User Logout Start</v>
      </c>
      <c r="H138" s="5" t="s">
        <v>92</v>
      </c>
      <c r="I138" s="30">
        <f t="shared" si="1"/>
        <v>44343</v>
      </c>
      <c r="J138" s="29">
        <f>+VLOOKUP(Table1314[[#This Row],[DeviceMAC]],C139:F2041,3,0)</f>
        <v>44343.294907407413</v>
      </c>
      <c r="K138">
        <f>+VLOOKUP(Table1314[[#This Row],[DeviceMAC]],C139:F2041,4,0)</f>
        <v>123</v>
      </c>
      <c r="L138" t="str">
        <f>VLOOKUP(Table1314[[#This Row],[PrevRecordType]],RecordTypes!$B$13:$C$27,2,0)</f>
        <v>User Login Start is Good</v>
      </c>
      <c r="M138" t="str">
        <f>+VLOOKUP(Table1314[[#This Row],[DeviceMAC]],C139:H2041,5,0)</f>
        <v>User Login Start is Good</v>
      </c>
    </row>
    <row r="139" spans="2:13" hidden="1" x14ac:dyDescent="0.3">
      <c r="B139" s="5" t="s">
        <v>26</v>
      </c>
      <c r="C139" s="5" t="s">
        <v>79</v>
      </c>
      <c r="D139" s="6">
        <v>44343</v>
      </c>
      <c r="E139" s="28">
        <v>44343.679120370376</v>
      </c>
      <c r="F139" s="7">
        <v>144</v>
      </c>
      <c r="G139" s="7" t="str">
        <f>VLOOKUP(Table1314[[#This Row],[LogRecordType]],RecordTypes!$B$13:$C$27,2,0)</f>
        <v>User Logout is Good</v>
      </c>
      <c r="H139" s="5" t="s">
        <v>82</v>
      </c>
      <c r="I139" s="30">
        <f t="shared" ref="I139:I202" si="2">+VLOOKUP(C139,C140:H2042,2,0)</f>
        <v>44343</v>
      </c>
      <c r="J139" s="29">
        <f>+VLOOKUP(Table1314[[#This Row],[DeviceMAC]],C140:F2042,3,0)</f>
        <v>44343.677824074082</v>
      </c>
      <c r="K139">
        <f>+VLOOKUP(Table1314[[#This Row],[DeviceMAC]],C140:F2042,4,0)</f>
        <v>139</v>
      </c>
      <c r="L139" t="str">
        <f>VLOOKUP(Table1314[[#This Row],[PrevRecordType]],RecordTypes!$B$13:$C$27,2,0)</f>
        <v>User Logout Start</v>
      </c>
      <c r="M139" t="str">
        <f>+VLOOKUP(Table1314[[#This Row],[DeviceMAC]],C140:H2042,5,0)</f>
        <v>User Logout Start</v>
      </c>
    </row>
    <row r="140" spans="2:13" hidden="1" x14ac:dyDescent="0.3">
      <c r="B140" s="5" t="s">
        <v>29</v>
      </c>
      <c r="C140" s="5" t="s">
        <v>74</v>
      </c>
      <c r="D140" s="6">
        <v>44343</v>
      </c>
      <c r="E140" s="28">
        <v>44343.67895833333</v>
      </c>
      <c r="F140" s="7">
        <v>139</v>
      </c>
      <c r="G140" s="7" t="str">
        <f>VLOOKUP(Table1314[[#This Row],[LogRecordType]],RecordTypes!$B$13:$C$27,2,0)</f>
        <v>User Logout Start</v>
      </c>
      <c r="H140" s="5" t="s">
        <v>94</v>
      </c>
      <c r="I140" s="30">
        <f t="shared" si="2"/>
        <v>44343</v>
      </c>
      <c r="J140" s="29">
        <f>+VLOOKUP(Table1314[[#This Row],[DeviceMAC]],C141:F2043,3,0)</f>
        <v>44343.296678240731</v>
      </c>
      <c r="K140">
        <f>+VLOOKUP(Table1314[[#This Row],[DeviceMAC]],C141:F2043,4,0)</f>
        <v>123</v>
      </c>
      <c r="L140" t="str">
        <f>VLOOKUP(Table1314[[#This Row],[PrevRecordType]],RecordTypes!$B$13:$C$27,2,0)</f>
        <v>User Login Start is Good</v>
      </c>
      <c r="M140" t="str">
        <f>+VLOOKUP(Table1314[[#This Row],[DeviceMAC]],C141:H2043,5,0)</f>
        <v>User Login Start is Good</v>
      </c>
    </row>
    <row r="141" spans="2:13" ht="43.2" hidden="1" x14ac:dyDescent="0.3">
      <c r="B141" s="5" t="s">
        <v>26</v>
      </c>
      <c r="C141" s="5" t="s">
        <v>85</v>
      </c>
      <c r="D141" s="6">
        <v>44343</v>
      </c>
      <c r="E141" s="28">
        <v>44343.678541666675</v>
      </c>
      <c r="F141" s="7">
        <v>156</v>
      </c>
      <c r="G141" s="7" t="str">
        <f>VLOOKUP(Table1314[[#This Row],[LogRecordType]],RecordTypes!$B$13:$C$27,2,0)</f>
        <v>PowerDown Or Network Disconnect Discovered</v>
      </c>
      <c r="H141" s="5" t="s">
        <v>67</v>
      </c>
      <c r="I141" s="30">
        <f t="shared" si="2"/>
        <v>44343</v>
      </c>
      <c r="J141" s="29">
        <f>+VLOOKUP(Table1314[[#This Row],[DeviceMAC]],C142:F2044,3,0)</f>
        <v>44343.678402777783</v>
      </c>
      <c r="K141">
        <f>+VLOOKUP(Table1314[[#This Row],[DeviceMAC]],C142:F2044,4,0)</f>
        <v>151</v>
      </c>
      <c r="L141" t="str">
        <f>VLOOKUP(Table1314[[#This Row],[PrevRecordType]],RecordTypes!$B$13:$C$27,2,0)</f>
        <v>Device Shutdown Finish</v>
      </c>
      <c r="M141" t="str">
        <f>+VLOOKUP(Table1314[[#This Row],[DeviceMAC]],C142:H2044,5,0)</f>
        <v>Device Shutdown Finish</v>
      </c>
    </row>
    <row r="142" spans="2:13" ht="28.8" hidden="1" x14ac:dyDescent="0.3">
      <c r="B142" s="5" t="s">
        <v>26</v>
      </c>
      <c r="C142" s="5" t="s">
        <v>85</v>
      </c>
      <c r="D142" s="6">
        <v>44343</v>
      </c>
      <c r="E142" s="28">
        <v>44343.678402777783</v>
      </c>
      <c r="F142" s="7">
        <v>151</v>
      </c>
      <c r="G142" s="7" t="str">
        <f>VLOOKUP(Table1314[[#This Row],[LogRecordType]],RecordTypes!$B$13:$C$27,2,0)</f>
        <v>Device Shutdown Finish</v>
      </c>
      <c r="H142" s="5" t="s">
        <v>86</v>
      </c>
      <c r="I142" s="30">
        <f t="shared" si="2"/>
        <v>44343</v>
      </c>
      <c r="J142" s="29">
        <f>+VLOOKUP(Table1314[[#This Row],[DeviceMAC]],C143:F2045,3,0)</f>
        <v>44343.677986111114</v>
      </c>
      <c r="K142">
        <f>+VLOOKUP(Table1314[[#This Row],[DeviceMAC]],C143:F2045,4,0)</f>
        <v>149</v>
      </c>
      <c r="L142" t="str">
        <f>VLOOKUP(Table1314[[#This Row],[PrevRecordType]],RecordTypes!$B$13:$C$27,2,0)</f>
        <v>Device Shutdown Start</v>
      </c>
      <c r="M142" t="str">
        <f>+VLOOKUP(Table1314[[#This Row],[DeviceMAC]],C143:H2045,5,0)</f>
        <v>Device Shutdown Start</v>
      </c>
    </row>
    <row r="143" spans="2:13" hidden="1" x14ac:dyDescent="0.3">
      <c r="B143" s="5" t="s">
        <v>26</v>
      </c>
      <c r="C143" s="5" t="s">
        <v>85</v>
      </c>
      <c r="D143" s="6">
        <v>44343</v>
      </c>
      <c r="E143" s="28">
        <v>44343.677986111114</v>
      </c>
      <c r="F143" s="7">
        <v>149</v>
      </c>
      <c r="G143" s="7" t="str">
        <f>VLOOKUP(Table1314[[#This Row],[LogRecordType]],RecordTypes!$B$13:$C$27,2,0)</f>
        <v>Device Shutdown Start</v>
      </c>
      <c r="H143" s="5" t="s">
        <v>86</v>
      </c>
      <c r="I143" s="30">
        <f t="shared" si="2"/>
        <v>44343</v>
      </c>
      <c r="J143" s="29">
        <f>+VLOOKUP(Table1314[[#This Row],[DeviceMAC]],C144:F2046,3,0)</f>
        <v>44343.677754629629</v>
      </c>
      <c r="K143">
        <f>+VLOOKUP(Table1314[[#This Row],[DeviceMAC]],C144:F2046,4,0)</f>
        <v>144</v>
      </c>
      <c r="L143" t="str">
        <f>VLOOKUP(Table1314[[#This Row],[PrevRecordType]],RecordTypes!$B$13:$C$27,2,0)</f>
        <v>User Logout is Good</v>
      </c>
      <c r="M143" t="str">
        <f>+VLOOKUP(Table1314[[#This Row],[DeviceMAC]],C144:H2046,5,0)</f>
        <v>User Logout is Good</v>
      </c>
    </row>
    <row r="144" spans="2:13" ht="28.8" hidden="1" x14ac:dyDescent="0.3">
      <c r="B144" s="5" t="s">
        <v>26</v>
      </c>
      <c r="C144" s="5" t="s">
        <v>79</v>
      </c>
      <c r="D144" s="6">
        <v>44343</v>
      </c>
      <c r="E144" s="28">
        <v>44343.677824074082</v>
      </c>
      <c r="F144" s="7">
        <v>139</v>
      </c>
      <c r="G144" s="7" t="str">
        <f>VLOOKUP(Table1314[[#This Row],[LogRecordType]],RecordTypes!$B$13:$C$27,2,0)</f>
        <v>User Logout Start</v>
      </c>
      <c r="H144" s="5" t="s">
        <v>81</v>
      </c>
      <c r="I144" s="30">
        <f t="shared" si="2"/>
        <v>44343</v>
      </c>
      <c r="J144" s="29">
        <f>+VLOOKUP(Table1314[[#This Row],[DeviceMAC]],C145:F2047,3,0)</f>
        <v>44343.295104166675</v>
      </c>
      <c r="K144">
        <f>+VLOOKUP(Table1314[[#This Row],[DeviceMAC]],C145:F2047,4,0)</f>
        <v>123</v>
      </c>
      <c r="L144" t="str">
        <f>VLOOKUP(Table1314[[#This Row],[PrevRecordType]],RecordTypes!$B$13:$C$27,2,0)</f>
        <v>User Login Start is Good</v>
      </c>
      <c r="M144" t="str">
        <f>+VLOOKUP(Table1314[[#This Row],[DeviceMAC]],C145:H2047,5,0)</f>
        <v>User Login Start is Good</v>
      </c>
    </row>
    <row r="145" spans="2:13" hidden="1" x14ac:dyDescent="0.3">
      <c r="B145" s="5" t="s">
        <v>26</v>
      </c>
      <c r="C145" s="5" t="s">
        <v>85</v>
      </c>
      <c r="D145" s="6">
        <v>44343</v>
      </c>
      <c r="E145" s="28">
        <v>44343.677754629629</v>
      </c>
      <c r="F145" s="7">
        <v>144</v>
      </c>
      <c r="G145" s="7" t="str">
        <f>VLOOKUP(Table1314[[#This Row],[LogRecordType]],RecordTypes!$B$13:$C$27,2,0)</f>
        <v>User Logout is Good</v>
      </c>
      <c r="H145" s="5" t="s">
        <v>90</v>
      </c>
      <c r="I145" s="30">
        <f t="shared" si="2"/>
        <v>44343</v>
      </c>
      <c r="J145" s="29">
        <f>+VLOOKUP(Table1314[[#This Row],[DeviceMAC]],C146:F2048,3,0)</f>
        <v>44343.677395833336</v>
      </c>
      <c r="K145">
        <f>+VLOOKUP(Table1314[[#This Row],[DeviceMAC]],C146:F2048,4,0)</f>
        <v>139</v>
      </c>
      <c r="L145" t="str">
        <f>VLOOKUP(Table1314[[#This Row],[PrevRecordType]],RecordTypes!$B$13:$C$27,2,0)</f>
        <v>User Logout Start</v>
      </c>
      <c r="M145" t="str">
        <f>+VLOOKUP(Table1314[[#This Row],[DeviceMAC]],C146:H2048,5,0)</f>
        <v>User Logout Start</v>
      </c>
    </row>
    <row r="146" spans="2:13" ht="28.8" hidden="1" x14ac:dyDescent="0.3">
      <c r="B146" s="5" t="s">
        <v>26</v>
      </c>
      <c r="C146" s="5" t="s">
        <v>85</v>
      </c>
      <c r="D146" s="6">
        <v>44343</v>
      </c>
      <c r="E146" s="28">
        <v>44343.677395833336</v>
      </c>
      <c r="F146" s="7">
        <v>139</v>
      </c>
      <c r="G146" s="7" t="str">
        <f>VLOOKUP(Table1314[[#This Row],[LogRecordType]],RecordTypes!$B$13:$C$27,2,0)</f>
        <v>User Logout Start</v>
      </c>
      <c r="H146" s="5" t="s">
        <v>89</v>
      </c>
      <c r="I146" s="30">
        <f t="shared" si="2"/>
        <v>44343</v>
      </c>
      <c r="J146" s="29">
        <f>+VLOOKUP(Table1314[[#This Row],[DeviceMAC]],C147:F2049,3,0)</f>
        <v>44343.295497685191</v>
      </c>
      <c r="K146">
        <f>+VLOOKUP(Table1314[[#This Row],[DeviceMAC]],C147:F2049,4,0)</f>
        <v>123</v>
      </c>
      <c r="L146" t="str">
        <f>VLOOKUP(Table1314[[#This Row],[PrevRecordType]],RecordTypes!$B$13:$C$27,2,0)</f>
        <v>User Login Start is Good</v>
      </c>
      <c r="M146" t="str">
        <f>+VLOOKUP(Table1314[[#This Row],[DeviceMAC]],C147:H2049,5,0)</f>
        <v>User Login Start is Good</v>
      </c>
    </row>
    <row r="147" spans="2:13" ht="43.2" hidden="1" x14ac:dyDescent="0.3">
      <c r="B147" s="5" t="s">
        <v>29</v>
      </c>
      <c r="C147" s="5" t="s">
        <v>97</v>
      </c>
      <c r="D147" s="6">
        <v>44343</v>
      </c>
      <c r="E147" s="28">
        <v>44343.674664351856</v>
      </c>
      <c r="F147" s="7">
        <v>156</v>
      </c>
      <c r="G147" s="7" t="str">
        <f>VLOOKUP(Table1314[[#This Row],[LogRecordType]],RecordTypes!$B$13:$C$27,2,0)</f>
        <v>PowerDown Or Network Disconnect Discovered</v>
      </c>
      <c r="H147" s="5" t="s">
        <v>67</v>
      </c>
      <c r="I147" s="30">
        <f t="shared" si="2"/>
        <v>44343</v>
      </c>
      <c r="J147" s="29">
        <f>+VLOOKUP(Table1314[[#This Row],[DeviceMAC]],C148:F2050,3,0)</f>
        <v>44343.674525462964</v>
      </c>
      <c r="K147">
        <f>+VLOOKUP(Table1314[[#This Row],[DeviceMAC]],C148:F2050,4,0)</f>
        <v>151</v>
      </c>
      <c r="L147" t="str">
        <f>VLOOKUP(Table1314[[#This Row],[PrevRecordType]],RecordTypes!$B$13:$C$27,2,0)</f>
        <v>Device Shutdown Finish</v>
      </c>
      <c r="M147" t="str">
        <f>+VLOOKUP(Table1314[[#This Row],[DeviceMAC]],C148:H2050,5,0)</f>
        <v>Device Shutdown Finish</v>
      </c>
    </row>
    <row r="148" spans="2:13" ht="28.8" hidden="1" x14ac:dyDescent="0.3">
      <c r="B148" s="5" t="s">
        <v>29</v>
      </c>
      <c r="C148" s="5" t="s">
        <v>97</v>
      </c>
      <c r="D148" s="6">
        <v>44343</v>
      </c>
      <c r="E148" s="28">
        <v>44343.674525462964</v>
      </c>
      <c r="F148" s="7">
        <v>151</v>
      </c>
      <c r="G148" s="7" t="str">
        <f>VLOOKUP(Table1314[[#This Row],[LogRecordType]],RecordTypes!$B$13:$C$27,2,0)</f>
        <v>Device Shutdown Finish</v>
      </c>
      <c r="H148" s="5" t="s">
        <v>98</v>
      </c>
      <c r="I148" s="30">
        <f t="shared" si="2"/>
        <v>44343</v>
      </c>
      <c r="J148" s="29">
        <f>+VLOOKUP(Table1314[[#This Row],[DeviceMAC]],C149:F2051,3,0)</f>
        <v>44343.674155092594</v>
      </c>
      <c r="K148">
        <f>+VLOOKUP(Table1314[[#This Row],[DeviceMAC]],C149:F2051,4,0)</f>
        <v>149</v>
      </c>
      <c r="L148" t="str">
        <f>VLOOKUP(Table1314[[#This Row],[PrevRecordType]],RecordTypes!$B$13:$C$27,2,0)</f>
        <v>Device Shutdown Start</v>
      </c>
      <c r="M148" t="str">
        <f>+VLOOKUP(Table1314[[#This Row],[DeviceMAC]],C149:H2051,5,0)</f>
        <v>Device Shutdown Start</v>
      </c>
    </row>
    <row r="149" spans="2:13" hidden="1" x14ac:dyDescent="0.3">
      <c r="B149" s="5" t="s">
        <v>29</v>
      </c>
      <c r="C149" s="5" t="s">
        <v>97</v>
      </c>
      <c r="D149" s="6">
        <v>44343</v>
      </c>
      <c r="E149" s="28">
        <v>44343.674155092594</v>
      </c>
      <c r="F149" s="7">
        <v>149</v>
      </c>
      <c r="G149" s="7" t="str">
        <f>VLOOKUP(Table1314[[#This Row],[LogRecordType]],RecordTypes!$B$13:$C$27,2,0)</f>
        <v>Device Shutdown Start</v>
      </c>
      <c r="H149" s="5" t="s">
        <v>98</v>
      </c>
      <c r="I149" s="30">
        <f t="shared" si="2"/>
        <v>44343</v>
      </c>
      <c r="J149" s="29">
        <f>+VLOOKUP(Table1314[[#This Row],[DeviceMAC]],C150:F2052,3,0)</f>
        <v>44343.673564814817</v>
      </c>
      <c r="K149">
        <f>+VLOOKUP(Table1314[[#This Row],[DeviceMAC]],C150:F2052,4,0)</f>
        <v>144</v>
      </c>
      <c r="L149" t="str">
        <f>VLOOKUP(Table1314[[#This Row],[PrevRecordType]],RecordTypes!$B$13:$C$27,2,0)</f>
        <v>User Logout is Good</v>
      </c>
      <c r="M149" t="str">
        <f>+VLOOKUP(Table1314[[#This Row],[DeviceMAC]],C150:H2052,5,0)</f>
        <v>User Logout is Good</v>
      </c>
    </row>
    <row r="150" spans="2:13" hidden="1" x14ac:dyDescent="0.3">
      <c r="B150" s="5" t="s">
        <v>29</v>
      </c>
      <c r="C150" s="5" t="s">
        <v>97</v>
      </c>
      <c r="D150" s="6">
        <v>44343</v>
      </c>
      <c r="E150" s="28">
        <v>44343.673564814817</v>
      </c>
      <c r="F150" s="7">
        <v>144</v>
      </c>
      <c r="G150" s="7" t="str">
        <f>VLOOKUP(Table1314[[#This Row],[LogRecordType]],RecordTypes!$B$13:$C$27,2,0)</f>
        <v>User Logout is Good</v>
      </c>
      <c r="H150" s="5" t="s">
        <v>94</v>
      </c>
      <c r="I150" s="30">
        <f t="shared" si="2"/>
        <v>44343</v>
      </c>
      <c r="J150" s="29">
        <f>+VLOOKUP(Table1314[[#This Row],[DeviceMAC]],C151:F2053,3,0)</f>
        <v>44343.673148148147</v>
      </c>
      <c r="K150">
        <f>+VLOOKUP(Table1314[[#This Row],[DeviceMAC]],C151:F2053,4,0)</f>
        <v>139</v>
      </c>
      <c r="L150" t="str">
        <f>VLOOKUP(Table1314[[#This Row],[PrevRecordType]],RecordTypes!$B$13:$C$27,2,0)</f>
        <v>User Logout Start</v>
      </c>
      <c r="M150" t="str">
        <f>+VLOOKUP(Table1314[[#This Row],[DeviceMAC]],C151:H2053,5,0)</f>
        <v>User Logout Start</v>
      </c>
    </row>
    <row r="151" spans="2:13" ht="28.8" hidden="1" x14ac:dyDescent="0.3">
      <c r="B151" s="5" t="s">
        <v>29</v>
      </c>
      <c r="C151" s="5" t="s">
        <v>97</v>
      </c>
      <c r="D151" s="6">
        <v>44343</v>
      </c>
      <c r="E151" s="28">
        <v>44343.673148148147</v>
      </c>
      <c r="F151" s="7">
        <v>139</v>
      </c>
      <c r="G151" s="7" t="str">
        <f>VLOOKUP(Table1314[[#This Row],[LogRecordType]],RecordTypes!$B$13:$C$27,2,0)</f>
        <v>User Logout Start</v>
      </c>
      <c r="H151" s="5" t="s">
        <v>99</v>
      </c>
      <c r="I151" s="30">
        <f t="shared" si="2"/>
        <v>44343</v>
      </c>
      <c r="J151" s="29">
        <f>+VLOOKUP(Table1314[[#This Row],[DeviceMAC]],C152:F2054,3,0)</f>
        <v>44343.300706018519</v>
      </c>
      <c r="K151">
        <f>+VLOOKUP(Table1314[[#This Row],[DeviceMAC]],C152:F2054,4,0)</f>
        <v>123</v>
      </c>
      <c r="L151" t="str">
        <f>VLOOKUP(Table1314[[#This Row],[PrevRecordType]],RecordTypes!$B$13:$C$27,2,0)</f>
        <v>User Login Start is Good</v>
      </c>
      <c r="M151" t="str">
        <f>+VLOOKUP(Table1314[[#This Row],[DeviceMAC]],C152:H2054,5,0)</f>
        <v>User Login Start is Good</v>
      </c>
    </row>
    <row r="152" spans="2:13" ht="43.2" hidden="1" x14ac:dyDescent="0.3">
      <c r="B152" s="5" t="s">
        <v>26</v>
      </c>
      <c r="C152" s="5" t="s">
        <v>62</v>
      </c>
      <c r="D152" s="6">
        <v>44343</v>
      </c>
      <c r="E152" s="28">
        <v>44343.67283564814</v>
      </c>
      <c r="F152" s="7">
        <v>156</v>
      </c>
      <c r="G152" s="7" t="str">
        <f>VLOOKUP(Table1314[[#This Row],[LogRecordType]],RecordTypes!$B$13:$C$27,2,0)</f>
        <v>PowerDown Or Network Disconnect Discovered</v>
      </c>
      <c r="H152" s="5" t="s">
        <v>67</v>
      </c>
      <c r="I152" s="30">
        <f t="shared" si="2"/>
        <v>44343</v>
      </c>
      <c r="J152" s="29">
        <f>+VLOOKUP(Table1314[[#This Row],[DeviceMAC]],C153:F2055,3,0)</f>
        <v>44343.672719907401</v>
      </c>
      <c r="K152">
        <f>+VLOOKUP(Table1314[[#This Row],[DeviceMAC]],C153:F2055,4,0)</f>
        <v>144</v>
      </c>
      <c r="L152" t="str">
        <f>VLOOKUP(Table1314[[#This Row],[PrevRecordType]],RecordTypes!$B$13:$C$27,2,0)</f>
        <v>User Logout is Good</v>
      </c>
      <c r="M152" t="str">
        <f>+VLOOKUP(Table1314[[#This Row],[DeviceMAC]],C153:H2055,5,0)</f>
        <v>User Logout is Good</v>
      </c>
    </row>
    <row r="153" spans="2:13" hidden="1" x14ac:dyDescent="0.3">
      <c r="B153" s="5" t="s">
        <v>26</v>
      </c>
      <c r="C153" s="5" t="s">
        <v>62</v>
      </c>
      <c r="D153" s="6">
        <v>44343</v>
      </c>
      <c r="E153" s="28">
        <v>44343.672719907401</v>
      </c>
      <c r="F153" s="7">
        <v>144</v>
      </c>
      <c r="G153" s="7" t="str">
        <f>VLOOKUP(Table1314[[#This Row],[LogRecordType]],RecordTypes!$B$13:$C$27,2,0)</f>
        <v>User Logout is Good</v>
      </c>
      <c r="H153" s="5" t="s">
        <v>63</v>
      </c>
      <c r="I153" s="30">
        <f t="shared" si="2"/>
        <v>44343</v>
      </c>
      <c r="J153" s="29">
        <f>+VLOOKUP(Table1314[[#This Row],[DeviceMAC]],C154:F2056,3,0)</f>
        <v>44343.672291666662</v>
      </c>
      <c r="K153">
        <f>+VLOOKUP(Table1314[[#This Row],[DeviceMAC]],C154:F2056,4,0)</f>
        <v>139</v>
      </c>
      <c r="L153" t="str">
        <f>VLOOKUP(Table1314[[#This Row],[PrevRecordType]],RecordTypes!$B$13:$C$27,2,0)</f>
        <v>User Logout Start</v>
      </c>
      <c r="M153" t="str">
        <f>+VLOOKUP(Table1314[[#This Row],[DeviceMAC]],C154:H2056,5,0)</f>
        <v>User Logout Start</v>
      </c>
    </row>
    <row r="154" spans="2:13" ht="43.2" hidden="1" x14ac:dyDescent="0.3">
      <c r="B154" s="5" t="s">
        <v>26</v>
      </c>
      <c r="C154" s="5" t="s">
        <v>72</v>
      </c>
      <c r="D154" s="6">
        <v>44343</v>
      </c>
      <c r="E154" s="28">
        <v>44343.672673611109</v>
      </c>
      <c r="F154" s="7">
        <v>156</v>
      </c>
      <c r="G154" s="7" t="str">
        <f>VLOOKUP(Table1314[[#This Row],[LogRecordType]],RecordTypes!$B$13:$C$27,2,0)</f>
        <v>PowerDown Or Network Disconnect Discovered</v>
      </c>
      <c r="H154" s="5" t="s">
        <v>67</v>
      </c>
      <c r="I154" s="30">
        <f t="shared" si="2"/>
        <v>44343</v>
      </c>
      <c r="J154" s="29">
        <f>+VLOOKUP(Table1314[[#This Row],[DeviceMAC]],C155:F2057,3,0)</f>
        <v>44343.672523148147</v>
      </c>
      <c r="K154">
        <f>+VLOOKUP(Table1314[[#This Row],[DeviceMAC]],C155:F2057,4,0)</f>
        <v>151</v>
      </c>
      <c r="L154" t="str">
        <f>VLOOKUP(Table1314[[#This Row],[PrevRecordType]],RecordTypes!$B$13:$C$27,2,0)</f>
        <v>Device Shutdown Finish</v>
      </c>
      <c r="M154" t="str">
        <f>+VLOOKUP(Table1314[[#This Row],[DeviceMAC]],C155:H2057,5,0)</f>
        <v>Device Shutdown Finish</v>
      </c>
    </row>
    <row r="155" spans="2:13" ht="28.8" hidden="1" x14ac:dyDescent="0.3">
      <c r="B155" s="5" t="s">
        <v>26</v>
      </c>
      <c r="C155" s="5" t="s">
        <v>72</v>
      </c>
      <c r="D155" s="6">
        <v>44343</v>
      </c>
      <c r="E155" s="28">
        <v>44343.672523148147</v>
      </c>
      <c r="F155" s="7">
        <v>151</v>
      </c>
      <c r="G155" s="7" t="str">
        <f>VLOOKUP(Table1314[[#This Row],[LogRecordType]],RecordTypes!$B$13:$C$27,2,0)</f>
        <v>Device Shutdown Finish</v>
      </c>
      <c r="H155" s="5" t="s">
        <v>73</v>
      </c>
      <c r="I155" s="30">
        <f t="shared" si="2"/>
        <v>44343</v>
      </c>
      <c r="J155" s="29">
        <f>+VLOOKUP(Table1314[[#This Row],[DeviceMAC]],C156:F2058,3,0)</f>
        <v>44343.671932870369</v>
      </c>
      <c r="K155">
        <f>+VLOOKUP(Table1314[[#This Row],[DeviceMAC]],C156:F2058,4,0)</f>
        <v>149</v>
      </c>
      <c r="L155" t="str">
        <f>VLOOKUP(Table1314[[#This Row],[PrevRecordType]],RecordTypes!$B$13:$C$27,2,0)</f>
        <v>Device Shutdown Start</v>
      </c>
      <c r="M155" t="str">
        <f>+VLOOKUP(Table1314[[#This Row],[DeviceMAC]],C156:H2058,5,0)</f>
        <v>Device Shutdown Start</v>
      </c>
    </row>
    <row r="156" spans="2:13" hidden="1" x14ac:dyDescent="0.3">
      <c r="B156" s="5" t="s">
        <v>26</v>
      </c>
      <c r="C156" s="5" t="s">
        <v>62</v>
      </c>
      <c r="D156" s="6">
        <v>44343</v>
      </c>
      <c r="E156" s="28">
        <v>44343.672291666662</v>
      </c>
      <c r="F156" s="7">
        <v>139</v>
      </c>
      <c r="G156" s="7" t="str">
        <f>VLOOKUP(Table1314[[#This Row],[LogRecordType]],RecordTypes!$B$13:$C$27,2,0)</f>
        <v>User Logout Start</v>
      </c>
      <c r="H156" s="5" t="s">
        <v>63</v>
      </c>
      <c r="I156" s="30">
        <f t="shared" si="2"/>
        <v>44343</v>
      </c>
      <c r="J156" s="29">
        <f>+VLOOKUP(Table1314[[#This Row],[DeviceMAC]],C157:F2059,3,0)</f>
        <v>44343.294016203698</v>
      </c>
      <c r="K156">
        <f>+VLOOKUP(Table1314[[#This Row],[DeviceMAC]],C157:F2059,4,0)</f>
        <v>123</v>
      </c>
      <c r="L156" t="str">
        <f>VLOOKUP(Table1314[[#This Row],[PrevRecordType]],RecordTypes!$B$13:$C$27,2,0)</f>
        <v>User Login Start is Good</v>
      </c>
      <c r="M156" t="str">
        <f>+VLOOKUP(Table1314[[#This Row],[DeviceMAC]],C157:H2059,5,0)</f>
        <v>User Login Start is Good</v>
      </c>
    </row>
    <row r="157" spans="2:13" ht="43.2" hidden="1" x14ac:dyDescent="0.3">
      <c r="B157" s="5" t="s">
        <v>26</v>
      </c>
      <c r="C157" s="5" t="s">
        <v>54</v>
      </c>
      <c r="D157" s="6">
        <v>44343</v>
      </c>
      <c r="E157" s="28">
        <v>44343.672037037024</v>
      </c>
      <c r="F157" s="7">
        <v>156</v>
      </c>
      <c r="G157" s="7" t="str">
        <f>VLOOKUP(Table1314[[#This Row],[LogRecordType]],RecordTypes!$B$13:$C$27,2,0)</f>
        <v>PowerDown Or Network Disconnect Discovered</v>
      </c>
      <c r="H157" s="5" t="s">
        <v>67</v>
      </c>
      <c r="I157" s="30">
        <f t="shared" si="2"/>
        <v>44343</v>
      </c>
      <c r="J157" s="29">
        <f>+VLOOKUP(Table1314[[#This Row],[DeviceMAC]],C158:F2060,3,0)</f>
        <v>44343.671921296285</v>
      </c>
      <c r="K157">
        <f>+VLOOKUP(Table1314[[#This Row],[DeviceMAC]],C158:F2060,4,0)</f>
        <v>144</v>
      </c>
      <c r="L157" t="str">
        <f>VLOOKUP(Table1314[[#This Row],[PrevRecordType]],RecordTypes!$B$13:$C$27,2,0)</f>
        <v>User Logout is Good</v>
      </c>
      <c r="M157" t="str">
        <f>+VLOOKUP(Table1314[[#This Row],[DeviceMAC]],C158:H2060,5,0)</f>
        <v>User Logout is Good</v>
      </c>
    </row>
    <row r="158" spans="2:13" hidden="1" x14ac:dyDescent="0.3">
      <c r="B158" s="5" t="s">
        <v>26</v>
      </c>
      <c r="C158" s="5" t="s">
        <v>72</v>
      </c>
      <c r="D158" s="6">
        <v>44343</v>
      </c>
      <c r="E158" s="28">
        <v>44343.671932870369</v>
      </c>
      <c r="F158" s="7">
        <v>149</v>
      </c>
      <c r="G158" s="7" t="str">
        <f>VLOOKUP(Table1314[[#This Row],[LogRecordType]],RecordTypes!$B$13:$C$27,2,0)</f>
        <v>Device Shutdown Start</v>
      </c>
      <c r="H158" s="5" t="s">
        <v>73</v>
      </c>
      <c r="I158" s="30">
        <f t="shared" si="2"/>
        <v>44343</v>
      </c>
      <c r="J158" s="29">
        <f>+VLOOKUP(Table1314[[#This Row],[DeviceMAC]],C159:F2061,3,0)</f>
        <v>44343.671481481484</v>
      </c>
      <c r="K158">
        <f>+VLOOKUP(Table1314[[#This Row],[DeviceMAC]],C159:F2061,4,0)</f>
        <v>144</v>
      </c>
      <c r="L158" t="str">
        <f>VLOOKUP(Table1314[[#This Row],[PrevRecordType]],RecordTypes!$B$13:$C$27,2,0)</f>
        <v>User Logout is Good</v>
      </c>
      <c r="M158" t="str">
        <f>+VLOOKUP(Table1314[[#This Row],[DeviceMAC]],C159:H2061,5,0)</f>
        <v>User Logout is Good</v>
      </c>
    </row>
    <row r="159" spans="2:13" hidden="1" x14ac:dyDescent="0.3">
      <c r="B159" s="5" t="s">
        <v>26</v>
      </c>
      <c r="C159" s="5" t="s">
        <v>54</v>
      </c>
      <c r="D159" s="6">
        <v>44343</v>
      </c>
      <c r="E159" s="28">
        <v>44343.671921296285</v>
      </c>
      <c r="F159" s="7">
        <v>144</v>
      </c>
      <c r="G159" s="7" t="str">
        <f>VLOOKUP(Table1314[[#This Row],[LogRecordType]],RecordTypes!$B$13:$C$27,2,0)</f>
        <v>User Logout is Good</v>
      </c>
      <c r="H159" s="5" t="s">
        <v>88</v>
      </c>
      <c r="I159" s="30">
        <f t="shared" si="2"/>
        <v>44343</v>
      </c>
      <c r="J159" s="29">
        <f>+VLOOKUP(Table1314[[#This Row],[DeviceMAC]],C160:F2062,3,0)</f>
        <v>44343.671527777769</v>
      </c>
      <c r="K159">
        <f>+VLOOKUP(Table1314[[#This Row],[DeviceMAC]],C160:F2062,4,0)</f>
        <v>139</v>
      </c>
      <c r="L159" t="str">
        <f>VLOOKUP(Table1314[[#This Row],[PrevRecordType]],RecordTypes!$B$13:$C$27,2,0)</f>
        <v>User Logout Start</v>
      </c>
      <c r="M159" t="str">
        <f>+VLOOKUP(Table1314[[#This Row],[DeviceMAC]],C160:H2062,5,0)</f>
        <v>User Logout Start</v>
      </c>
    </row>
    <row r="160" spans="2:13" hidden="1" x14ac:dyDescent="0.3">
      <c r="B160" s="5" t="s">
        <v>26</v>
      </c>
      <c r="C160" s="5" t="s">
        <v>54</v>
      </c>
      <c r="D160" s="6">
        <v>44343</v>
      </c>
      <c r="E160" s="28">
        <v>44343.671527777769</v>
      </c>
      <c r="F160" s="7">
        <v>139</v>
      </c>
      <c r="G160" s="7" t="str">
        <f>VLOOKUP(Table1314[[#This Row],[LogRecordType]],RecordTypes!$B$13:$C$27,2,0)</f>
        <v>User Logout Start</v>
      </c>
      <c r="H160" s="5" t="s">
        <v>88</v>
      </c>
      <c r="I160" s="30">
        <f t="shared" si="2"/>
        <v>44343</v>
      </c>
      <c r="J160" s="29">
        <f>+VLOOKUP(Table1314[[#This Row],[DeviceMAC]],C161:F2063,3,0)</f>
        <v>44343.295659722215</v>
      </c>
      <c r="K160">
        <f>+VLOOKUP(Table1314[[#This Row],[DeviceMAC]],C161:F2063,4,0)</f>
        <v>123</v>
      </c>
      <c r="L160" t="str">
        <f>VLOOKUP(Table1314[[#This Row],[PrevRecordType]],RecordTypes!$B$13:$C$27,2,0)</f>
        <v>User Login Start is Good</v>
      </c>
      <c r="M160" t="str">
        <f>+VLOOKUP(Table1314[[#This Row],[DeviceMAC]],C161:H2063,5,0)</f>
        <v>User Login Start is Good</v>
      </c>
    </row>
    <row r="161" spans="2:13" hidden="1" x14ac:dyDescent="0.3">
      <c r="B161" s="5" t="s">
        <v>26</v>
      </c>
      <c r="C161" s="5" t="s">
        <v>72</v>
      </c>
      <c r="D161" s="6">
        <v>44343</v>
      </c>
      <c r="E161" s="28">
        <v>44343.671481481484</v>
      </c>
      <c r="F161" s="7">
        <v>144</v>
      </c>
      <c r="G161" s="7" t="str">
        <f>VLOOKUP(Table1314[[#This Row],[LogRecordType]],RecordTypes!$B$13:$C$27,2,0)</f>
        <v>User Logout is Good</v>
      </c>
      <c r="H161" s="5" t="s">
        <v>68</v>
      </c>
      <c r="I161" s="30">
        <f t="shared" si="2"/>
        <v>44343</v>
      </c>
      <c r="J161" s="29">
        <f>+VLOOKUP(Table1314[[#This Row],[DeviceMAC]],C162:F2064,3,0)</f>
        <v>44343.671064814815</v>
      </c>
      <c r="K161">
        <f>+VLOOKUP(Table1314[[#This Row],[DeviceMAC]],C162:F2064,4,0)</f>
        <v>139</v>
      </c>
      <c r="L161" t="str">
        <f>VLOOKUP(Table1314[[#This Row],[PrevRecordType]],RecordTypes!$B$13:$C$27,2,0)</f>
        <v>User Logout Start</v>
      </c>
      <c r="M161" t="str">
        <f>+VLOOKUP(Table1314[[#This Row],[DeviceMAC]],C162:H2064,5,0)</f>
        <v>User Logout Start</v>
      </c>
    </row>
    <row r="162" spans="2:13" ht="28.8" hidden="1" x14ac:dyDescent="0.3">
      <c r="B162" s="5" t="s">
        <v>26</v>
      </c>
      <c r="C162" s="5" t="s">
        <v>72</v>
      </c>
      <c r="D162" s="6">
        <v>44343</v>
      </c>
      <c r="E162" s="28">
        <v>44343.671064814815</v>
      </c>
      <c r="F162" s="7">
        <v>139</v>
      </c>
      <c r="G162" s="7" t="str">
        <f>VLOOKUP(Table1314[[#This Row],[LogRecordType]],RecordTypes!$B$13:$C$27,2,0)</f>
        <v>User Logout Start</v>
      </c>
      <c r="H162" s="5" t="s">
        <v>87</v>
      </c>
      <c r="I162" s="30">
        <f t="shared" si="2"/>
        <v>44343</v>
      </c>
      <c r="J162" s="29">
        <f>+VLOOKUP(Table1314[[#This Row],[DeviceMAC]],C163:F2065,3,0)</f>
        <v>44343.294467592597</v>
      </c>
      <c r="K162">
        <f>+VLOOKUP(Table1314[[#This Row],[DeviceMAC]],C163:F2065,4,0)</f>
        <v>123</v>
      </c>
      <c r="L162" t="str">
        <f>VLOOKUP(Table1314[[#This Row],[PrevRecordType]],RecordTypes!$B$13:$C$27,2,0)</f>
        <v>User Login Start is Good</v>
      </c>
      <c r="M162" t="str">
        <f>+VLOOKUP(Table1314[[#This Row],[DeviceMAC]],C163:H2065,5,0)</f>
        <v>User Login Start is Good</v>
      </c>
    </row>
    <row r="163" spans="2:13" ht="43.2" hidden="1" x14ac:dyDescent="0.3">
      <c r="B163" s="5" t="s">
        <v>26</v>
      </c>
      <c r="C163" s="5" t="s">
        <v>56</v>
      </c>
      <c r="D163" s="6">
        <v>44343</v>
      </c>
      <c r="E163" s="28">
        <v>44343.670972222215</v>
      </c>
      <c r="F163" s="7">
        <v>156</v>
      </c>
      <c r="G163" s="7" t="str">
        <f>VLOOKUP(Table1314[[#This Row],[LogRecordType]],RecordTypes!$B$13:$C$27,2,0)</f>
        <v>PowerDown Or Network Disconnect Discovered</v>
      </c>
      <c r="H163" s="5" t="s">
        <v>67</v>
      </c>
      <c r="I163" s="30">
        <f t="shared" si="2"/>
        <v>44343</v>
      </c>
      <c r="J163" s="29">
        <f>+VLOOKUP(Table1314[[#This Row],[DeviceMAC]],C164:F2066,3,0)</f>
        <v>44343.670844907399</v>
      </c>
      <c r="K163">
        <f>+VLOOKUP(Table1314[[#This Row],[DeviceMAC]],C164:F2066,4,0)</f>
        <v>144</v>
      </c>
      <c r="L163" t="str">
        <f>VLOOKUP(Table1314[[#This Row],[PrevRecordType]],RecordTypes!$B$13:$C$27,2,0)</f>
        <v>User Logout is Good</v>
      </c>
      <c r="M163" t="str">
        <f>+VLOOKUP(Table1314[[#This Row],[DeviceMAC]],C164:H2066,5,0)</f>
        <v>User Logout is Good</v>
      </c>
    </row>
    <row r="164" spans="2:13" hidden="1" x14ac:dyDescent="0.3">
      <c r="B164" s="5" t="s">
        <v>26</v>
      </c>
      <c r="C164" s="5" t="s">
        <v>56</v>
      </c>
      <c r="D164" s="6">
        <v>44343</v>
      </c>
      <c r="E164" s="28">
        <v>44343.670844907399</v>
      </c>
      <c r="F164" s="7">
        <v>144</v>
      </c>
      <c r="G164" s="7" t="str">
        <f>VLOOKUP(Table1314[[#This Row],[LogRecordType]],RecordTypes!$B$13:$C$27,2,0)</f>
        <v>User Logout is Good</v>
      </c>
      <c r="H164" s="5" t="s">
        <v>68</v>
      </c>
      <c r="I164" s="30">
        <f t="shared" si="2"/>
        <v>44343</v>
      </c>
      <c r="J164" s="29">
        <f>+VLOOKUP(Table1314[[#This Row],[DeviceMAC]],C165:F2067,3,0)</f>
        <v>44343.670393518514</v>
      </c>
      <c r="K164">
        <f>+VLOOKUP(Table1314[[#This Row],[DeviceMAC]],C165:F2067,4,0)</f>
        <v>139</v>
      </c>
      <c r="L164" t="str">
        <f>VLOOKUP(Table1314[[#This Row],[PrevRecordType]],RecordTypes!$B$13:$C$27,2,0)</f>
        <v>User Logout Start</v>
      </c>
      <c r="M164" t="str">
        <f>+VLOOKUP(Table1314[[#This Row],[DeviceMAC]],C165:H2067,5,0)</f>
        <v>User Logout Start</v>
      </c>
    </row>
    <row r="165" spans="2:13" hidden="1" x14ac:dyDescent="0.3">
      <c r="B165" s="5" t="s">
        <v>26</v>
      </c>
      <c r="C165" s="5" t="s">
        <v>56</v>
      </c>
      <c r="D165" s="6">
        <v>44343</v>
      </c>
      <c r="E165" s="28">
        <v>44343.670393518514</v>
      </c>
      <c r="F165" s="7">
        <v>139</v>
      </c>
      <c r="G165" s="7" t="str">
        <f>VLOOKUP(Table1314[[#This Row],[LogRecordType]],RecordTypes!$B$13:$C$27,2,0)</f>
        <v>User Logout Start</v>
      </c>
      <c r="H165" s="5" t="s">
        <v>68</v>
      </c>
      <c r="I165" s="30">
        <f t="shared" si="2"/>
        <v>44343</v>
      </c>
      <c r="J165" s="29">
        <f>+VLOOKUP(Table1314[[#This Row],[DeviceMAC]],C166:F2068,3,0)</f>
        <v>44343.291006944441</v>
      </c>
      <c r="K165">
        <f>+VLOOKUP(Table1314[[#This Row],[DeviceMAC]],C166:F2068,4,0)</f>
        <v>123</v>
      </c>
      <c r="L165" t="str">
        <f>VLOOKUP(Table1314[[#This Row],[PrevRecordType]],RecordTypes!$B$13:$C$27,2,0)</f>
        <v>User Login Start is Good</v>
      </c>
      <c r="M165" t="str">
        <f>+VLOOKUP(Table1314[[#This Row],[DeviceMAC]],C166:H2068,5,0)</f>
        <v>User Login Start is Good</v>
      </c>
    </row>
    <row r="166" spans="2:13" ht="43.2" hidden="1" x14ac:dyDescent="0.3">
      <c r="B166" s="5" t="s">
        <v>29</v>
      </c>
      <c r="C166" s="5" t="s">
        <v>60</v>
      </c>
      <c r="D166" s="6">
        <v>44343</v>
      </c>
      <c r="E166" s="28">
        <v>44343.669097222228</v>
      </c>
      <c r="F166" s="7">
        <v>156</v>
      </c>
      <c r="G166" s="7" t="str">
        <f>VLOOKUP(Table1314[[#This Row],[LogRecordType]],RecordTypes!$B$13:$C$27,2,0)</f>
        <v>PowerDown Or Network Disconnect Discovered</v>
      </c>
      <c r="H166" s="5" t="s">
        <v>67</v>
      </c>
      <c r="I166" s="30">
        <f t="shared" si="2"/>
        <v>44343</v>
      </c>
      <c r="J166" s="29">
        <f>+VLOOKUP(Table1314[[#This Row],[DeviceMAC]],C167:F2069,3,0)</f>
        <v>44343.668969907412</v>
      </c>
      <c r="K166">
        <f>+VLOOKUP(Table1314[[#This Row],[DeviceMAC]],C167:F2069,4,0)</f>
        <v>144</v>
      </c>
      <c r="L166" t="str">
        <f>VLOOKUP(Table1314[[#This Row],[PrevRecordType]],RecordTypes!$B$13:$C$27,2,0)</f>
        <v>User Logout is Good</v>
      </c>
      <c r="M166" t="str">
        <f>+VLOOKUP(Table1314[[#This Row],[DeviceMAC]],C167:H2069,5,0)</f>
        <v>User Logout is Good</v>
      </c>
    </row>
    <row r="167" spans="2:13" hidden="1" x14ac:dyDescent="0.3">
      <c r="B167" s="5" t="s">
        <v>29</v>
      </c>
      <c r="C167" s="5" t="s">
        <v>60</v>
      </c>
      <c r="D167" s="6">
        <v>44343</v>
      </c>
      <c r="E167" s="28">
        <v>44343.668969907412</v>
      </c>
      <c r="F167" s="7">
        <v>144</v>
      </c>
      <c r="G167" s="7" t="str">
        <f>VLOOKUP(Table1314[[#This Row],[LogRecordType]],RecordTypes!$B$13:$C$27,2,0)</f>
        <v>User Logout is Good</v>
      </c>
      <c r="H167" s="5" t="s">
        <v>76</v>
      </c>
      <c r="I167" s="30">
        <f t="shared" si="2"/>
        <v>44343</v>
      </c>
      <c r="J167" s="29">
        <f>+VLOOKUP(Table1314[[#This Row],[DeviceMAC]],C168:F2070,3,0)</f>
        <v>44343.668530092596</v>
      </c>
      <c r="K167">
        <f>+VLOOKUP(Table1314[[#This Row],[DeviceMAC]],C168:F2070,4,0)</f>
        <v>139</v>
      </c>
      <c r="L167" t="str">
        <f>VLOOKUP(Table1314[[#This Row],[PrevRecordType]],RecordTypes!$B$13:$C$27,2,0)</f>
        <v>User Logout Start</v>
      </c>
      <c r="M167" t="str">
        <f>+VLOOKUP(Table1314[[#This Row],[DeviceMAC]],C168:H2070,5,0)</f>
        <v>User Logout Start</v>
      </c>
    </row>
    <row r="168" spans="2:13" hidden="1" x14ac:dyDescent="0.3">
      <c r="B168" s="5" t="s">
        <v>29</v>
      </c>
      <c r="C168" s="5" t="s">
        <v>60</v>
      </c>
      <c r="D168" s="6">
        <v>44343</v>
      </c>
      <c r="E168" s="28">
        <v>44343.668530092596</v>
      </c>
      <c r="F168" s="7">
        <v>139</v>
      </c>
      <c r="G168" s="7" t="str">
        <f>VLOOKUP(Table1314[[#This Row],[LogRecordType]],RecordTypes!$B$13:$C$27,2,0)</f>
        <v>User Logout Start</v>
      </c>
      <c r="H168" s="5" t="s">
        <v>76</v>
      </c>
      <c r="I168" s="30">
        <f t="shared" si="2"/>
        <v>44343</v>
      </c>
      <c r="J168" s="29">
        <f>+VLOOKUP(Table1314[[#This Row],[DeviceMAC]],C169:F2071,3,0)</f>
        <v>44343.291932870372</v>
      </c>
      <c r="K168">
        <f>+VLOOKUP(Table1314[[#This Row],[DeviceMAC]],C169:F2071,4,0)</f>
        <v>113</v>
      </c>
      <c r="L168" t="str">
        <f>VLOOKUP(Table1314[[#This Row],[PrevRecordType]],RecordTypes!$B$13:$C$27,2,0)</f>
        <v>User Login Start</v>
      </c>
      <c r="M168" t="str">
        <f>+VLOOKUP(Table1314[[#This Row],[DeviceMAC]],C169:H2071,5,0)</f>
        <v>User Login Start</v>
      </c>
    </row>
    <row r="169" spans="2:13" ht="43.2" hidden="1" x14ac:dyDescent="0.3">
      <c r="B169" s="5" t="s">
        <v>26</v>
      </c>
      <c r="C169" s="5" t="s">
        <v>43</v>
      </c>
      <c r="D169" s="6">
        <v>44343</v>
      </c>
      <c r="E169" s="28">
        <v>44343.657060185193</v>
      </c>
      <c r="F169" s="7">
        <v>156</v>
      </c>
      <c r="G169" s="7" t="str">
        <f>VLOOKUP(Table1314[[#This Row],[LogRecordType]],RecordTypes!$B$13:$C$27,2,0)</f>
        <v>PowerDown Or Network Disconnect Discovered</v>
      </c>
      <c r="H169" s="5" t="s">
        <v>67</v>
      </c>
      <c r="I169" s="30">
        <f t="shared" si="2"/>
        <v>44343</v>
      </c>
      <c r="J169" s="29">
        <f>+VLOOKUP(Table1314[[#This Row],[DeviceMAC]],C170:F2072,3,0)</f>
        <v>44343.6569212963</v>
      </c>
      <c r="K169">
        <f>+VLOOKUP(Table1314[[#This Row],[DeviceMAC]],C170:F2072,4,0)</f>
        <v>151</v>
      </c>
      <c r="L169" t="str">
        <f>VLOOKUP(Table1314[[#This Row],[PrevRecordType]],RecordTypes!$B$13:$C$27,2,0)</f>
        <v>Device Shutdown Finish</v>
      </c>
      <c r="M169" t="str">
        <f>+VLOOKUP(Table1314[[#This Row],[DeviceMAC]],C170:H2072,5,0)</f>
        <v>Device Shutdown Finish</v>
      </c>
    </row>
    <row r="170" spans="2:13" ht="28.8" hidden="1" x14ac:dyDescent="0.3">
      <c r="B170" s="5" t="s">
        <v>26</v>
      </c>
      <c r="C170" s="5" t="s">
        <v>43</v>
      </c>
      <c r="D170" s="6">
        <v>44343</v>
      </c>
      <c r="E170" s="28">
        <v>44343.6569212963</v>
      </c>
      <c r="F170" s="7">
        <v>151</v>
      </c>
      <c r="G170" s="7" t="str">
        <f>VLOOKUP(Table1314[[#This Row],[LogRecordType]],RecordTypes!$B$13:$C$27,2,0)</f>
        <v>Device Shutdown Finish</v>
      </c>
      <c r="H170" s="5" t="s">
        <v>44</v>
      </c>
      <c r="I170" s="30">
        <f t="shared" si="2"/>
        <v>44343</v>
      </c>
      <c r="J170" s="29">
        <f>+VLOOKUP(Table1314[[#This Row],[DeviceMAC]],C171:F2073,3,0)</f>
        <v>44343.6566087963</v>
      </c>
      <c r="K170">
        <f>+VLOOKUP(Table1314[[#This Row],[DeviceMAC]],C171:F2073,4,0)</f>
        <v>149</v>
      </c>
      <c r="L170" t="str">
        <f>VLOOKUP(Table1314[[#This Row],[PrevRecordType]],RecordTypes!$B$13:$C$27,2,0)</f>
        <v>Device Shutdown Start</v>
      </c>
      <c r="M170" t="str">
        <f>+VLOOKUP(Table1314[[#This Row],[DeviceMAC]],C171:H2073,5,0)</f>
        <v>Device Shutdown Start</v>
      </c>
    </row>
    <row r="171" spans="2:13" hidden="1" x14ac:dyDescent="0.3">
      <c r="B171" s="5" t="s">
        <v>26</v>
      </c>
      <c r="C171" s="5" t="s">
        <v>43</v>
      </c>
      <c r="D171" s="6">
        <v>44343</v>
      </c>
      <c r="E171" s="28">
        <v>44343.6566087963</v>
      </c>
      <c r="F171" s="7">
        <v>149</v>
      </c>
      <c r="G171" s="7" t="str">
        <f>VLOOKUP(Table1314[[#This Row],[LogRecordType]],RecordTypes!$B$13:$C$27,2,0)</f>
        <v>Device Shutdown Start</v>
      </c>
      <c r="H171" s="5" t="s">
        <v>44</v>
      </c>
      <c r="I171" s="30">
        <f t="shared" si="2"/>
        <v>44343</v>
      </c>
      <c r="J171" s="29">
        <f>+VLOOKUP(Table1314[[#This Row],[DeviceMAC]],C172:F2074,3,0)</f>
        <v>44343.656261574077</v>
      </c>
      <c r="K171">
        <f>+VLOOKUP(Table1314[[#This Row],[DeviceMAC]],C172:F2074,4,0)</f>
        <v>144</v>
      </c>
      <c r="L171" t="str">
        <f>VLOOKUP(Table1314[[#This Row],[PrevRecordType]],RecordTypes!$B$13:$C$27,2,0)</f>
        <v>User Logout is Good</v>
      </c>
      <c r="M171" t="str">
        <f>+VLOOKUP(Table1314[[#This Row],[DeviceMAC]],C172:H2074,5,0)</f>
        <v>User Logout is Good</v>
      </c>
    </row>
    <row r="172" spans="2:13" hidden="1" x14ac:dyDescent="0.3">
      <c r="B172" s="5" t="s">
        <v>26</v>
      </c>
      <c r="C172" s="5" t="s">
        <v>43</v>
      </c>
      <c r="D172" s="6">
        <v>44343</v>
      </c>
      <c r="E172" s="28">
        <v>44343.656261574077</v>
      </c>
      <c r="F172" s="7">
        <v>144</v>
      </c>
      <c r="G172" s="7" t="str">
        <f>VLOOKUP(Table1314[[#This Row],[LogRecordType]],RecordTypes!$B$13:$C$27,2,0)</f>
        <v>User Logout is Good</v>
      </c>
      <c r="H172" s="5" t="s">
        <v>47</v>
      </c>
      <c r="I172" s="30">
        <f t="shared" si="2"/>
        <v>44343</v>
      </c>
      <c r="J172" s="29">
        <f>+VLOOKUP(Table1314[[#This Row],[DeviceMAC]],C173:F2075,3,0)</f>
        <v>44343.65587962963</v>
      </c>
      <c r="K172">
        <f>+VLOOKUP(Table1314[[#This Row],[DeviceMAC]],C173:F2075,4,0)</f>
        <v>139</v>
      </c>
      <c r="L172" t="str">
        <f>VLOOKUP(Table1314[[#This Row],[PrevRecordType]],RecordTypes!$B$13:$C$27,2,0)</f>
        <v>User Logout Start</v>
      </c>
      <c r="M172" t="str">
        <f>+VLOOKUP(Table1314[[#This Row],[DeviceMAC]],C173:H2075,5,0)</f>
        <v>User Logout Start</v>
      </c>
    </row>
    <row r="173" spans="2:13" ht="28.8" hidden="1" x14ac:dyDescent="0.3">
      <c r="B173" s="5" t="s">
        <v>26</v>
      </c>
      <c r="C173" s="5" t="s">
        <v>43</v>
      </c>
      <c r="D173" s="6">
        <v>44343</v>
      </c>
      <c r="E173" s="28">
        <v>44343.65587962963</v>
      </c>
      <c r="F173" s="7">
        <v>139</v>
      </c>
      <c r="G173" s="7" t="str">
        <f>VLOOKUP(Table1314[[#This Row],[LogRecordType]],RecordTypes!$B$13:$C$27,2,0)</f>
        <v>User Logout Start</v>
      </c>
      <c r="H173" s="5" t="s">
        <v>46</v>
      </c>
      <c r="I173" s="30">
        <f t="shared" si="2"/>
        <v>44343</v>
      </c>
      <c r="J173" s="29">
        <f>+VLOOKUP(Table1314[[#This Row],[DeviceMAC]],C174:F2076,3,0)</f>
        <v>44343.279780092591</v>
      </c>
      <c r="K173">
        <f>+VLOOKUP(Table1314[[#This Row],[DeviceMAC]],C174:F2076,4,0)</f>
        <v>123</v>
      </c>
      <c r="L173" t="str">
        <f>VLOOKUP(Table1314[[#This Row],[PrevRecordType]],RecordTypes!$B$13:$C$27,2,0)</f>
        <v>User Login Start is Good</v>
      </c>
      <c r="M173" t="str">
        <f>+VLOOKUP(Table1314[[#This Row],[DeviceMAC]],C174:H2076,5,0)</f>
        <v>User Login Start is Good</v>
      </c>
    </row>
    <row r="174" spans="2:13" ht="43.2" hidden="1" x14ac:dyDescent="0.3">
      <c r="B174" s="5" t="s">
        <v>26</v>
      </c>
      <c r="C174" s="5" t="s">
        <v>37</v>
      </c>
      <c r="D174" s="6">
        <v>44343</v>
      </c>
      <c r="E174" s="28">
        <v>44343.655555555553</v>
      </c>
      <c r="F174" s="7">
        <v>156</v>
      </c>
      <c r="G174" s="7" t="str">
        <f>VLOOKUP(Table1314[[#This Row],[LogRecordType]],RecordTypes!$B$13:$C$27,2,0)</f>
        <v>PowerDown Or Network Disconnect Discovered</v>
      </c>
      <c r="H174" s="5" t="s">
        <v>67</v>
      </c>
      <c r="I174" s="30">
        <f t="shared" si="2"/>
        <v>44343</v>
      </c>
      <c r="J174" s="29">
        <f>+VLOOKUP(Table1314[[#This Row],[DeviceMAC]],C175:F2077,3,0)</f>
        <v>44343.655405092592</v>
      </c>
      <c r="K174">
        <f>+VLOOKUP(Table1314[[#This Row],[DeviceMAC]],C175:F2077,4,0)</f>
        <v>151</v>
      </c>
      <c r="L174" t="str">
        <f>VLOOKUP(Table1314[[#This Row],[PrevRecordType]],RecordTypes!$B$13:$C$27,2,0)</f>
        <v>Device Shutdown Finish</v>
      </c>
      <c r="M174" t="str">
        <f>+VLOOKUP(Table1314[[#This Row],[DeviceMAC]],C175:H2077,5,0)</f>
        <v>Device Shutdown Finish</v>
      </c>
    </row>
    <row r="175" spans="2:13" ht="28.8" hidden="1" x14ac:dyDescent="0.3">
      <c r="B175" s="5" t="s">
        <v>26</v>
      </c>
      <c r="C175" s="5" t="s">
        <v>37</v>
      </c>
      <c r="D175" s="6">
        <v>44343</v>
      </c>
      <c r="E175" s="28">
        <v>44343.655405092592</v>
      </c>
      <c r="F175" s="7">
        <v>151</v>
      </c>
      <c r="G175" s="7" t="str">
        <f>VLOOKUP(Table1314[[#This Row],[LogRecordType]],RecordTypes!$B$13:$C$27,2,0)</f>
        <v>Device Shutdown Finish</v>
      </c>
      <c r="H175" s="5" t="s">
        <v>38</v>
      </c>
      <c r="I175" s="30">
        <f t="shared" si="2"/>
        <v>44343</v>
      </c>
      <c r="J175" s="29">
        <f>+VLOOKUP(Table1314[[#This Row],[DeviceMAC]],C176:F2078,3,0)</f>
        <v>44343.654976851853</v>
      </c>
      <c r="K175">
        <f>+VLOOKUP(Table1314[[#This Row],[DeviceMAC]],C176:F2078,4,0)</f>
        <v>149</v>
      </c>
      <c r="L175" t="str">
        <f>VLOOKUP(Table1314[[#This Row],[PrevRecordType]],RecordTypes!$B$13:$C$27,2,0)</f>
        <v>Device Shutdown Start</v>
      </c>
      <c r="M175" t="str">
        <f>+VLOOKUP(Table1314[[#This Row],[DeviceMAC]],C176:H2078,5,0)</f>
        <v>Device Shutdown Start</v>
      </c>
    </row>
    <row r="176" spans="2:13" hidden="1" x14ac:dyDescent="0.3">
      <c r="B176" s="5" t="s">
        <v>26</v>
      </c>
      <c r="C176" s="5" t="s">
        <v>37</v>
      </c>
      <c r="D176" s="6">
        <v>44343</v>
      </c>
      <c r="E176" s="28">
        <v>44343.654976851853</v>
      </c>
      <c r="F176" s="7">
        <v>149</v>
      </c>
      <c r="G176" s="7" t="str">
        <f>VLOOKUP(Table1314[[#This Row],[LogRecordType]],RecordTypes!$B$13:$C$27,2,0)</f>
        <v>Device Shutdown Start</v>
      </c>
      <c r="H176" s="5" t="s">
        <v>38</v>
      </c>
      <c r="I176" s="30">
        <f t="shared" si="2"/>
        <v>44343</v>
      </c>
      <c r="J176" s="29">
        <f>+VLOOKUP(Table1314[[#This Row],[DeviceMAC]],C177:F2079,3,0)</f>
        <v>44343.654236111113</v>
      </c>
      <c r="K176">
        <f>+VLOOKUP(Table1314[[#This Row],[DeviceMAC]],C177:F2079,4,0)</f>
        <v>144</v>
      </c>
      <c r="L176" t="str">
        <f>VLOOKUP(Table1314[[#This Row],[PrevRecordType]],RecordTypes!$B$13:$C$27,2,0)</f>
        <v>User Logout is Good</v>
      </c>
      <c r="M176" t="str">
        <f>+VLOOKUP(Table1314[[#This Row],[DeviceMAC]],C177:H2079,5,0)</f>
        <v>User Logout is Good</v>
      </c>
    </row>
    <row r="177" spans="2:13" hidden="1" x14ac:dyDescent="0.3">
      <c r="B177" s="5" t="s">
        <v>26</v>
      </c>
      <c r="C177" s="5" t="s">
        <v>37</v>
      </c>
      <c r="D177" s="6">
        <v>44343</v>
      </c>
      <c r="E177" s="28">
        <v>44343.654236111113</v>
      </c>
      <c r="F177" s="7">
        <v>144</v>
      </c>
      <c r="G177" s="7" t="str">
        <f>VLOOKUP(Table1314[[#This Row],[LogRecordType]],RecordTypes!$B$13:$C$27,2,0)</f>
        <v>User Logout is Good</v>
      </c>
      <c r="H177" s="5" t="s">
        <v>40</v>
      </c>
      <c r="I177" s="30">
        <f t="shared" si="2"/>
        <v>44343</v>
      </c>
      <c r="J177" s="29">
        <f>+VLOOKUP(Table1314[[#This Row],[DeviceMAC]],C178:F2080,3,0)</f>
        <v>44343.653819444444</v>
      </c>
      <c r="K177">
        <f>+VLOOKUP(Table1314[[#This Row],[DeviceMAC]],C178:F2080,4,0)</f>
        <v>139</v>
      </c>
      <c r="L177" t="str">
        <f>VLOOKUP(Table1314[[#This Row],[PrevRecordType]],RecordTypes!$B$13:$C$27,2,0)</f>
        <v>User Logout Start</v>
      </c>
      <c r="M177" t="str">
        <f>+VLOOKUP(Table1314[[#This Row],[DeviceMAC]],C178:H2080,5,0)</f>
        <v>User Logout Start</v>
      </c>
    </row>
    <row r="178" spans="2:13" ht="28.8" hidden="1" x14ac:dyDescent="0.3">
      <c r="B178" s="5" t="s">
        <v>26</v>
      </c>
      <c r="C178" s="5" t="s">
        <v>37</v>
      </c>
      <c r="D178" s="6">
        <v>44343</v>
      </c>
      <c r="E178" s="28">
        <v>44343.653819444444</v>
      </c>
      <c r="F178" s="7">
        <v>139</v>
      </c>
      <c r="G178" s="7" t="str">
        <f>VLOOKUP(Table1314[[#This Row],[LogRecordType]],RecordTypes!$B$13:$C$27,2,0)</f>
        <v>User Logout Start</v>
      </c>
      <c r="H178" s="5" t="s">
        <v>39</v>
      </c>
      <c r="I178" s="30">
        <f t="shared" si="2"/>
        <v>44343</v>
      </c>
      <c r="J178" s="29">
        <f>+VLOOKUP(Table1314[[#This Row],[DeviceMAC]],C179:F2081,3,0)</f>
        <v>44343.265717592592</v>
      </c>
      <c r="K178">
        <f>+VLOOKUP(Table1314[[#This Row],[DeviceMAC]],C179:F2081,4,0)</f>
        <v>123</v>
      </c>
      <c r="L178" t="str">
        <f>VLOOKUP(Table1314[[#This Row],[PrevRecordType]],RecordTypes!$B$13:$C$27,2,0)</f>
        <v>User Login Start is Good</v>
      </c>
      <c r="M178" t="str">
        <f>+VLOOKUP(Table1314[[#This Row],[DeviceMAC]],C179:H2081,5,0)</f>
        <v>User Login Start is Good</v>
      </c>
    </row>
    <row r="179" spans="2:13" ht="43.2" hidden="1" x14ac:dyDescent="0.3">
      <c r="B179" s="5" t="s">
        <v>26</v>
      </c>
      <c r="C179" s="5" t="s">
        <v>32</v>
      </c>
      <c r="D179" s="6">
        <v>44343</v>
      </c>
      <c r="E179" s="28">
        <v>44343.649074074085</v>
      </c>
      <c r="F179" s="7">
        <v>156</v>
      </c>
      <c r="G179" s="7" t="str">
        <f>VLOOKUP(Table1314[[#This Row],[LogRecordType]],RecordTypes!$B$13:$C$27,2,0)</f>
        <v>PowerDown Or Network Disconnect Discovered</v>
      </c>
      <c r="H179" s="5" t="s">
        <v>67</v>
      </c>
      <c r="I179" s="30">
        <f t="shared" si="2"/>
        <v>44343</v>
      </c>
      <c r="J179" s="29">
        <f>+VLOOKUP(Table1314[[#This Row],[DeviceMAC]],C180:F2082,3,0)</f>
        <v>44343.648946759269</v>
      </c>
      <c r="K179">
        <f>+VLOOKUP(Table1314[[#This Row],[DeviceMAC]],C180:F2082,4,0)</f>
        <v>151</v>
      </c>
      <c r="L179" t="str">
        <f>VLOOKUP(Table1314[[#This Row],[PrevRecordType]],RecordTypes!$B$13:$C$27,2,0)</f>
        <v>Device Shutdown Finish</v>
      </c>
      <c r="M179" t="str">
        <f>+VLOOKUP(Table1314[[#This Row],[DeviceMAC]],C180:H2082,5,0)</f>
        <v>Device Shutdown Finish</v>
      </c>
    </row>
    <row r="180" spans="2:13" ht="28.8" hidden="1" x14ac:dyDescent="0.3">
      <c r="B180" s="5" t="s">
        <v>26</v>
      </c>
      <c r="C180" s="5" t="s">
        <v>32</v>
      </c>
      <c r="D180" s="6">
        <v>44343</v>
      </c>
      <c r="E180" s="28">
        <v>44343.648946759269</v>
      </c>
      <c r="F180" s="7">
        <v>151</v>
      </c>
      <c r="G180" s="7" t="str">
        <f>VLOOKUP(Table1314[[#This Row],[LogRecordType]],RecordTypes!$B$13:$C$27,2,0)</f>
        <v>Device Shutdown Finish</v>
      </c>
      <c r="H180" s="5" t="s">
        <v>33</v>
      </c>
      <c r="I180" s="30">
        <f t="shared" si="2"/>
        <v>44343</v>
      </c>
      <c r="J180" s="29">
        <f>+VLOOKUP(Table1314[[#This Row],[DeviceMAC]],C181:F2083,3,0)</f>
        <v>44343.648113425937</v>
      </c>
      <c r="K180">
        <f>+VLOOKUP(Table1314[[#This Row],[DeviceMAC]],C181:F2083,4,0)</f>
        <v>149</v>
      </c>
      <c r="L180" t="str">
        <f>VLOOKUP(Table1314[[#This Row],[PrevRecordType]],RecordTypes!$B$13:$C$27,2,0)</f>
        <v>Device Shutdown Start</v>
      </c>
      <c r="M180" t="str">
        <f>+VLOOKUP(Table1314[[#This Row],[DeviceMAC]],C181:H2083,5,0)</f>
        <v>Device Shutdown Start</v>
      </c>
    </row>
    <row r="181" spans="2:13" hidden="1" x14ac:dyDescent="0.3">
      <c r="B181" s="5" t="s">
        <v>26</v>
      </c>
      <c r="C181" s="5" t="s">
        <v>32</v>
      </c>
      <c r="D181" s="6">
        <v>44343</v>
      </c>
      <c r="E181" s="28">
        <v>44343.648113425937</v>
      </c>
      <c r="F181" s="7">
        <v>149</v>
      </c>
      <c r="G181" s="7" t="str">
        <f>VLOOKUP(Table1314[[#This Row],[LogRecordType]],RecordTypes!$B$13:$C$27,2,0)</f>
        <v>Device Shutdown Start</v>
      </c>
      <c r="H181" s="5" t="s">
        <v>33</v>
      </c>
      <c r="I181" s="30">
        <f t="shared" si="2"/>
        <v>44343</v>
      </c>
      <c r="J181" s="29">
        <f>+VLOOKUP(Table1314[[#This Row],[DeviceMAC]],C182:F2084,3,0)</f>
        <v>44343.647361111121</v>
      </c>
      <c r="K181">
        <f>+VLOOKUP(Table1314[[#This Row],[DeviceMAC]],C182:F2084,4,0)</f>
        <v>144</v>
      </c>
      <c r="L181" t="str">
        <f>VLOOKUP(Table1314[[#This Row],[PrevRecordType]],RecordTypes!$B$13:$C$27,2,0)</f>
        <v>User Logout is Good</v>
      </c>
      <c r="M181" t="str">
        <f>+VLOOKUP(Table1314[[#This Row],[DeviceMAC]],C182:H2084,5,0)</f>
        <v>User Logout is Good</v>
      </c>
    </row>
    <row r="182" spans="2:13" hidden="1" x14ac:dyDescent="0.3">
      <c r="B182" s="5" t="s">
        <v>26</v>
      </c>
      <c r="C182" s="5" t="s">
        <v>32</v>
      </c>
      <c r="D182" s="6">
        <v>44343</v>
      </c>
      <c r="E182" s="28">
        <v>44343.647361111121</v>
      </c>
      <c r="F182" s="7">
        <v>144</v>
      </c>
      <c r="G182" s="7" t="str">
        <f>VLOOKUP(Table1314[[#This Row],[LogRecordType]],RecordTypes!$B$13:$C$27,2,0)</f>
        <v>User Logout is Good</v>
      </c>
      <c r="H182" s="5" t="s">
        <v>34</v>
      </c>
      <c r="I182" s="30">
        <f t="shared" si="2"/>
        <v>44343</v>
      </c>
      <c r="J182" s="29">
        <f>+VLOOKUP(Table1314[[#This Row],[DeviceMAC]],C183:F2085,3,0)</f>
        <v>44343.646921296306</v>
      </c>
      <c r="K182">
        <f>+VLOOKUP(Table1314[[#This Row],[DeviceMAC]],C183:F2085,4,0)</f>
        <v>139</v>
      </c>
      <c r="L182" t="str">
        <f>VLOOKUP(Table1314[[#This Row],[PrevRecordType]],RecordTypes!$B$13:$C$27,2,0)</f>
        <v>User Logout Start</v>
      </c>
      <c r="M182" t="str">
        <f>+VLOOKUP(Table1314[[#This Row],[DeviceMAC]],C183:H2085,5,0)</f>
        <v>User Logout Start</v>
      </c>
    </row>
    <row r="183" spans="2:13" ht="28.8" hidden="1" x14ac:dyDescent="0.3">
      <c r="B183" s="5" t="s">
        <v>26</v>
      </c>
      <c r="C183" s="5" t="s">
        <v>32</v>
      </c>
      <c r="D183" s="6">
        <v>44343</v>
      </c>
      <c r="E183" s="28">
        <v>44343.646921296306</v>
      </c>
      <c r="F183" s="7">
        <v>139</v>
      </c>
      <c r="G183" s="7" t="str">
        <f>VLOOKUP(Table1314[[#This Row],[LogRecordType]],RecordTypes!$B$13:$C$27,2,0)</f>
        <v>User Logout Start</v>
      </c>
      <c r="H183" s="5" t="s">
        <v>35</v>
      </c>
      <c r="I183" s="30">
        <f t="shared" si="2"/>
        <v>44343</v>
      </c>
      <c r="J183" s="29">
        <f>+VLOOKUP(Table1314[[#This Row],[DeviceMAC]],C184:F2086,3,0)</f>
        <v>44343.262708333343</v>
      </c>
      <c r="K183">
        <f>+VLOOKUP(Table1314[[#This Row],[DeviceMAC]],C184:F2086,4,0)</f>
        <v>123</v>
      </c>
      <c r="L183" t="str">
        <f>VLOOKUP(Table1314[[#This Row],[PrevRecordType]],RecordTypes!$B$13:$C$27,2,0)</f>
        <v>User Login Start is Good</v>
      </c>
      <c r="M183" t="str">
        <f>+VLOOKUP(Table1314[[#This Row],[DeviceMAC]],C184:H2086,5,0)</f>
        <v>User Login Start is Good</v>
      </c>
    </row>
    <row r="184" spans="2:13" ht="43.2" hidden="1" x14ac:dyDescent="0.3">
      <c r="B184" s="5" t="s">
        <v>29</v>
      </c>
      <c r="C184" s="5" t="s">
        <v>30</v>
      </c>
      <c r="D184" s="6">
        <v>44343</v>
      </c>
      <c r="E184" s="28">
        <v>44343.643483796302</v>
      </c>
      <c r="F184" s="7">
        <v>156</v>
      </c>
      <c r="G184" s="7" t="str">
        <f>VLOOKUP(Table1314[[#This Row],[LogRecordType]],RecordTypes!$B$13:$C$27,2,0)</f>
        <v>PowerDown Or Network Disconnect Discovered</v>
      </c>
      <c r="H184" s="5" t="s">
        <v>67</v>
      </c>
      <c r="I184" s="30">
        <f t="shared" si="2"/>
        <v>44343</v>
      </c>
      <c r="J184" s="29">
        <f>+VLOOKUP(Table1314[[#This Row],[DeviceMAC]],C185:F2087,3,0)</f>
        <v>44343.64334490741</v>
      </c>
      <c r="K184">
        <f>+VLOOKUP(Table1314[[#This Row],[DeviceMAC]],C185:F2087,4,0)</f>
        <v>144</v>
      </c>
      <c r="L184" t="str">
        <f>VLOOKUP(Table1314[[#This Row],[PrevRecordType]],RecordTypes!$B$13:$C$27,2,0)</f>
        <v>User Logout is Good</v>
      </c>
      <c r="M184" t="str">
        <f>+VLOOKUP(Table1314[[#This Row],[DeviceMAC]],C185:H2087,5,0)</f>
        <v>User Logout is Good</v>
      </c>
    </row>
    <row r="185" spans="2:13" hidden="1" x14ac:dyDescent="0.3">
      <c r="B185" s="5" t="s">
        <v>29</v>
      </c>
      <c r="C185" s="5" t="s">
        <v>30</v>
      </c>
      <c r="D185" s="6">
        <v>44343</v>
      </c>
      <c r="E185" s="28">
        <v>44343.64334490741</v>
      </c>
      <c r="F185" s="7">
        <v>144</v>
      </c>
      <c r="G185" s="7" t="str">
        <f>VLOOKUP(Table1314[[#This Row],[LogRecordType]],RecordTypes!$B$13:$C$27,2,0)</f>
        <v>User Logout is Good</v>
      </c>
      <c r="H185" s="5" t="s">
        <v>36</v>
      </c>
      <c r="I185" s="30">
        <f t="shared" si="2"/>
        <v>44343</v>
      </c>
      <c r="J185" s="29">
        <f>+VLOOKUP(Table1314[[#This Row],[DeviceMAC]],C186:F2088,3,0)</f>
        <v>44343.642048611109</v>
      </c>
      <c r="K185">
        <f>+VLOOKUP(Table1314[[#This Row],[DeviceMAC]],C186:F2088,4,0)</f>
        <v>139</v>
      </c>
      <c r="L185" t="str">
        <f>VLOOKUP(Table1314[[#This Row],[PrevRecordType]],RecordTypes!$B$13:$C$27,2,0)</f>
        <v>User Logout Start</v>
      </c>
      <c r="M185" t="str">
        <f>+VLOOKUP(Table1314[[#This Row],[DeviceMAC]],C186:H2088,5,0)</f>
        <v>User Logout Start</v>
      </c>
    </row>
    <row r="186" spans="2:13" hidden="1" x14ac:dyDescent="0.3">
      <c r="B186" s="5" t="s">
        <v>29</v>
      </c>
      <c r="C186" s="5" t="s">
        <v>30</v>
      </c>
      <c r="D186" s="6">
        <v>44343</v>
      </c>
      <c r="E186" s="28">
        <v>44343.642048611109</v>
      </c>
      <c r="F186" s="7">
        <v>139</v>
      </c>
      <c r="G186" s="7" t="str">
        <f>VLOOKUP(Table1314[[#This Row],[LogRecordType]],RecordTypes!$B$13:$C$27,2,0)</f>
        <v>User Logout Start</v>
      </c>
      <c r="H186" s="5" t="s">
        <v>36</v>
      </c>
      <c r="I186" s="30">
        <f t="shared" si="2"/>
        <v>44343</v>
      </c>
      <c r="J186" s="29">
        <f>+VLOOKUP(Table1314[[#This Row],[DeviceMAC]],C187:F2089,3,0)</f>
        <v>44343.264467592591</v>
      </c>
      <c r="K186">
        <f>+VLOOKUP(Table1314[[#This Row],[DeviceMAC]],C187:F2089,4,0)</f>
        <v>123</v>
      </c>
      <c r="L186" t="str">
        <f>VLOOKUP(Table1314[[#This Row],[PrevRecordType]],RecordTypes!$B$13:$C$27,2,0)</f>
        <v>User Login Start is Good</v>
      </c>
      <c r="M186" t="str">
        <f>+VLOOKUP(Table1314[[#This Row],[DeviceMAC]],C187:H2089,5,0)</f>
        <v>User Login Start is Good</v>
      </c>
    </row>
    <row r="187" spans="2:13" ht="43.2" hidden="1" x14ac:dyDescent="0.3">
      <c r="B187" s="5" t="s">
        <v>26</v>
      </c>
      <c r="C187" s="5" t="s">
        <v>27</v>
      </c>
      <c r="D187" s="6">
        <v>44343</v>
      </c>
      <c r="E187" s="28">
        <v>44343.637106481481</v>
      </c>
      <c r="F187" s="7">
        <v>156</v>
      </c>
      <c r="G187" s="7" t="str">
        <f>VLOOKUP(Table1314[[#This Row],[LogRecordType]],RecordTypes!$B$13:$C$27,2,0)</f>
        <v>PowerDown Or Network Disconnect Discovered</v>
      </c>
      <c r="H187" s="5" t="s">
        <v>67</v>
      </c>
      <c r="I187" s="30">
        <f t="shared" si="2"/>
        <v>44343</v>
      </c>
      <c r="J187" s="29">
        <f>+VLOOKUP(Table1314[[#This Row],[DeviceMAC]],C188:F2090,3,0)</f>
        <v>44343.636990740742</v>
      </c>
      <c r="K187">
        <f>+VLOOKUP(Table1314[[#This Row],[DeviceMAC]],C188:F2090,4,0)</f>
        <v>144</v>
      </c>
      <c r="L187" t="str">
        <f>VLOOKUP(Table1314[[#This Row],[PrevRecordType]],RecordTypes!$B$13:$C$27,2,0)</f>
        <v>User Logout is Good</v>
      </c>
      <c r="M187" t="str">
        <f>+VLOOKUP(Table1314[[#This Row],[DeviceMAC]],C188:H2090,5,0)</f>
        <v>User Logout is Good</v>
      </c>
    </row>
    <row r="188" spans="2:13" hidden="1" x14ac:dyDescent="0.3">
      <c r="B188" s="5" t="s">
        <v>26</v>
      </c>
      <c r="C188" s="5" t="s">
        <v>27</v>
      </c>
      <c r="D188" s="6">
        <v>44343</v>
      </c>
      <c r="E188" s="28">
        <v>44343.636990740742</v>
      </c>
      <c r="F188" s="7">
        <v>144</v>
      </c>
      <c r="G188" s="7" t="str">
        <f>VLOOKUP(Table1314[[#This Row],[LogRecordType]],RecordTypes!$B$13:$C$27,2,0)</f>
        <v>User Logout is Good</v>
      </c>
      <c r="H188" s="5" t="s">
        <v>34</v>
      </c>
      <c r="I188" s="30">
        <f t="shared" si="2"/>
        <v>44343</v>
      </c>
      <c r="J188" s="29">
        <f>+VLOOKUP(Table1314[[#This Row],[DeviceMAC]],C189:F2091,3,0)</f>
        <v>44343.636597222227</v>
      </c>
      <c r="K188">
        <f>+VLOOKUP(Table1314[[#This Row],[DeviceMAC]],C189:F2091,4,0)</f>
        <v>139</v>
      </c>
      <c r="L188" t="str">
        <f>VLOOKUP(Table1314[[#This Row],[PrevRecordType]],RecordTypes!$B$13:$C$27,2,0)</f>
        <v>User Logout Start</v>
      </c>
      <c r="M188" t="str">
        <f>+VLOOKUP(Table1314[[#This Row],[DeviceMAC]],C189:H2091,5,0)</f>
        <v>User Logout Start</v>
      </c>
    </row>
    <row r="189" spans="2:13" hidden="1" x14ac:dyDescent="0.3">
      <c r="B189" s="5" t="s">
        <v>26</v>
      </c>
      <c r="C189" s="5" t="s">
        <v>27</v>
      </c>
      <c r="D189" s="6">
        <v>44343</v>
      </c>
      <c r="E189" s="28">
        <v>44343.636597222227</v>
      </c>
      <c r="F189" s="7">
        <v>139</v>
      </c>
      <c r="G189" s="7" t="str">
        <f>VLOOKUP(Table1314[[#This Row],[LogRecordType]],RecordTypes!$B$13:$C$27,2,0)</f>
        <v>User Logout Start</v>
      </c>
      <c r="H189" s="5" t="s">
        <v>34</v>
      </c>
      <c r="I189" s="30">
        <f t="shared" si="2"/>
        <v>44343</v>
      </c>
      <c r="J189" s="29">
        <f>+VLOOKUP(Table1314[[#This Row],[DeviceMAC]],C190:F2092,3,0)</f>
        <v>44343.259074074078</v>
      </c>
      <c r="K189">
        <f>+VLOOKUP(Table1314[[#This Row],[DeviceMAC]],C190:F2092,4,0)</f>
        <v>123</v>
      </c>
      <c r="L189" t="str">
        <f>VLOOKUP(Table1314[[#This Row],[PrevRecordType]],RecordTypes!$B$13:$C$27,2,0)</f>
        <v>User Login Start is Good</v>
      </c>
      <c r="M189" t="str">
        <f>+VLOOKUP(Table1314[[#This Row],[DeviceMAC]],C190:H2092,5,0)</f>
        <v>User Login Start is Good</v>
      </c>
    </row>
    <row r="190" spans="2:13" ht="28.8" x14ac:dyDescent="0.3">
      <c r="B190" s="5" t="s">
        <v>26</v>
      </c>
      <c r="C190" s="5" t="s">
        <v>184</v>
      </c>
      <c r="D190" s="6">
        <v>44343</v>
      </c>
      <c r="E190" s="28">
        <v>44343.33971064815</v>
      </c>
      <c r="F190" s="7">
        <v>123</v>
      </c>
      <c r="G190" s="7" t="str">
        <f>VLOOKUP(Table1314[[#This Row],[LogRecordType]],RecordTypes!$B$13:$C$27,2,0)</f>
        <v>User Login Start is Good</v>
      </c>
      <c r="H190" s="5" t="s">
        <v>182</v>
      </c>
      <c r="I190" s="30">
        <f t="shared" si="2"/>
        <v>44343</v>
      </c>
      <c r="J190" s="29">
        <f>+VLOOKUP(Table1314[[#This Row],[DeviceMAC]],C191:F2093,3,0)</f>
        <v>44343.339594907411</v>
      </c>
      <c r="K190">
        <f>+VLOOKUP(Table1314[[#This Row],[DeviceMAC]],C191:F2093,4,0)</f>
        <v>113</v>
      </c>
      <c r="L190" t="str">
        <f>VLOOKUP(Table1314[[#This Row],[PrevRecordType]],RecordTypes!$B$13:$C$27,2,0)</f>
        <v>User Login Start</v>
      </c>
      <c r="M190" t="str">
        <f>+VLOOKUP(Table1314[[#This Row],[DeviceMAC]],C191:H2093,5,0)</f>
        <v>User Login Start</v>
      </c>
    </row>
    <row r="191" spans="2:13" ht="28.8" hidden="1" x14ac:dyDescent="0.3">
      <c r="B191" s="5" t="s">
        <v>26</v>
      </c>
      <c r="C191" s="5" t="s">
        <v>184</v>
      </c>
      <c r="D191" s="6">
        <v>44343</v>
      </c>
      <c r="E191" s="28">
        <v>44343.339594907411</v>
      </c>
      <c r="F191" s="7">
        <v>113</v>
      </c>
      <c r="G191" s="7" t="str">
        <f>VLOOKUP(Table1314[[#This Row],[LogRecordType]],RecordTypes!$B$13:$C$27,2,0)</f>
        <v>User Login Start</v>
      </c>
      <c r="H191" s="5" t="s">
        <v>186</v>
      </c>
      <c r="I191" s="30">
        <f t="shared" si="2"/>
        <v>44343</v>
      </c>
      <c r="J191" s="29">
        <f>+VLOOKUP(Table1314[[#This Row],[DeviceMAC]],C192:F2094,3,0)</f>
        <v>44343.338668981487</v>
      </c>
      <c r="K191">
        <f>+VLOOKUP(Table1314[[#This Row],[DeviceMAC]],C192:F2094,4,0)</f>
        <v>112</v>
      </c>
      <c r="L191" t="str">
        <f>VLOOKUP(Table1314[[#This Row],[PrevRecordType]],RecordTypes!$B$13:$C$27,2,0)</f>
        <v>Device Connect Network</v>
      </c>
      <c r="M191" t="str">
        <f>+VLOOKUP(Table1314[[#This Row],[DeviceMAC]],C192:H2094,5,0)</f>
        <v>Device Connect Network</v>
      </c>
    </row>
    <row r="192" spans="2:13" ht="28.8" hidden="1" x14ac:dyDescent="0.3">
      <c r="B192" s="5" t="s">
        <v>26</v>
      </c>
      <c r="C192" s="5" t="s">
        <v>184</v>
      </c>
      <c r="D192" s="6">
        <v>44343</v>
      </c>
      <c r="E192" s="28">
        <v>44343.338668981487</v>
      </c>
      <c r="F192" s="7">
        <v>112</v>
      </c>
      <c r="G192" s="7" t="str">
        <f>VLOOKUP(Table1314[[#This Row],[LogRecordType]],RecordTypes!$B$13:$C$27,2,0)</f>
        <v>Device Connect Network</v>
      </c>
      <c r="H192" s="5" t="s">
        <v>185</v>
      </c>
      <c r="I192" s="30">
        <f t="shared" si="2"/>
        <v>44343</v>
      </c>
      <c r="J192" s="29">
        <f>+VLOOKUP(Table1314[[#This Row],[DeviceMAC]],C193:F2095,3,0)</f>
        <v>44343.338564814818</v>
      </c>
      <c r="K192">
        <f>+VLOOKUP(Table1314[[#This Row],[DeviceMAC]],C193:F2095,4,0)</f>
        <v>106</v>
      </c>
      <c r="L192" t="str">
        <f>VLOOKUP(Table1314[[#This Row],[PrevRecordType]],RecordTypes!$B$13:$C$27,2,0)</f>
        <v>Device Start is Good</v>
      </c>
      <c r="M192" t="str">
        <f>+VLOOKUP(Table1314[[#This Row],[DeviceMAC]],C193:H2095,5,0)</f>
        <v>Device Start is Good</v>
      </c>
    </row>
    <row r="193" spans="2:13" hidden="1" x14ac:dyDescent="0.3">
      <c r="B193" s="5" t="s">
        <v>26</v>
      </c>
      <c r="C193" s="5" t="s">
        <v>184</v>
      </c>
      <c r="D193" s="6">
        <v>44343</v>
      </c>
      <c r="E193" s="28">
        <v>44343.338564814818</v>
      </c>
      <c r="F193" s="7">
        <v>106</v>
      </c>
      <c r="G193" s="7" t="str">
        <f>VLOOKUP(Table1314[[#This Row],[LogRecordType]],RecordTypes!$B$13:$C$27,2,0)</f>
        <v>Device Start is Good</v>
      </c>
      <c r="H193" s="5" t="s">
        <v>185</v>
      </c>
      <c r="I193" s="30">
        <f t="shared" si="2"/>
        <v>44343</v>
      </c>
      <c r="J193" s="29">
        <f>+VLOOKUP(Table1314[[#This Row],[DeviceMAC]],C194:F2096,3,0)</f>
        <v>44343.337777777779</v>
      </c>
      <c r="K193">
        <f>+VLOOKUP(Table1314[[#This Row],[DeviceMAC]],C194:F2096,4,0)</f>
        <v>102</v>
      </c>
      <c r="L193" t="str">
        <f>VLOOKUP(Table1314[[#This Row],[PrevRecordType]],RecordTypes!$B$13:$C$27,2,0)</f>
        <v>Device Start</v>
      </c>
      <c r="M193" t="str">
        <f>+VLOOKUP(Table1314[[#This Row],[DeviceMAC]],C194:H2096,5,0)</f>
        <v>Device Start</v>
      </c>
    </row>
    <row r="194" spans="2:13" hidden="1" x14ac:dyDescent="0.3">
      <c r="B194" s="5" t="s">
        <v>26</v>
      </c>
      <c r="C194" s="5" t="s">
        <v>184</v>
      </c>
      <c r="D194" s="6">
        <v>44343</v>
      </c>
      <c r="E194" s="28">
        <v>44343.337777777779</v>
      </c>
      <c r="F194" s="7">
        <v>102</v>
      </c>
      <c r="G194" s="7" t="str">
        <f>VLOOKUP(Table1314[[#This Row],[LogRecordType]],RecordTypes!$B$13:$C$27,2,0)</f>
        <v>Device Start</v>
      </c>
      <c r="H194" s="5" t="s">
        <v>185</v>
      </c>
      <c r="I194" s="30">
        <f t="shared" si="2"/>
        <v>44342</v>
      </c>
      <c r="J194" s="29">
        <f>+VLOOKUP(Table1314[[#This Row],[DeviceMAC]],C195:F2097,3,0)</f>
        <v>44342.718726851854</v>
      </c>
      <c r="K194">
        <f>+VLOOKUP(Table1314[[#This Row],[DeviceMAC]],C195:F2097,4,0)</f>
        <v>156</v>
      </c>
      <c r="L194" t="str">
        <f>VLOOKUP(Table1314[[#This Row],[PrevRecordType]],RecordTypes!$B$13:$C$27,2,0)</f>
        <v>PowerDown Or Network Disconnect Discovered</v>
      </c>
      <c r="M194" t="str">
        <f>+VLOOKUP(Table1314[[#This Row],[DeviceMAC]],C195:H2097,5,0)</f>
        <v>PowerDown Or Network Disconnect Discovered</v>
      </c>
    </row>
    <row r="195" spans="2:13" ht="28.8" x14ac:dyDescent="0.3">
      <c r="B195" s="5" t="s">
        <v>29</v>
      </c>
      <c r="C195" s="5" t="s">
        <v>147</v>
      </c>
      <c r="D195" s="6">
        <v>44343</v>
      </c>
      <c r="E195" s="28">
        <v>44343.335798611108</v>
      </c>
      <c r="F195" s="7">
        <v>123</v>
      </c>
      <c r="G195" s="7" t="str">
        <f>VLOOKUP(Table1314[[#This Row],[LogRecordType]],RecordTypes!$B$13:$C$27,2,0)</f>
        <v>User Login Start is Good</v>
      </c>
      <c r="H195" s="5" t="s">
        <v>160</v>
      </c>
      <c r="I195" s="30">
        <f t="shared" si="2"/>
        <v>44343</v>
      </c>
      <c r="J195" s="29">
        <f>+VLOOKUP(Table1314[[#This Row],[DeviceMAC]],C196:F2098,3,0)</f>
        <v>44343.335636574069</v>
      </c>
      <c r="K195">
        <f>+VLOOKUP(Table1314[[#This Row],[DeviceMAC]],C196:F2098,4,0)</f>
        <v>113</v>
      </c>
      <c r="L195" t="str">
        <f>VLOOKUP(Table1314[[#This Row],[PrevRecordType]],RecordTypes!$B$13:$C$27,2,0)</f>
        <v>User Login Start</v>
      </c>
      <c r="M195" t="str">
        <f>+VLOOKUP(Table1314[[#This Row],[DeviceMAC]],C196:H2098,5,0)</f>
        <v>User Login Start</v>
      </c>
    </row>
    <row r="196" spans="2:13" hidden="1" x14ac:dyDescent="0.3">
      <c r="B196" s="5" t="s">
        <v>29</v>
      </c>
      <c r="C196" s="5" t="s">
        <v>147</v>
      </c>
      <c r="D196" s="6">
        <v>44343</v>
      </c>
      <c r="E196" s="28">
        <v>44343.335636574069</v>
      </c>
      <c r="F196" s="7">
        <v>113</v>
      </c>
      <c r="G196" s="7" t="str">
        <f>VLOOKUP(Table1314[[#This Row],[LogRecordType]],RecordTypes!$B$13:$C$27,2,0)</f>
        <v>User Login Start</v>
      </c>
      <c r="H196" s="5" t="s">
        <v>160</v>
      </c>
      <c r="I196" s="30">
        <f t="shared" si="2"/>
        <v>44343</v>
      </c>
      <c r="J196" s="29">
        <f>+VLOOKUP(Table1314[[#This Row],[DeviceMAC]],C197:F2099,3,0)</f>
        <v>44343.325787037036</v>
      </c>
      <c r="K196">
        <f>+VLOOKUP(Table1314[[#This Row],[DeviceMAC]],C197:F2099,4,0)</f>
        <v>112</v>
      </c>
      <c r="L196" t="str">
        <f>VLOOKUP(Table1314[[#This Row],[PrevRecordType]],RecordTypes!$B$13:$C$27,2,0)</f>
        <v>Device Connect Network</v>
      </c>
      <c r="M196" t="str">
        <f>+VLOOKUP(Table1314[[#This Row],[DeviceMAC]],C197:H2099,5,0)</f>
        <v>Device Connect Network</v>
      </c>
    </row>
    <row r="197" spans="2:13" ht="28.8" x14ac:dyDescent="0.3">
      <c r="B197" s="5" t="s">
        <v>26</v>
      </c>
      <c r="C197" s="5" t="s">
        <v>166</v>
      </c>
      <c r="D197" s="6">
        <v>44343</v>
      </c>
      <c r="E197" s="28">
        <v>44343.33530092593</v>
      </c>
      <c r="F197" s="7">
        <v>123</v>
      </c>
      <c r="G197" s="7" t="str">
        <f>VLOOKUP(Table1314[[#This Row],[LogRecordType]],RecordTypes!$B$13:$C$27,2,0)</f>
        <v>User Login Start is Good</v>
      </c>
      <c r="H197" s="5" t="s">
        <v>182</v>
      </c>
      <c r="I197" s="30">
        <f t="shared" si="2"/>
        <v>44343</v>
      </c>
      <c r="J197" s="29">
        <f>+VLOOKUP(Table1314[[#This Row],[DeviceMAC]],C198:F2100,3,0)</f>
        <v>44343.335289351853</v>
      </c>
      <c r="K197">
        <f>+VLOOKUP(Table1314[[#This Row],[DeviceMAC]],C198:F2100,4,0)</f>
        <v>113</v>
      </c>
      <c r="L197" t="str">
        <f>VLOOKUP(Table1314[[#This Row],[PrevRecordType]],RecordTypes!$B$13:$C$27,2,0)</f>
        <v>User Login Start</v>
      </c>
      <c r="M197" t="str">
        <f>+VLOOKUP(Table1314[[#This Row],[DeviceMAC]],C198:H2100,5,0)</f>
        <v>User Login Start</v>
      </c>
    </row>
    <row r="198" spans="2:13" hidden="1" x14ac:dyDescent="0.3">
      <c r="B198" s="5" t="s">
        <v>26</v>
      </c>
      <c r="C198" s="5" t="s">
        <v>166</v>
      </c>
      <c r="D198" s="6">
        <v>44343</v>
      </c>
      <c r="E198" s="28">
        <v>44343.335289351853</v>
      </c>
      <c r="F198" s="7">
        <v>113</v>
      </c>
      <c r="G198" s="7" t="str">
        <f>VLOOKUP(Table1314[[#This Row],[LogRecordType]],RecordTypes!$B$13:$C$27,2,0)</f>
        <v>User Login Start</v>
      </c>
      <c r="H198" s="5" t="s">
        <v>182</v>
      </c>
      <c r="I198" s="30">
        <f t="shared" si="2"/>
        <v>44343</v>
      </c>
      <c r="J198" s="29">
        <f>+VLOOKUP(Table1314[[#This Row],[DeviceMAC]],C199:F2101,3,0)</f>
        <v>44343.330578703702</v>
      </c>
      <c r="K198">
        <f>+VLOOKUP(Table1314[[#This Row],[DeviceMAC]],C199:F2101,4,0)</f>
        <v>112</v>
      </c>
      <c r="L198" t="str">
        <f>VLOOKUP(Table1314[[#This Row],[PrevRecordType]],RecordTypes!$B$13:$C$27,2,0)</f>
        <v>Device Connect Network</v>
      </c>
      <c r="M198" t="str">
        <f>+VLOOKUP(Table1314[[#This Row],[DeviceMAC]],C199:H2101,5,0)</f>
        <v>Device Connect Network</v>
      </c>
    </row>
    <row r="199" spans="2:13" ht="28.8" x14ac:dyDescent="0.3">
      <c r="B199" s="5" t="s">
        <v>26</v>
      </c>
      <c r="C199" s="5" t="s">
        <v>174</v>
      </c>
      <c r="D199" s="6">
        <v>44343</v>
      </c>
      <c r="E199" s="28">
        <v>44343.333773148152</v>
      </c>
      <c r="F199" s="7">
        <v>123</v>
      </c>
      <c r="G199" s="7" t="str">
        <f>VLOOKUP(Table1314[[#This Row],[LogRecordType]],RecordTypes!$B$13:$C$27,2,0)</f>
        <v>User Login Start is Good</v>
      </c>
      <c r="H199" s="5" t="s">
        <v>181</v>
      </c>
      <c r="I199" s="30">
        <f t="shared" si="2"/>
        <v>44343</v>
      </c>
      <c r="J199" s="29">
        <f>+VLOOKUP(Table1314[[#This Row],[DeviceMAC]],C200:F2102,3,0)</f>
        <v>44343.333611111113</v>
      </c>
      <c r="K199">
        <f>+VLOOKUP(Table1314[[#This Row],[DeviceMAC]],C200:F2102,4,0)</f>
        <v>113</v>
      </c>
      <c r="L199" t="str">
        <f>VLOOKUP(Table1314[[#This Row],[PrevRecordType]],RecordTypes!$B$13:$C$27,2,0)</f>
        <v>User Login Start</v>
      </c>
      <c r="M199" t="str">
        <f>+VLOOKUP(Table1314[[#This Row],[DeviceMAC]],C200:H2102,5,0)</f>
        <v>User Login Start</v>
      </c>
    </row>
    <row r="200" spans="2:13" ht="28.8" hidden="1" x14ac:dyDescent="0.3">
      <c r="B200" s="5" t="s">
        <v>26</v>
      </c>
      <c r="C200" s="5" t="s">
        <v>174</v>
      </c>
      <c r="D200" s="6">
        <v>44343</v>
      </c>
      <c r="E200" s="28">
        <v>44343.333611111113</v>
      </c>
      <c r="F200" s="7">
        <v>113</v>
      </c>
      <c r="G200" s="7" t="str">
        <f>VLOOKUP(Table1314[[#This Row],[LogRecordType]],RecordTypes!$B$13:$C$27,2,0)</f>
        <v>User Login Start</v>
      </c>
      <c r="H200" s="5" t="s">
        <v>180</v>
      </c>
      <c r="I200" s="30">
        <f t="shared" si="2"/>
        <v>44343</v>
      </c>
      <c r="J200" s="29">
        <f>+VLOOKUP(Table1314[[#This Row],[DeviceMAC]],C201:F2103,3,0)</f>
        <v>44343.332615740743</v>
      </c>
      <c r="K200">
        <f>+VLOOKUP(Table1314[[#This Row],[DeviceMAC]],C201:F2103,4,0)</f>
        <v>112</v>
      </c>
      <c r="L200" t="str">
        <f>VLOOKUP(Table1314[[#This Row],[PrevRecordType]],RecordTypes!$B$13:$C$27,2,0)</f>
        <v>Device Connect Network</v>
      </c>
      <c r="M200" t="str">
        <f>+VLOOKUP(Table1314[[#This Row],[DeviceMAC]],C201:H2103,5,0)</f>
        <v>Device Connect Network</v>
      </c>
    </row>
    <row r="201" spans="2:13" ht="28.8" x14ac:dyDescent="0.3">
      <c r="B201" s="5" t="s">
        <v>26</v>
      </c>
      <c r="C201" s="5" t="s">
        <v>151</v>
      </c>
      <c r="D201" s="6">
        <v>44343</v>
      </c>
      <c r="E201" s="28">
        <v>44343.333148148136</v>
      </c>
      <c r="F201" s="7">
        <v>123</v>
      </c>
      <c r="G201" s="7" t="str">
        <f>VLOOKUP(Table1314[[#This Row],[LogRecordType]],RecordTypes!$B$13:$C$27,2,0)</f>
        <v>User Login Start is Good</v>
      </c>
      <c r="H201" s="5" t="s">
        <v>181</v>
      </c>
      <c r="I201" s="30">
        <f t="shared" si="2"/>
        <v>44343</v>
      </c>
      <c r="J201" s="29">
        <f>+VLOOKUP(Table1314[[#This Row],[DeviceMAC]],C202:F2104,3,0)</f>
        <v>44343.33312499999</v>
      </c>
      <c r="K201">
        <f>+VLOOKUP(Table1314[[#This Row],[DeviceMAC]],C202:F2104,4,0)</f>
        <v>113</v>
      </c>
      <c r="L201" t="str">
        <f>VLOOKUP(Table1314[[#This Row],[PrevRecordType]],RecordTypes!$B$13:$C$27,2,0)</f>
        <v>User Login Start</v>
      </c>
      <c r="M201" t="str">
        <f>+VLOOKUP(Table1314[[#This Row],[DeviceMAC]],C202:H2104,5,0)</f>
        <v>User Login Start</v>
      </c>
    </row>
    <row r="202" spans="2:13" hidden="1" x14ac:dyDescent="0.3">
      <c r="B202" s="5" t="s">
        <v>26</v>
      </c>
      <c r="C202" s="5" t="s">
        <v>151</v>
      </c>
      <c r="D202" s="6">
        <v>44343</v>
      </c>
      <c r="E202" s="28">
        <v>44343.33312499999</v>
      </c>
      <c r="F202" s="7">
        <v>113</v>
      </c>
      <c r="G202" s="7" t="str">
        <f>VLOOKUP(Table1314[[#This Row],[LogRecordType]],RecordTypes!$B$13:$C$27,2,0)</f>
        <v>User Login Start</v>
      </c>
      <c r="H202" s="5" t="s">
        <v>181</v>
      </c>
      <c r="I202" s="30">
        <f t="shared" si="2"/>
        <v>44343</v>
      </c>
      <c r="J202" s="29">
        <f>+VLOOKUP(Table1314[[#This Row],[DeviceMAC]],C203:F2105,3,0)</f>
        <v>44343.328124999993</v>
      </c>
      <c r="K202">
        <f>+VLOOKUP(Table1314[[#This Row],[DeviceMAC]],C203:F2105,4,0)</f>
        <v>112</v>
      </c>
      <c r="L202" t="str">
        <f>VLOOKUP(Table1314[[#This Row],[PrevRecordType]],RecordTypes!$B$13:$C$27,2,0)</f>
        <v>Device Connect Network</v>
      </c>
      <c r="M202" t="str">
        <f>+VLOOKUP(Table1314[[#This Row],[DeviceMAC]],C203:H2105,5,0)</f>
        <v>Device Connect Network</v>
      </c>
    </row>
    <row r="203" spans="2:13" ht="28.8" x14ac:dyDescent="0.3">
      <c r="B203" s="5" t="s">
        <v>29</v>
      </c>
      <c r="C203" s="5" t="s">
        <v>158</v>
      </c>
      <c r="D203" s="6">
        <v>44343</v>
      </c>
      <c r="E203" s="28">
        <v>44343.332835648143</v>
      </c>
      <c r="F203" s="7">
        <v>123</v>
      </c>
      <c r="G203" s="7" t="str">
        <f>VLOOKUP(Table1314[[#This Row],[LogRecordType]],RecordTypes!$B$13:$C$27,2,0)</f>
        <v>User Login Start is Good</v>
      </c>
      <c r="H203" s="5" t="s">
        <v>171</v>
      </c>
      <c r="I203" s="30">
        <f t="shared" ref="I203:I266" si="3">+VLOOKUP(C203,C204:H2106,2,0)</f>
        <v>44343</v>
      </c>
      <c r="J203" s="29">
        <f>+VLOOKUP(Table1314[[#This Row],[DeviceMAC]],C204:F2106,3,0)</f>
        <v>44343.332685185182</v>
      </c>
      <c r="K203">
        <f>+VLOOKUP(Table1314[[#This Row],[DeviceMAC]],C204:F2106,4,0)</f>
        <v>113</v>
      </c>
      <c r="L203" t="str">
        <f>VLOOKUP(Table1314[[#This Row],[PrevRecordType]],RecordTypes!$B$13:$C$27,2,0)</f>
        <v>User Login Start</v>
      </c>
      <c r="M203" t="str">
        <f>+VLOOKUP(Table1314[[#This Row],[DeviceMAC]],C204:H2106,5,0)</f>
        <v>User Login Start</v>
      </c>
    </row>
    <row r="204" spans="2:13" ht="28.8" x14ac:dyDescent="0.3">
      <c r="B204" s="5" t="s">
        <v>26</v>
      </c>
      <c r="C204" s="5" t="s">
        <v>156</v>
      </c>
      <c r="D204" s="6">
        <v>44343</v>
      </c>
      <c r="E204" s="28">
        <v>44343.332708333335</v>
      </c>
      <c r="F204" s="7">
        <v>123</v>
      </c>
      <c r="G204" s="7" t="str">
        <f>VLOOKUP(Table1314[[#This Row],[LogRecordType]],RecordTypes!$B$13:$C$27,2,0)</f>
        <v>User Login Start is Good</v>
      </c>
      <c r="H204" s="5" t="s">
        <v>173</v>
      </c>
      <c r="I204" s="30">
        <f t="shared" si="3"/>
        <v>44343</v>
      </c>
      <c r="J204" s="29">
        <f>+VLOOKUP(Table1314[[#This Row],[DeviceMAC]],C205:F2107,3,0)</f>
        <v>44343.33258101852</v>
      </c>
      <c r="K204">
        <f>+VLOOKUP(Table1314[[#This Row],[DeviceMAC]],C205:F2107,4,0)</f>
        <v>113</v>
      </c>
      <c r="L204" t="str">
        <f>VLOOKUP(Table1314[[#This Row],[PrevRecordType]],RecordTypes!$B$13:$C$27,2,0)</f>
        <v>User Login Start</v>
      </c>
      <c r="M204" t="str">
        <f>+VLOOKUP(Table1314[[#This Row],[DeviceMAC]],C205:H2107,5,0)</f>
        <v>User Login Start</v>
      </c>
    </row>
    <row r="205" spans="2:13" ht="28.8" x14ac:dyDescent="0.3">
      <c r="B205" s="5" t="s">
        <v>26</v>
      </c>
      <c r="C205" s="5" t="s">
        <v>149</v>
      </c>
      <c r="D205" s="6">
        <v>44343</v>
      </c>
      <c r="E205" s="28">
        <v>44343.332685185189</v>
      </c>
      <c r="F205" s="7">
        <v>123</v>
      </c>
      <c r="G205" s="7" t="str">
        <f>VLOOKUP(Table1314[[#This Row],[LogRecordType]],RecordTypes!$B$13:$C$27,2,0)</f>
        <v>User Login Start is Good</v>
      </c>
      <c r="H205" s="5" t="s">
        <v>177</v>
      </c>
      <c r="I205" s="30">
        <f t="shared" si="3"/>
        <v>44343</v>
      </c>
      <c r="J205" s="29">
        <f>+VLOOKUP(Table1314[[#This Row],[DeviceMAC]],C206:F2108,3,0)</f>
        <v>44343.332546296297</v>
      </c>
      <c r="K205">
        <f>+VLOOKUP(Table1314[[#This Row],[DeviceMAC]],C206:F2108,4,0)</f>
        <v>113</v>
      </c>
      <c r="L205" t="str">
        <f>VLOOKUP(Table1314[[#This Row],[PrevRecordType]],RecordTypes!$B$13:$C$27,2,0)</f>
        <v>User Login Start</v>
      </c>
      <c r="M205" t="str">
        <f>+VLOOKUP(Table1314[[#This Row],[DeviceMAC]],C206:H2108,5,0)</f>
        <v>User Login Start</v>
      </c>
    </row>
    <row r="206" spans="2:13" ht="28.8" hidden="1" x14ac:dyDescent="0.3">
      <c r="B206" s="5" t="s">
        <v>29</v>
      </c>
      <c r="C206" s="5" t="s">
        <v>158</v>
      </c>
      <c r="D206" s="6">
        <v>44343</v>
      </c>
      <c r="E206" s="28">
        <v>44343.332685185182</v>
      </c>
      <c r="F206" s="7">
        <v>113</v>
      </c>
      <c r="G206" s="7" t="str">
        <f>VLOOKUP(Table1314[[#This Row],[LogRecordType]],RecordTypes!$B$13:$C$27,2,0)</f>
        <v>User Login Start</v>
      </c>
      <c r="H206" s="5" t="s">
        <v>170</v>
      </c>
      <c r="I206" s="30">
        <f t="shared" si="3"/>
        <v>44343</v>
      </c>
      <c r="J206" s="29">
        <f>+VLOOKUP(Table1314[[#This Row],[DeviceMAC]],C207:F2109,3,0)</f>
        <v>44343.332314814812</v>
      </c>
      <c r="K206">
        <f>+VLOOKUP(Table1314[[#This Row],[DeviceMAC]],C207:F2109,4,0)</f>
        <v>112</v>
      </c>
      <c r="L206" t="str">
        <f>VLOOKUP(Table1314[[#This Row],[PrevRecordType]],RecordTypes!$B$13:$C$27,2,0)</f>
        <v>Device Connect Network</v>
      </c>
      <c r="M206" t="str">
        <f>+VLOOKUP(Table1314[[#This Row],[DeviceMAC]],C207:H2109,5,0)</f>
        <v>Device Connect Network</v>
      </c>
    </row>
    <row r="207" spans="2:13" ht="28.8" x14ac:dyDescent="0.3">
      <c r="B207" s="5" t="s">
        <v>26</v>
      </c>
      <c r="C207" s="5" t="s">
        <v>162</v>
      </c>
      <c r="D207" s="6">
        <v>44343</v>
      </c>
      <c r="E207" s="28">
        <v>44343.332615740743</v>
      </c>
      <c r="F207" s="7">
        <v>123</v>
      </c>
      <c r="G207" s="7" t="str">
        <f>VLOOKUP(Table1314[[#This Row],[LogRecordType]],RecordTypes!$B$13:$C$27,2,0)</f>
        <v>User Login Start is Good</v>
      </c>
      <c r="H207" s="5" t="s">
        <v>177</v>
      </c>
      <c r="I207" s="30">
        <f t="shared" si="3"/>
        <v>44343</v>
      </c>
      <c r="J207" s="29">
        <f>+VLOOKUP(Table1314[[#This Row],[DeviceMAC]],C208:F2110,3,0)</f>
        <v>44343.332500000004</v>
      </c>
      <c r="K207">
        <f>+VLOOKUP(Table1314[[#This Row],[DeviceMAC]],C208:F2110,4,0)</f>
        <v>113</v>
      </c>
      <c r="L207" t="str">
        <f>VLOOKUP(Table1314[[#This Row],[PrevRecordType]],RecordTypes!$B$13:$C$27,2,0)</f>
        <v>User Login Start</v>
      </c>
      <c r="M207" t="str">
        <f>+VLOOKUP(Table1314[[#This Row],[DeviceMAC]],C208:H2110,5,0)</f>
        <v>User Login Start</v>
      </c>
    </row>
    <row r="208" spans="2:13" ht="28.8" hidden="1" x14ac:dyDescent="0.3">
      <c r="B208" s="5" t="s">
        <v>26</v>
      </c>
      <c r="C208" s="5" t="s">
        <v>174</v>
      </c>
      <c r="D208" s="6">
        <v>44343</v>
      </c>
      <c r="E208" s="28">
        <v>44343.332615740743</v>
      </c>
      <c r="F208" s="7">
        <v>112</v>
      </c>
      <c r="G208" s="7" t="str">
        <f>VLOOKUP(Table1314[[#This Row],[LogRecordType]],RecordTypes!$B$13:$C$27,2,0)</f>
        <v>Device Connect Network</v>
      </c>
      <c r="H208" s="5" t="s">
        <v>175</v>
      </c>
      <c r="I208" s="30">
        <f t="shared" si="3"/>
        <v>44343</v>
      </c>
      <c r="J208" s="29">
        <f>+VLOOKUP(Table1314[[#This Row],[DeviceMAC]],C209:F2111,3,0)</f>
        <v>44343.332511574074</v>
      </c>
      <c r="K208">
        <f>+VLOOKUP(Table1314[[#This Row],[DeviceMAC]],C209:F2111,4,0)</f>
        <v>106</v>
      </c>
      <c r="L208" t="str">
        <f>VLOOKUP(Table1314[[#This Row],[PrevRecordType]],RecordTypes!$B$13:$C$27,2,0)</f>
        <v>Device Start is Good</v>
      </c>
      <c r="M208" t="str">
        <f>+VLOOKUP(Table1314[[#This Row],[DeviceMAC]],C209:H2111,5,0)</f>
        <v>Device Start is Good</v>
      </c>
    </row>
    <row r="209" spans="2:13" ht="28.8" hidden="1" x14ac:dyDescent="0.3">
      <c r="B209" s="5" t="s">
        <v>26</v>
      </c>
      <c r="C209" s="5" t="s">
        <v>156</v>
      </c>
      <c r="D209" s="6">
        <v>44343</v>
      </c>
      <c r="E209" s="28">
        <v>44343.33258101852</v>
      </c>
      <c r="F209" s="7">
        <v>113</v>
      </c>
      <c r="G209" s="7" t="str">
        <f>VLOOKUP(Table1314[[#This Row],[LogRecordType]],RecordTypes!$B$13:$C$27,2,0)</f>
        <v>User Login Start</v>
      </c>
      <c r="H209" s="5" t="s">
        <v>172</v>
      </c>
      <c r="I209" s="30">
        <f t="shared" si="3"/>
        <v>44343</v>
      </c>
      <c r="J209" s="29">
        <f>+VLOOKUP(Table1314[[#This Row],[DeviceMAC]],C210:F2112,3,0)</f>
        <v>44343.331446759257</v>
      </c>
      <c r="K209">
        <f>+VLOOKUP(Table1314[[#This Row],[DeviceMAC]],C210:F2112,4,0)</f>
        <v>112</v>
      </c>
      <c r="L209" t="str">
        <f>VLOOKUP(Table1314[[#This Row],[PrevRecordType]],RecordTypes!$B$13:$C$27,2,0)</f>
        <v>Device Connect Network</v>
      </c>
      <c r="M209" t="str">
        <f>+VLOOKUP(Table1314[[#This Row],[DeviceMAC]],C210:H2112,5,0)</f>
        <v>Device Connect Network</v>
      </c>
    </row>
    <row r="210" spans="2:13" hidden="1" x14ac:dyDescent="0.3">
      <c r="B210" s="5" t="s">
        <v>26</v>
      </c>
      <c r="C210" s="5" t="s">
        <v>149</v>
      </c>
      <c r="D210" s="6">
        <v>44343</v>
      </c>
      <c r="E210" s="28">
        <v>44343.332546296297</v>
      </c>
      <c r="F210" s="7">
        <v>113</v>
      </c>
      <c r="G210" s="7" t="str">
        <f>VLOOKUP(Table1314[[#This Row],[LogRecordType]],RecordTypes!$B$13:$C$27,2,0)</f>
        <v>User Login Start</v>
      </c>
      <c r="H210" s="5" t="s">
        <v>177</v>
      </c>
      <c r="I210" s="30">
        <f t="shared" si="3"/>
        <v>44343</v>
      </c>
      <c r="J210" s="29">
        <f>+VLOOKUP(Table1314[[#This Row],[DeviceMAC]],C211:F2113,3,0)</f>
        <v>44343.327939814815</v>
      </c>
      <c r="K210">
        <f>+VLOOKUP(Table1314[[#This Row],[DeviceMAC]],C211:F2113,4,0)</f>
        <v>112</v>
      </c>
      <c r="L210" t="str">
        <f>VLOOKUP(Table1314[[#This Row],[PrevRecordType]],RecordTypes!$B$13:$C$27,2,0)</f>
        <v>Device Connect Network</v>
      </c>
      <c r="M210" t="str">
        <f>+VLOOKUP(Table1314[[#This Row],[DeviceMAC]],C211:H2113,5,0)</f>
        <v>Device Connect Network</v>
      </c>
    </row>
    <row r="211" spans="2:13" hidden="1" x14ac:dyDescent="0.3">
      <c r="B211" s="5" t="s">
        <v>26</v>
      </c>
      <c r="C211" s="5" t="s">
        <v>174</v>
      </c>
      <c r="D211" s="6">
        <v>44343</v>
      </c>
      <c r="E211" s="28">
        <v>44343.332511574074</v>
      </c>
      <c r="F211" s="7">
        <v>106</v>
      </c>
      <c r="G211" s="7" t="str">
        <f>VLOOKUP(Table1314[[#This Row],[LogRecordType]],RecordTypes!$B$13:$C$27,2,0)</f>
        <v>Device Start is Good</v>
      </c>
      <c r="H211" s="5" t="s">
        <v>175</v>
      </c>
      <c r="I211" s="30">
        <f t="shared" si="3"/>
        <v>44343</v>
      </c>
      <c r="J211" s="29">
        <f>+VLOOKUP(Table1314[[#This Row],[DeviceMAC]],C212:F2114,3,0)</f>
        <v>44343.331689814811</v>
      </c>
      <c r="K211">
        <f>+VLOOKUP(Table1314[[#This Row],[DeviceMAC]],C212:F2114,4,0)</f>
        <v>102</v>
      </c>
      <c r="L211" t="str">
        <f>VLOOKUP(Table1314[[#This Row],[PrevRecordType]],RecordTypes!$B$13:$C$27,2,0)</f>
        <v>Device Start</v>
      </c>
      <c r="M211" t="str">
        <f>+VLOOKUP(Table1314[[#This Row],[DeviceMAC]],C212:H2114,5,0)</f>
        <v>Device Start</v>
      </c>
    </row>
    <row r="212" spans="2:13" ht="28.8" hidden="1" x14ac:dyDescent="0.3">
      <c r="B212" s="5" t="s">
        <v>26</v>
      </c>
      <c r="C212" s="5" t="s">
        <v>162</v>
      </c>
      <c r="D212" s="6">
        <v>44343</v>
      </c>
      <c r="E212" s="28">
        <v>44343.332500000004</v>
      </c>
      <c r="F212" s="7">
        <v>113</v>
      </c>
      <c r="G212" s="7" t="str">
        <f>VLOOKUP(Table1314[[#This Row],[LogRecordType]],RecordTypes!$B$13:$C$27,2,0)</f>
        <v>User Login Start</v>
      </c>
      <c r="H212" s="5" t="s">
        <v>176</v>
      </c>
      <c r="I212" s="30">
        <f t="shared" si="3"/>
        <v>44343</v>
      </c>
      <c r="J212" s="29">
        <f>+VLOOKUP(Table1314[[#This Row],[DeviceMAC]],C213:F2115,3,0)</f>
        <v>44343.331284722226</v>
      </c>
      <c r="K212">
        <f>+VLOOKUP(Table1314[[#This Row],[DeviceMAC]],C213:F2115,4,0)</f>
        <v>112</v>
      </c>
      <c r="L212" t="str">
        <f>VLOOKUP(Table1314[[#This Row],[PrevRecordType]],RecordTypes!$B$13:$C$27,2,0)</f>
        <v>Device Connect Network</v>
      </c>
      <c r="M212" t="str">
        <f>+VLOOKUP(Table1314[[#This Row],[DeviceMAC]],C213:H2115,5,0)</f>
        <v>Device Connect Network</v>
      </c>
    </row>
    <row r="213" spans="2:13" ht="28.8" x14ac:dyDescent="0.3">
      <c r="B213" s="5" t="s">
        <v>26</v>
      </c>
      <c r="C213" s="5" t="s">
        <v>164</v>
      </c>
      <c r="D213" s="6">
        <v>44343</v>
      </c>
      <c r="E213" s="28">
        <v>44343.332384259258</v>
      </c>
      <c r="F213" s="7">
        <v>123</v>
      </c>
      <c r="G213" s="7" t="str">
        <f>VLOOKUP(Table1314[[#This Row],[LogRecordType]],RecordTypes!$B$13:$C$27,2,0)</f>
        <v>User Login Start is Good</v>
      </c>
      <c r="H213" s="5" t="s">
        <v>179</v>
      </c>
      <c r="I213" s="30">
        <f t="shared" si="3"/>
        <v>44343</v>
      </c>
      <c r="J213" s="29">
        <f>+VLOOKUP(Table1314[[#This Row],[DeviceMAC]],C214:F2116,3,0)</f>
        <v>44343.332291666666</v>
      </c>
      <c r="K213">
        <f>+VLOOKUP(Table1314[[#This Row],[DeviceMAC]],C214:F2116,4,0)</f>
        <v>113</v>
      </c>
      <c r="L213" t="str">
        <f>VLOOKUP(Table1314[[#This Row],[PrevRecordType]],RecordTypes!$B$13:$C$27,2,0)</f>
        <v>User Login Start</v>
      </c>
      <c r="M213" t="str">
        <f>+VLOOKUP(Table1314[[#This Row],[DeviceMAC]],C214:H2116,5,0)</f>
        <v>User Login Start</v>
      </c>
    </row>
    <row r="214" spans="2:13" ht="28.8" hidden="1" x14ac:dyDescent="0.3">
      <c r="B214" s="5" t="s">
        <v>29</v>
      </c>
      <c r="C214" s="5" t="s">
        <v>158</v>
      </c>
      <c r="D214" s="6">
        <v>44343</v>
      </c>
      <c r="E214" s="28">
        <v>44343.332314814812</v>
      </c>
      <c r="F214" s="7">
        <v>112</v>
      </c>
      <c r="G214" s="7" t="str">
        <f>VLOOKUP(Table1314[[#This Row],[LogRecordType]],RecordTypes!$B$13:$C$27,2,0)</f>
        <v>Device Connect Network</v>
      </c>
      <c r="H214" s="5" t="s">
        <v>159</v>
      </c>
      <c r="I214" s="30">
        <f t="shared" si="3"/>
        <v>44343</v>
      </c>
      <c r="J214" s="29">
        <f>+VLOOKUP(Table1314[[#This Row],[DeviceMAC]],C215:F2117,3,0)</f>
        <v>44343.332210648143</v>
      </c>
      <c r="K214">
        <f>+VLOOKUP(Table1314[[#This Row],[DeviceMAC]],C215:F2117,4,0)</f>
        <v>106</v>
      </c>
      <c r="L214" t="str">
        <f>VLOOKUP(Table1314[[#This Row],[PrevRecordType]],RecordTypes!$B$13:$C$27,2,0)</f>
        <v>Device Start is Good</v>
      </c>
      <c r="M214" t="str">
        <f>+VLOOKUP(Table1314[[#This Row],[DeviceMAC]],C215:H2117,5,0)</f>
        <v>Device Start is Good</v>
      </c>
    </row>
    <row r="215" spans="2:13" ht="28.8" hidden="1" x14ac:dyDescent="0.3">
      <c r="B215" s="5" t="s">
        <v>26</v>
      </c>
      <c r="C215" s="5" t="s">
        <v>164</v>
      </c>
      <c r="D215" s="6">
        <v>44343</v>
      </c>
      <c r="E215" s="28">
        <v>44343.332291666666</v>
      </c>
      <c r="F215" s="7">
        <v>113</v>
      </c>
      <c r="G215" s="7" t="str">
        <f>VLOOKUP(Table1314[[#This Row],[LogRecordType]],RecordTypes!$B$13:$C$27,2,0)</f>
        <v>User Login Start</v>
      </c>
      <c r="H215" s="5" t="s">
        <v>178</v>
      </c>
      <c r="I215" s="30">
        <f t="shared" si="3"/>
        <v>44343</v>
      </c>
      <c r="J215" s="29">
        <f>+VLOOKUP(Table1314[[#This Row],[DeviceMAC]],C216:F2118,3,0)</f>
        <v>44343.33189814815</v>
      </c>
      <c r="K215">
        <f>+VLOOKUP(Table1314[[#This Row],[DeviceMAC]],C216:F2118,4,0)</f>
        <v>112</v>
      </c>
      <c r="L215" t="str">
        <f>VLOOKUP(Table1314[[#This Row],[PrevRecordType]],RecordTypes!$B$13:$C$27,2,0)</f>
        <v>Device Connect Network</v>
      </c>
      <c r="M215" t="str">
        <f>+VLOOKUP(Table1314[[#This Row],[DeviceMAC]],C216:H2118,5,0)</f>
        <v>Device Connect Network</v>
      </c>
    </row>
    <row r="216" spans="2:13" hidden="1" x14ac:dyDescent="0.3">
      <c r="B216" s="5" t="s">
        <v>29</v>
      </c>
      <c r="C216" s="5" t="s">
        <v>158</v>
      </c>
      <c r="D216" s="6">
        <v>44343</v>
      </c>
      <c r="E216" s="28">
        <v>44343.332210648143</v>
      </c>
      <c r="F216" s="7">
        <v>106</v>
      </c>
      <c r="G216" s="7" t="str">
        <f>VLOOKUP(Table1314[[#This Row],[LogRecordType]],RecordTypes!$B$13:$C$27,2,0)</f>
        <v>Device Start is Good</v>
      </c>
      <c r="H216" s="5" t="s">
        <v>159</v>
      </c>
      <c r="I216" s="30">
        <f t="shared" si="3"/>
        <v>44343</v>
      </c>
      <c r="J216" s="29">
        <f>+VLOOKUP(Table1314[[#This Row],[DeviceMAC]],C217:F2119,3,0)</f>
        <v>44343.331342592588</v>
      </c>
      <c r="K216">
        <f>+VLOOKUP(Table1314[[#This Row],[DeviceMAC]],C217:F2119,4,0)</f>
        <v>102</v>
      </c>
      <c r="L216" t="str">
        <f>VLOOKUP(Table1314[[#This Row],[PrevRecordType]],RecordTypes!$B$13:$C$27,2,0)</f>
        <v>Device Start</v>
      </c>
      <c r="M216" t="str">
        <f>+VLOOKUP(Table1314[[#This Row],[DeviceMAC]],C217:H2119,5,0)</f>
        <v>Device Start</v>
      </c>
    </row>
    <row r="217" spans="2:13" ht="28.8" hidden="1" x14ac:dyDescent="0.3">
      <c r="B217" s="5" t="s">
        <v>26</v>
      </c>
      <c r="C217" s="5" t="s">
        <v>164</v>
      </c>
      <c r="D217" s="6">
        <v>44343</v>
      </c>
      <c r="E217" s="28">
        <v>44343.33189814815</v>
      </c>
      <c r="F217" s="7">
        <v>112</v>
      </c>
      <c r="G217" s="7" t="str">
        <f>VLOOKUP(Table1314[[#This Row],[LogRecordType]],RecordTypes!$B$13:$C$27,2,0)</f>
        <v>Device Connect Network</v>
      </c>
      <c r="H217" s="5" t="s">
        <v>165</v>
      </c>
      <c r="I217" s="30">
        <f t="shared" si="3"/>
        <v>44343</v>
      </c>
      <c r="J217" s="29">
        <f>+VLOOKUP(Table1314[[#This Row],[DeviceMAC]],C218:F2120,3,0)</f>
        <v>44343.331793981481</v>
      </c>
      <c r="K217">
        <f>+VLOOKUP(Table1314[[#This Row],[DeviceMAC]],C218:F2120,4,0)</f>
        <v>106</v>
      </c>
      <c r="L217" t="str">
        <f>VLOOKUP(Table1314[[#This Row],[PrevRecordType]],RecordTypes!$B$13:$C$27,2,0)</f>
        <v>Device Start is Good</v>
      </c>
      <c r="M217" t="str">
        <f>+VLOOKUP(Table1314[[#This Row],[DeviceMAC]],C218:H2120,5,0)</f>
        <v>Device Start is Good</v>
      </c>
    </row>
    <row r="218" spans="2:13" hidden="1" x14ac:dyDescent="0.3">
      <c r="B218" s="5" t="s">
        <v>26</v>
      </c>
      <c r="C218" s="5" t="s">
        <v>164</v>
      </c>
      <c r="D218" s="6">
        <v>44343</v>
      </c>
      <c r="E218" s="28">
        <v>44343.331793981481</v>
      </c>
      <c r="F218" s="7">
        <v>106</v>
      </c>
      <c r="G218" s="7" t="str">
        <f>VLOOKUP(Table1314[[#This Row],[LogRecordType]],RecordTypes!$B$13:$C$27,2,0)</f>
        <v>Device Start is Good</v>
      </c>
      <c r="H218" s="5" t="s">
        <v>165</v>
      </c>
      <c r="I218" s="30">
        <f t="shared" si="3"/>
        <v>44343</v>
      </c>
      <c r="J218" s="29">
        <f>+VLOOKUP(Table1314[[#This Row],[DeviceMAC]],C219:F2121,3,0)</f>
        <v>44343.330902777772</v>
      </c>
      <c r="K218">
        <f>+VLOOKUP(Table1314[[#This Row],[DeviceMAC]],C219:F2121,4,0)</f>
        <v>102</v>
      </c>
      <c r="L218" t="str">
        <f>VLOOKUP(Table1314[[#This Row],[PrevRecordType]],RecordTypes!$B$13:$C$27,2,0)</f>
        <v>Device Start</v>
      </c>
      <c r="M218" t="str">
        <f>+VLOOKUP(Table1314[[#This Row],[DeviceMAC]],C219:H2121,5,0)</f>
        <v>Device Start</v>
      </c>
    </row>
    <row r="219" spans="2:13" hidden="1" x14ac:dyDescent="0.3">
      <c r="B219" s="5" t="s">
        <v>26</v>
      </c>
      <c r="C219" s="5" t="s">
        <v>174</v>
      </c>
      <c r="D219" s="6">
        <v>44343</v>
      </c>
      <c r="E219" s="28">
        <v>44343.331689814811</v>
      </c>
      <c r="F219" s="7">
        <v>102</v>
      </c>
      <c r="G219" s="7" t="str">
        <f>VLOOKUP(Table1314[[#This Row],[LogRecordType]],RecordTypes!$B$13:$C$27,2,0)</f>
        <v>Device Start</v>
      </c>
      <c r="H219" s="5" t="s">
        <v>175</v>
      </c>
      <c r="I219" s="30">
        <f t="shared" si="3"/>
        <v>44342</v>
      </c>
      <c r="J219" s="29">
        <f>+VLOOKUP(Table1314[[#This Row],[DeviceMAC]],C220:F2122,3,0)</f>
        <v>44342.709988425922</v>
      </c>
      <c r="K219">
        <f>+VLOOKUP(Table1314[[#This Row],[DeviceMAC]],C220:F2122,4,0)</f>
        <v>156</v>
      </c>
      <c r="L219" t="str">
        <f>VLOOKUP(Table1314[[#This Row],[PrevRecordType]],RecordTypes!$B$13:$C$27,2,0)</f>
        <v>PowerDown Or Network Disconnect Discovered</v>
      </c>
      <c r="M219" s="31" t="str">
        <f>+VLOOKUP(Table1314[[#This Row],[DeviceMAC]],C220:H2122,5,0)</f>
        <v>PowerDown Or Network Disconnect Discovered</v>
      </c>
    </row>
    <row r="220" spans="2:13" ht="28.8" hidden="1" x14ac:dyDescent="0.3">
      <c r="B220" s="5" t="s">
        <v>26</v>
      </c>
      <c r="C220" s="5" t="s">
        <v>156</v>
      </c>
      <c r="D220" s="6">
        <v>44343</v>
      </c>
      <c r="E220" s="28">
        <v>44343.331446759257</v>
      </c>
      <c r="F220" s="7">
        <v>112</v>
      </c>
      <c r="G220" s="7" t="str">
        <f>VLOOKUP(Table1314[[#This Row],[LogRecordType]],RecordTypes!$B$13:$C$27,2,0)</f>
        <v>Device Connect Network</v>
      </c>
      <c r="H220" s="5" t="s">
        <v>157</v>
      </c>
      <c r="I220" s="30">
        <f t="shared" si="3"/>
        <v>44343</v>
      </c>
      <c r="J220" s="29">
        <f>+VLOOKUP(Table1314[[#This Row],[DeviceMAC]],C221:F2123,3,0)</f>
        <v>44343.331342592588</v>
      </c>
      <c r="K220">
        <f>+VLOOKUP(Table1314[[#This Row],[DeviceMAC]],C221:F2123,4,0)</f>
        <v>106</v>
      </c>
      <c r="L220" t="str">
        <f>VLOOKUP(Table1314[[#This Row],[PrevRecordType]],RecordTypes!$B$13:$C$27,2,0)</f>
        <v>Device Start is Good</v>
      </c>
      <c r="M220" t="str">
        <f>+VLOOKUP(Table1314[[#This Row],[DeviceMAC]],C221:H2123,5,0)</f>
        <v>Device Start is Good</v>
      </c>
    </row>
    <row r="221" spans="2:13" hidden="1" x14ac:dyDescent="0.3">
      <c r="B221" s="5" t="s">
        <v>26</v>
      </c>
      <c r="C221" s="5" t="s">
        <v>156</v>
      </c>
      <c r="D221" s="6">
        <v>44343</v>
      </c>
      <c r="E221" s="28">
        <v>44343.331342592588</v>
      </c>
      <c r="F221" s="7">
        <v>106</v>
      </c>
      <c r="G221" s="7" t="str">
        <f>VLOOKUP(Table1314[[#This Row],[LogRecordType]],RecordTypes!$B$13:$C$27,2,0)</f>
        <v>Device Start is Good</v>
      </c>
      <c r="H221" s="5" t="s">
        <v>157</v>
      </c>
      <c r="I221" s="30">
        <f t="shared" si="3"/>
        <v>44343</v>
      </c>
      <c r="J221" s="29">
        <f>+VLOOKUP(Table1314[[#This Row],[DeviceMAC]],C222:F2124,3,0)</f>
        <v>44343.330474537033</v>
      </c>
      <c r="K221">
        <f>+VLOOKUP(Table1314[[#This Row],[DeviceMAC]],C222:F2124,4,0)</f>
        <v>102</v>
      </c>
      <c r="L221" t="str">
        <f>VLOOKUP(Table1314[[#This Row],[PrevRecordType]],RecordTypes!$B$13:$C$27,2,0)</f>
        <v>Device Start</v>
      </c>
      <c r="M221" t="str">
        <f>+VLOOKUP(Table1314[[#This Row],[DeviceMAC]],C222:H2124,5,0)</f>
        <v>Device Start</v>
      </c>
    </row>
    <row r="222" spans="2:13" hidden="1" x14ac:dyDescent="0.3">
      <c r="B222" s="5" t="s">
        <v>29</v>
      </c>
      <c r="C222" s="5" t="s">
        <v>158</v>
      </c>
      <c r="D222" s="6">
        <v>44343</v>
      </c>
      <c r="E222" s="28">
        <v>44343.331342592588</v>
      </c>
      <c r="F222" s="7">
        <v>102</v>
      </c>
      <c r="G222" s="7" t="str">
        <f>VLOOKUP(Table1314[[#This Row],[LogRecordType]],RecordTypes!$B$13:$C$27,2,0)</f>
        <v>Device Start</v>
      </c>
      <c r="H222" s="5" t="s">
        <v>159</v>
      </c>
      <c r="I222" s="30">
        <f t="shared" si="3"/>
        <v>44342</v>
      </c>
      <c r="J222" s="29">
        <f>+VLOOKUP(Table1314[[#This Row],[DeviceMAC]],C223:F2125,3,0)</f>
        <v>44342.718460648146</v>
      </c>
      <c r="K222">
        <f>+VLOOKUP(Table1314[[#This Row],[DeviceMAC]],C223:F2125,4,0)</f>
        <v>156</v>
      </c>
      <c r="L222" t="str">
        <f>VLOOKUP(Table1314[[#This Row],[PrevRecordType]],RecordTypes!$B$13:$C$27,2,0)</f>
        <v>PowerDown Or Network Disconnect Discovered</v>
      </c>
      <c r="M222" s="31" t="str">
        <f>+VLOOKUP(Table1314[[#This Row],[DeviceMAC]],C223:H2125,5,0)</f>
        <v>PowerDown Or Network Disconnect Discovered</v>
      </c>
    </row>
    <row r="223" spans="2:13" ht="28.8" hidden="1" x14ac:dyDescent="0.3">
      <c r="B223" s="5" t="s">
        <v>26</v>
      </c>
      <c r="C223" s="5" t="s">
        <v>162</v>
      </c>
      <c r="D223" s="6">
        <v>44343</v>
      </c>
      <c r="E223" s="28">
        <v>44343.331284722226</v>
      </c>
      <c r="F223" s="7">
        <v>112</v>
      </c>
      <c r="G223" s="7" t="str">
        <f>VLOOKUP(Table1314[[#This Row],[LogRecordType]],RecordTypes!$B$13:$C$27,2,0)</f>
        <v>Device Connect Network</v>
      </c>
      <c r="H223" s="5" t="s">
        <v>163</v>
      </c>
      <c r="I223" s="30">
        <f t="shared" si="3"/>
        <v>44343</v>
      </c>
      <c r="J223" s="29">
        <f>+VLOOKUP(Table1314[[#This Row],[DeviceMAC]],C224:F2126,3,0)</f>
        <v>44343.331180555557</v>
      </c>
      <c r="K223">
        <f>+VLOOKUP(Table1314[[#This Row],[DeviceMAC]],C224:F2126,4,0)</f>
        <v>106</v>
      </c>
      <c r="L223" t="str">
        <f>VLOOKUP(Table1314[[#This Row],[PrevRecordType]],RecordTypes!$B$13:$C$27,2,0)</f>
        <v>Device Start is Good</v>
      </c>
      <c r="M223" t="str">
        <f>+VLOOKUP(Table1314[[#This Row],[DeviceMAC]],C224:H2126,5,0)</f>
        <v>Device Start is Good</v>
      </c>
    </row>
    <row r="224" spans="2:13" ht="28.8" x14ac:dyDescent="0.3">
      <c r="B224" s="5" t="s">
        <v>29</v>
      </c>
      <c r="C224" s="5" t="s">
        <v>153</v>
      </c>
      <c r="D224" s="6">
        <v>44343</v>
      </c>
      <c r="E224" s="28">
        <v>44343.331215277773</v>
      </c>
      <c r="F224" s="7">
        <v>123</v>
      </c>
      <c r="G224" s="7" t="str">
        <f>VLOOKUP(Table1314[[#This Row],[LogRecordType]],RecordTypes!$B$13:$C$27,2,0)</f>
        <v>User Login Start is Good</v>
      </c>
      <c r="H224" s="5" t="s">
        <v>169</v>
      </c>
      <c r="I224" s="30">
        <f t="shared" si="3"/>
        <v>44343</v>
      </c>
      <c r="J224" s="29">
        <f>+VLOOKUP(Table1314[[#This Row],[DeviceMAC]],C225:F2127,3,0)</f>
        <v>44343.331099537034</v>
      </c>
      <c r="K224">
        <f>+VLOOKUP(Table1314[[#This Row],[DeviceMAC]],C225:F2127,4,0)</f>
        <v>113</v>
      </c>
      <c r="L224" t="str">
        <f>VLOOKUP(Table1314[[#This Row],[PrevRecordType]],RecordTypes!$B$13:$C$27,2,0)</f>
        <v>User Login Start</v>
      </c>
      <c r="M224" t="str">
        <f>+VLOOKUP(Table1314[[#This Row],[DeviceMAC]],C225:H2127,5,0)</f>
        <v>User Login Start</v>
      </c>
    </row>
    <row r="225" spans="2:13" hidden="1" x14ac:dyDescent="0.3">
      <c r="B225" s="5" t="s">
        <v>26</v>
      </c>
      <c r="C225" s="5" t="s">
        <v>162</v>
      </c>
      <c r="D225" s="6">
        <v>44343</v>
      </c>
      <c r="E225" s="28">
        <v>44343.331180555557</v>
      </c>
      <c r="F225" s="7">
        <v>106</v>
      </c>
      <c r="G225" s="7" t="str">
        <f>VLOOKUP(Table1314[[#This Row],[LogRecordType]],RecordTypes!$B$13:$C$27,2,0)</f>
        <v>Device Start is Good</v>
      </c>
      <c r="H225" s="5" t="s">
        <v>163</v>
      </c>
      <c r="I225" s="30">
        <f t="shared" si="3"/>
        <v>44343</v>
      </c>
      <c r="J225" s="29">
        <f>+VLOOKUP(Table1314[[#This Row],[DeviceMAC]],C226:F2128,3,0)</f>
        <v>44343.330324074072</v>
      </c>
      <c r="K225">
        <f>+VLOOKUP(Table1314[[#This Row],[DeviceMAC]],C226:F2128,4,0)</f>
        <v>102</v>
      </c>
      <c r="L225" t="str">
        <f>VLOOKUP(Table1314[[#This Row],[PrevRecordType]],RecordTypes!$B$13:$C$27,2,0)</f>
        <v>Device Start</v>
      </c>
      <c r="M225" t="str">
        <f>+VLOOKUP(Table1314[[#This Row],[DeviceMAC]],C226:H2128,5,0)</f>
        <v>Device Start</v>
      </c>
    </row>
    <row r="226" spans="2:13" ht="28.8" hidden="1" x14ac:dyDescent="0.3">
      <c r="B226" s="5" t="s">
        <v>29</v>
      </c>
      <c r="C226" s="5" t="s">
        <v>153</v>
      </c>
      <c r="D226" s="6">
        <v>44343</v>
      </c>
      <c r="E226" s="28">
        <v>44343.331099537034</v>
      </c>
      <c r="F226" s="7">
        <v>113</v>
      </c>
      <c r="G226" s="7" t="str">
        <f>VLOOKUP(Table1314[[#This Row],[LogRecordType]],RecordTypes!$B$13:$C$27,2,0)</f>
        <v>User Login Start</v>
      </c>
      <c r="H226" s="5" t="s">
        <v>168</v>
      </c>
      <c r="I226" s="30">
        <f t="shared" si="3"/>
        <v>44343</v>
      </c>
      <c r="J226" s="29">
        <f>+VLOOKUP(Table1314[[#This Row],[DeviceMAC]],C227:F2129,3,0)</f>
        <v>44343.331018518518</v>
      </c>
      <c r="K226">
        <f>+VLOOKUP(Table1314[[#This Row],[DeviceMAC]],C227:F2129,4,0)</f>
        <v>112</v>
      </c>
      <c r="L226" t="str">
        <f>VLOOKUP(Table1314[[#This Row],[PrevRecordType]],RecordTypes!$B$13:$C$27,2,0)</f>
        <v>Device Connect Network</v>
      </c>
      <c r="M226" t="str">
        <f>+VLOOKUP(Table1314[[#This Row],[DeviceMAC]],C227:H2129,5,0)</f>
        <v>Device Connect Network</v>
      </c>
    </row>
    <row r="227" spans="2:13" ht="28.8" hidden="1" x14ac:dyDescent="0.3">
      <c r="B227" s="5" t="s">
        <v>29</v>
      </c>
      <c r="C227" s="5" t="s">
        <v>153</v>
      </c>
      <c r="D227" s="6">
        <v>44343</v>
      </c>
      <c r="E227" s="28">
        <v>44343.331018518518</v>
      </c>
      <c r="F227" s="7">
        <v>112</v>
      </c>
      <c r="G227" s="7" t="str">
        <f>VLOOKUP(Table1314[[#This Row],[LogRecordType]],RecordTypes!$B$13:$C$27,2,0)</f>
        <v>Device Connect Network</v>
      </c>
      <c r="H227" s="5" t="s">
        <v>154</v>
      </c>
      <c r="I227" s="30">
        <f t="shared" si="3"/>
        <v>44343</v>
      </c>
      <c r="J227" s="29">
        <f>+VLOOKUP(Table1314[[#This Row],[DeviceMAC]],C228:F2130,3,0)</f>
        <v>44343.330914351849</v>
      </c>
      <c r="K227">
        <f>+VLOOKUP(Table1314[[#This Row],[DeviceMAC]],C228:F2130,4,0)</f>
        <v>106</v>
      </c>
      <c r="L227" t="str">
        <f>VLOOKUP(Table1314[[#This Row],[PrevRecordType]],RecordTypes!$B$13:$C$27,2,0)</f>
        <v>Device Start is Good</v>
      </c>
      <c r="M227" t="str">
        <f>+VLOOKUP(Table1314[[#This Row],[DeviceMAC]],C228:H2130,5,0)</f>
        <v>Device Start is Good</v>
      </c>
    </row>
    <row r="228" spans="2:13" hidden="1" x14ac:dyDescent="0.3">
      <c r="B228" s="5" t="s">
        <v>29</v>
      </c>
      <c r="C228" s="5" t="s">
        <v>153</v>
      </c>
      <c r="D228" s="6">
        <v>44343</v>
      </c>
      <c r="E228" s="28">
        <v>44343.330914351849</v>
      </c>
      <c r="F228" s="7">
        <v>106</v>
      </c>
      <c r="G228" s="7" t="str">
        <f>VLOOKUP(Table1314[[#This Row],[LogRecordType]],RecordTypes!$B$13:$C$27,2,0)</f>
        <v>Device Start is Good</v>
      </c>
      <c r="H228" s="5" t="s">
        <v>154</v>
      </c>
      <c r="I228" s="30">
        <f t="shared" si="3"/>
        <v>44343</v>
      </c>
      <c r="J228" s="29">
        <f>+VLOOKUP(Table1314[[#This Row],[DeviceMAC]],C229:F2131,3,0)</f>
        <v>44343.328831018516</v>
      </c>
      <c r="K228">
        <f>+VLOOKUP(Table1314[[#This Row],[DeviceMAC]],C229:F2131,4,0)</f>
        <v>102</v>
      </c>
      <c r="L228" t="str">
        <f>VLOOKUP(Table1314[[#This Row],[PrevRecordType]],RecordTypes!$B$13:$C$27,2,0)</f>
        <v>Device Start</v>
      </c>
      <c r="M228" t="str">
        <f>+VLOOKUP(Table1314[[#This Row],[DeviceMAC]],C229:H2131,5,0)</f>
        <v>Device Start</v>
      </c>
    </row>
    <row r="229" spans="2:13" hidden="1" x14ac:dyDescent="0.3">
      <c r="B229" s="5" t="s">
        <v>26</v>
      </c>
      <c r="C229" s="5" t="s">
        <v>164</v>
      </c>
      <c r="D229" s="6">
        <v>44343</v>
      </c>
      <c r="E229" s="28">
        <v>44343.330902777772</v>
      </c>
      <c r="F229" s="7">
        <v>102</v>
      </c>
      <c r="G229" s="7" t="str">
        <f>VLOOKUP(Table1314[[#This Row],[LogRecordType]],RecordTypes!$B$13:$C$27,2,0)</f>
        <v>Device Start</v>
      </c>
      <c r="H229" s="5" t="s">
        <v>165</v>
      </c>
      <c r="I229" s="30">
        <f t="shared" si="3"/>
        <v>44342</v>
      </c>
      <c r="J229" s="29">
        <f>+VLOOKUP(Table1314[[#This Row],[DeviceMAC]],C230:F2132,3,0)</f>
        <v>44342.703657407401</v>
      </c>
      <c r="K229">
        <f>+VLOOKUP(Table1314[[#This Row],[DeviceMAC]],C230:F2132,4,0)</f>
        <v>156</v>
      </c>
      <c r="L229" t="str">
        <f>VLOOKUP(Table1314[[#This Row],[PrevRecordType]],RecordTypes!$B$13:$C$27,2,0)</f>
        <v>PowerDown Or Network Disconnect Discovered</v>
      </c>
      <c r="M229" s="31" t="str">
        <f>+VLOOKUP(Table1314[[#This Row],[DeviceMAC]],C230:H2132,5,0)</f>
        <v>PowerDown Or Network Disconnect Discovered</v>
      </c>
    </row>
    <row r="230" spans="2:13" ht="28.8" hidden="1" x14ac:dyDescent="0.3">
      <c r="B230" s="5" t="s">
        <v>26</v>
      </c>
      <c r="C230" s="5" t="s">
        <v>166</v>
      </c>
      <c r="D230" s="6">
        <v>44343</v>
      </c>
      <c r="E230" s="28">
        <v>44343.330578703702</v>
      </c>
      <c r="F230" s="7">
        <v>112</v>
      </c>
      <c r="G230" s="7" t="str">
        <f>VLOOKUP(Table1314[[#This Row],[LogRecordType]],RecordTypes!$B$13:$C$27,2,0)</f>
        <v>Device Connect Network</v>
      </c>
      <c r="H230" s="5" t="s">
        <v>167</v>
      </c>
      <c r="I230" s="30">
        <f t="shared" si="3"/>
        <v>44342</v>
      </c>
      <c r="J230" s="29">
        <f>+VLOOKUP(Table1314[[#This Row],[DeviceMAC]],C231:F2133,3,0)</f>
        <v>44342.718530092599</v>
      </c>
      <c r="K230">
        <f>+VLOOKUP(Table1314[[#This Row],[DeviceMAC]],C231:F2133,4,0)</f>
        <v>156</v>
      </c>
      <c r="L230" t="str">
        <f>VLOOKUP(Table1314[[#This Row],[PrevRecordType]],RecordTypes!$B$13:$C$27,2,0)</f>
        <v>PowerDown Or Network Disconnect Discovered</v>
      </c>
      <c r="M230" s="31" t="str">
        <f>+VLOOKUP(Table1314[[#This Row],[DeviceMAC]],C231:H2133,5,0)</f>
        <v>PowerDown Or Network Disconnect Discovered</v>
      </c>
    </row>
    <row r="231" spans="2:13" hidden="1" x14ac:dyDescent="0.3">
      <c r="B231" s="5" t="s">
        <v>26</v>
      </c>
      <c r="C231" s="5" t="s">
        <v>156</v>
      </c>
      <c r="D231" s="6">
        <v>44343</v>
      </c>
      <c r="E231" s="28">
        <v>44343.330474537033</v>
      </c>
      <c r="F231" s="7">
        <v>102</v>
      </c>
      <c r="G231" s="7" t="str">
        <f>VLOOKUP(Table1314[[#This Row],[LogRecordType]],RecordTypes!$B$13:$C$27,2,0)</f>
        <v>Device Start</v>
      </c>
      <c r="H231" s="5" t="s">
        <v>157</v>
      </c>
      <c r="I231" s="30">
        <f t="shared" si="3"/>
        <v>44342</v>
      </c>
      <c r="J231" s="29">
        <f>+VLOOKUP(Table1314[[#This Row],[DeviceMAC]],C232:F2134,3,0)</f>
        <v>44342.719918981486</v>
      </c>
      <c r="K231">
        <f>+VLOOKUP(Table1314[[#This Row],[DeviceMAC]],C232:F2134,4,0)</f>
        <v>156</v>
      </c>
      <c r="L231" t="str">
        <f>VLOOKUP(Table1314[[#This Row],[PrevRecordType]],RecordTypes!$B$13:$C$27,2,0)</f>
        <v>PowerDown Or Network Disconnect Discovered</v>
      </c>
      <c r="M231" s="31" t="str">
        <f>+VLOOKUP(Table1314[[#This Row],[DeviceMAC]],C232:H2134,5,0)</f>
        <v>PowerDown Or Network Disconnect Discovered</v>
      </c>
    </row>
    <row r="232" spans="2:13" hidden="1" x14ac:dyDescent="0.3">
      <c r="B232" s="5" t="s">
        <v>26</v>
      </c>
      <c r="C232" s="5" t="s">
        <v>162</v>
      </c>
      <c r="D232" s="6">
        <v>44343</v>
      </c>
      <c r="E232" s="28">
        <v>44343.330324074072</v>
      </c>
      <c r="F232" s="7">
        <v>102</v>
      </c>
      <c r="G232" s="7" t="str">
        <f>VLOOKUP(Table1314[[#This Row],[LogRecordType]],RecordTypes!$B$13:$C$27,2,0)</f>
        <v>Device Start</v>
      </c>
      <c r="H232" s="5" t="s">
        <v>163</v>
      </c>
      <c r="I232" s="30">
        <f t="shared" si="3"/>
        <v>44342</v>
      </c>
      <c r="J232" s="29">
        <f>+VLOOKUP(Table1314[[#This Row],[DeviceMAC]],C233:F2135,3,0)</f>
        <v>44342.71583333335</v>
      </c>
      <c r="K232">
        <f>+VLOOKUP(Table1314[[#This Row],[DeviceMAC]],C233:F2135,4,0)</f>
        <v>156</v>
      </c>
      <c r="L232" t="str">
        <f>VLOOKUP(Table1314[[#This Row],[PrevRecordType]],RecordTypes!$B$13:$C$27,2,0)</f>
        <v>PowerDown Or Network Disconnect Discovered</v>
      </c>
      <c r="M232" s="31" t="str">
        <f>+VLOOKUP(Table1314[[#This Row],[DeviceMAC]],C233:H2135,5,0)</f>
        <v>PowerDown Or Network Disconnect Discovered</v>
      </c>
    </row>
    <row r="233" spans="2:13" ht="28.8" x14ac:dyDescent="0.3">
      <c r="B233" s="5" t="s">
        <v>26</v>
      </c>
      <c r="C233" s="5" t="s">
        <v>143</v>
      </c>
      <c r="D233" s="6">
        <v>44343</v>
      </c>
      <c r="E233" s="28">
        <v>44343.330254629618</v>
      </c>
      <c r="F233" s="7">
        <v>123</v>
      </c>
      <c r="G233" s="7" t="str">
        <f>VLOOKUP(Table1314[[#This Row],[LogRecordType]],RecordTypes!$B$13:$C$27,2,0)</f>
        <v>User Login Start is Good</v>
      </c>
      <c r="H233" s="5" t="s">
        <v>155</v>
      </c>
      <c r="I233" s="30">
        <f t="shared" si="3"/>
        <v>44343</v>
      </c>
      <c r="J233" s="29">
        <f>+VLOOKUP(Table1314[[#This Row],[DeviceMAC]],C234:F2136,3,0)</f>
        <v>44343.330104166656</v>
      </c>
      <c r="K233">
        <f>+VLOOKUP(Table1314[[#This Row],[DeviceMAC]],C234:F2136,4,0)</f>
        <v>113</v>
      </c>
      <c r="L233" t="str">
        <f>VLOOKUP(Table1314[[#This Row],[PrevRecordType]],RecordTypes!$B$13:$C$27,2,0)</f>
        <v>User Login Start</v>
      </c>
      <c r="M233" t="str">
        <f>+VLOOKUP(Table1314[[#This Row],[DeviceMAC]],C234:H2136,5,0)</f>
        <v>User Login Start</v>
      </c>
    </row>
    <row r="234" spans="2:13" hidden="1" x14ac:dyDescent="0.3">
      <c r="B234" s="5" t="s">
        <v>26</v>
      </c>
      <c r="C234" s="5" t="s">
        <v>143</v>
      </c>
      <c r="D234" s="6">
        <v>44343</v>
      </c>
      <c r="E234" s="28">
        <v>44343.330104166656</v>
      </c>
      <c r="F234" s="7">
        <v>113</v>
      </c>
      <c r="G234" s="7" t="str">
        <f>VLOOKUP(Table1314[[#This Row],[LogRecordType]],RecordTypes!$B$13:$C$27,2,0)</f>
        <v>User Login Start</v>
      </c>
      <c r="H234" s="5" t="s">
        <v>155</v>
      </c>
      <c r="I234" s="30">
        <f t="shared" si="3"/>
        <v>44343</v>
      </c>
      <c r="J234" s="29">
        <f>+VLOOKUP(Table1314[[#This Row],[DeviceMAC]],C235:F2137,3,0)</f>
        <v>44343.325601851844</v>
      </c>
      <c r="K234">
        <f>+VLOOKUP(Table1314[[#This Row],[DeviceMAC]],C235:F2137,4,0)</f>
        <v>112</v>
      </c>
      <c r="L234" t="str">
        <f>VLOOKUP(Table1314[[#This Row],[PrevRecordType]],RecordTypes!$B$13:$C$27,2,0)</f>
        <v>Device Connect Network</v>
      </c>
      <c r="M234" t="str">
        <f>+VLOOKUP(Table1314[[#This Row],[DeviceMAC]],C235:H2137,5,0)</f>
        <v>Device Connect Network</v>
      </c>
    </row>
    <row r="235" spans="2:13" ht="28.8" x14ac:dyDescent="0.3">
      <c r="B235" s="5" t="s">
        <v>29</v>
      </c>
      <c r="C235" s="5" t="s">
        <v>145</v>
      </c>
      <c r="D235" s="6">
        <v>44343</v>
      </c>
      <c r="E235" s="28">
        <v>44343.32975694444</v>
      </c>
      <c r="F235" s="7">
        <v>123</v>
      </c>
      <c r="G235" s="7" t="str">
        <f>VLOOKUP(Table1314[[#This Row],[LogRecordType]],RecordTypes!$B$13:$C$27,2,0)</f>
        <v>User Login Start is Good</v>
      </c>
      <c r="H235" s="5" t="s">
        <v>183</v>
      </c>
      <c r="I235" s="30">
        <f t="shared" si="3"/>
        <v>44343</v>
      </c>
      <c r="J235" s="29">
        <f>+VLOOKUP(Table1314[[#This Row],[DeviceMAC]],C236:F2138,3,0)</f>
        <v>44343.329606481479</v>
      </c>
      <c r="K235">
        <f>+VLOOKUP(Table1314[[#This Row],[DeviceMAC]],C236:F2138,4,0)</f>
        <v>113</v>
      </c>
      <c r="L235" t="str">
        <f>VLOOKUP(Table1314[[#This Row],[PrevRecordType]],RecordTypes!$B$13:$C$27,2,0)</f>
        <v>User Login Start</v>
      </c>
      <c r="M235" t="str">
        <f>+VLOOKUP(Table1314[[#This Row],[DeviceMAC]],C236:H2138,5,0)</f>
        <v>User Login Start</v>
      </c>
    </row>
    <row r="236" spans="2:13" hidden="1" x14ac:dyDescent="0.3">
      <c r="B236" s="5" t="s">
        <v>29</v>
      </c>
      <c r="C236" s="5" t="s">
        <v>145</v>
      </c>
      <c r="D236" s="6">
        <v>44343</v>
      </c>
      <c r="E236" s="28">
        <v>44343.329606481479</v>
      </c>
      <c r="F236" s="7">
        <v>113</v>
      </c>
      <c r="G236" s="7" t="str">
        <f>VLOOKUP(Table1314[[#This Row],[LogRecordType]],RecordTypes!$B$13:$C$27,2,0)</f>
        <v>User Login Start</v>
      </c>
      <c r="H236" s="5" t="s">
        <v>183</v>
      </c>
      <c r="I236" s="30">
        <f t="shared" si="3"/>
        <v>44343</v>
      </c>
      <c r="J236" s="29">
        <f>+VLOOKUP(Table1314[[#This Row],[DeviceMAC]],C237:F2139,3,0)</f>
        <v>44343.324745370366</v>
      </c>
      <c r="K236">
        <f>+VLOOKUP(Table1314[[#This Row],[DeviceMAC]],C237:F2139,4,0)</f>
        <v>112</v>
      </c>
      <c r="L236" t="str">
        <f>VLOOKUP(Table1314[[#This Row],[PrevRecordType]],RecordTypes!$B$13:$C$27,2,0)</f>
        <v>Device Connect Network</v>
      </c>
      <c r="M236" t="str">
        <f>+VLOOKUP(Table1314[[#This Row],[DeviceMAC]],C237:H2139,5,0)</f>
        <v>Device Connect Network</v>
      </c>
    </row>
    <row r="237" spans="2:13" hidden="1" x14ac:dyDescent="0.3">
      <c r="B237" s="5" t="s">
        <v>29</v>
      </c>
      <c r="C237" s="5" t="s">
        <v>153</v>
      </c>
      <c r="D237" s="6">
        <v>44343</v>
      </c>
      <c r="E237" s="28">
        <v>44343.328831018516</v>
      </c>
      <c r="F237" s="7">
        <v>102</v>
      </c>
      <c r="G237" s="7" t="str">
        <f>VLOOKUP(Table1314[[#This Row],[LogRecordType]],RecordTypes!$B$13:$C$27,2,0)</f>
        <v>Device Start</v>
      </c>
      <c r="H237" s="5" t="s">
        <v>154</v>
      </c>
      <c r="I237" s="30">
        <f t="shared" si="3"/>
        <v>44342</v>
      </c>
      <c r="J237" s="29">
        <f>+VLOOKUP(Table1314[[#This Row],[DeviceMAC]],C238:F2140,3,0)</f>
        <v>44342.709641203706</v>
      </c>
      <c r="K237">
        <f>+VLOOKUP(Table1314[[#This Row],[DeviceMAC]],C238:F2140,4,0)</f>
        <v>156</v>
      </c>
      <c r="L237" t="str">
        <f>VLOOKUP(Table1314[[#This Row],[PrevRecordType]],RecordTypes!$B$13:$C$27,2,0)</f>
        <v>PowerDown Or Network Disconnect Discovered</v>
      </c>
      <c r="M237" s="31" t="str">
        <f>+VLOOKUP(Table1314[[#This Row],[DeviceMAC]],C238:H2140,5,0)</f>
        <v>PowerDown Or Network Disconnect Discovered</v>
      </c>
    </row>
    <row r="238" spans="2:13" ht="28.8" hidden="1" x14ac:dyDescent="0.3">
      <c r="B238" s="5" t="s">
        <v>26</v>
      </c>
      <c r="C238" s="5" t="s">
        <v>151</v>
      </c>
      <c r="D238" s="6">
        <v>44343</v>
      </c>
      <c r="E238" s="28">
        <v>44343.328124999993</v>
      </c>
      <c r="F238" s="7">
        <v>112</v>
      </c>
      <c r="G238" s="7" t="str">
        <f>VLOOKUP(Table1314[[#This Row],[LogRecordType]],RecordTypes!$B$13:$C$27,2,0)</f>
        <v>Device Connect Network</v>
      </c>
      <c r="H238" s="5" t="s">
        <v>152</v>
      </c>
      <c r="I238" s="30">
        <f t="shared" si="3"/>
        <v>44342</v>
      </c>
      <c r="J238" s="29">
        <f>+VLOOKUP(Table1314[[#This Row],[DeviceMAC]],C239:F2141,3,0)</f>
        <v>44342.711840277771</v>
      </c>
      <c r="K238">
        <f>+VLOOKUP(Table1314[[#This Row],[DeviceMAC]],C239:F2141,4,0)</f>
        <v>156</v>
      </c>
      <c r="L238" t="str">
        <f>VLOOKUP(Table1314[[#This Row],[PrevRecordType]],RecordTypes!$B$13:$C$27,2,0)</f>
        <v>PowerDown Or Network Disconnect Discovered</v>
      </c>
      <c r="M238" s="31" t="str">
        <f>+VLOOKUP(Table1314[[#This Row],[DeviceMAC]],C239:H2141,5,0)</f>
        <v>PowerDown Or Network Disconnect Discovered</v>
      </c>
    </row>
    <row r="239" spans="2:13" ht="28.8" hidden="1" x14ac:dyDescent="0.3">
      <c r="B239" s="5" t="s">
        <v>26</v>
      </c>
      <c r="C239" s="5" t="s">
        <v>149</v>
      </c>
      <c r="D239" s="6">
        <v>44343</v>
      </c>
      <c r="E239" s="28">
        <v>44343.327939814815</v>
      </c>
      <c r="F239" s="7">
        <v>112</v>
      </c>
      <c r="G239" s="7" t="str">
        <f>VLOOKUP(Table1314[[#This Row],[LogRecordType]],RecordTypes!$B$13:$C$27,2,0)</f>
        <v>Device Connect Network</v>
      </c>
      <c r="H239" s="5" t="s">
        <v>150</v>
      </c>
      <c r="I239" s="30">
        <f t="shared" si="3"/>
        <v>44342</v>
      </c>
      <c r="J239" s="29">
        <f>+VLOOKUP(Table1314[[#This Row],[DeviceMAC]],C240:F2142,3,0)</f>
        <v>44342.699386574073</v>
      </c>
      <c r="K239">
        <f>+VLOOKUP(Table1314[[#This Row],[DeviceMAC]],C240:F2142,4,0)</f>
        <v>156</v>
      </c>
      <c r="L239" t="str">
        <f>VLOOKUP(Table1314[[#This Row],[PrevRecordType]],RecordTypes!$B$13:$C$27,2,0)</f>
        <v>PowerDown Or Network Disconnect Discovered</v>
      </c>
      <c r="M239" s="31" t="str">
        <f>+VLOOKUP(Table1314[[#This Row],[DeviceMAC]],C240:H2142,5,0)</f>
        <v>PowerDown Or Network Disconnect Discovered</v>
      </c>
    </row>
    <row r="240" spans="2:13" ht="28.8" x14ac:dyDescent="0.3">
      <c r="B240" s="5" t="s">
        <v>26</v>
      </c>
      <c r="C240" s="5" t="s">
        <v>141</v>
      </c>
      <c r="D240" s="6">
        <v>44343</v>
      </c>
      <c r="E240" s="28">
        <v>44343.327141203699</v>
      </c>
      <c r="F240" s="7">
        <v>123</v>
      </c>
      <c r="G240" s="7" t="str">
        <f>VLOOKUP(Table1314[[#This Row],[LogRecordType]],RecordTypes!$B$13:$C$27,2,0)</f>
        <v>User Login Start is Good</v>
      </c>
      <c r="H240" s="5" t="s">
        <v>161</v>
      </c>
      <c r="I240" s="30">
        <f t="shared" si="3"/>
        <v>44343</v>
      </c>
      <c r="J240" s="29">
        <f>+VLOOKUP(Table1314[[#This Row],[DeviceMAC]],C241:F2143,3,0)</f>
        <v>44343.327129629623</v>
      </c>
      <c r="K240">
        <f>+VLOOKUP(Table1314[[#This Row],[DeviceMAC]],C241:F2143,4,0)</f>
        <v>113</v>
      </c>
      <c r="L240" t="str">
        <f>VLOOKUP(Table1314[[#This Row],[PrevRecordType]],RecordTypes!$B$13:$C$27,2,0)</f>
        <v>User Login Start</v>
      </c>
      <c r="M240" t="str">
        <f>+VLOOKUP(Table1314[[#This Row],[DeviceMAC]],C241:H2143,5,0)</f>
        <v>User Login Start</v>
      </c>
    </row>
    <row r="241" spans="2:13" hidden="1" x14ac:dyDescent="0.3">
      <c r="B241" s="5" t="s">
        <v>26</v>
      </c>
      <c r="C241" s="5" t="s">
        <v>141</v>
      </c>
      <c r="D241" s="6">
        <v>44343</v>
      </c>
      <c r="E241" s="28">
        <v>44343.327129629623</v>
      </c>
      <c r="F241" s="7">
        <v>113</v>
      </c>
      <c r="G241" s="7" t="str">
        <f>VLOOKUP(Table1314[[#This Row],[LogRecordType]],RecordTypes!$B$13:$C$27,2,0)</f>
        <v>User Login Start</v>
      </c>
      <c r="H241" s="5" t="s">
        <v>161</v>
      </c>
      <c r="I241" s="30">
        <f t="shared" si="3"/>
        <v>44343</v>
      </c>
      <c r="J241" s="29">
        <f>+VLOOKUP(Table1314[[#This Row],[DeviceMAC]],C242:F2144,3,0)</f>
        <v>44343.32163194444</v>
      </c>
      <c r="K241">
        <f>+VLOOKUP(Table1314[[#This Row],[DeviceMAC]],C242:F2144,4,0)</f>
        <v>112</v>
      </c>
      <c r="L241" t="str">
        <f>VLOOKUP(Table1314[[#This Row],[PrevRecordType]],RecordTypes!$B$13:$C$27,2,0)</f>
        <v>Device Connect Network</v>
      </c>
      <c r="M241" t="str">
        <f>+VLOOKUP(Table1314[[#This Row],[DeviceMAC]],C242:H2144,5,0)</f>
        <v>Device Connect Network</v>
      </c>
    </row>
    <row r="242" spans="2:13" ht="28.8" hidden="1" x14ac:dyDescent="0.3">
      <c r="B242" s="5" t="s">
        <v>29</v>
      </c>
      <c r="C242" s="5" t="s">
        <v>147</v>
      </c>
      <c r="D242" s="6">
        <v>44343</v>
      </c>
      <c r="E242" s="28">
        <v>44343.325787037036</v>
      </c>
      <c r="F242" s="7">
        <v>112</v>
      </c>
      <c r="G242" s="7" t="str">
        <f>VLOOKUP(Table1314[[#This Row],[LogRecordType]],RecordTypes!$B$13:$C$27,2,0)</f>
        <v>Device Connect Network</v>
      </c>
      <c r="H242" s="5" t="s">
        <v>148</v>
      </c>
      <c r="I242" s="30">
        <f t="shared" si="3"/>
        <v>44342</v>
      </c>
      <c r="J242" s="29">
        <f>+VLOOKUP(Table1314[[#This Row],[DeviceMAC]],C243:F2145,3,0)</f>
        <v>44342.719004629624</v>
      </c>
      <c r="K242">
        <f>+VLOOKUP(Table1314[[#This Row],[DeviceMAC]],C243:F2145,4,0)</f>
        <v>156</v>
      </c>
      <c r="L242" t="str">
        <f>VLOOKUP(Table1314[[#This Row],[PrevRecordType]],RecordTypes!$B$13:$C$27,2,0)</f>
        <v>PowerDown Or Network Disconnect Discovered</v>
      </c>
      <c r="M242" s="31" t="str">
        <f>+VLOOKUP(Table1314[[#This Row],[DeviceMAC]],C243:H2145,5,0)</f>
        <v>PowerDown Or Network Disconnect Discovered</v>
      </c>
    </row>
    <row r="243" spans="2:13" ht="28.8" hidden="1" x14ac:dyDescent="0.3">
      <c r="B243" s="5" t="s">
        <v>26</v>
      </c>
      <c r="C243" s="5" t="s">
        <v>143</v>
      </c>
      <c r="D243" s="6">
        <v>44343</v>
      </c>
      <c r="E243" s="28">
        <v>44343.325601851844</v>
      </c>
      <c r="F243" s="7">
        <v>112</v>
      </c>
      <c r="G243" s="7" t="str">
        <f>VLOOKUP(Table1314[[#This Row],[LogRecordType]],RecordTypes!$B$13:$C$27,2,0)</f>
        <v>Device Connect Network</v>
      </c>
      <c r="H243" s="5" t="s">
        <v>144</v>
      </c>
      <c r="I243" s="30">
        <f t="shared" si="3"/>
        <v>44342</v>
      </c>
      <c r="J243" s="29">
        <f>+VLOOKUP(Table1314[[#This Row],[DeviceMAC]],C244:F2146,3,0)</f>
        <v>44342.703726851847</v>
      </c>
      <c r="K243">
        <f>+VLOOKUP(Table1314[[#This Row],[DeviceMAC]],C244:F2146,4,0)</f>
        <v>156</v>
      </c>
      <c r="L243" t="str">
        <f>VLOOKUP(Table1314[[#This Row],[PrevRecordType]],RecordTypes!$B$13:$C$27,2,0)</f>
        <v>PowerDown Or Network Disconnect Discovered</v>
      </c>
      <c r="M243" s="31" t="str">
        <f>+VLOOKUP(Table1314[[#This Row],[DeviceMAC]],C244:H2146,5,0)</f>
        <v>PowerDown Or Network Disconnect Discovered</v>
      </c>
    </row>
    <row r="244" spans="2:13" ht="28.8" hidden="1" x14ac:dyDescent="0.3">
      <c r="B244" s="5" t="s">
        <v>29</v>
      </c>
      <c r="C244" s="5" t="s">
        <v>145</v>
      </c>
      <c r="D244" s="6">
        <v>44343</v>
      </c>
      <c r="E244" s="28">
        <v>44343.324745370366</v>
      </c>
      <c r="F244" s="7">
        <v>112</v>
      </c>
      <c r="G244" s="7" t="str">
        <f>VLOOKUP(Table1314[[#This Row],[LogRecordType]],RecordTypes!$B$13:$C$27,2,0)</f>
        <v>Device Connect Network</v>
      </c>
      <c r="H244" s="5" t="s">
        <v>146</v>
      </c>
      <c r="I244" s="30">
        <f t="shared" si="3"/>
        <v>44342</v>
      </c>
      <c r="J244" s="29">
        <f>+VLOOKUP(Table1314[[#This Row],[DeviceMAC]],C245:F2147,3,0)</f>
        <v>44342.774988425917</v>
      </c>
      <c r="K244">
        <f>+VLOOKUP(Table1314[[#This Row],[DeviceMAC]],C245:F2147,4,0)</f>
        <v>156</v>
      </c>
      <c r="L244" t="str">
        <f>VLOOKUP(Table1314[[#This Row],[PrevRecordType]],RecordTypes!$B$13:$C$27,2,0)</f>
        <v>PowerDown Or Network Disconnect Discovered</v>
      </c>
      <c r="M244" s="31" t="str">
        <f>+VLOOKUP(Table1314[[#This Row],[DeviceMAC]],C245:H2147,5,0)</f>
        <v>PowerDown Or Network Disconnect Discovered</v>
      </c>
    </row>
    <row r="245" spans="2:13" ht="28.8" x14ac:dyDescent="0.3">
      <c r="B245" s="5" t="s">
        <v>26</v>
      </c>
      <c r="C245" s="5" t="s">
        <v>124</v>
      </c>
      <c r="D245" s="6">
        <v>44343</v>
      </c>
      <c r="E245" s="28">
        <v>44343.322210648141</v>
      </c>
      <c r="F245" s="7">
        <v>123</v>
      </c>
      <c r="G245" s="7" t="str">
        <f>VLOOKUP(Table1314[[#This Row],[LogRecordType]],RecordTypes!$B$13:$C$27,2,0)</f>
        <v>User Login Start is Good</v>
      </c>
      <c r="H245" s="5" t="s">
        <v>134</v>
      </c>
      <c r="I245" s="30">
        <f t="shared" si="3"/>
        <v>44343</v>
      </c>
      <c r="J245" s="29">
        <f>+VLOOKUP(Table1314[[#This Row],[DeviceMAC]],C246:F2148,3,0)</f>
        <v>44343.322129629625</v>
      </c>
      <c r="K245">
        <f>+VLOOKUP(Table1314[[#This Row],[DeviceMAC]],C246:F2148,4,0)</f>
        <v>113</v>
      </c>
      <c r="L245" t="str">
        <f>VLOOKUP(Table1314[[#This Row],[PrevRecordType]],RecordTypes!$B$13:$C$27,2,0)</f>
        <v>User Login Start</v>
      </c>
      <c r="M245" t="str">
        <f>+VLOOKUP(Table1314[[#This Row],[DeviceMAC]],C246:H2148,5,0)</f>
        <v>User Login Start</v>
      </c>
    </row>
    <row r="246" spans="2:13" ht="28.8" hidden="1" x14ac:dyDescent="0.3">
      <c r="B246" s="5" t="s">
        <v>26</v>
      </c>
      <c r="C246" s="5" t="s">
        <v>124</v>
      </c>
      <c r="D246" s="6">
        <v>44343</v>
      </c>
      <c r="E246" s="28">
        <v>44343.322129629625</v>
      </c>
      <c r="F246" s="7">
        <v>113</v>
      </c>
      <c r="G246" s="7" t="str">
        <f>VLOOKUP(Table1314[[#This Row],[LogRecordType]],RecordTypes!$B$13:$C$27,2,0)</f>
        <v>User Login Start</v>
      </c>
      <c r="H246" s="5" t="s">
        <v>133</v>
      </c>
      <c r="I246" s="30">
        <f t="shared" si="3"/>
        <v>44343</v>
      </c>
      <c r="J246" s="29">
        <f>+VLOOKUP(Table1314[[#This Row],[DeviceMAC]],C247:F2149,3,0)</f>
        <v>44343.320775462962</v>
      </c>
      <c r="K246">
        <f>+VLOOKUP(Table1314[[#This Row],[DeviceMAC]],C247:F2149,4,0)</f>
        <v>112</v>
      </c>
      <c r="L246" t="str">
        <f>VLOOKUP(Table1314[[#This Row],[PrevRecordType]],RecordTypes!$B$13:$C$27,2,0)</f>
        <v>Device Connect Network</v>
      </c>
      <c r="M246" t="str">
        <f>+VLOOKUP(Table1314[[#This Row],[DeviceMAC]],C247:H2149,5,0)</f>
        <v>Device Connect Network</v>
      </c>
    </row>
    <row r="247" spans="2:13" ht="28.8" hidden="1" x14ac:dyDescent="0.3">
      <c r="B247" s="5" t="s">
        <v>26</v>
      </c>
      <c r="C247" s="5" t="s">
        <v>141</v>
      </c>
      <c r="D247" s="6">
        <v>44343</v>
      </c>
      <c r="E247" s="28">
        <v>44343.32163194444</v>
      </c>
      <c r="F247" s="7">
        <v>112</v>
      </c>
      <c r="G247" s="7" t="str">
        <f>VLOOKUP(Table1314[[#This Row],[LogRecordType]],RecordTypes!$B$13:$C$27,2,0)</f>
        <v>Device Connect Network</v>
      </c>
      <c r="H247" s="5" t="s">
        <v>142</v>
      </c>
      <c r="I247" s="30">
        <f t="shared" si="3"/>
        <v>44342</v>
      </c>
      <c r="J247" s="29">
        <f>+VLOOKUP(Table1314[[#This Row],[DeviceMAC]],C248:F2150,3,0)</f>
        <v>44342.715543981467</v>
      </c>
      <c r="K247">
        <f>+VLOOKUP(Table1314[[#This Row],[DeviceMAC]],C248:F2150,4,0)</f>
        <v>156</v>
      </c>
      <c r="L247" t="str">
        <f>VLOOKUP(Table1314[[#This Row],[PrevRecordType]],RecordTypes!$B$13:$C$27,2,0)</f>
        <v>PowerDown Or Network Disconnect Discovered</v>
      </c>
      <c r="M247" s="31" t="str">
        <f>+VLOOKUP(Table1314[[#This Row],[DeviceMAC]],C248:H2150,5,0)</f>
        <v>PowerDown Or Network Disconnect Discovered</v>
      </c>
    </row>
    <row r="248" spans="2:13" ht="28.8" hidden="1" x14ac:dyDescent="0.3">
      <c r="B248" s="5" t="s">
        <v>26</v>
      </c>
      <c r="C248" s="5" t="s">
        <v>124</v>
      </c>
      <c r="D248" s="6">
        <v>44343</v>
      </c>
      <c r="E248" s="28">
        <v>44343.320775462962</v>
      </c>
      <c r="F248" s="7">
        <v>112</v>
      </c>
      <c r="G248" s="7" t="str">
        <f>VLOOKUP(Table1314[[#This Row],[LogRecordType]],RecordTypes!$B$13:$C$27,2,0)</f>
        <v>Device Connect Network</v>
      </c>
      <c r="H248" s="5" t="s">
        <v>125</v>
      </c>
      <c r="I248" s="30">
        <f t="shared" si="3"/>
        <v>44343</v>
      </c>
      <c r="J248" s="29">
        <f>+VLOOKUP(Table1314[[#This Row],[DeviceMAC]],C249:F2151,3,0)</f>
        <v>44343.320671296293</v>
      </c>
      <c r="K248">
        <f>+VLOOKUP(Table1314[[#This Row],[DeviceMAC]],C249:F2151,4,0)</f>
        <v>106</v>
      </c>
      <c r="L248" t="str">
        <f>VLOOKUP(Table1314[[#This Row],[PrevRecordType]],RecordTypes!$B$13:$C$27,2,0)</f>
        <v>Device Start is Good</v>
      </c>
      <c r="M248" t="str">
        <f>+VLOOKUP(Table1314[[#This Row],[DeviceMAC]],C249:H2151,5,0)</f>
        <v>Device Start is Good</v>
      </c>
    </row>
    <row r="249" spans="2:13" hidden="1" x14ac:dyDescent="0.3">
      <c r="B249" s="5" t="s">
        <v>26</v>
      </c>
      <c r="C249" s="5" t="s">
        <v>124</v>
      </c>
      <c r="D249" s="6">
        <v>44343</v>
      </c>
      <c r="E249" s="28">
        <v>44343.320671296293</v>
      </c>
      <c r="F249" s="7">
        <v>106</v>
      </c>
      <c r="G249" s="7" t="str">
        <f>VLOOKUP(Table1314[[#This Row],[LogRecordType]],RecordTypes!$B$13:$C$27,2,0)</f>
        <v>Device Start is Good</v>
      </c>
      <c r="H249" s="5" t="s">
        <v>125</v>
      </c>
      <c r="I249" s="30">
        <f t="shared" si="3"/>
        <v>44343</v>
      </c>
      <c r="J249" s="29">
        <f>+VLOOKUP(Table1314[[#This Row],[DeviceMAC]],C250:F2152,3,0)</f>
        <v>44343.318576388883</v>
      </c>
      <c r="K249">
        <f>+VLOOKUP(Table1314[[#This Row],[DeviceMAC]],C250:F2152,4,0)</f>
        <v>102</v>
      </c>
      <c r="L249" t="str">
        <f>VLOOKUP(Table1314[[#This Row],[PrevRecordType]],RecordTypes!$B$13:$C$27,2,0)</f>
        <v>Device Start</v>
      </c>
      <c r="M249" t="str">
        <f>+VLOOKUP(Table1314[[#This Row],[DeviceMAC]],C250:H2152,5,0)</f>
        <v>Device Start</v>
      </c>
    </row>
    <row r="250" spans="2:13" ht="28.8" x14ac:dyDescent="0.3">
      <c r="B250" s="5" t="s">
        <v>29</v>
      </c>
      <c r="C250" s="5" t="s">
        <v>135</v>
      </c>
      <c r="D250" s="6">
        <v>44343</v>
      </c>
      <c r="E250" s="28">
        <v>44343.320196759254</v>
      </c>
      <c r="F250" s="7">
        <v>123</v>
      </c>
      <c r="G250" s="7" t="str">
        <f>VLOOKUP(Table1314[[#This Row],[LogRecordType]],RecordTypes!$B$13:$C$27,2,0)</f>
        <v>User Login Start is Good</v>
      </c>
      <c r="H250" s="5" t="s">
        <v>130</v>
      </c>
      <c r="I250" s="30">
        <f t="shared" si="3"/>
        <v>44343</v>
      </c>
      <c r="J250" s="29">
        <f>+VLOOKUP(Table1314[[#This Row],[DeviceMAC]],C251:F2153,3,0)</f>
        <v>44343.320115740738</v>
      </c>
      <c r="K250">
        <f>+VLOOKUP(Table1314[[#This Row],[DeviceMAC]],C251:F2153,4,0)</f>
        <v>113</v>
      </c>
      <c r="L250" t="str">
        <f>VLOOKUP(Table1314[[#This Row],[PrevRecordType]],RecordTypes!$B$13:$C$27,2,0)</f>
        <v>User Login Start</v>
      </c>
      <c r="M250" t="str">
        <f>+VLOOKUP(Table1314[[#This Row],[DeviceMAC]],C251:H2153,5,0)</f>
        <v>User Login Start</v>
      </c>
    </row>
    <row r="251" spans="2:13" ht="28.8" hidden="1" x14ac:dyDescent="0.3">
      <c r="B251" s="5" t="s">
        <v>29</v>
      </c>
      <c r="C251" s="5" t="s">
        <v>135</v>
      </c>
      <c r="D251" s="6">
        <v>44343</v>
      </c>
      <c r="E251" s="28">
        <v>44343.320115740738</v>
      </c>
      <c r="F251" s="7">
        <v>113</v>
      </c>
      <c r="G251" s="7" t="str">
        <f>VLOOKUP(Table1314[[#This Row],[LogRecordType]],RecordTypes!$B$13:$C$27,2,0)</f>
        <v>User Login Start</v>
      </c>
      <c r="H251" s="5" t="s">
        <v>140</v>
      </c>
      <c r="I251" s="30">
        <f t="shared" si="3"/>
        <v>44343</v>
      </c>
      <c r="J251" s="29">
        <f>+VLOOKUP(Table1314[[#This Row],[DeviceMAC]],C252:F2154,3,0)</f>
        <v>44343.319039351853</v>
      </c>
      <c r="K251">
        <f>+VLOOKUP(Table1314[[#This Row],[DeviceMAC]],C252:F2154,4,0)</f>
        <v>112</v>
      </c>
      <c r="L251" t="str">
        <f>VLOOKUP(Table1314[[#This Row],[PrevRecordType]],RecordTypes!$B$13:$C$27,2,0)</f>
        <v>Device Connect Network</v>
      </c>
      <c r="M251" t="str">
        <f>+VLOOKUP(Table1314[[#This Row],[DeviceMAC]],C252:H2154,5,0)</f>
        <v>Device Connect Network</v>
      </c>
    </row>
    <row r="252" spans="2:13" ht="28.8" x14ac:dyDescent="0.3">
      <c r="B252" s="5" t="s">
        <v>26</v>
      </c>
      <c r="C252" s="5" t="s">
        <v>131</v>
      </c>
      <c r="D252" s="6">
        <v>44343</v>
      </c>
      <c r="E252" s="28">
        <v>44343.319386574076</v>
      </c>
      <c r="F252" s="7">
        <v>123</v>
      </c>
      <c r="G252" s="7" t="str">
        <f>VLOOKUP(Table1314[[#This Row],[LogRecordType]],RecordTypes!$B$13:$C$27,2,0)</f>
        <v>User Login Start is Good</v>
      </c>
      <c r="H252" s="5" t="s">
        <v>139</v>
      </c>
      <c r="I252" s="30">
        <f t="shared" si="3"/>
        <v>44343</v>
      </c>
      <c r="J252" s="29">
        <f>+VLOOKUP(Table1314[[#This Row],[DeviceMAC]],C253:F2155,3,0)</f>
        <v>44343.319224537037</v>
      </c>
      <c r="K252">
        <f>+VLOOKUP(Table1314[[#This Row],[DeviceMAC]],C253:F2155,4,0)</f>
        <v>113</v>
      </c>
      <c r="L252" t="str">
        <f>VLOOKUP(Table1314[[#This Row],[PrevRecordType]],RecordTypes!$B$13:$C$27,2,0)</f>
        <v>User Login Start</v>
      </c>
      <c r="M252" t="str">
        <f>+VLOOKUP(Table1314[[#This Row],[DeviceMAC]],C253:H2155,5,0)</f>
        <v>User Login Start</v>
      </c>
    </row>
    <row r="253" spans="2:13" ht="28.8" hidden="1" x14ac:dyDescent="0.3">
      <c r="B253" s="5" t="s">
        <v>26</v>
      </c>
      <c r="C253" s="5" t="s">
        <v>131</v>
      </c>
      <c r="D253" s="6">
        <v>44343</v>
      </c>
      <c r="E253" s="28">
        <v>44343.319224537037</v>
      </c>
      <c r="F253" s="7">
        <v>113</v>
      </c>
      <c r="G253" s="7" t="str">
        <f>VLOOKUP(Table1314[[#This Row],[LogRecordType]],RecordTypes!$B$13:$C$27,2,0)</f>
        <v>User Login Start</v>
      </c>
      <c r="H253" s="5" t="s">
        <v>138</v>
      </c>
      <c r="I253" s="30">
        <f t="shared" si="3"/>
        <v>44343</v>
      </c>
      <c r="J253" s="29">
        <f>+VLOOKUP(Table1314[[#This Row],[DeviceMAC]],C254:F2156,3,0)</f>
        <v>44343.318483796298</v>
      </c>
      <c r="K253">
        <f>+VLOOKUP(Table1314[[#This Row],[DeviceMAC]],C254:F2156,4,0)</f>
        <v>112</v>
      </c>
      <c r="L253" t="str">
        <f>VLOOKUP(Table1314[[#This Row],[PrevRecordType]],RecordTypes!$B$13:$C$27,2,0)</f>
        <v>Device Connect Network</v>
      </c>
      <c r="M253" t="str">
        <f>+VLOOKUP(Table1314[[#This Row],[DeviceMAC]],C254:H2156,5,0)</f>
        <v>Device Connect Network</v>
      </c>
    </row>
    <row r="254" spans="2:13" ht="28.8" hidden="1" x14ac:dyDescent="0.3">
      <c r="B254" s="5" t="s">
        <v>29</v>
      </c>
      <c r="C254" s="5" t="s">
        <v>135</v>
      </c>
      <c r="D254" s="6">
        <v>44343</v>
      </c>
      <c r="E254" s="28">
        <v>44343.319039351853</v>
      </c>
      <c r="F254" s="7">
        <v>112</v>
      </c>
      <c r="G254" s="7" t="str">
        <f>VLOOKUP(Table1314[[#This Row],[LogRecordType]],RecordTypes!$B$13:$C$27,2,0)</f>
        <v>Device Connect Network</v>
      </c>
      <c r="H254" s="5" t="s">
        <v>136</v>
      </c>
      <c r="I254" s="30">
        <f t="shared" si="3"/>
        <v>44343</v>
      </c>
      <c r="J254" s="29">
        <f>+VLOOKUP(Table1314[[#This Row],[DeviceMAC]],C255:F2157,3,0)</f>
        <v>44343.318935185183</v>
      </c>
      <c r="K254">
        <f>+VLOOKUP(Table1314[[#This Row],[DeviceMAC]],C255:F2157,4,0)</f>
        <v>106</v>
      </c>
      <c r="L254" t="str">
        <f>VLOOKUP(Table1314[[#This Row],[PrevRecordType]],RecordTypes!$B$13:$C$27,2,0)</f>
        <v>Device Start is Good</v>
      </c>
      <c r="M254" t="str">
        <f>+VLOOKUP(Table1314[[#This Row],[DeviceMAC]],C255:H2157,5,0)</f>
        <v>Device Start is Good</v>
      </c>
    </row>
    <row r="255" spans="2:13" hidden="1" x14ac:dyDescent="0.3">
      <c r="B255" s="5" t="s">
        <v>29</v>
      </c>
      <c r="C255" s="5" t="s">
        <v>135</v>
      </c>
      <c r="D255" s="6">
        <v>44343</v>
      </c>
      <c r="E255" s="28">
        <v>44343.318935185183</v>
      </c>
      <c r="F255" s="7">
        <v>106</v>
      </c>
      <c r="G255" s="7" t="str">
        <f>VLOOKUP(Table1314[[#This Row],[LogRecordType]],RecordTypes!$B$13:$C$27,2,0)</f>
        <v>Device Start is Good</v>
      </c>
      <c r="H255" s="5" t="s">
        <v>136</v>
      </c>
      <c r="I255" s="30">
        <f t="shared" si="3"/>
        <v>44343</v>
      </c>
      <c r="J255" s="29">
        <f>+VLOOKUP(Table1314[[#This Row],[DeviceMAC]],C256:F2158,3,0)</f>
        <v>44343.318090277775</v>
      </c>
      <c r="K255">
        <f>+VLOOKUP(Table1314[[#This Row],[DeviceMAC]],C256:F2158,4,0)</f>
        <v>102</v>
      </c>
      <c r="L255" t="str">
        <f>VLOOKUP(Table1314[[#This Row],[PrevRecordType]],RecordTypes!$B$13:$C$27,2,0)</f>
        <v>Device Start</v>
      </c>
      <c r="M255" t="str">
        <f>+VLOOKUP(Table1314[[#This Row],[DeviceMAC]],C256:H2158,5,0)</f>
        <v>Device Start</v>
      </c>
    </row>
    <row r="256" spans="2:13" hidden="1" x14ac:dyDescent="0.3">
      <c r="B256" s="5" t="s">
        <v>26</v>
      </c>
      <c r="C256" s="5" t="s">
        <v>124</v>
      </c>
      <c r="D256" s="6">
        <v>44343</v>
      </c>
      <c r="E256" s="28">
        <v>44343.318576388883</v>
      </c>
      <c r="F256" s="7">
        <v>102</v>
      </c>
      <c r="G256" s="7" t="str">
        <f>VLOOKUP(Table1314[[#This Row],[LogRecordType]],RecordTypes!$B$13:$C$27,2,0)</f>
        <v>Device Start</v>
      </c>
      <c r="H256" s="5" t="s">
        <v>125</v>
      </c>
      <c r="I256" s="30">
        <f t="shared" si="3"/>
        <v>44343</v>
      </c>
      <c r="J256" s="29">
        <f>+VLOOKUP(Table1314[[#This Row],[DeviceMAC]],C257:F2159,3,0)</f>
        <v>44343.318113425921</v>
      </c>
      <c r="K256">
        <f>+VLOOKUP(Table1314[[#This Row],[DeviceMAC]],C257:F2159,4,0)</f>
        <v>107</v>
      </c>
      <c r="L256" t="str">
        <f>VLOOKUP(Table1314[[#This Row],[PrevRecordType]],RecordTypes!$B$13:$C$27,2,0)</f>
        <v>Device Start Fail</v>
      </c>
      <c r="M256" t="str">
        <f>+VLOOKUP(Table1314[[#This Row],[DeviceMAC]],C257:H2159,5,0)</f>
        <v>Device Start Fail</v>
      </c>
    </row>
    <row r="257" spans="2:13" ht="28.8" hidden="1" x14ac:dyDescent="0.3">
      <c r="B257" s="5" t="s">
        <v>26</v>
      </c>
      <c r="C257" s="5" t="s">
        <v>131</v>
      </c>
      <c r="D257" s="6">
        <v>44343</v>
      </c>
      <c r="E257" s="28">
        <v>44343.318483796298</v>
      </c>
      <c r="F257" s="7">
        <v>112</v>
      </c>
      <c r="G257" s="7" t="str">
        <f>VLOOKUP(Table1314[[#This Row],[LogRecordType]],RecordTypes!$B$13:$C$27,2,0)</f>
        <v>Device Connect Network</v>
      </c>
      <c r="H257" s="5" t="s">
        <v>132</v>
      </c>
      <c r="I257" s="30">
        <f t="shared" si="3"/>
        <v>44343</v>
      </c>
      <c r="J257" s="29">
        <f>+VLOOKUP(Table1314[[#This Row],[DeviceMAC]],C258:F2160,3,0)</f>
        <v>44343.318379629629</v>
      </c>
      <c r="K257">
        <f>+VLOOKUP(Table1314[[#This Row],[DeviceMAC]],C258:F2160,4,0)</f>
        <v>106</v>
      </c>
      <c r="L257" t="str">
        <f>VLOOKUP(Table1314[[#This Row],[PrevRecordType]],RecordTypes!$B$13:$C$27,2,0)</f>
        <v>Device Start is Good</v>
      </c>
      <c r="M257" t="str">
        <f>+VLOOKUP(Table1314[[#This Row],[DeviceMAC]],C258:H2160,5,0)</f>
        <v>Device Start is Good</v>
      </c>
    </row>
    <row r="258" spans="2:13" hidden="1" x14ac:dyDescent="0.3">
      <c r="B258" s="5" t="s">
        <v>26</v>
      </c>
      <c r="C258" s="5" t="s">
        <v>131</v>
      </c>
      <c r="D258" s="6">
        <v>44343</v>
      </c>
      <c r="E258" s="28">
        <v>44343.318379629629</v>
      </c>
      <c r="F258" s="7">
        <v>106</v>
      </c>
      <c r="G258" s="7" t="str">
        <f>VLOOKUP(Table1314[[#This Row],[LogRecordType]],RecordTypes!$B$13:$C$27,2,0)</f>
        <v>Device Start is Good</v>
      </c>
      <c r="H258" s="5" t="s">
        <v>132</v>
      </c>
      <c r="I258" s="30">
        <f t="shared" si="3"/>
        <v>44343</v>
      </c>
      <c r="J258" s="29">
        <f>+VLOOKUP(Table1314[[#This Row],[DeviceMAC]],C259:F2161,3,0)</f>
        <v>44343.31759259259</v>
      </c>
      <c r="K258">
        <f>+VLOOKUP(Table1314[[#This Row],[DeviceMAC]],C259:F2161,4,0)</f>
        <v>102</v>
      </c>
      <c r="L258" t="str">
        <f>VLOOKUP(Table1314[[#This Row],[PrevRecordType]],RecordTypes!$B$13:$C$27,2,0)</f>
        <v>Device Start</v>
      </c>
      <c r="M258" t="str">
        <f>+VLOOKUP(Table1314[[#This Row],[DeviceMAC]],C259:H2161,5,0)</f>
        <v>Device Start</v>
      </c>
    </row>
    <row r="259" spans="2:13" hidden="1" x14ac:dyDescent="0.3">
      <c r="B259" s="5" t="s">
        <v>26</v>
      </c>
      <c r="C259" s="5" t="s">
        <v>124</v>
      </c>
      <c r="D259" s="6">
        <v>44343</v>
      </c>
      <c r="E259" s="28">
        <v>44343.318113425921</v>
      </c>
      <c r="F259" s="7">
        <v>107</v>
      </c>
      <c r="G259" s="7" t="str">
        <f>VLOOKUP(Table1314[[#This Row],[LogRecordType]],RecordTypes!$B$13:$C$27,2,0)</f>
        <v>Device Start Fail</v>
      </c>
      <c r="H259" s="5" t="s">
        <v>125</v>
      </c>
      <c r="I259" s="30">
        <f t="shared" si="3"/>
        <v>44343</v>
      </c>
      <c r="J259" s="29">
        <f>+VLOOKUP(Table1314[[#This Row],[DeviceMAC]],C260:F2162,3,0)</f>
        <v>44343.314826388887</v>
      </c>
      <c r="K259">
        <f>+VLOOKUP(Table1314[[#This Row],[DeviceMAC]],C260:F2162,4,0)</f>
        <v>102</v>
      </c>
      <c r="L259" t="str">
        <f>VLOOKUP(Table1314[[#This Row],[PrevRecordType]],RecordTypes!$B$13:$C$27,2,0)</f>
        <v>Device Start</v>
      </c>
      <c r="M259" t="str">
        <f>+VLOOKUP(Table1314[[#This Row],[DeviceMAC]],C260:H2162,5,0)</f>
        <v>Device Start</v>
      </c>
    </row>
    <row r="260" spans="2:13" hidden="1" x14ac:dyDescent="0.3">
      <c r="B260" s="5" t="s">
        <v>29</v>
      </c>
      <c r="C260" s="5" t="s">
        <v>135</v>
      </c>
      <c r="D260" s="6">
        <v>44343</v>
      </c>
      <c r="E260" s="28">
        <v>44343.318090277775</v>
      </c>
      <c r="F260" s="7">
        <v>102</v>
      </c>
      <c r="G260" s="7" t="str">
        <f>VLOOKUP(Table1314[[#This Row],[LogRecordType]],RecordTypes!$B$13:$C$27,2,0)</f>
        <v>Device Start</v>
      </c>
      <c r="H260" s="5" t="s">
        <v>136</v>
      </c>
      <c r="I260" s="30">
        <f t="shared" si="3"/>
        <v>44342</v>
      </c>
      <c r="J260" s="29">
        <f>+VLOOKUP(Table1314[[#This Row],[DeviceMAC]],C261:F2163,3,0)</f>
        <v>44342.746203703711</v>
      </c>
      <c r="K260">
        <f>+VLOOKUP(Table1314[[#This Row],[DeviceMAC]],C261:F2163,4,0)</f>
        <v>156</v>
      </c>
      <c r="L260" t="str">
        <f>VLOOKUP(Table1314[[#This Row],[PrevRecordType]],RecordTypes!$B$13:$C$27,2,0)</f>
        <v>PowerDown Or Network Disconnect Discovered</v>
      </c>
      <c r="M260" s="31" t="str">
        <f>+VLOOKUP(Table1314[[#This Row],[DeviceMAC]],C261:H2163,5,0)</f>
        <v>PowerDown Or Network Disconnect Discovered</v>
      </c>
    </row>
    <row r="261" spans="2:13" ht="28.8" x14ac:dyDescent="0.3">
      <c r="B261" s="5" t="s">
        <v>29</v>
      </c>
      <c r="C261" s="5" t="s">
        <v>120</v>
      </c>
      <c r="D261" s="6">
        <v>44343</v>
      </c>
      <c r="E261" s="28">
        <v>44343.317986111106</v>
      </c>
      <c r="F261" s="7">
        <v>123</v>
      </c>
      <c r="G261" s="7" t="str">
        <f>VLOOKUP(Table1314[[#This Row],[LogRecordType]],RecordTypes!$B$13:$C$27,2,0)</f>
        <v>User Login Start is Good</v>
      </c>
      <c r="H261" s="5" t="s">
        <v>130</v>
      </c>
      <c r="I261" s="30">
        <f t="shared" si="3"/>
        <v>44343</v>
      </c>
      <c r="J261" s="29">
        <f>+VLOOKUP(Table1314[[#This Row],[DeviceMAC]],C262:F2164,3,0)</f>
        <v>44343.317870370367</v>
      </c>
      <c r="K261">
        <f>+VLOOKUP(Table1314[[#This Row],[DeviceMAC]],C262:F2164,4,0)</f>
        <v>113</v>
      </c>
      <c r="L261" t="str">
        <f>VLOOKUP(Table1314[[#This Row],[PrevRecordType]],RecordTypes!$B$13:$C$27,2,0)</f>
        <v>User Login Start</v>
      </c>
      <c r="M261" t="str">
        <f>+VLOOKUP(Table1314[[#This Row],[DeviceMAC]],C262:H2164,5,0)</f>
        <v>User Login Start</v>
      </c>
    </row>
    <row r="262" spans="2:13" hidden="1" x14ac:dyDescent="0.3">
      <c r="B262" s="5" t="s">
        <v>29</v>
      </c>
      <c r="C262" s="5" t="s">
        <v>120</v>
      </c>
      <c r="D262" s="6">
        <v>44343</v>
      </c>
      <c r="E262" s="28">
        <v>44343.317870370367</v>
      </c>
      <c r="F262" s="7">
        <v>113</v>
      </c>
      <c r="G262" s="7" t="str">
        <f>VLOOKUP(Table1314[[#This Row],[LogRecordType]],RecordTypes!$B$13:$C$27,2,0)</f>
        <v>User Login Start</v>
      </c>
      <c r="H262" s="5" t="s">
        <v>130</v>
      </c>
      <c r="I262" s="30">
        <f t="shared" si="3"/>
        <v>44343</v>
      </c>
      <c r="J262" s="29">
        <f>+VLOOKUP(Table1314[[#This Row],[DeviceMAC]],C263:F2165,3,0)</f>
        <v>44343.312592592592</v>
      </c>
      <c r="K262">
        <f>+VLOOKUP(Table1314[[#This Row],[DeviceMAC]],C263:F2165,4,0)</f>
        <v>112</v>
      </c>
      <c r="L262" t="str">
        <f>VLOOKUP(Table1314[[#This Row],[PrevRecordType]],RecordTypes!$B$13:$C$27,2,0)</f>
        <v>Device Connect Network</v>
      </c>
      <c r="M262" t="str">
        <f>+VLOOKUP(Table1314[[#This Row],[DeviceMAC]],C263:H2165,5,0)</f>
        <v>Device Connect Network</v>
      </c>
    </row>
    <row r="263" spans="2:13" hidden="1" x14ac:dyDescent="0.3">
      <c r="B263" s="5" t="s">
        <v>26</v>
      </c>
      <c r="C263" s="5" t="s">
        <v>131</v>
      </c>
      <c r="D263" s="6">
        <v>44343</v>
      </c>
      <c r="E263" s="28">
        <v>44343.31759259259</v>
      </c>
      <c r="F263" s="7">
        <v>102</v>
      </c>
      <c r="G263" s="7" t="str">
        <f>VLOOKUP(Table1314[[#This Row],[LogRecordType]],RecordTypes!$B$13:$C$27,2,0)</f>
        <v>Device Start</v>
      </c>
      <c r="H263" s="5" t="s">
        <v>132</v>
      </c>
      <c r="I263" s="30">
        <f t="shared" si="3"/>
        <v>44342</v>
      </c>
      <c r="J263" s="29">
        <f>+VLOOKUP(Table1314[[#This Row],[DeviceMAC]],C264:F2166,3,0)</f>
        <v>44342.69322916666</v>
      </c>
      <c r="K263">
        <f>+VLOOKUP(Table1314[[#This Row],[DeviceMAC]],C264:F2166,4,0)</f>
        <v>156</v>
      </c>
      <c r="L263" t="str">
        <f>VLOOKUP(Table1314[[#This Row],[PrevRecordType]],RecordTypes!$B$13:$C$27,2,0)</f>
        <v>PowerDown Or Network Disconnect Discovered</v>
      </c>
      <c r="M263" s="31" t="str">
        <f>+VLOOKUP(Table1314[[#This Row],[DeviceMAC]],C264:H2166,5,0)</f>
        <v>PowerDown Or Network Disconnect Discovered</v>
      </c>
    </row>
    <row r="264" spans="2:13" ht="28.8" x14ac:dyDescent="0.3">
      <c r="B264" s="5" t="s">
        <v>29</v>
      </c>
      <c r="C264" s="5" t="s">
        <v>116</v>
      </c>
      <c r="D264" s="6">
        <v>44343</v>
      </c>
      <c r="E264" s="28">
        <v>44343.317175925928</v>
      </c>
      <c r="F264" s="7">
        <v>123</v>
      </c>
      <c r="G264" s="7" t="str">
        <f>VLOOKUP(Table1314[[#This Row],[LogRecordType]],RecordTypes!$B$13:$C$27,2,0)</f>
        <v>User Login Start is Good</v>
      </c>
      <c r="H264" s="5" t="s">
        <v>128</v>
      </c>
      <c r="I264" s="30">
        <f t="shared" si="3"/>
        <v>44343</v>
      </c>
      <c r="J264" s="29">
        <f>+VLOOKUP(Table1314[[#This Row],[DeviceMAC]],C265:F2167,3,0)</f>
        <v>44343.317060185189</v>
      </c>
      <c r="K264">
        <f>+VLOOKUP(Table1314[[#This Row],[DeviceMAC]],C265:F2167,4,0)</f>
        <v>113</v>
      </c>
      <c r="L264" t="str">
        <f>VLOOKUP(Table1314[[#This Row],[PrevRecordType]],RecordTypes!$B$13:$C$27,2,0)</f>
        <v>User Login Start</v>
      </c>
      <c r="M264" t="str">
        <f>+VLOOKUP(Table1314[[#This Row],[DeviceMAC]],C265:H2167,5,0)</f>
        <v>User Login Start</v>
      </c>
    </row>
    <row r="265" spans="2:13" hidden="1" x14ac:dyDescent="0.3">
      <c r="B265" s="5" t="s">
        <v>29</v>
      </c>
      <c r="C265" s="5" t="s">
        <v>116</v>
      </c>
      <c r="D265" s="6">
        <v>44343</v>
      </c>
      <c r="E265" s="28">
        <v>44343.317060185189</v>
      </c>
      <c r="F265" s="7">
        <v>113</v>
      </c>
      <c r="G265" s="7" t="str">
        <f>VLOOKUP(Table1314[[#This Row],[LogRecordType]],RecordTypes!$B$13:$C$27,2,0)</f>
        <v>User Login Start</v>
      </c>
      <c r="H265" s="5" t="s">
        <v>128</v>
      </c>
      <c r="I265" s="30">
        <f t="shared" si="3"/>
        <v>44343</v>
      </c>
      <c r="J265" s="29">
        <f>+VLOOKUP(Table1314[[#This Row],[DeviceMAC]],C266:F2168,3,0)</f>
        <v>44343.312025462961</v>
      </c>
      <c r="K265">
        <f>+VLOOKUP(Table1314[[#This Row],[DeviceMAC]],C266:F2168,4,0)</f>
        <v>112</v>
      </c>
      <c r="L265" t="str">
        <f>VLOOKUP(Table1314[[#This Row],[PrevRecordType]],RecordTypes!$B$13:$C$27,2,0)</f>
        <v>Device Connect Network</v>
      </c>
      <c r="M265" t="str">
        <f>+VLOOKUP(Table1314[[#This Row],[DeviceMAC]],C266:H2168,5,0)</f>
        <v>Device Connect Network</v>
      </c>
    </row>
    <row r="266" spans="2:13" ht="28.8" x14ac:dyDescent="0.3">
      <c r="B266" s="5" t="s">
        <v>29</v>
      </c>
      <c r="C266" s="5" t="s">
        <v>122</v>
      </c>
      <c r="D266" s="6">
        <v>44343</v>
      </c>
      <c r="E266" s="28">
        <v>44343.31590277778</v>
      </c>
      <c r="F266" s="7">
        <v>123</v>
      </c>
      <c r="G266" s="7" t="str">
        <f>VLOOKUP(Table1314[[#This Row],[LogRecordType]],RecordTypes!$B$13:$C$27,2,0)</f>
        <v>User Login Start is Good</v>
      </c>
      <c r="H266" s="5" t="s">
        <v>127</v>
      </c>
      <c r="I266" s="30">
        <f t="shared" si="3"/>
        <v>44343</v>
      </c>
      <c r="J266" s="29">
        <f>+VLOOKUP(Table1314[[#This Row],[DeviceMAC]],C267:F2169,3,0)</f>
        <v>44343.315844907411</v>
      </c>
      <c r="K266">
        <f>+VLOOKUP(Table1314[[#This Row],[DeviceMAC]],C267:F2169,4,0)</f>
        <v>113</v>
      </c>
      <c r="L266" t="str">
        <f>VLOOKUP(Table1314[[#This Row],[PrevRecordType]],RecordTypes!$B$13:$C$27,2,0)</f>
        <v>User Login Start</v>
      </c>
      <c r="M266" t="str">
        <f>+VLOOKUP(Table1314[[#This Row],[DeviceMAC]],C267:H2169,5,0)</f>
        <v>User Login Start</v>
      </c>
    </row>
    <row r="267" spans="2:13" ht="28.8" hidden="1" x14ac:dyDescent="0.3">
      <c r="B267" s="5" t="s">
        <v>29</v>
      </c>
      <c r="C267" s="5" t="s">
        <v>122</v>
      </c>
      <c r="D267" s="6">
        <v>44343</v>
      </c>
      <c r="E267" s="28">
        <v>44343.315844907411</v>
      </c>
      <c r="F267" s="7">
        <v>113</v>
      </c>
      <c r="G267" s="7" t="str">
        <f>VLOOKUP(Table1314[[#This Row],[LogRecordType]],RecordTypes!$B$13:$C$27,2,0)</f>
        <v>User Login Start</v>
      </c>
      <c r="H267" s="5" t="s">
        <v>126</v>
      </c>
      <c r="I267" s="30">
        <f t="shared" ref="I267:I330" si="4">+VLOOKUP(C267,C268:H2170,2,0)</f>
        <v>44343</v>
      </c>
      <c r="J267" s="29">
        <f>+VLOOKUP(Table1314[[#This Row],[DeviceMAC]],C268:F2170,3,0)</f>
        <v>44343.314571759263</v>
      </c>
      <c r="K267">
        <f>+VLOOKUP(Table1314[[#This Row],[DeviceMAC]],C268:F2170,4,0)</f>
        <v>112</v>
      </c>
      <c r="L267" t="str">
        <f>VLOOKUP(Table1314[[#This Row],[PrevRecordType]],RecordTypes!$B$13:$C$27,2,0)</f>
        <v>Device Connect Network</v>
      </c>
      <c r="M267" t="str">
        <f>+VLOOKUP(Table1314[[#This Row],[DeviceMAC]],C268:H2170,5,0)</f>
        <v>Device Connect Network</v>
      </c>
    </row>
    <row r="268" spans="2:13" ht="28.8" x14ac:dyDescent="0.3">
      <c r="B268" s="5" t="s">
        <v>29</v>
      </c>
      <c r="C268" s="5" t="s">
        <v>113</v>
      </c>
      <c r="D268" s="6">
        <v>44343</v>
      </c>
      <c r="E268" s="28">
        <v>44343.315300925926</v>
      </c>
      <c r="F268" s="7">
        <v>123</v>
      </c>
      <c r="G268" s="7" t="str">
        <f>VLOOKUP(Table1314[[#This Row],[LogRecordType]],RecordTypes!$B$13:$C$27,2,0)</f>
        <v>User Login Start is Good</v>
      </c>
      <c r="H268" s="5" t="s">
        <v>129</v>
      </c>
      <c r="I268" s="30">
        <f t="shared" si="4"/>
        <v>44343</v>
      </c>
      <c r="J268" s="29">
        <f>+VLOOKUP(Table1314[[#This Row],[DeviceMAC]],C269:F2171,3,0)</f>
        <v>44343.315266203703</v>
      </c>
      <c r="K268">
        <f>+VLOOKUP(Table1314[[#This Row],[DeviceMAC]],C269:F2171,4,0)</f>
        <v>113</v>
      </c>
      <c r="L268" t="str">
        <f>VLOOKUP(Table1314[[#This Row],[PrevRecordType]],RecordTypes!$B$13:$C$27,2,0)</f>
        <v>User Login Start</v>
      </c>
      <c r="M268" t="str">
        <f>+VLOOKUP(Table1314[[#This Row],[DeviceMAC]],C269:H2171,5,0)</f>
        <v>User Login Start</v>
      </c>
    </row>
    <row r="269" spans="2:13" hidden="1" x14ac:dyDescent="0.3">
      <c r="B269" s="5" t="s">
        <v>29</v>
      </c>
      <c r="C269" s="5" t="s">
        <v>113</v>
      </c>
      <c r="D269" s="6">
        <v>44343</v>
      </c>
      <c r="E269" s="28">
        <v>44343.315266203703</v>
      </c>
      <c r="F269" s="7">
        <v>113</v>
      </c>
      <c r="G269" s="7" t="str">
        <f>VLOOKUP(Table1314[[#This Row],[LogRecordType]],RecordTypes!$B$13:$C$27,2,0)</f>
        <v>User Login Start</v>
      </c>
      <c r="H269" s="5" t="s">
        <v>129</v>
      </c>
      <c r="I269" s="30">
        <f t="shared" si="4"/>
        <v>44343</v>
      </c>
      <c r="J269" s="29">
        <f>+VLOOKUP(Table1314[[#This Row],[DeviceMAC]],C270:F2172,3,0)</f>
        <v>44343.310127314813</v>
      </c>
      <c r="K269">
        <f>+VLOOKUP(Table1314[[#This Row],[DeviceMAC]],C270:F2172,4,0)</f>
        <v>112</v>
      </c>
      <c r="L269" t="str">
        <f>VLOOKUP(Table1314[[#This Row],[PrevRecordType]],RecordTypes!$B$13:$C$27,2,0)</f>
        <v>Device Connect Network</v>
      </c>
      <c r="M269" t="str">
        <f>+VLOOKUP(Table1314[[#This Row],[DeviceMAC]],C270:H2172,5,0)</f>
        <v>Device Connect Network</v>
      </c>
    </row>
    <row r="270" spans="2:13" hidden="1" x14ac:dyDescent="0.3">
      <c r="B270" s="5" t="s">
        <v>26</v>
      </c>
      <c r="C270" s="5" t="s">
        <v>124</v>
      </c>
      <c r="D270" s="6">
        <v>44343</v>
      </c>
      <c r="E270" s="28">
        <v>44343.314826388887</v>
      </c>
      <c r="F270" s="7">
        <v>102</v>
      </c>
      <c r="G270" s="7" t="str">
        <f>VLOOKUP(Table1314[[#This Row],[LogRecordType]],RecordTypes!$B$13:$C$27,2,0)</f>
        <v>Device Start</v>
      </c>
      <c r="H270" s="5" t="s">
        <v>125</v>
      </c>
      <c r="I270" s="30">
        <f t="shared" si="4"/>
        <v>44342</v>
      </c>
      <c r="J270" s="29">
        <f>+VLOOKUP(Table1314[[#This Row],[DeviceMAC]],C271:F2173,3,0)</f>
        <v>44342.68440972222</v>
      </c>
      <c r="K270">
        <f>+VLOOKUP(Table1314[[#This Row],[DeviceMAC]],C271:F2173,4,0)</f>
        <v>156</v>
      </c>
      <c r="L270" t="str">
        <f>VLOOKUP(Table1314[[#This Row],[PrevRecordType]],RecordTypes!$B$13:$C$27,2,0)</f>
        <v>PowerDown Or Network Disconnect Discovered</v>
      </c>
      <c r="M270" s="31" t="str">
        <f>+VLOOKUP(Table1314[[#This Row],[DeviceMAC]],C271:H2173,5,0)</f>
        <v>PowerDown Or Network Disconnect Discovered</v>
      </c>
    </row>
    <row r="271" spans="2:13" ht="28.8" hidden="1" x14ac:dyDescent="0.3">
      <c r="B271" s="5" t="s">
        <v>29</v>
      </c>
      <c r="C271" s="5" t="s">
        <v>122</v>
      </c>
      <c r="D271" s="6">
        <v>44343</v>
      </c>
      <c r="E271" s="28">
        <v>44343.314571759263</v>
      </c>
      <c r="F271" s="7">
        <v>112</v>
      </c>
      <c r="G271" s="7" t="str">
        <f>VLOOKUP(Table1314[[#This Row],[LogRecordType]],RecordTypes!$B$13:$C$27,2,0)</f>
        <v>Device Connect Network</v>
      </c>
      <c r="H271" s="5" t="s">
        <v>123</v>
      </c>
      <c r="I271" s="30">
        <f t="shared" si="4"/>
        <v>44343</v>
      </c>
      <c r="J271" s="29">
        <f>+VLOOKUP(Table1314[[#This Row],[DeviceMAC]],C272:F2174,3,0)</f>
        <v>44343.314467592594</v>
      </c>
      <c r="K271">
        <f>+VLOOKUP(Table1314[[#This Row],[DeviceMAC]],C272:F2174,4,0)</f>
        <v>106</v>
      </c>
      <c r="L271" t="str">
        <f>VLOOKUP(Table1314[[#This Row],[PrevRecordType]],RecordTypes!$B$13:$C$27,2,0)</f>
        <v>Device Start is Good</v>
      </c>
      <c r="M271" t="str">
        <f>+VLOOKUP(Table1314[[#This Row],[DeviceMAC]],C272:H2174,5,0)</f>
        <v>Device Start is Good</v>
      </c>
    </row>
    <row r="272" spans="2:13" hidden="1" x14ac:dyDescent="0.3">
      <c r="B272" s="5" t="s">
        <v>29</v>
      </c>
      <c r="C272" s="5" t="s">
        <v>122</v>
      </c>
      <c r="D272" s="6">
        <v>44343</v>
      </c>
      <c r="E272" s="28">
        <v>44343.314467592594</v>
      </c>
      <c r="F272" s="7">
        <v>106</v>
      </c>
      <c r="G272" s="7" t="str">
        <f>VLOOKUP(Table1314[[#This Row],[LogRecordType]],RecordTypes!$B$13:$C$27,2,0)</f>
        <v>Device Start is Good</v>
      </c>
      <c r="H272" s="5" t="s">
        <v>123</v>
      </c>
      <c r="I272" s="30">
        <f t="shared" si="4"/>
        <v>44343</v>
      </c>
      <c r="J272" s="29">
        <f>+VLOOKUP(Table1314[[#This Row],[DeviceMAC]],C273:F2175,3,0)</f>
        <v>44343.313657407409</v>
      </c>
      <c r="K272">
        <f>+VLOOKUP(Table1314[[#This Row],[DeviceMAC]],C273:F2175,4,0)</f>
        <v>102</v>
      </c>
      <c r="L272" t="str">
        <f>VLOOKUP(Table1314[[#This Row],[PrevRecordType]],RecordTypes!$B$13:$C$27,2,0)</f>
        <v>Device Start</v>
      </c>
      <c r="M272" t="str">
        <f>+VLOOKUP(Table1314[[#This Row],[DeviceMAC]],C273:H2175,5,0)</f>
        <v>Device Start</v>
      </c>
    </row>
    <row r="273" spans="2:13" hidden="1" x14ac:dyDescent="0.3">
      <c r="B273" s="5" t="s">
        <v>29</v>
      </c>
      <c r="C273" s="5" t="s">
        <v>122</v>
      </c>
      <c r="D273" s="6">
        <v>44343</v>
      </c>
      <c r="E273" s="28">
        <v>44343.313657407409</v>
      </c>
      <c r="F273" s="7">
        <v>102</v>
      </c>
      <c r="G273" s="7" t="str">
        <f>VLOOKUP(Table1314[[#This Row],[LogRecordType]],RecordTypes!$B$13:$C$27,2,0)</f>
        <v>Device Start</v>
      </c>
      <c r="H273" s="5" t="s">
        <v>123</v>
      </c>
      <c r="I273" s="30">
        <f t="shared" si="4"/>
        <v>44342</v>
      </c>
      <c r="J273" s="29">
        <f>+VLOOKUP(Table1314[[#This Row],[DeviceMAC]],C274:F2176,3,0)</f>
        <v>44342.684305555566</v>
      </c>
      <c r="K273">
        <f>+VLOOKUP(Table1314[[#This Row],[DeviceMAC]],C274:F2176,4,0)</f>
        <v>156</v>
      </c>
      <c r="L273" t="str">
        <f>VLOOKUP(Table1314[[#This Row],[PrevRecordType]],RecordTypes!$B$13:$C$27,2,0)</f>
        <v>PowerDown Or Network Disconnect Discovered</v>
      </c>
      <c r="M273" s="31" t="str">
        <f>+VLOOKUP(Table1314[[#This Row],[DeviceMAC]],C274:H2176,5,0)</f>
        <v>PowerDown Or Network Disconnect Discovered</v>
      </c>
    </row>
    <row r="274" spans="2:13" ht="43.2" hidden="1" x14ac:dyDescent="0.3">
      <c r="B274" s="5" t="s">
        <v>26</v>
      </c>
      <c r="C274" s="5" t="s">
        <v>109</v>
      </c>
      <c r="D274" s="6">
        <v>44343</v>
      </c>
      <c r="E274" s="28">
        <v>44343.31322916667</v>
      </c>
      <c r="F274" s="7">
        <v>156</v>
      </c>
      <c r="G274" s="7" t="str">
        <f>VLOOKUP(Table1314[[#This Row],[LogRecordType]],RecordTypes!$B$13:$C$27,2,0)</f>
        <v>PowerDown Or Network Disconnect Discovered</v>
      </c>
      <c r="H274" s="5" t="s">
        <v>67</v>
      </c>
      <c r="I274" s="30">
        <f t="shared" si="4"/>
        <v>44343</v>
      </c>
      <c r="J274" s="29">
        <f>+VLOOKUP(Table1314[[#This Row],[DeviceMAC]],C275:F2177,3,0)</f>
        <v>44343.313090277778</v>
      </c>
      <c r="K274">
        <f>+VLOOKUP(Table1314[[#This Row],[DeviceMAC]],C275:F2177,4,0)</f>
        <v>123</v>
      </c>
      <c r="L274" t="str">
        <f>VLOOKUP(Table1314[[#This Row],[PrevRecordType]],RecordTypes!$B$13:$C$27,2,0)</f>
        <v>User Login Start is Good</v>
      </c>
      <c r="M274" t="str">
        <f>+VLOOKUP(Table1314[[#This Row],[DeviceMAC]],C275:H2177,5,0)</f>
        <v>User Login Start is Good</v>
      </c>
    </row>
    <row r="275" spans="2:13" ht="28.8" x14ac:dyDescent="0.3">
      <c r="B275" s="5" t="s">
        <v>26</v>
      </c>
      <c r="C275" s="5" t="s">
        <v>109</v>
      </c>
      <c r="D275" s="6">
        <v>44343</v>
      </c>
      <c r="E275" s="28">
        <v>44343.313090277778</v>
      </c>
      <c r="F275" s="7">
        <v>123</v>
      </c>
      <c r="G275" s="7" t="str">
        <f>VLOOKUP(Table1314[[#This Row],[LogRecordType]],RecordTypes!$B$13:$C$27,2,0)</f>
        <v>User Login Start is Good</v>
      </c>
      <c r="H275" s="5" t="s">
        <v>137</v>
      </c>
      <c r="I275" s="30">
        <f t="shared" si="4"/>
        <v>44343</v>
      </c>
      <c r="J275" s="29">
        <f>+VLOOKUP(Table1314[[#This Row],[DeviceMAC]],C276:F2178,3,0)</f>
        <v>44343.312939814816</v>
      </c>
      <c r="K275">
        <f>+VLOOKUP(Table1314[[#This Row],[DeviceMAC]],C276:F2178,4,0)</f>
        <v>113</v>
      </c>
      <c r="L275" t="str">
        <f>VLOOKUP(Table1314[[#This Row],[PrevRecordType]],RecordTypes!$B$13:$C$27,2,0)</f>
        <v>User Login Start</v>
      </c>
      <c r="M275" t="str">
        <f>+VLOOKUP(Table1314[[#This Row],[DeviceMAC]],C276:H2178,5,0)</f>
        <v>User Login Start</v>
      </c>
    </row>
    <row r="276" spans="2:13" hidden="1" x14ac:dyDescent="0.3">
      <c r="B276" s="5" t="s">
        <v>26</v>
      </c>
      <c r="C276" s="5" t="s">
        <v>109</v>
      </c>
      <c r="D276" s="6">
        <v>44343</v>
      </c>
      <c r="E276" s="28">
        <v>44343.312939814816</v>
      </c>
      <c r="F276" s="7">
        <v>113</v>
      </c>
      <c r="G276" s="7" t="str">
        <f>VLOOKUP(Table1314[[#This Row],[LogRecordType]],RecordTypes!$B$13:$C$27,2,0)</f>
        <v>User Login Start</v>
      </c>
      <c r="H276" s="5" t="s">
        <v>137</v>
      </c>
      <c r="I276" s="30">
        <f t="shared" si="4"/>
        <v>44343</v>
      </c>
      <c r="J276" s="29">
        <f>+VLOOKUP(Table1314[[#This Row],[DeviceMAC]],C277:F2179,3,0)</f>
        <v>44343.308217592596</v>
      </c>
      <c r="K276">
        <f>+VLOOKUP(Table1314[[#This Row],[DeviceMAC]],C277:F2179,4,0)</f>
        <v>112</v>
      </c>
      <c r="L276" t="str">
        <f>VLOOKUP(Table1314[[#This Row],[PrevRecordType]],RecordTypes!$B$13:$C$27,2,0)</f>
        <v>Device Connect Network</v>
      </c>
      <c r="M276" t="str">
        <f>+VLOOKUP(Table1314[[#This Row],[DeviceMAC]],C277:H2179,5,0)</f>
        <v>Device Connect Network</v>
      </c>
    </row>
    <row r="277" spans="2:13" ht="28.8" hidden="1" x14ac:dyDescent="0.3">
      <c r="B277" s="5" t="s">
        <v>29</v>
      </c>
      <c r="C277" s="5" t="s">
        <v>120</v>
      </c>
      <c r="D277" s="6">
        <v>44343</v>
      </c>
      <c r="E277" s="28">
        <v>44343.312592592592</v>
      </c>
      <c r="F277" s="7">
        <v>112</v>
      </c>
      <c r="G277" s="7" t="str">
        <f>VLOOKUP(Table1314[[#This Row],[LogRecordType]],RecordTypes!$B$13:$C$27,2,0)</f>
        <v>Device Connect Network</v>
      </c>
      <c r="H277" s="5" t="s">
        <v>121</v>
      </c>
      <c r="I277" s="30">
        <f t="shared" si="4"/>
        <v>44342</v>
      </c>
      <c r="J277" s="29">
        <f>+VLOOKUP(Table1314[[#This Row],[DeviceMAC]],C278:F2180,3,0)</f>
        <v>44342.688726851855</v>
      </c>
      <c r="K277">
        <f>+VLOOKUP(Table1314[[#This Row],[DeviceMAC]],C278:F2180,4,0)</f>
        <v>156</v>
      </c>
      <c r="L277" t="str">
        <f>VLOOKUP(Table1314[[#This Row],[PrevRecordType]],RecordTypes!$B$13:$C$27,2,0)</f>
        <v>PowerDown Or Network Disconnect Discovered</v>
      </c>
      <c r="M277" s="31" t="str">
        <f>+VLOOKUP(Table1314[[#This Row],[DeviceMAC]],C278:H2180,5,0)</f>
        <v>PowerDown Or Network Disconnect Discovered</v>
      </c>
    </row>
    <row r="278" spans="2:13" ht="28.8" x14ac:dyDescent="0.3">
      <c r="B278" s="5" t="s">
        <v>26</v>
      </c>
      <c r="C278" s="5" t="s">
        <v>111</v>
      </c>
      <c r="D278" s="6">
        <v>44343</v>
      </c>
      <c r="E278" s="28">
        <v>44343.312106481491</v>
      </c>
      <c r="F278" s="7">
        <v>123</v>
      </c>
      <c r="G278" s="7" t="str">
        <f>VLOOKUP(Table1314[[#This Row],[LogRecordType]],RecordTypes!$B$13:$C$27,2,0)</f>
        <v>User Login Start is Good</v>
      </c>
      <c r="H278" s="5" t="s">
        <v>119</v>
      </c>
      <c r="I278" s="30">
        <f t="shared" si="4"/>
        <v>44343</v>
      </c>
      <c r="J278" s="29">
        <f>+VLOOKUP(Table1314[[#This Row],[DeviceMAC]],C279:F2181,3,0)</f>
        <v>44343.312094907415</v>
      </c>
      <c r="K278">
        <f>+VLOOKUP(Table1314[[#This Row],[DeviceMAC]],C279:F2181,4,0)</f>
        <v>113</v>
      </c>
      <c r="L278" t="str">
        <f>VLOOKUP(Table1314[[#This Row],[PrevRecordType]],RecordTypes!$B$13:$C$27,2,0)</f>
        <v>User Login Start</v>
      </c>
      <c r="M278" t="str">
        <f>+VLOOKUP(Table1314[[#This Row],[DeviceMAC]],C279:H2181,5,0)</f>
        <v>User Login Start</v>
      </c>
    </row>
    <row r="279" spans="2:13" ht="28.8" hidden="1" x14ac:dyDescent="0.3">
      <c r="B279" s="5" t="s">
        <v>26</v>
      </c>
      <c r="C279" s="5" t="s">
        <v>111</v>
      </c>
      <c r="D279" s="6">
        <v>44343</v>
      </c>
      <c r="E279" s="28">
        <v>44343.312094907415</v>
      </c>
      <c r="F279" s="7">
        <v>113</v>
      </c>
      <c r="G279" s="7" t="str">
        <f>VLOOKUP(Table1314[[#This Row],[LogRecordType]],RecordTypes!$B$13:$C$27,2,0)</f>
        <v>User Login Start</v>
      </c>
      <c r="H279" s="5" t="s">
        <v>118</v>
      </c>
      <c r="I279" s="30">
        <f t="shared" si="4"/>
        <v>44343</v>
      </c>
      <c r="J279" s="29">
        <f>+VLOOKUP(Table1314[[#This Row],[DeviceMAC]],C280:F2182,3,0)</f>
        <v>44343.311377314822</v>
      </c>
      <c r="K279">
        <f>+VLOOKUP(Table1314[[#This Row],[DeviceMAC]],C280:F2182,4,0)</f>
        <v>112</v>
      </c>
      <c r="L279" t="str">
        <f>VLOOKUP(Table1314[[#This Row],[PrevRecordType]],RecordTypes!$B$13:$C$27,2,0)</f>
        <v>Device Connect Network</v>
      </c>
      <c r="M279" t="str">
        <f>+VLOOKUP(Table1314[[#This Row],[DeviceMAC]],C280:H2182,5,0)</f>
        <v>Device Connect Network</v>
      </c>
    </row>
    <row r="280" spans="2:13" ht="28.8" hidden="1" x14ac:dyDescent="0.3">
      <c r="B280" s="5" t="s">
        <v>29</v>
      </c>
      <c r="C280" s="5" t="s">
        <v>116</v>
      </c>
      <c r="D280" s="6">
        <v>44343</v>
      </c>
      <c r="E280" s="28">
        <v>44343.312025462961</v>
      </c>
      <c r="F280" s="7">
        <v>112</v>
      </c>
      <c r="G280" s="7" t="str">
        <f>VLOOKUP(Table1314[[#This Row],[LogRecordType]],RecordTypes!$B$13:$C$27,2,0)</f>
        <v>Device Connect Network</v>
      </c>
      <c r="H280" s="5" t="s">
        <v>117</v>
      </c>
      <c r="I280" s="30">
        <f t="shared" si="4"/>
        <v>44342</v>
      </c>
      <c r="J280" s="29">
        <f>+VLOOKUP(Table1314[[#This Row],[DeviceMAC]],C281:F2183,3,0)</f>
        <v>44342.705208333326</v>
      </c>
      <c r="K280">
        <f>+VLOOKUP(Table1314[[#This Row],[DeviceMAC]],C281:F2183,4,0)</f>
        <v>156</v>
      </c>
      <c r="L280" t="str">
        <f>VLOOKUP(Table1314[[#This Row],[PrevRecordType]],RecordTypes!$B$13:$C$27,2,0)</f>
        <v>PowerDown Or Network Disconnect Discovered</v>
      </c>
      <c r="M280" s="31" t="str">
        <f>+VLOOKUP(Table1314[[#This Row],[DeviceMAC]],C281:H2183,5,0)</f>
        <v>PowerDown Or Network Disconnect Discovered</v>
      </c>
    </row>
    <row r="281" spans="2:13" ht="28.8" x14ac:dyDescent="0.3">
      <c r="B281" s="5" t="s">
        <v>29</v>
      </c>
      <c r="C281" s="5" t="s">
        <v>107</v>
      </c>
      <c r="D281" s="6">
        <v>44343</v>
      </c>
      <c r="E281" s="28">
        <v>44343.311886574069</v>
      </c>
      <c r="F281" s="7">
        <v>123</v>
      </c>
      <c r="G281" s="7" t="str">
        <f>VLOOKUP(Table1314[[#This Row],[LogRecordType]],RecordTypes!$B$13:$C$27,2,0)</f>
        <v>User Login Start is Good</v>
      </c>
      <c r="H281" s="5" t="s">
        <v>115</v>
      </c>
      <c r="I281" s="30">
        <f t="shared" si="4"/>
        <v>44343</v>
      </c>
      <c r="J281" s="29">
        <f>+VLOOKUP(Table1314[[#This Row],[DeviceMAC]],C282:F2184,3,0)</f>
        <v>44343.3118287037</v>
      </c>
      <c r="K281">
        <f>+VLOOKUP(Table1314[[#This Row],[DeviceMAC]],C282:F2184,4,0)</f>
        <v>113</v>
      </c>
      <c r="L281" t="str">
        <f>VLOOKUP(Table1314[[#This Row],[PrevRecordType]],RecordTypes!$B$13:$C$27,2,0)</f>
        <v>User Login Start</v>
      </c>
      <c r="M281" t="str">
        <f>+VLOOKUP(Table1314[[#This Row],[DeviceMAC]],C282:H2184,5,0)</f>
        <v>User Login Start</v>
      </c>
    </row>
    <row r="282" spans="2:13" hidden="1" x14ac:dyDescent="0.3">
      <c r="B282" s="5" t="s">
        <v>29</v>
      </c>
      <c r="C282" s="5" t="s">
        <v>107</v>
      </c>
      <c r="D282" s="6">
        <v>44343</v>
      </c>
      <c r="E282" s="28">
        <v>44343.3118287037</v>
      </c>
      <c r="F282" s="7">
        <v>113</v>
      </c>
      <c r="G282" s="7" t="str">
        <f>VLOOKUP(Table1314[[#This Row],[LogRecordType]],RecordTypes!$B$13:$C$27,2,0)</f>
        <v>User Login Start</v>
      </c>
      <c r="H282" s="5" t="s">
        <v>115</v>
      </c>
      <c r="I282" s="30">
        <f t="shared" si="4"/>
        <v>44343</v>
      </c>
      <c r="J282" s="29">
        <f>+VLOOKUP(Table1314[[#This Row],[DeviceMAC]],C283:F2185,3,0)</f>
        <v>44343.307083333326</v>
      </c>
      <c r="K282">
        <f>+VLOOKUP(Table1314[[#This Row],[DeviceMAC]],C283:F2185,4,0)</f>
        <v>112</v>
      </c>
      <c r="L282" t="str">
        <f>VLOOKUP(Table1314[[#This Row],[PrevRecordType]],RecordTypes!$B$13:$C$27,2,0)</f>
        <v>Device Connect Network</v>
      </c>
      <c r="M282" t="str">
        <f>+VLOOKUP(Table1314[[#This Row],[DeviceMAC]],C283:H2185,5,0)</f>
        <v>Device Connect Network</v>
      </c>
    </row>
    <row r="283" spans="2:13" hidden="1" x14ac:dyDescent="0.3">
      <c r="B283" s="5" t="s">
        <v>29</v>
      </c>
      <c r="C283" s="5" t="s">
        <v>105</v>
      </c>
      <c r="D283" s="6">
        <v>44343</v>
      </c>
      <c r="E283" s="28">
        <v>44343.311724537045</v>
      </c>
      <c r="F283" s="7">
        <v>113</v>
      </c>
      <c r="G283" s="7" t="str">
        <f>VLOOKUP(Table1314[[#This Row],[LogRecordType]],RecordTypes!$B$13:$C$27,2,0)</f>
        <v>User Login Start</v>
      </c>
      <c r="H283" s="5" t="s">
        <v>127</v>
      </c>
      <c r="I283" s="30">
        <f t="shared" si="4"/>
        <v>44343</v>
      </c>
      <c r="J283" s="29">
        <f>+VLOOKUP(Table1314[[#This Row],[DeviceMAC]],C284:F2186,3,0)</f>
        <v>44343.311724537045</v>
      </c>
      <c r="K283">
        <f>+VLOOKUP(Table1314[[#This Row],[DeviceMAC]],C284:F2186,4,0)</f>
        <v>123</v>
      </c>
      <c r="L283" t="str">
        <f>VLOOKUP(Table1314[[#This Row],[PrevRecordType]],RecordTypes!$B$13:$C$27,2,0)</f>
        <v>User Login Start is Good</v>
      </c>
      <c r="M283" t="str">
        <f>+VLOOKUP(Table1314[[#This Row],[DeviceMAC]],C284:H2186,5,0)</f>
        <v>User Login Start is Good</v>
      </c>
    </row>
    <row r="284" spans="2:13" ht="28.8" x14ac:dyDescent="0.3">
      <c r="B284" s="5" t="s">
        <v>29</v>
      </c>
      <c r="C284" s="5" t="s">
        <v>105</v>
      </c>
      <c r="D284" s="6">
        <v>44343</v>
      </c>
      <c r="E284" s="28">
        <v>44343.311724537045</v>
      </c>
      <c r="F284" s="7">
        <v>123</v>
      </c>
      <c r="G284" s="7" t="str">
        <f>VLOOKUP(Table1314[[#This Row],[LogRecordType]],RecordTypes!$B$13:$C$27,2,0)</f>
        <v>User Login Start is Good</v>
      </c>
      <c r="H284" s="5" t="s">
        <v>127</v>
      </c>
      <c r="I284" s="30">
        <f t="shared" si="4"/>
        <v>44343</v>
      </c>
      <c r="J284" s="29">
        <f>+VLOOKUP(Table1314[[#This Row],[DeviceMAC]],C285:F2187,3,0)</f>
        <v>44343.306898148156</v>
      </c>
      <c r="K284">
        <f>+VLOOKUP(Table1314[[#This Row],[DeviceMAC]],C285:F2187,4,0)</f>
        <v>112</v>
      </c>
      <c r="L284" t="str">
        <f>VLOOKUP(Table1314[[#This Row],[PrevRecordType]],RecordTypes!$B$13:$C$27,2,0)</f>
        <v>Device Connect Network</v>
      </c>
      <c r="M284" t="str">
        <f>+VLOOKUP(Table1314[[#This Row],[DeviceMAC]],C285:H2187,5,0)</f>
        <v>Device Connect Network</v>
      </c>
    </row>
    <row r="285" spans="2:13" ht="28.8" hidden="1" x14ac:dyDescent="0.3">
      <c r="B285" s="5" t="s">
        <v>26</v>
      </c>
      <c r="C285" s="5" t="s">
        <v>111</v>
      </c>
      <c r="D285" s="6">
        <v>44343</v>
      </c>
      <c r="E285" s="28">
        <v>44343.311377314822</v>
      </c>
      <c r="F285" s="7">
        <v>112</v>
      </c>
      <c r="G285" s="7" t="str">
        <f>VLOOKUP(Table1314[[#This Row],[LogRecordType]],RecordTypes!$B$13:$C$27,2,0)</f>
        <v>Device Connect Network</v>
      </c>
      <c r="H285" s="5" t="s">
        <v>112</v>
      </c>
      <c r="I285" s="30">
        <f t="shared" si="4"/>
        <v>44343</v>
      </c>
      <c r="J285" s="29">
        <f>+VLOOKUP(Table1314[[#This Row],[DeviceMAC]],C286:F2188,3,0)</f>
        <v>44343.311273148152</v>
      </c>
      <c r="K285">
        <f>+VLOOKUP(Table1314[[#This Row],[DeviceMAC]],C286:F2188,4,0)</f>
        <v>106</v>
      </c>
      <c r="L285" t="str">
        <f>VLOOKUP(Table1314[[#This Row],[PrevRecordType]],RecordTypes!$B$13:$C$27,2,0)</f>
        <v>Device Start is Good</v>
      </c>
      <c r="M285" t="str">
        <f>+VLOOKUP(Table1314[[#This Row],[DeviceMAC]],C286:H2188,5,0)</f>
        <v>Device Start is Good</v>
      </c>
    </row>
    <row r="286" spans="2:13" hidden="1" x14ac:dyDescent="0.3">
      <c r="B286" s="5" t="s">
        <v>26</v>
      </c>
      <c r="C286" s="5" t="s">
        <v>111</v>
      </c>
      <c r="D286" s="6">
        <v>44343</v>
      </c>
      <c r="E286" s="28">
        <v>44343.311273148152</v>
      </c>
      <c r="F286" s="7">
        <v>106</v>
      </c>
      <c r="G286" s="7" t="str">
        <f>VLOOKUP(Table1314[[#This Row],[LogRecordType]],RecordTypes!$B$13:$C$27,2,0)</f>
        <v>Device Start is Good</v>
      </c>
      <c r="H286" s="5" t="s">
        <v>112</v>
      </c>
      <c r="I286" s="30">
        <f t="shared" si="4"/>
        <v>44343</v>
      </c>
      <c r="J286" s="29">
        <f>+VLOOKUP(Table1314[[#This Row],[DeviceMAC]],C287:F2189,3,0)</f>
        <v>44343.310428240744</v>
      </c>
      <c r="K286">
        <f>+VLOOKUP(Table1314[[#This Row],[DeviceMAC]],C287:F2189,4,0)</f>
        <v>102</v>
      </c>
      <c r="L286" t="str">
        <f>VLOOKUP(Table1314[[#This Row],[PrevRecordType]],RecordTypes!$B$13:$C$27,2,0)</f>
        <v>Device Start</v>
      </c>
      <c r="M286" t="str">
        <f>+VLOOKUP(Table1314[[#This Row],[DeviceMAC]],C287:H2189,5,0)</f>
        <v>Device Start</v>
      </c>
    </row>
    <row r="287" spans="2:13" hidden="1" x14ac:dyDescent="0.3">
      <c r="B287" s="5" t="s">
        <v>26</v>
      </c>
      <c r="C287" s="5" t="s">
        <v>111</v>
      </c>
      <c r="D287" s="6">
        <v>44343</v>
      </c>
      <c r="E287" s="28">
        <v>44343.310428240744</v>
      </c>
      <c r="F287" s="7">
        <v>102</v>
      </c>
      <c r="G287" s="7" t="str">
        <f>VLOOKUP(Table1314[[#This Row],[LogRecordType]],RecordTypes!$B$13:$C$27,2,0)</f>
        <v>Device Start</v>
      </c>
      <c r="H287" s="5" t="s">
        <v>112</v>
      </c>
      <c r="I287" s="30">
        <f t="shared" si="4"/>
        <v>44342</v>
      </c>
      <c r="J287" s="29">
        <f>+VLOOKUP(Table1314[[#This Row],[DeviceMAC]],C288:F2190,3,0)</f>
        <v>44342.692800925921</v>
      </c>
      <c r="K287">
        <f>+VLOOKUP(Table1314[[#This Row],[DeviceMAC]],C288:F2190,4,0)</f>
        <v>156</v>
      </c>
      <c r="L287" t="str">
        <f>VLOOKUP(Table1314[[#This Row],[PrevRecordType]],RecordTypes!$B$13:$C$27,2,0)</f>
        <v>PowerDown Or Network Disconnect Discovered</v>
      </c>
      <c r="M287" s="31" t="str">
        <f>+VLOOKUP(Table1314[[#This Row],[DeviceMAC]],C288:H2190,5,0)</f>
        <v>PowerDown Or Network Disconnect Discovered</v>
      </c>
    </row>
    <row r="288" spans="2:13" ht="28.8" hidden="1" x14ac:dyDescent="0.3">
      <c r="B288" s="5" t="s">
        <v>29</v>
      </c>
      <c r="C288" s="5" t="s">
        <v>113</v>
      </c>
      <c r="D288" s="6">
        <v>44343</v>
      </c>
      <c r="E288" s="28">
        <v>44343.310127314813</v>
      </c>
      <c r="F288" s="7">
        <v>112</v>
      </c>
      <c r="G288" s="7" t="str">
        <f>VLOOKUP(Table1314[[#This Row],[LogRecordType]],RecordTypes!$B$13:$C$27,2,0)</f>
        <v>Device Connect Network</v>
      </c>
      <c r="H288" s="5" t="s">
        <v>114</v>
      </c>
      <c r="I288" s="30">
        <f t="shared" si="4"/>
        <v>44342</v>
      </c>
      <c r="J288" s="29">
        <f>+VLOOKUP(Table1314[[#This Row],[DeviceMAC]],C289:F2191,3,0)</f>
        <v>44342.733506944438</v>
      </c>
      <c r="K288">
        <f>+VLOOKUP(Table1314[[#This Row],[DeviceMAC]],C289:F2191,4,0)</f>
        <v>156</v>
      </c>
      <c r="L288" t="str">
        <f>VLOOKUP(Table1314[[#This Row],[PrevRecordType]],RecordTypes!$B$13:$C$27,2,0)</f>
        <v>PowerDown Or Network Disconnect Discovered</v>
      </c>
      <c r="M288" s="31" t="str">
        <f>+VLOOKUP(Table1314[[#This Row],[DeviceMAC]],C289:H2191,5,0)</f>
        <v>PowerDown Or Network Disconnect Discovered</v>
      </c>
    </row>
    <row r="289" spans="2:13" ht="28.8" hidden="1" x14ac:dyDescent="0.3">
      <c r="B289" s="5" t="s">
        <v>26</v>
      </c>
      <c r="C289" s="5" t="s">
        <v>109</v>
      </c>
      <c r="D289" s="6">
        <v>44343</v>
      </c>
      <c r="E289" s="28">
        <v>44343.308217592596</v>
      </c>
      <c r="F289" s="7">
        <v>112</v>
      </c>
      <c r="G289" s="7" t="str">
        <f>VLOOKUP(Table1314[[#This Row],[LogRecordType]],RecordTypes!$B$13:$C$27,2,0)</f>
        <v>Device Connect Network</v>
      </c>
      <c r="H289" s="5" t="s">
        <v>110</v>
      </c>
      <c r="I289" s="30">
        <f t="shared" si="4"/>
        <v>44342</v>
      </c>
      <c r="J289" s="29">
        <f>+VLOOKUP(Table1314[[#This Row],[DeviceMAC]],C290:F2192,3,0)</f>
        <v>44342.313842592594</v>
      </c>
      <c r="K289">
        <f>+VLOOKUP(Table1314[[#This Row],[DeviceMAC]],C290:F2192,4,0)</f>
        <v>156</v>
      </c>
      <c r="L289" t="str">
        <f>VLOOKUP(Table1314[[#This Row],[PrevRecordType]],RecordTypes!$B$13:$C$27,2,0)</f>
        <v>PowerDown Or Network Disconnect Discovered</v>
      </c>
      <c r="M289" s="31" t="str">
        <f>+VLOOKUP(Table1314[[#This Row],[DeviceMAC]],C290:H2192,5,0)</f>
        <v>PowerDown Or Network Disconnect Discovered</v>
      </c>
    </row>
    <row r="290" spans="2:13" ht="28.8" hidden="1" x14ac:dyDescent="0.3">
      <c r="B290" s="5" t="s">
        <v>29</v>
      </c>
      <c r="C290" s="5" t="s">
        <v>107</v>
      </c>
      <c r="D290" s="6">
        <v>44343</v>
      </c>
      <c r="E290" s="28">
        <v>44343.307083333326</v>
      </c>
      <c r="F290" s="7">
        <v>112</v>
      </c>
      <c r="G290" s="7" t="str">
        <f>VLOOKUP(Table1314[[#This Row],[LogRecordType]],RecordTypes!$B$13:$C$27,2,0)</f>
        <v>Device Connect Network</v>
      </c>
      <c r="H290" s="5" t="s">
        <v>108</v>
      </c>
      <c r="I290" s="30">
        <f t="shared" si="4"/>
        <v>44342</v>
      </c>
      <c r="J290" s="29">
        <f>+VLOOKUP(Table1314[[#This Row],[DeviceMAC]],C291:F2193,3,0)</f>
        <v>44342.67863425926</v>
      </c>
      <c r="K290">
        <f>+VLOOKUP(Table1314[[#This Row],[DeviceMAC]],C291:F2193,4,0)</f>
        <v>156</v>
      </c>
      <c r="L290" t="str">
        <f>VLOOKUP(Table1314[[#This Row],[PrevRecordType]],RecordTypes!$B$13:$C$27,2,0)</f>
        <v>PowerDown Or Network Disconnect Discovered</v>
      </c>
      <c r="M290" s="31" t="str">
        <f>+VLOOKUP(Table1314[[#This Row],[DeviceMAC]],C291:H2193,5,0)</f>
        <v>PowerDown Or Network Disconnect Discovered</v>
      </c>
    </row>
    <row r="291" spans="2:13" ht="28.8" x14ac:dyDescent="0.3">
      <c r="B291" s="5" t="s">
        <v>29</v>
      </c>
      <c r="C291" s="5" t="s">
        <v>100</v>
      </c>
      <c r="D291" s="6">
        <v>44343</v>
      </c>
      <c r="E291" s="28">
        <v>44343.307037037041</v>
      </c>
      <c r="F291" s="7">
        <v>123</v>
      </c>
      <c r="G291" s="7" t="str">
        <f>VLOOKUP(Table1314[[#This Row],[LogRecordType]],RecordTypes!$B$13:$C$27,2,0)</f>
        <v>User Login Start is Good</v>
      </c>
      <c r="H291" s="5" t="s">
        <v>104</v>
      </c>
      <c r="I291" s="30">
        <f t="shared" si="4"/>
        <v>44343</v>
      </c>
      <c r="J291" s="29">
        <f>+VLOOKUP(Table1314[[#This Row],[DeviceMAC]],C292:F2194,3,0)</f>
        <v>44343.306932870371</v>
      </c>
      <c r="K291">
        <f>+VLOOKUP(Table1314[[#This Row],[DeviceMAC]],C292:F2194,4,0)</f>
        <v>113</v>
      </c>
      <c r="L291" t="str">
        <f>VLOOKUP(Table1314[[#This Row],[PrevRecordType]],RecordTypes!$B$13:$C$27,2,0)</f>
        <v>User Login Start</v>
      </c>
      <c r="M291" t="str">
        <f>+VLOOKUP(Table1314[[#This Row],[DeviceMAC]],C292:H2194,5,0)</f>
        <v>User Login Start</v>
      </c>
    </row>
    <row r="292" spans="2:13" ht="28.8" hidden="1" x14ac:dyDescent="0.3">
      <c r="B292" s="5" t="s">
        <v>29</v>
      </c>
      <c r="C292" s="5" t="s">
        <v>100</v>
      </c>
      <c r="D292" s="6">
        <v>44343</v>
      </c>
      <c r="E292" s="28">
        <v>44343.306932870371</v>
      </c>
      <c r="F292" s="7">
        <v>113</v>
      </c>
      <c r="G292" s="7" t="str">
        <f>VLOOKUP(Table1314[[#This Row],[LogRecordType]],RecordTypes!$B$13:$C$27,2,0)</f>
        <v>User Login Start</v>
      </c>
      <c r="H292" s="5" t="s">
        <v>103</v>
      </c>
      <c r="I292" s="30">
        <f t="shared" si="4"/>
        <v>44343</v>
      </c>
      <c r="J292" s="29">
        <f>+VLOOKUP(Table1314[[#This Row],[DeviceMAC]],C293:F2195,3,0)</f>
        <v>44343.306030092594</v>
      </c>
      <c r="K292">
        <f>+VLOOKUP(Table1314[[#This Row],[DeviceMAC]],C293:F2195,4,0)</f>
        <v>112</v>
      </c>
      <c r="L292" t="str">
        <f>VLOOKUP(Table1314[[#This Row],[PrevRecordType]],RecordTypes!$B$13:$C$27,2,0)</f>
        <v>Device Connect Network</v>
      </c>
      <c r="M292" t="str">
        <f>+VLOOKUP(Table1314[[#This Row],[DeviceMAC]],C293:H2195,5,0)</f>
        <v>Device Connect Network</v>
      </c>
    </row>
    <row r="293" spans="2:13" ht="28.8" hidden="1" x14ac:dyDescent="0.3">
      <c r="B293" s="5" t="s">
        <v>29</v>
      </c>
      <c r="C293" s="5" t="s">
        <v>105</v>
      </c>
      <c r="D293" s="6">
        <v>44343</v>
      </c>
      <c r="E293" s="28">
        <v>44343.306898148156</v>
      </c>
      <c r="F293" s="7">
        <v>112</v>
      </c>
      <c r="G293" s="7" t="str">
        <f>VLOOKUP(Table1314[[#This Row],[LogRecordType]],RecordTypes!$B$13:$C$27,2,0)</f>
        <v>Device Connect Network</v>
      </c>
      <c r="H293" s="5" t="s">
        <v>106</v>
      </c>
      <c r="I293" s="30">
        <f t="shared" si="4"/>
        <v>44342</v>
      </c>
      <c r="J293" s="29">
        <f>+VLOOKUP(Table1314[[#This Row],[DeviceMAC]],C294:F2196,3,0)</f>
        <v>44342.69730324074</v>
      </c>
      <c r="K293">
        <f>+VLOOKUP(Table1314[[#This Row],[DeviceMAC]],C294:F2196,4,0)</f>
        <v>156</v>
      </c>
      <c r="L293" t="str">
        <f>VLOOKUP(Table1314[[#This Row],[PrevRecordType]],RecordTypes!$B$13:$C$27,2,0)</f>
        <v>PowerDown Or Network Disconnect Discovered</v>
      </c>
      <c r="M293" s="31" t="str">
        <f>+VLOOKUP(Table1314[[#This Row],[DeviceMAC]],C294:H2196,5,0)</f>
        <v>PowerDown Or Network Disconnect Discovered</v>
      </c>
    </row>
    <row r="294" spans="2:13" ht="28.8" hidden="1" x14ac:dyDescent="0.3">
      <c r="B294" s="5" t="s">
        <v>29</v>
      </c>
      <c r="C294" s="5" t="s">
        <v>100</v>
      </c>
      <c r="D294" s="6">
        <v>44343</v>
      </c>
      <c r="E294" s="28">
        <v>44343.306030092594</v>
      </c>
      <c r="F294" s="7">
        <v>112</v>
      </c>
      <c r="G294" s="7" t="str">
        <f>VLOOKUP(Table1314[[#This Row],[LogRecordType]],RecordTypes!$B$13:$C$27,2,0)</f>
        <v>Device Connect Network</v>
      </c>
      <c r="H294" s="5" t="s">
        <v>101</v>
      </c>
      <c r="I294" s="30">
        <f t="shared" si="4"/>
        <v>44343</v>
      </c>
      <c r="J294" s="29">
        <f>+VLOOKUP(Table1314[[#This Row],[DeviceMAC]],C295:F2197,3,0)</f>
        <v>44343.305925925924</v>
      </c>
      <c r="K294">
        <f>+VLOOKUP(Table1314[[#This Row],[DeviceMAC]],C295:F2197,4,0)</f>
        <v>106</v>
      </c>
      <c r="L294" t="str">
        <f>VLOOKUP(Table1314[[#This Row],[PrevRecordType]],RecordTypes!$B$13:$C$27,2,0)</f>
        <v>Device Start is Good</v>
      </c>
      <c r="M294" t="str">
        <f>+VLOOKUP(Table1314[[#This Row],[DeviceMAC]],C295:H2197,5,0)</f>
        <v>Device Start is Good</v>
      </c>
    </row>
    <row r="295" spans="2:13" hidden="1" x14ac:dyDescent="0.3">
      <c r="B295" s="5" t="s">
        <v>29</v>
      </c>
      <c r="C295" s="5" t="s">
        <v>100</v>
      </c>
      <c r="D295" s="6">
        <v>44343</v>
      </c>
      <c r="E295" s="28">
        <v>44343.305925925924</v>
      </c>
      <c r="F295" s="7">
        <v>106</v>
      </c>
      <c r="G295" s="7" t="str">
        <f>VLOOKUP(Table1314[[#This Row],[LogRecordType]],RecordTypes!$B$13:$C$27,2,0)</f>
        <v>Device Start is Good</v>
      </c>
      <c r="H295" s="5" t="s">
        <v>101</v>
      </c>
      <c r="I295" s="30">
        <f t="shared" si="4"/>
        <v>44343</v>
      </c>
      <c r="J295" s="29">
        <f>+VLOOKUP(Table1314[[#This Row],[DeviceMAC]],C296:F2198,3,0)</f>
        <v>44343.305208333331</v>
      </c>
      <c r="K295">
        <f>+VLOOKUP(Table1314[[#This Row],[DeviceMAC]],C296:F2198,4,0)</f>
        <v>102</v>
      </c>
      <c r="L295" t="str">
        <f>VLOOKUP(Table1314[[#This Row],[PrevRecordType]],RecordTypes!$B$13:$C$27,2,0)</f>
        <v>Device Start</v>
      </c>
      <c r="M295" t="str">
        <f>+VLOOKUP(Table1314[[#This Row],[DeviceMAC]],C296:H2198,5,0)</f>
        <v>Device Start</v>
      </c>
    </row>
    <row r="296" spans="2:13" hidden="1" x14ac:dyDescent="0.3">
      <c r="B296" s="5" t="s">
        <v>29</v>
      </c>
      <c r="C296" s="5" t="s">
        <v>100</v>
      </c>
      <c r="D296" s="6">
        <v>44343</v>
      </c>
      <c r="E296" s="28">
        <v>44343.305208333331</v>
      </c>
      <c r="F296" s="7">
        <v>102</v>
      </c>
      <c r="G296" s="7" t="str">
        <f>VLOOKUP(Table1314[[#This Row],[LogRecordType]],RecordTypes!$B$13:$C$27,2,0)</f>
        <v>Device Start</v>
      </c>
      <c r="H296" s="5" t="s">
        <v>101</v>
      </c>
      <c r="I296" s="30">
        <f t="shared" si="4"/>
        <v>44342</v>
      </c>
      <c r="J296" s="29">
        <f>+VLOOKUP(Table1314[[#This Row],[DeviceMAC]],C297:F2199,3,0)</f>
        <v>44342.694085648145</v>
      </c>
      <c r="K296">
        <f>+VLOOKUP(Table1314[[#This Row],[DeviceMAC]],C297:F2199,4,0)</f>
        <v>156</v>
      </c>
      <c r="L296" t="str">
        <f>VLOOKUP(Table1314[[#This Row],[PrevRecordType]],RecordTypes!$B$13:$C$27,2,0)</f>
        <v>PowerDown Or Network Disconnect Discovered</v>
      </c>
      <c r="M296" s="31" t="str">
        <f>+VLOOKUP(Table1314[[#This Row],[DeviceMAC]],C297:H2199,5,0)</f>
        <v>PowerDown Or Network Disconnect Discovered</v>
      </c>
    </row>
    <row r="297" spans="2:13" ht="28.8" x14ac:dyDescent="0.3">
      <c r="B297" s="5" t="s">
        <v>26</v>
      </c>
      <c r="C297" s="5" t="s">
        <v>95</v>
      </c>
      <c r="D297" s="6">
        <v>44343</v>
      </c>
      <c r="E297" s="28">
        <v>44343.303622685184</v>
      </c>
      <c r="F297" s="7">
        <v>123</v>
      </c>
      <c r="G297" s="7" t="str">
        <f>VLOOKUP(Table1314[[#This Row],[LogRecordType]],RecordTypes!$B$13:$C$27,2,0)</f>
        <v>User Login Start is Good</v>
      </c>
      <c r="H297" s="5" t="s">
        <v>102</v>
      </c>
      <c r="I297" s="30">
        <f t="shared" si="4"/>
        <v>44343</v>
      </c>
      <c r="J297" s="29">
        <f>+VLOOKUP(Table1314[[#This Row],[DeviceMAC]],C298:F2200,3,0)</f>
        <v>44343.303518518514</v>
      </c>
      <c r="K297">
        <f>+VLOOKUP(Table1314[[#This Row],[DeviceMAC]],C298:F2200,4,0)</f>
        <v>113</v>
      </c>
      <c r="L297" t="str">
        <f>VLOOKUP(Table1314[[#This Row],[PrevRecordType]],RecordTypes!$B$13:$C$27,2,0)</f>
        <v>User Login Start</v>
      </c>
      <c r="M297" t="str">
        <f>+VLOOKUP(Table1314[[#This Row],[DeviceMAC]],C298:H2200,5,0)</f>
        <v>User Login Start</v>
      </c>
    </row>
    <row r="298" spans="2:13" hidden="1" x14ac:dyDescent="0.3">
      <c r="B298" s="5" t="s">
        <v>26</v>
      </c>
      <c r="C298" s="5" t="s">
        <v>95</v>
      </c>
      <c r="D298" s="6">
        <v>44343</v>
      </c>
      <c r="E298" s="28">
        <v>44343.303518518514</v>
      </c>
      <c r="F298" s="7">
        <v>113</v>
      </c>
      <c r="G298" s="7" t="str">
        <f>VLOOKUP(Table1314[[#This Row],[LogRecordType]],RecordTypes!$B$13:$C$27,2,0)</f>
        <v>User Login Start</v>
      </c>
      <c r="H298" s="5" t="s">
        <v>102</v>
      </c>
      <c r="I298" s="30">
        <f t="shared" si="4"/>
        <v>44343</v>
      </c>
      <c r="J298" s="29">
        <f>+VLOOKUP(Table1314[[#This Row],[DeviceMAC]],C299:F2201,3,0)</f>
        <v>44343.299050925925</v>
      </c>
      <c r="K298">
        <f>+VLOOKUP(Table1314[[#This Row],[DeviceMAC]],C299:F2201,4,0)</f>
        <v>112</v>
      </c>
      <c r="L298" t="str">
        <f>VLOOKUP(Table1314[[#This Row],[PrevRecordType]],RecordTypes!$B$13:$C$27,2,0)</f>
        <v>Device Connect Network</v>
      </c>
      <c r="M298" t="str">
        <f>+VLOOKUP(Table1314[[#This Row],[DeviceMAC]],C299:H2201,5,0)</f>
        <v>Device Connect Network</v>
      </c>
    </row>
    <row r="299" spans="2:13" ht="28.8" x14ac:dyDescent="0.3">
      <c r="B299" s="5" t="s">
        <v>29</v>
      </c>
      <c r="C299" s="5" t="s">
        <v>97</v>
      </c>
      <c r="D299" s="6">
        <v>44343</v>
      </c>
      <c r="E299" s="28">
        <v>44343.300706018519</v>
      </c>
      <c r="F299" s="7">
        <v>123</v>
      </c>
      <c r="G299" s="7" t="str">
        <f>VLOOKUP(Table1314[[#This Row],[LogRecordType]],RecordTypes!$B$13:$C$27,2,0)</f>
        <v>User Login Start is Good</v>
      </c>
      <c r="H299" s="5" t="s">
        <v>94</v>
      </c>
      <c r="I299" s="30">
        <f t="shared" si="4"/>
        <v>44343</v>
      </c>
      <c r="J299" s="29">
        <f>+VLOOKUP(Table1314[[#This Row],[DeviceMAC]],C300:F2202,3,0)</f>
        <v>44343.300671296296</v>
      </c>
      <c r="K299">
        <f>+VLOOKUP(Table1314[[#This Row],[DeviceMAC]],C300:F2202,4,0)</f>
        <v>113</v>
      </c>
      <c r="L299" t="str">
        <f>VLOOKUP(Table1314[[#This Row],[PrevRecordType]],RecordTypes!$B$13:$C$27,2,0)</f>
        <v>User Login Start</v>
      </c>
      <c r="M299" t="str">
        <f>+VLOOKUP(Table1314[[#This Row],[DeviceMAC]],C300:H2202,5,0)</f>
        <v>User Login Start</v>
      </c>
    </row>
    <row r="300" spans="2:13" ht="28.8" hidden="1" x14ac:dyDescent="0.3">
      <c r="B300" s="5" t="s">
        <v>29</v>
      </c>
      <c r="C300" s="5" t="s">
        <v>97</v>
      </c>
      <c r="D300" s="6">
        <v>44343</v>
      </c>
      <c r="E300" s="28">
        <v>44343.300671296296</v>
      </c>
      <c r="F300" s="7">
        <v>113</v>
      </c>
      <c r="G300" s="7" t="str">
        <f>VLOOKUP(Table1314[[#This Row],[LogRecordType]],RecordTypes!$B$13:$C$27,2,0)</f>
        <v>User Login Start</v>
      </c>
      <c r="H300" s="5" t="s">
        <v>99</v>
      </c>
      <c r="I300" s="30">
        <f t="shared" si="4"/>
        <v>44343</v>
      </c>
      <c r="J300" s="29">
        <f>+VLOOKUP(Table1314[[#This Row],[DeviceMAC]],C301:F2203,3,0)</f>
        <v>44343.299618055556</v>
      </c>
      <c r="K300">
        <f>+VLOOKUP(Table1314[[#This Row],[DeviceMAC]],C301:F2203,4,0)</f>
        <v>112</v>
      </c>
      <c r="L300" t="str">
        <f>VLOOKUP(Table1314[[#This Row],[PrevRecordType]],RecordTypes!$B$13:$C$27,2,0)</f>
        <v>Device Connect Network</v>
      </c>
      <c r="M300" t="str">
        <f>+VLOOKUP(Table1314[[#This Row],[DeviceMAC]],C301:H2203,5,0)</f>
        <v>Device Connect Network</v>
      </c>
    </row>
    <row r="301" spans="2:13" ht="28.8" hidden="1" x14ac:dyDescent="0.3">
      <c r="B301" s="5" t="s">
        <v>29</v>
      </c>
      <c r="C301" s="5" t="s">
        <v>97</v>
      </c>
      <c r="D301" s="6">
        <v>44343</v>
      </c>
      <c r="E301" s="28">
        <v>44343.299618055556</v>
      </c>
      <c r="F301" s="7">
        <v>112</v>
      </c>
      <c r="G301" s="7" t="str">
        <f>VLOOKUP(Table1314[[#This Row],[LogRecordType]],RecordTypes!$B$13:$C$27,2,0)</f>
        <v>Device Connect Network</v>
      </c>
      <c r="H301" s="5" t="s">
        <v>98</v>
      </c>
      <c r="I301" s="30">
        <f t="shared" si="4"/>
        <v>44343</v>
      </c>
      <c r="J301" s="29">
        <f>+VLOOKUP(Table1314[[#This Row],[DeviceMAC]],C302:F2204,3,0)</f>
        <v>44343.299513888887</v>
      </c>
      <c r="K301">
        <f>+VLOOKUP(Table1314[[#This Row],[DeviceMAC]],C302:F2204,4,0)</f>
        <v>106</v>
      </c>
      <c r="L301" t="str">
        <f>VLOOKUP(Table1314[[#This Row],[PrevRecordType]],RecordTypes!$B$13:$C$27,2,0)</f>
        <v>Device Start is Good</v>
      </c>
      <c r="M301" t="str">
        <f>+VLOOKUP(Table1314[[#This Row],[DeviceMAC]],C302:H2204,5,0)</f>
        <v>Device Start is Good</v>
      </c>
    </row>
    <row r="302" spans="2:13" hidden="1" x14ac:dyDescent="0.3">
      <c r="B302" s="5" t="s">
        <v>29</v>
      </c>
      <c r="C302" s="5" t="s">
        <v>97</v>
      </c>
      <c r="D302" s="6">
        <v>44343</v>
      </c>
      <c r="E302" s="28">
        <v>44343.299513888887</v>
      </c>
      <c r="F302" s="7">
        <v>106</v>
      </c>
      <c r="G302" s="7" t="str">
        <f>VLOOKUP(Table1314[[#This Row],[LogRecordType]],RecordTypes!$B$13:$C$27,2,0)</f>
        <v>Device Start is Good</v>
      </c>
      <c r="H302" s="5" t="s">
        <v>98</v>
      </c>
      <c r="I302" s="30">
        <f t="shared" si="4"/>
        <v>44343</v>
      </c>
      <c r="J302" s="29">
        <f>+VLOOKUP(Table1314[[#This Row],[DeviceMAC]],C303:F2205,3,0)</f>
        <v>44343.298738425925</v>
      </c>
      <c r="K302">
        <f>+VLOOKUP(Table1314[[#This Row],[DeviceMAC]],C303:F2205,4,0)</f>
        <v>102</v>
      </c>
      <c r="L302" t="str">
        <f>VLOOKUP(Table1314[[#This Row],[PrevRecordType]],RecordTypes!$B$13:$C$27,2,0)</f>
        <v>Device Start</v>
      </c>
      <c r="M302" t="str">
        <f>+VLOOKUP(Table1314[[#This Row],[DeviceMAC]],C303:H2205,5,0)</f>
        <v>Device Start</v>
      </c>
    </row>
    <row r="303" spans="2:13" ht="28.8" hidden="1" x14ac:dyDescent="0.3">
      <c r="B303" s="5" t="s">
        <v>26</v>
      </c>
      <c r="C303" s="5" t="s">
        <v>95</v>
      </c>
      <c r="D303" s="6">
        <v>44343</v>
      </c>
      <c r="E303" s="28">
        <v>44343.299050925925</v>
      </c>
      <c r="F303" s="7">
        <v>112</v>
      </c>
      <c r="G303" s="7" t="str">
        <f>VLOOKUP(Table1314[[#This Row],[LogRecordType]],RecordTypes!$B$13:$C$27,2,0)</f>
        <v>Device Connect Network</v>
      </c>
      <c r="H303" s="5" t="s">
        <v>96</v>
      </c>
      <c r="I303" s="30">
        <f t="shared" si="4"/>
        <v>44342</v>
      </c>
      <c r="J303" s="29">
        <f>+VLOOKUP(Table1314[[#This Row],[DeviceMAC]],C304:F2206,3,0)</f>
        <v>44342.672453703701</v>
      </c>
      <c r="K303">
        <f>+VLOOKUP(Table1314[[#This Row],[DeviceMAC]],C304:F2206,4,0)</f>
        <v>156</v>
      </c>
      <c r="L303" t="str">
        <f>VLOOKUP(Table1314[[#This Row],[PrevRecordType]],RecordTypes!$B$13:$C$27,2,0)</f>
        <v>PowerDown Or Network Disconnect Discovered</v>
      </c>
      <c r="M303" s="31" t="str">
        <f>+VLOOKUP(Table1314[[#This Row],[DeviceMAC]],C304:H2206,5,0)</f>
        <v>PowerDown Or Network Disconnect Discovered</v>
      </c>
    </row>
    <row r="304" spans="2:13" hidden="1" x14ac:dyDescent="0.3">
      <c r="B304" s="5" t="s">
        <v>29</v>
      </c>
      <c r="C304" s="5" t="s">
        <v>97</v>
      </c>
      <c r="D304" s="6">
        <v>44343</v>
      </c>
      <c r="E304" s="28">
        <v>44343.298738425925</v>
      </c>
      <c r="F304" s="7">
        <v>102</v>
      </c>
      <c r="G304" s="7" t="str">
        <f>VLOOKUP(Table1314[[#This Row],[LogRecordType]],RecordTypes!$B$13:$C$27,2,0)</f>
        <v>Device Start</v>
      </c>
      <c r="H304" s="5" t="s">
        <v>98</v>
      </c>
      <c r="I304" s="30">
        <f t="shared" si="4"/>
        <v>44342</v>
      </c>
      <c r="J304" s="29">
        <f>+VLOOKUP(Table1314[[#This Row],[DeviceMAC]],C305:F2207,3,0)</f>
        <v>44342.733819444446</v>
      </c>
      <c r="K304">
        <f>+VLOOKUP(Table1314[[#This Row],[DeviceMAC]],C305:F2207,4,0)</f>
        <v>156</v>
      </c>
      <c r="L304" t="str">
        <f>VLOOKUP(Table1314[[#This Row],[PrevRecordType]],RecordTypes!$B$13:$C$27,2,0)</f>
        <v>PowerDown Or Network Disconnect Discovered</v>
      </c>
      <c r="M304" s="31" t="str">
        <f>+VLOOKUP(Table1314[[#This Row],[DeviceMAC]],C305:H2207,5,0)</f>
        <v>PowerDown Or Network Disconnect Discovered</v>
      </c>
    </row>
    <row r="305" spans="2:13" ht="28.8" x14ac:dyDescent="0.3">
      <c r="B305" s="5" t="s">
        <v>29</v>
      </c>
      <c r="C305" s="5" t="s">
        <v>74</v>
      </c>
      <c r="D305" s="6">
        <v>44343</v>
      </c>
      <c r="E305" s="28">
        <v>44343.296678240731</v>
      </c>
      <c r="F305" s="7">
        <v>123</v>
      </c>
      <c r="G305" s="7" t="str">
        <f>VLOOKUP(Table1314[[#This Row],[LogRecordType]],RecordTypes!$B$13:$C$27,2,0)</f>
        <v>User Login Start is Good</v>
      </c>
      <c r="H305" s="5" t="s">
        <v>94</v>
      </c>
      <c r="I305" s="30">
        <f t="shared" si="4"/>
        <v>44343</v>
      </c>
      <c r="J305" s="29">
        <f>+VLOOKUP(Table1314[[#This Row],[DeviceMAC]],C306:F2208,3,0)</f>
        <v>44343.296643518508</v>
      </c>
      <c r="K305">
        <f>+VLOOKUP(Table1314[[#This Row],[DeviceMAC]],C306:F2208,4,0)</f>
        <v>113</v>
      </c>
      <c r="L305" t="str">
        <f>VLOOKUP(Table1314[[#This Row],[PrevRecordType]],RecordTypes!$B$13:$C$27,2,0)</f>
        <v>User Login Start</v>
      </c>
      <c r="M305" t="str">
        <f>+VLOOKUP(Table1314[[#This Row],[DeviceMAC]],C306:H2208,5,0)</f>
        <v>User Login Start</v>
      </c>
    </row>
    <row r="306" spans="2:13" hidden="1" x14ac:dyDescent="0.3">
      <c r="B306" s="5" t="s">
        <v>29</v>
      </c>
      <c r="C306" s="5" t="s">
        <v>74</v>
      </c>
      <c r="D306" s="6">
        <v>44343</v>
      </c>
      <c r="E306" s="28">
        <v>44343.296643518508</v>
      </c>
      <c r="F306" s="7">
        <v>113</v>
      </c>
      <c r="G306" s="7" t="str">
        <f>VLOOKUP(Table1314[[#This Row],[LogRecordType]],RecordTypes!$B$13:$C$27,2,0)</f>
        <v>User Login Start</v>
      </c>
      <c r="H306" s="5" t="s">
        <v>94</v>
      </c>
      <c r="I306" s="30">
        <f t="shared" si="4"/>
        <v>44343</v>
      </c>
      <c r="J306" s="29">
        <f>+VLOOKUP(Table1314[[#This Row],[DeviceMAC]],C307:F2209,3,0)</f>
        <v>44343.291655092587</v>
      </c>
      <c r="K306">
        <f>+VLOOKUP(Table1314[[#This Row],[DeviceMAC]],C307:F2209,4,0)</f>
        <v>112</v>
      </c>
      <c r="L306" t="str">
        <f>VLOOKUP(Table1314[[#This Row],[PrevRecordType]],RecordTypes!$B$13:$C$27,2,0)</f>
        <v>Device Connect Network</v>
      </c>
      <c r="M306" t="str">
        <f>+VLOOKUP(Table1314[[#This Row],[DeviceMAC]],C307:H2209,5,0)</f>
        <v>Device Connect Network</v>
      </c>
    </row>
    <row r="307" spans="2:13" ht="43.2" hidden="1" x14ac:dyDescent="0.3">
      <c r="B307" s="5" t="s">
        <v>29</v>
      </c>
      <c r="C307" s="5" t="s">
        <v>58</v>
      </c>
      <c r="D307" s="6">
        <v>44343</v>
      </c>
      <c r="E307" s="28">
        <v>44343.296342592599</v>
      </c>
      <c r="F307" s="7">
        <v>156</v>
      </c>
      <c r="G307" s="7" t="str">
        <f>VLOOKUP(Table1314[[#This Row],[LogRecordType]],RecordTypes!$B$13:$C$27,2,0)</f>
        <v>PowerDown Or Network Disconnect Discovered</v>
      </c>
      <c r="H307" s="5" t="s">
        <v>67</v>
      </c>
      <c r="I307" s="30">
        <f t="shared" si="4"/>
        <v>44343</v>
      </c>
      <c r="J307" s="29">
        <f>+VLOOKUP(Table1314[[#This Row],[DeviceMAC]],C308:F2210,3,0)</f>
        <v>44343.296180555561</v>
      </c>
      <c r="K307">
        <f>+VLOOKUP(Table1314[[#This Row],[DeviceMAC]],C308:F2210,4,0)</f>
        <v>123</v>
      </c>
      <c r="L307" t="str">
        <f>VLOOKUP(Table1314[[#This Row],[PrevRecordType]],RecordTypes!$B$13:$C$27,2,0)</f>
        <v>User Login Start is Good</v>
      </c>
      <c r="M307" t="str">
        <f>+VLOOKUP(Table1314[[#This Row],[DeviceMAC]],C308:H2210,5,0)</f>
        <v>User Login Start is Good</v>
      </c>
    </row>
    <row r="308" spans="2:13" ht="43.2" hidden="1" x14ac:dyDescent="0.3">
      <c r="B308" s="5" t="s">
        <v>29</v>
      </c>
      <c r="C308" s="5" t="s">
        <v>50</v>
      </c>
      <c r="D308" s="6">
        <v>44343</v>
      </c>
      <c r="E308" s="28">
        <v>44343.296226851839</v>
      </c>
      <c r="F308" s="7">
        <v>156</v>
      </c>
      <c r="G308" s="7" t="str">
        <f>VLOOKUP(Table1314[[#This Row],[LogRecordType]],RecordTypes!$B$13:$C$27,2,0)</f>
        <v>PowerDown Or Network Disconnect Discovered</v>
      </c>
      <c r="H308" s="5" t="s">
        <v>67</v>
      </c>
      <c r="I308" s="30">
        <f t="shared" si="4"/>
        <v>44343</v>
      </c>
      <c r="J308" s="29">
        <f>+VLOOKUP(Table1314[[#This Row],[DeviceMAC]],C309:F2211,3,0)</f>
        <v>44343.296076388877</v>
      </c>
      <c r="K308">
        <f>+VLOOKUP(Table1314[[#This Row],[DeviceMAC]],C309:F2211,4,0)</f>
        <v>123</v>
      </c>
      <c r="L308" t="str">
        <f>VLOOKUP(Table1314[[#This Row],[PrevRecordType]],RecordTypes!$B$13:$C$27,2,0)</f>
        <v>User Login Start is Good</v>
      </c>
      <c r="M308" t="str">
        <f>+VLOOKUP(Table1314[[#This Row],[DeviceMAC]],C309:H2211,5,0)</f>
        <v>User Login Start is Good</v>
      </c>
    </row>
    <row r="309" spans="2:13" ht="28.8" x14ac:dyDescent="0.3">
      <c r="B309" s="5" t="s">
        <v>29</v>
      </c>
      <c r="C309" s="5" t="s">
        <v>58</v>
      </c>
      <c r="D309" s="6">
        <v>44343</v>
      </c>
      <c r="E309" s="28">
        <v>44343.296180555561</v>
      </c>
      <c r="F309" s="7">
        <v>123</v>
      </c>
      <c r="G309" s="7" t="str">
        <f>VLOOKUP(Table1314[[#This Row],[LogRecordType]],RecordTypes!$B$13:$C$27,2,0)</f>
        <v>User Login Start is Good</v>
      </c>
      <c r="H309" s="5" t="s">
        <v>69</v>
      </c>
      <c r="I309" s="30">
        <f t="shared" si="4"/>
        <v>44343</v>
      </c>
      <c r="J309" s="29">
        <f>+VLOOKUP(Table1314[[#This Row],[DeviceMAC]],C310:F2212,3,0)</f>
        <v>44343.296087962968</v>
      </c>
      <c r="K309">
        <f>+VLOOKUP(Table1314[[#This Row],[DeviceMAC]],C310:F2212,4,0)</f>
        <v>113</v>
      </c>
      <c r="L309" t="str">
        <f>VLOOKUP(Table1314[[#This Row],[PrevRecordType]],RecordTypes!$B$13:$C$27,2,0)</f>
        <v>User Login Start</v>
      </c>
      <c r="M309" t="str">
        <f>+VLOOKUP(Table1314[[#This Row],[DeviceMAC]],C310:H2212,5,0)</f>
        <v>User Login Start</v>
      </c>
    </row>
    <row r="310" spans="2:13" ht="28.8" hidden="1" x14ac:dyDescent="0.3">
      <c r="B310" s="5" t="s">
        <v>29</v>
      </c>
      <c r="C310" s="5" t="s">
        <v>58</v>
      </c>
      <c r="D310" s="6">
        <v>44343</v>
      </c>
      <c r="E310" s="28">
        <v>44343.296087962968</v>
      </c>
      <c r="F310" s="7">
        <v>113</v>
      </c>
      <c r="G310" s="7" t="str">
        <f>VLOOKUP(Table1314[[#This Row],[LogRecordType]],RecordTypes!$B$13:$C$27,2,0)</f>
        <v>User Login Start</v>
      </c>
      <c r="H310" s="5" t="s">
        <v>69</v>
      </c>
      <c r="I310" s="30">
        <f t="shared" si="4"/>
        <v>44343</v>
      </c>
      <c r="J310" s="29">
        <f>+VLOOKUP(Table1314[[#This Row],[DeviceMAC]],C311:F2213,3,0)</f>
        <v>44343.285555555558</v>
      </c>
      <c r="K310">
        <f>+VLOOKUP(Table1314[[#This Row],[DeviceMAC]],C311:F2213,4,0)</f>
        <v>112</v>
      </c>
      <c r="L310" t="str">
        <f>VLOOKUP(Table1314[[#This Row],[PrevRecordType]],RecordTypes!$B$13:$C$27,2,0)</f>
        <v>Device Connect Network</v>
      </c>
      <c r="M310" t="str">
        <f>+VLOOKUP(Table1314[[#This Row],[DeviceMAC]],C311:H2213,5,0)</f>
        <v>Device Connect Network</v>
      </c>
    </row>
    <row r="311" spans="2:13" ht="28.8" x14ac:dyDescent="0.3">
      <c r="B311" s="5" t="s">
        <v>29</v>
      </c>
      <c r="C311" s="5" t="s">
        <v>50</v>
      </c>
      <c r="D311" s="6">
        <v>44343</v>
      </c>
      <c r="E311" s="28">
        <v>44343.296076388877</v>
      </c>
      <c r="F311" s="7">
        <v>123</v>
      </c>
      <c r="G311" s="7" t="str">
        <f>VLOOKUP(Table1314[[#This Row],[LogRecordType]],RecordTypes!$B$13:$C$27,2,0)</f>
        <v>User Login Start is Good</v>
      </c>
      <c r="H311" s="5" t="s">
        <v>91</v>
      </c>
      <c r="I311" s="30">
        <f t="shared" si="4"/>
        <v>44343</v>
      </c>
      <c r="J311" s="29">
        <f>+VLOOKUP(Table1314[[#This Row],[DeviceMAC]],C312:F2214,3,0)</f>
        <v>44343.295960648138</v>
      </c>
      <c r="K311">
        <f>+VLOOKUP(Table1314[[#This Row],[DeviceMAC]],C312:F2214,4,0)</f>
        <v>113</v>
      </c>
      <c r="L311" t="str">
        <f>VLOOKUP(Table1314[[#This Row],[PrevRecordType]],RecordTypes!$B$13:$C$27,2,0)</f>
        <v>User Login Start</v>
      </c>
      <c r="M311" t="str">
        <f>+VLOOKUP(Table1314[[#This Row],[DeviceMAC]],C312:H2214,5,0)</f>
        <v>User Login Start</v>
      </c>
    </row>
    <row r="312" spans="2:13" hidden="1" x14ac:dyDescent="0.3">
      <c r="B312" s="5" t="s">
        <v>29</v>
      </c>
      <c r="C312" s="5" t="s">
        <v>50</v>
      </c>
      <c r="D312" s="6">
        <v>44343</v>
      </c>
      <c r="E312" s="28">
        <v>44343.295960648138</v>
      </c>
      <c r="F312" s="7">
        <v>113</v>
      </c>
      <c r="G312" s="7" t="str">
        <f>VLOOKUP(Table1314[[#This Row],[LogRecordType]],RecordTypes!$B$13:$C$27,2,0)</f>
        <v>User Login Start</v>
      </c>
      <c r="H312" s="5" t="s">
        <v>91</v>
      </c>
      <c r="I312" s="30">
        <f t="shared" si="4"/>
        <v>44343</v>
      </c>
      <c r="J312" s="29">
        <f>+VLOOKUP(Table1314[[#This Row],[DeviceMAC]],C313:F2215,3,0)</f>
        <v>44343.285347222212</v>
      </c>
      <c r="K312">
        <f>+VLOOKUP(Table1314[[#This Row],[DeviceMAC]],C313:F2215,4,0)</f>
        <v>112</v>
      </c>
      <c r="L312" t="str">
        <f>VLOOKUP(Table1314[[#This Row],[PrevRecordType]],RecordTypes!$B$13:$C$27,2,0)</f>
        <v>Device Connect Network</v>
      </c>
      <c r="M312" t="str">
        <f>+VLOOKUP(Table1314[[#This Row],[DeviceMAC]],C313:H2215,5,0)</f>
        <v>Device Connect Network</v>
      </c>
    </row>
    <row r="313" spans="2:13" ht="28.8" x14ac:dyDescent="0.3">
      <c r="B313" s="5" t="s">
        <v>26</v>
      </c>
      <c r="C313" s="5" t="s">
        <v>54</v>
      </c>
      <c r="D313" s="6">
        <v>44343</v>
      </c>
      <c r="E313" s="28">
        <v>44343.295659722215</v>
      </c>
      <c r="F313" s="7">
        <v>123</v>
      </c>
      <c r="G313" s="7" t="str">
        <f>VLOOKUP(Table1314[[#This Row],[LogRecordType]],RecordTypes!$B$13:$C$27,2,0)</f>
        <v>User Login Start is Good</v>
      </c>
      <c r="H313" s="5" t="s">
        <v>88</v>
      </c>
      <c r="I313" s="30">
        <f t="shared" si="4"/>
        <v>44343</v>
      </c>
      <c r="J313" s="29">
        <f>+VLOOKUP(Table1314[[#This Row],[DeviceMAC]],C314:F2216,3,0)</f>
        <v>44343.295532407399</v>
      </c>
      <c r="K313">
        <f>+VLOOKUP(Table1314[[#This Row],[DeviceMAC]],C314:F2216,4,0)</f>
        <v>113</v>
      </c>
      <c r="L313" t="str">
        <f>VLOOKUP(Table1314[[#This Row],[PrevRecordType]],RecordTypes!$B$13:$C$27,2,0)</f>
        <v>User Login Start</v>
      </c>
      <c r="M313" t="str">
        <f>+VLOOKUP(Table1314[[#This Row],[DeviceMAC]],C314:H2216,5,0)</f>
        <v>User Login Start</v>
      </c>
    </row>
    <row r="314" spans="2:13" hidden="1" x14ac:dyDescent="0.3">
      <c r="B314" s="5" t="s">
        <v>26</v>
      </c>
      <c r="C314" s="5" t="s">
        <v>54</v>
      </c>
      <c r="D314" s="6">
        <v>44343</v>
      </c>
      <c r="E314" s="28">
        <v>44343.295532407399</v>
      </c>
      <c r="F314" s="7">
        <v>113</v>
      </c>
      <c r="G314" s="7" t="str">
        <f>VLOOKUP(Table1314[[#This Row],[LogRecordType]],RecordTypes!$B$13:$C$27,2,0)</f>
        <v>User Login Start</v>
      </c>
      <c r="H314" s="5" t="s">
        <v>88</v>
      </c>
      <c r="I314" s="30">
        <f t="shared" si="4"/>
        <v>44343</v>
      </c>
      <c r="J314" s="29">
        <f>+VLOOKUP(Table1314[[#This Row],[DeviceMAC]],C315:F2217,3,0)</f>
        <v>44343.285497685181</v>
      </c>
      <c r="K314">
        <f>+VLOOKUP(Table1314[[#This Row],[DeviceMAC]],C315:F2217,4,0)</f>
        <v>112</v>
      </c>
      <c r="L314" t="str">
        <f>VLOOKUP(Table1314[[#This Row],[PrevRecordType]],RecordTypes!$B$13:$C$27,2,0)</f>
        <v>Device Connect Network</v>
      </c>
      <c r="M314" t="str">
        <f>+VLOOKUP(Table1314[[#This Row],[DeviceMAC]],C315:H2217,5,0)</f>
        <v>Device Connect Network</v>
      </c>
    </row>
    <row r="315" spans="2:13" ht="28.8" x14ac:dyDescent="0.3">
      <c r="B315" s="5" t="s">
        <v>26</v>
      </c>
      <c r="C315" s="5" t="s">
        <v>85</v>
      </c>
      <c r="D315" s="6">
        <v>44343</v>
      </c>
      <c r="E315" s="28">
        <v>44343.295497685191</v>
      </c>
      <c r="F315" s="7">
        <v>123</v>
      </c>
      <c r="G315" s="7" t="str">
        <f>VLOOKUP(Table1314[[#This Row],[LogRecordType]],RecordTypes!$B$13:$C$27,2,0)</f>
        <v>User Login Start is Good</v>
      </c>
      <c r="H315" s="5" t="s">
        <v>90</v>
      </c>
      <c r="I315" s="30">
        <f t="shared" si="4"/>
        <v>44343</v>
      </c>
      <c r="J315" s="29">
        <f>+VLOOKUP(Table1314[[#This Row],[DeviceMAC]],C316:F2218,3,0)</f>
        <v>44343.295381944452</v>
      </c>
      <c r="K315">
        <f>+VLOOKUP(Table1314[[#This Row],[DeviceMAC]],C316:F2218,4,0)</f>
        <v>113</v>
      </c>
      <c r="L315" t="str">
        <f>VLOOKUP(Table1314[[#This Row],[PrevRecordType]],RecordTypes!$B$13:$C$27,2,0)</f>
        <v>User Login Start</v>
      </c>
      <c r="M315" t="str">
        <f>+VLOOKUP(Table1314[[#This Row],[DeviceMAC]],C316:H2218,5,0)</f>
        <v>User Login Start</v>
      </c>
    </row>
    <row r="316" spans="2:13" ht="28.8" hidden="1" x14ac:dyDescent="0.3">
      <c r="B316" s="5" t="s">
        <v>26</v>
      </c>
      <c r="C316" s="5" t="s">
        <v>85</v>
      </c>
      <c r="D316" s="6">
        <v>44343</v>
      </c>
      <c r="E316" s="28">
        <v>44343.295381944452</v>
      </c>
      <c r="F316" s="7">
        <v>113</v>
      </c>
      <c r="G316" s="7" t="str">
        <f>VLOOKUP(Table1314[[#This Row],[LogRecordType]],RecordTypes!$B$13:$C$27,2,0)</f>
        <v>User Login Start</v>
      </c>
      <c r="H316" s="5" t="s">
        <v>89</v>
      </c>
      <c r="I316" s="30">
        <f t="shared" si="4"/>
        <v>44343</v>
      </c>
      <c r="J316" s="29">
        <f>+VLOOKUP(Table1314[[#This Row],[DeviceMAC]],C317:F2219,3,0)</f>
        <v>44343.29491898149</v>
      </c>
      <c r="K316">
        <f>+VLOOKUP(Table1314[[#This Row],[DeviceMAC]],C317:F2219,4,0)</f>
        <v>112</v>
      </c>
      <c r="L316" t="str">
        <f>VLOOKUP(Table1314[[#This Row],[PrevRecordType]],RecordTypes!$B$13:$C$27,2,0)</f>
        <v>Device Connect Network</v>
      </c>
      <c r="M316" t="str">
        <f>+VLOOKUP(Table1314[[#This Row],[DeviceMAC]],C317:H2219,5,0)</f>
        <v>Device Connect Network</v>
      </c>
    </row>
    <row r="317" spans="2:13" ht="28.8" x14ac:dyDescent="0.3">
      <c r="B317" s="5" t="s">
        <v>26</v>
      </c>
      <c r="C317" s="5" t="s">
        <v>79</v>
      </c>
      <c r="D317" s="6">
        <v>44343</v>
      </c>
      <c r="E317" s="28">
        <v>44343.295104166675</v>
      </c>
      <c r="F317" s="7">
        <v>123</v>
      </c>
      <c r="G317" s="7" t="str">
        <f>VLOOKUP(Table1314[[#This Row],[LogRecordType]],RecordTypes!$B$13:$C$27,2,0)</f>
        <v>User Login Start is Good</v>
      </c>
      <c r="H317" s="5" t="s">
        <v>82</v>
      </c>
      <c r="I317" s="30">
        <f t="shared" si="4"/>
        <v>44343</v>
      </c>
      <c r="J317" s="29">
        <f>+VLOOKUP(Table1314[[#This Row],[DeviceMAC]],C318:F2220,3,0)</f>
        <v>44343.294953703713</v>
      </c>
      <c r="K317">
        <f>+VLOOKUP(Table1314[[#This Row],[DeviceMAC]],C318:F2220,4,0)</f>
        <v>113</v>
      </c>
      <c r="L317" t="str">
        <f>VLOOKUP(Table1314[[#This Row],[PrevRecordType]],RecordTypes!$B$13:$C$27,2,0)</f>
        <v>User Login Start</v>
      </c>
      <c r="M317" t="str">
        <f>+VLOOKUP(Table1314[[#This Row],[DeviceMAC]],C318:H2220,5,0)</f>
        <v>User Login Start</v>
      </c>
    </row>
    <row r="318" spans="2:13" ht="28.8" hidden="1" x14ac:dyDescent="0.3">
      <c r="B318" s="5" t="s">
        <v>26</v>
      </c>
      <c r="C318" s="5" t="s">
        <v>79</v>
      </c>
      <c r="D318" s="6">
        <v>44343</v>
      </c>
      <c r="E318" s="28">
        <v>44343.294953703713</v>
      </c>
      <c r="F318" s="7">
        <v>113</v>
      </c>
      <c r="G318" s="7" t="str">
        <f>VLOOKUP(Table1314[[#This Row],[LogRecordType]],RecordTypes!$B$13:$C$27,2,0)</f>
        <v>User Login Start</v>
      </c>
      <c r="H318" s="5" t="s">
        <v>81</v>
      </c>
      <c r="I318" s="30">
        <f t="shared" si="4"/>
        <v>44343</v>
      </c>
      <c r="J318" s="29">
        <f>+VLOOKUP(Table1314[[#This Row],[DeviceMAC]],C319:F2221,3,0)</f>
        <v>44343.294328703712</v>
      </c>
      <c r="K318">
        <f>+VLOOKUP(Table1314[[#This Row],[DeviceMAC]],C319:F2221,4,0)</f>
        <v>112</v>
      </c>
      <c r="L318" t="str">
        <f>VLOOKUP(Table1314[[#This Row],[PrevRecordType]],RecordTypes!$B$13:$C$27,2,0)</f>
        <v>Device Connect Network</v>
      </c>
      <c r="M318" t="str">
        <f>+VLOOKUP(Table1314[[#This Row],[DeviceMAC]],C319:H2221,5,0)</f>
        <v>Device Connect Network</v>
      </c>
    </row>
    <row r="319" spans="2:13" ht="28.8" hidden="1" x14ac:dyDescent="0.3">
      <c r="B319" s="5" t="s">
        <v>26</v>
      </c>
      <c r="C319" s="5" t="s">
        <v>85</v>
      </c>
      <c r="D319" s="6">
        <v>44343</v>
      </c>
      <c r="E319" s="28">
        <v>44343.29491898149</v>
      </c>
      <c r="F319" s="7">
        <v>112</v>
      </c>
      <c r="G319" s="7" t="str">
        <f>VLOOKUP(Table1314[[#This Row],[LogRecordType]],RecordTypes!$B$13:$C$27,2,0)</f>
        <v>Device Connect Network</v>
      </c>
      <c r="H319" s="5" t="s">
        <v>86</v>
      </c>
      <c r="I319" s="30">
        <f t="shared" si="4"/>
        <v>44343</v>
      </c>
      <c r="J319" s="29">
        <f>+VLOOKUP(Table1314[[#This Row],[DeviceMAC]],C320:F2222,3,0)</f>
        <v>44343.294814814821</v>
      </c>
      <c r="K319">
        <f>+VLOOKUP(Table1314[[#This Row],[DeviceMAC]],C320:F2222,4,0)</f>
        <v>106</v>
      </c>
      <c r="L319" t="str">
        <f>VLOOKUP(Table1314[[#This Row],[PrevRecordType]],RecordTypes!$B$13:$C$27,2,0)</f>
        <v>Device Start is Good</v>
      </c>
      <c r="M319" t="str">
        <f>+VLOOKUP(Table1314[[#This Row],[DeviceMAC]],C320:H2222,5,0)</f>
        <v>Device Start is Good</v>
      </c>
    </row>
    <row r="320" spans="2:13" ht="28.8" x14ac:dyDescent="0.3">
      <c r="B320" s="5" t="s">
        <v>29</v>
      </c>
      <c r="C320" s="5" t="s">
        <v>83</v>
      </c>
      <c r="D320" s="6">
        <v>44343</v>
      </c>
      <c r="E320" s="28">
        <v>44343.294907407413</v>
      </c>
      <c r="F320" s="7">
        <v>123</v>
      </c>
      <c r="G320" s="7" t="str">
        <f>VLOOKUP(Table1314[[#This Row],[LogRecordType]],RecordTypes!$B$13:$C$27,2,0)</f>
        <v>User Login Start is Good</v>
      </c>
      <c r="H320" s="5" t="s">
        <v>93</v>
      </c>
      <c r="I320" s="30">
        <f t="shared" si="4"/>
        <v>44343</v>
      </c>
      <c r="J320" s="29">
        <f>+VLOOKUP(Table1314[[#This Row],[DeviceMAC]],C321:F2223,3,0)</f>
        <v>44343.294803240744</v>
      </c>
      <c r="K320">
        <f>+VLOOKUP(Table1314[[#This Row],[DeviceMAC]],C321:F2223,4,0)</f>
        <v>113</v>
      </c>
      <c r="L320" t="str">
        <f>VLOOKUP(Table1314[[#This Row],[PrevRecordType]],RecordTypes!$B$13:$C$27,2,0)</f>
        <v>User Login Start</v>
      </c>
      <c r="M320" t="str">
        <f>+VLOOKUP(Table1314[[#This Row],[DeviceMAC]],C321:H2223,5,0)</f>
        <v>User Login Start</v>
      </c>
    </row>
    <row r="321" spans="2:13" hidden="1" x14ac:dyDescent="0.3">
      <c r="B321" s="5" t="s">
        <v>26</v>
      </c>
      <c r="C321" s="5" t="s">
        <v>85</v>
      </c>
      <c r="D321" s="6">
        <v>44343</v>
      </c>
      <c r="E321" s="28">
        <v>44343.294814814821</v>
      </c>
      <c r="F321" s="7">
        <v>106</v>
      </c>
      <c r="G321" s="7" t="str">
        <f>VLOOKUP(Table1314[[#This Row],[LogRecordType]],RecordTypes!$B$13:$C$27,2,0)</f>
        <v>Device Start is Good</v>
      </c>
      <c r="H321" s="5" t="s">
        <v>86</v>
      </c>
      <c r="I321" s="30">
        <f t="shared" si="4"/>
        <v>44343</v>
      </c>
      <c r="J321" s="29">
        <f>+VLOOKUP(Table1314[[#This Row],[DeviceMAC]],C322:F2224,3,0)</f>
        <v>44343.294004629635</v>
      </c>
      <c r="K321">
        <f>+VLOOKUP(Table1314[[#This Row],[DeviceMAC]],C322:F2224,4,0)</f>
        <v>102</v>
      </c>
      <c r="L321" t="str">
        <f>VLOOKUP(Table1314[[#This Row],[PrevRecordType]],RecordTypes!$B$13:$C$27,2,0)</f>
        <v>Device Start</v>
      </c>
      <c r="M321" t="str">
        <f>+VLOOKUP(Table1314[[#This Row],[DeviceMAC]],C322:H2224,5,0)</f>
        <v>Device Start</v>
      </c>
    </row>
    <row r="322" spans="2:13" ht="28.8" hidden="1" x14ac:dyDescent="0.3">
      <c r="B322" s="5" t="s">
        <v>29</v>
      </c>
      <c r="C322" s="5" t="s">
        <v>83</v>
      </c>
      <c r="D322" s="6">
        <v>44343</v>
      </c>
      <c r="E322" s="28">
        <v>44343.294803240744</v>
      </c>
      <c r="F322" s="7">
        <v>113</v>
      </c>
      <c r="G322" s="7" t="str">
        <f>VLOOKUP(Table1314[[#This Row],[LogRecordType]],RecordTypes!$B$13:$C$27,2,0)</f>
        <v>User Login Start</v>
      </c>
      <c r="H322" s="5" t="s">
        <v>92</v>
      </c>
      <c r="I322" s="30">
        <f t="shared" si="4"/>
        <v>44343</v>
      </c>
      <c r="J322" s="29">
        <f>+VLOOKUP(Table1314[[#This Row],[DeviceMAC]],C323:F2225,3,0)</f>
        <v>44343.294178240743</v>
      </c>
      <c r="K322">
        <f>+VLOOKUP(Table1314[[#This Row],[DeviceMAC]],C323:F2225,4,0)</f>
        <v>112</v>
      </c>
      <c r="L322" t="str">
        <f>VLOOKUP(Table1314[[#This Row],[PrevRecordType]],RecordTypes!$B$13:$C$27,2,0)</f>
        <v>Device Connect Network</v>
      </c>
      <c r="M322" t="str">
        <f>+VLOOKUP(Table1314[[#This Row],[DeviceMAC]],C323:H2225,5,0)</f>
        <v>Device Connect Network</v>
      </c>
    </row>
    <row r="323" spans="2:13" ht="28.8" x14ac:dyDescent="0.3">
      <c r="B323" s="5" t="s">
        <v>26</v>
      </c>
      <c r="C323" s="5" t="s">
        <v>72</v>
      </c>
      <c r="D323" s="6">
        <v>44343</v>
      </c>
      <c r="E323" s="28">
        <v>44343.294467592597</v>
      </c>
      <c r="F323" s="7">
        <v>123</v>
      </c>
      <c r="G323" s="7" t="str">
        <f>VLOOKUP(Table1314[[#This Row],[LogRecordType]],RecordTypes!$B$13:$C$27,2,0)</f>
        <v>User Login Start is Good</v>
      </c>
      <c r="H323" s="5" t="s">
        <v>68</v>
      </c>
      <c r="I323" s="30">
        <f t="shared" si="4"/>
        <v>44343</v>
      </c>
      <c r="J323" s="29">
        <f>+VLOOKUP(Table1314[[#This Row],[DeviceMAC]],C324:F2226,3,0)</f>
        <v>44343.294444444451</v>
      </c>
      <c r="K323">
        <f>+VLOOKUP(Table1314[[#This Row],[DeviceMAC]],C324:F2226,4,0)</f>
        <v>113</v>
      </c>
      <c r="L323" t="str">
        <f>VLOOKUP(Table1314[[#This Row],[PrevRecordType]],RecordTypes!$B$13:$C$27,2,0)</f>
        <v>User Login Start</v>
      </c>
      <c r="M323" t="str">
        <f>+VLOOKUP(Table1314[[#This Row],[DeviceMAC]],C324:H2226,5,0)</f>
        <v>User Login Start</v>
      </c>
    </row>
    <row r="324" spans="2:13" ht="28.8" hidden="1" x14ac:dyDescent="0.3">
      <c r="B324" s="5" t="s">
        <v>26</v>
      </c>
      <c r="C324" s="5" t="s">
        <v>72</v>
      </c>
      <c r="D324" s="6">
        <v>44343</v>
      </c>
      <c r="E324" s="28">
        <v>44343.294444444451</v>
      </c>
      <c r="F324" s="7">
        <v>113</v>
      </c>
      <c r="G324" s="7" t="str">
        <f>VLOOKUP(Table1314[[#This Row],[LogRecordType]],RecordTypes!$B$13:$C$27,2,0)</f>
        <v>User Login Start</v>
      </c>
      <c r="H324" s="5" t="s">
        <v>87</v>
      </c>
      <c r="I324" s="30">
        <f t="shared" si="4"/>
        <v>44343</v>
      </c>
      <c r="J324" s="29">
        <f>+VLOOKUP(Table1314[[#This Row],[DeviceMAC]],C325:F2227,3,0)</f>
        <v>44343.293113425927</v>
      </c>
      <c r="K324">
        <f>+VLOOKUP(Table1314[[#This Row],[DeviceMAC]],C325:F2227,4,0)</f>
        <v>112</v>
      </c>
      <c r="L324" t="str">
        <f>VLOOKUP(Table1314[[#This Row],[PrevRecordType]],RecordTypes!$B$13:$C$27,2,0)</f>
        <v>Device Connect Network</v>
      </c>
      <c r="M324" t="str">
        <f>+VLOOKUP(Table1314[[#This Row],[DeviceMAC]],C325:H2227,5,0)</f>
        <v>Device Connect Network</v>
      </c>
    </row>
    <row r="325" spans="2:13" ht="28.8" hidden="1" x14ac:dyDescent="0.3">
      <c r="B325" s="5" t="s">
        <v>26</v>
      </c>
      <c r="C325" s="5" t="s">
        <v>79</v>
      </c>
      <c r="D325" s="6">
        <v>44343</v>
      </c>
      <c r="E325" s="28">
        <v>44343.294328703712</v>
      </c>
      <c r="F325" s="7">
        <v>112</v>
      </c>
      <c r="G325" s="7" t="str">
        <f>VLOOKUP(Table1314[[#This Row],[LogRecordType]],RecordTypes!$B$13:$C$27,2,0)</f>
        <v>Device Connect Network</v>
      </c>
      <c r="H325" s="5" t="s">
        <v>80</v>
      </c>
      <c r="I325" s="30">
        <f t="shared" si="4"/>
        <v>44343</v>
      </c>
      <c r="J325" s="29">
        <f>+VLOOKUP(Table1314[[#This Row],[DeviceMAC]],C326:F2228,3,0)</f>
        <v>44343.294224537043</v>
      </c>
      <c r="K325">
        <f>+VLOOKUP(Table1314[[#This Row],[DeviceMAC]],C326:F2228,4,0)</f>
        <v>106</v>
      </c>
      <c r="L325" t="str">
        <f>VLOOKUP(Table1314[[#This Row],[PrevRecordType]],RecordTypes!$B$13:$C$27,2,0)</f>
        <v>Device Start is Good</v>
      </c>
      <c r="M325" t="str">
        <f>+VLOOKUP(Table1314[[#This Row],[DeviceMAC]],C326:H2228,5,0)</f>
        <v>Device Start is Good</v>
      </c>
    </row>
    <row r="326" spans="2:13" hidden="1" x14ac:dyDescent="0.3">
      <c r="B326" s="5" t="s">
        <v>26</v>
      </c>
      <c r="C326" s="5" t="s">
        <v>79</v>
      </c>
      <c r="D326" s="6">
        <v>44343</v>
      </c>
      <c r="E326" s="28">
        <v>44343.294224537043</v>
      </c>
      <c r="F326" s="7">
        <v>106</v>
      </c>
      <c r="G326" s="7" t="str">
        <f>VLOOKUP(Table1314[[#This Row],[LogRecordType]],RecordTypes!$B$13:$C$27,2,0)</f>
        <v>Device Start is Good</v>
      </c>
      <c r="H326" s="5" t="s">
        <v>80</v>
      </c>
      <c r="I326" s="30">
        <f t="shared" si="4"/>
        <v>44343</v>
      </c>
      <c r="J326" s="29">
        <f>+VLOOKUP(Table1314[[#This Row],[DeviceMAC]],C327:F2229,3,0)</f>
        <v>44343.293287037042</v>
      </c>
      <c r="K326">
        <f>+VLOOKUP(Table1314[[#This Row],[DeviceMAC]],C327:F2229,4,0)</f>
        <v>102</v>
      </c>
      <c r="L326" t="str">
        <f>VLOOKUP(Table1314[[#This Row],[PrevRecordType]],RecordTypes!$B$13:$C$27,2,0)</f>
        <v>Device Start</v>
      </c>
      <c r="M326" t="str">
        <f>+VLOOKUP(Table1314[[#This Row],[DeviceMAC]],C327:H2229,5,0)</f>
        <v>Device Start</v>
      </c>
    </row>
    <row r="327" spans="2:13" ht="28.8" hidden="1" x14ac:dyDescent="0.3">
      <c r="B327" s="5" t="s">
        <v>29</v>
      </c>
      <c r="C327" s="5" t="s">
        <v>83</v>
      </c>
      <c r="D327" s="6">
        <v>44343</v>
      </c>
      <c r="E327" s="28">
        <v>44343.294178240743</v>
      </c>
      <c r="F327" s="7">
        <v>112</v>
      </c>
      <c r="G327" s="7" t="str">
        <f>VLOOKUP(Table1314[[#This Row],[LogRecordType]],RecordTypes!$B$13:$C$27,2,0)</f>
        <v>Device Connect Network</v>
      </c>
      <c r="H327" s="5" t="s">
        <v>84</v>
      </c>
      <c r="I327" s="30">
        <f t="shared" si="4"/>
        <v>44343</v>
      </c>
      <c r="J327" s="29">
        <f>+VLOOKUP(Table1314[[#This Row],[DeviceMAC]],C328:F2230,3,0)</f>
        <v>44343.294074074074</v>
      </c>
      <c r="K327">
        <f>+VLOOKUP(Table1314[[#This Row],[DeviceMAC]],C328:F2230,4,0)</f>
        <v>106</v>
      </c>
      <c r="L327" t="str">
        <f>VLOOKUP(Table1314[[#This Row],[PrevRecordType]],RecordTypes!$B$13:$C$27,2,0)</f>
        <v>Device Start is Good</v>
      </c>
      <c r="M327" t="str">
        <f>+VLOOKUP(Table1314[[#This Row],[DeviceMAC]],C328:H2230,5,0)</f>
        <v>Device Start is Good</v>
      </c>
    </row>
    <row r="328" spans="2:13" hidden="1" x14ac:dyDescent="0.3">
      <c r="B328" s="5" t="s">
        <v>29</v>
      </c>
      <c r="C328" s="5" t="s">
        <v>83</v>
      </c>
      <c r="D328" s="6">
        <v>44343</v>
      </c>
      <c r="E328" s="28">
        <v>44343.294074074074</v>
      </c>
      <c r="F328" s="7">
        <v>106</v>
      </c>
      <c r="G328" s="7" t="str">
        <f>VLOOKUP(Table1314[[#This Row],[LogRecordType]],RecordTypes!$B$13:$C$27,2,0)</f>
        <v>Device Start is Good</v>
      </c>
      <c r="H328" s="5" t="s">
        <v>84</v>
      </c>
      <c r="I328" s="30">
        <f t="shared" si="4"/>
        <v>44343</v>
      </c>
      <c r="J328" s="29">
        <f>+VLOOKUP(Table1314[[#This Row],[DeviceMAC]],C329:F2231,3,0)</f>
        <v>44343.293437499997</v>
      </c>
      <c r="K328">
        <f>+VLOOKUP(Table1314[[#This Row],[DeviceMAC]],C329:F2231,4,0)</f>
        <v>102</v>
      </c>
      <c r="L328" t="str">
        <f>VLOOKUP(Table1314[[#This Row],[PrevRecordType]],RecordTypes!$B$13:$C$27,2,0)</f>
        <v>Device Start</v>
      </c>
      <c r="M328" t="str">
        <f>+VLOOKUP(Table1314[[#This Row],[DeviceMAC]],C329:H2231,5,0)</f>
        <v>Device Start</v>
      </c>
    </row>
    <row r="329" spans="2:13" ht="28.8" x14ac:dyDescent="0.3">
      <c r="B329" s="5" t="s">
        <v>26</v>
      </c>
      <c r="C329" s="5" t="s">
        <v>62</v>
      </c>
      <c r="D329" s="6">
        <v>44343</v>
      </c>
      <c r="E329" s="28">
        <v>44343.294016203698</v>
      </c>
      <c r="F329" s="7">
        <v>123</v>
      </c>
      <c r="G329" s="7" t="str">
        <f>VLOOKUP(Table1314[[#This Row],[LogRecordType]],RecordTypes!$B$13:$C$27,2,0)</f>
        <v>User Login Start is Good</v>
      </c>
      <c r="H329" s="5" t="s">
        <v>63</v>
      </c>
      <c r="I329" s="30">
        <f t="shared" si="4"/>
        <v>44343</v>
      </c>
      <c r="J329" s="29">
        <f>+VLOOKUP(Table1314[[#This Row],[DeviceMAC]],C330:F2232,3,0)</f>
        <v>44343.293981481474</v>
      </c>
      <c r="K329">
        <f>+VLOOKUP(Table1314[[#This Row],[DeviceMAC]],C330:F2232,4,0)</f>
        <v>113</v>
      </c>
      <c r="L329" t="str">
        <f>VLOOKUP(Table1314[[#This Row],[PrevRecordType]],RecordTypes!$B$13:$C$27,2,0)</f>
        <v>User Login Start</v>
      </c>
      <c r="M329" t="str">
        <f>+VLOOKUP(Table1314[[#This Row],[DeviceMAC]],C330:H2232,5,0)</f>
        <v>User Login Start</v>
      </c>
    </row>
    <row r="330" spans="2:13" hidden="1" x14ac:dyDescent="0.3">
      <c r="B330" s="5" t="s">
        <v>26</v>
      </c>
      <c r="C330" s="5" t="s">
        <v>85</v>
      </c>
      <c r="D330" s="6">
        <v>44343</v>
      </c>
      <c r="E330" s="28">
        <v>44343.294004629635</v>
      </c>
      <c r="F330" s="7">
        <v>102</v>
      </c>
      <c r="G330" s="7" t="str">
        <f>VLOOKUP(Table1314[[#This Row],[LogRecordType]],RecordTypes!$B$13:$C$27,2,0)</f>
        <v>Device Start</v>
      </c>
      <c r="H330" s="5" t="s">
        <v>86</v>
      </c>
      <c r="I330" s="30">
        <f t="shared" si="4"/>
        <v>44342</v>
      </c>
      <c r="J330" s="29">
        <f>+VLOOKUP(Table1314[[#This Row],[DeviceMAC]],C331:F2233,3,0)</f>
        <v>44342.666342592602</v>
      </c>
      <c r="K330">
        <f>+VLOOKUP(Table1314[[#This Row],[DeviceMAC]],C331:F2233,4,0)</f>
        <v>156</v>
      </c>
      <c r="L330" t="str">
        <f>VLOOKUP(Table1314[[#This Row],[PrevRecordType]],RecordTypes!$B$13:$C$27,2,0)</f>
        <v>PowerDown Or Network Disconnect Discovered</v>
      </c>
      <c r="M330" s="31" t="str">
        <f>+VLOOKUP(Table1314[[#This Row],[DeviceMAC]],C331:H2233,5,0)</f>
        <v>PowerDown Or Network Disconnect Discovered</v>
      </c>
    </row>
    <row r="331" spans="2:13" hidden="1" x14ac:dyDescent="0.3">
      <c r="B331" s="5" t="s">
        <v>26</v>
      </c>
      <c r="C331" s="5" t="s">
        <v>62</v>
      </c>
      <c r="D331" s="6">
        <v>44343</v>
      </c>
      <c r="E331" s="28">
        <v>44343.293981481474</v>
      </c>
      <c r="F331" s="7">
        <v>113</v>
      </c>
      <c r="G331" s="7" t="str">
        <f>VLOOKUP(Table1314[[#This Row],[LogRecordType]],RecordTypes!$B$13:$C$27,2,0)</f>
        <v>User Login Start</v>
      </c>
      <c r="H331" s="5" t="s">
        <v>63</v>
      </c>
      <c r="I331" s="30">
        <f t="shared" ref="I331:I394" si="5">+VLOOKUP(C331,C332:H2234,2,0)</f>
        <v>44343</v>
      </c>
      <c r="J331" s="29">
        <f>+VLOOKUP(Table1314[[#This Row],[DeviceMAC]],C332:F2234,3,0)</f>
        <v>44343.292499999996</v>
      </c>
      <c r="K331">
        <f>+VLOOKUP(Table1314[[#This Row],[DeviceMAC]],C332:F2234,4,0)</f>
        <v>135</v>
      </c>
      <c r="L331" t="str">
        <f>VLOOKUP(Table1314[[#This Row],[PrevRecordType]],RecordTypes!$B$13:$C$27,2,0)</f>
        <v>User Login Start Fail</v>
      </c>
      <c r="M331" t="str">
        <f>+VLOOKUP(Table1314[[#This Row],[DeviceMAC]],C332:H2234,5,0)</f>
        <v>User Login Start Fail</v>
      </c>
    </row>
    <row r="332" spans="2:13" hidden="1" x14ac:dyDescent="0.3">
      <c r="B332" s="5" t="s">
        <v>29</v>
      </c>
      <c r="C332" s="5" t="s">
        <v>83</v>
      </c>
      <c r="D332" s="6">
        <v>44343</v>
      </c>
      <c r="E332" s="28">
        <v>44343.293437499997</v>
      </c>
      <c r="F332" s="7">
        <v>102</v>
      </c>
      <c r="G332" s="7" t="str">
        <f>VLOOKUP(Table1314[[#This Row],[LogRecordType]],RecordTypes!$B$13:$C$27,2,0)</f>
        <v>Device Start</v>
      </c>
      <c r="H332" s="5" t="s">
        <v>84</v>
      </c>
      <c r="I332" s="30">
        <f t="shared" si="5"/>
        <v>44342</v>
      </c>
      <c r="J332" s="29">
        <f>+VLOOKUP(Table1314[[#This Row],[DeviceMAC]],C333:F2235,3,0)</f>
        <v>44342.674039351841</v>
      </c>
      <c r="K332">
        <f>+VLOOKUP(Table1314[[#This Row],[DeviceMAC]],C333:F2235,4,0)</f>
        <v>156</v>
      </c>
      <c r="L332" t="str">
        <f>VLOOKUP(Table1314[[#This Row],[PrevRecordType]],RecordTypes!$B$13:$C$27,2,0)</f>
        <v>PowerDown Or Network Disconnect Discovered</v>
      </c>
      <c r="M332" s="31" t="str">
        <f>+VLOOKUP(Table1314[[#This Row],[DeviceMAC]],C333:H2235,5,0)</f>
        <v>PowerDown Or Network Disconnect Discovered</v>
      </c>
    </row>
    <row r="333" spans="2:13" hidden="1" x14ac:dyDescent="0.3">
      <c r="B333" s="5" t="s">
        <v>26</v>
      </c>
      <c r="C333" s="5" t="s">
        <v>79</v>
      </c>
      <c r="D333" s="6">
        <v>44343</v>
      </c>
      <c r="E333" s="28">
        <v>44343.293287037042</v>
      </c>
      <c r="F333" s="7">
        <v>102</v>
      </c>
      <c r="G333" s="7" t="str">
        <f>VLOOKUP(Table1314[[#This Row],[LogRecordType]],RecordTypes!$B$13:$C$27,2,0)</f>
        <v>Device Start</v>
      </c>
      <c r="H333" s="5" t="s">
        <v>80</v>
      </c>
      <c r="I333" s="30">
        <f t="shared" si="5"/>
        <v>44342</v>
      </c>
      <c r="J333" s="29">
        <f>+VLOOKUP(Table1314[[#This Row],[DeviceMAC]],C334:F2236,3,0)</f>
        <v>44342.669618055559</v>
      </c>
      <c r="K333">
        <f>+VLOOKUP(Table1314[[#This Row],[DeviceMAC]],C334:F2236,4,0)</f>
        <v>156</v>
      </c>
      <c r="L333" t="str">
        <f>VLOOKUP(Table1314[[#This Row],[PrevRecordType]],RecordTypes!$B$13:$C$27,2,0)</f>
        <v>PowerDown Or Network Disconnect Discovered</v>
      </c>
      <c r="M333" s="31" t="str">
        <f>+VLOOKUP(Table1314[[#This Row],[DeviceMAC]],C334:H2236,5,0)</f>
        <v>PowerDown Or Network Disconnect Discovered</v>
      </c>
    </row>
    <row r="334" spans="2:13" ht="28.8" hidden="1" x14ac:dyDescent="0.3">
      <c r="B334" s="5" t="s">
        <v>26</v>
      </c>
      <c r="C334" s="5" t="s">
        <v>72</v>
      </c>
      <c r="D334" s="6">
        <v>44343</v>
      </c>
      <c r="E334" s="28">
        <v>44343.293113425927</v>
      </c>
      <c r="F334" s="7">
        <v>112</v>
      </c>
      <c r="G334" s="7" t="str">
        <f>VLOOKUP(Table1314[[#This Row],[LogRecordType]],RecordTypes!$B$13:$C$27,2,0)</f>
        <v>Device Connect Network</v>
      </c>
      <c r="H334" s="5" t="s">
        <v>73</v>
      </c>
      <c r="I334" s="30">
        <f t="shared" si="5"/>
        <v>44343</v>
      </c>
      <c r="J334" s="29">
        <f>+VLOOKUP(Table1314[[#This Row],[DeviceMAC]],C335:F2237,3,0)</f>
        <v>44343.293009259258</v>
      </c>
      <c r="K334">
        <f>+VLOOKUP(Table1314[[#This Row],[DeviceMAC]],C335:F2237,4,0)</f>
        <v>106</v>
      </c>
      <c r="L334" t="str">
        <f>VLOOKUP(Table1314[[#This Row],[PrevRecordType]],RecordTypes!$B$13:$C$27,2,0)</f>
        <v>Device Start is Good</v>
      </c>
      <c r="M334" t="str">
        <f>+VLOOKUP(Table1314[[#This Row],[DeviceMAC]],C335:H2237,5,0)</f>
        <v>Device Start is Good</v>
      </c>
    </row>
    <row r="335" spans="2:13" hidden="1" x14ac:dyDescent="0.3">
      <c r="B335" s="5" t="s">
        <v>26</v>
      </c>
      <c r="C335" s="5" t="s">
        <v>72</v>
      </c>
      <c r="D335" s="6">
        <v>44343</v>
      </c>
      <c r="E335" s="28">
        <v>44343.293009259258</v>
      </c>
      <c r="F335" s="7">
        <v>106</v>
      </c>
      <c r="G335" s="7" t="str">
        <f>VLOOKUP(Table1314[[#This Row],[LogRecordType]],RecordTypes!$B$13:$C$27,2,0)</f>
        <v>Device Start is Good</v>
      </c>
      <c r="H335" s="5" t="s">
        <v>73</v>
      </c>
      <c r="I335" s="30">
        <f t="shared" si="5"/>
        <v>44343</v>
      </c>
      <c r="J335" s="29">
        <f>+VLOOKUP(Table1314[[#This Row],[DeviceMAC]],C336:F2238,3,0)</f>
        <v>44343.291099537033</v>
      </c>
      <c r="K335">
        <f>+VLOOKUP(Table1314[[#This Row],[DeviceMAC]],C336:F2238,4,0)</f>
        <v>102</v>
      </c>
      <c r="L335" t="str">
        <f>VLOOKUP(Table1314[[#This Row],[PrevRecordType]],RecordTypes!$B$13:$C$27,2,0)</f>
        <v>Device Start</v>
      </c>
      <c r="M335" t="str">
        <f>+VLOOKUP(Table1314[[#This Row],[DeviceMAC]],C336:H2238,5,0)</f>
        <v>Device Start</v>
      </c>
    </row>
    <row r="336" spans="2:13" ht="28.8" x14ac:dyDescent="0.3">
      <c r="B336" s="5" t="s">
        <v>29</v>
      </c>
      <c r="C336" s="5" t="s">
        <v>70</v>
      </c>
      <c r="D336" s="6">
        <v>44343</v>
      </c>
      <c r="E336" s="28">
        <v>44343.292974537049</v>
      </c>
      <c r="F336" s="7">
        <v>123</v>
      </c>
      <c r="G336" s="7" t="str">
        <f>VLOOKUP(Table1314[[#This Row],[LogRecordType]],RecordTypes!$B$13:$C$27,2,0)</f>
        <v>User Login Start is Good</v>
      </c>
      <c r="H336" s="5" t="s">
        <v>78</v>
      </c>
      <c r="I336" s="30">
        <f t="shared" si="5"/>
        <v>44343</v>
      </c>
      <c r="J336" s="29">
        <f>+VLOOKUP(Table1314[[#This Row],[DeviceMAC]],C337:F2239,3,0)</f>
        <v>44343.292812500011</v>
      </c>
      <c r="K336">
        <f>+VLOOKUP(Table1314[[#This Row],[DeviceMAC]],C337:F2239,4,0)</f>
        <v>113</v>
      </c>
      <c r="L336" t="str">
        <f>VLOOKUP(Table1314[[#This Row],[PrevRecordType]],RecordTypes!$B$13:$C$27,2,0)</f>
        <v>User Login Start</v>
      </c>
      <c r="M336" t="str">
        <f>+VLOOKUP(Table1314[[#This Row],[DeviceMAC]],C337:H2239,5,0)</f>
        <v>User Login Start</v>
      </c>
    </row>
    <row r="337" spans="2:13" ht="28.8" hidden="1" x14ac:dyDescent="0.3">
      <c r="B337" s="5" t="s">
        <v>29</v>
      </c>
      <c r="C337" s="5" t="s">
        <v>70</v>
      </c>
      <c r="D337" s="6">
        <v>44343</v>
      </c>
      <c r="E337" s="28">
        <v>44343.292812500011</v>
      </c>
      <c r="F337" s="7">
        <v>113</v>
      </c>
      <c r="G337" s="7" t="str">
        <f>VLOOKUP(Table1314[[#This Row],[LogRecordType]],RecordTypes!$B$13:$C$27,2,0)</f>
        <v>User Login Start</v>
      </c>
      <c r="H337" s="5" t="s">
        <v>77</v>
      </c>
      <c r="I337" s="30">
        <f t="shared" si="5"/>
        <v>44343</v>
      </c>
      <c r="J337" s="29">
        <f>+VLOOKUP(Table1314[[#This Row],[DeviceMAC]],C338:F2240,3,0)</f>
        <v>44343.291990740749</v>
      </c>
      <c r="K337">
        <f>+VLOOKUP(Table1314[[#This Row],[DeviceMAC]],C338:F2240,4,0)</f>
        <v>112</v>
      </c>
      <c r="L337" t="str">
        <f>VLOOKUP(Table1314[[#This Row],[PrevRecordType]],RecordTypes!$B$13:$C$27,2,0)</f>
        <v>Device Connect Network</v>
      </c>
      <c r="M337" t="str">
        <f>+VLOOKUP(Table1314[[#This Row],[DeviceMAC]],C338:H2240,5,0)</f>
        <v>Device Connect Network</v>
      </c>
    </row>
    <row r="338" spans="2:13" ht="28.8" x14ac:dyDescent="0.3">
      <c r="B338" s="5" t="s">
        <v>26</v>
      </c>
      <c r="C338" s="5" t="s">
        <v>64</v>
      </c>
      <c r="D338" s="6">
        <v>44343</v>
      </c>
      <c r="E338" s="28">
        <v>44343.292812500003</v>
      </c>
      <c r="F338" s="7">
        <v>123</v>
      </c>
      <c r="G338" s="7" t="str">
        <f>VLOOKUP(Table1314[[#This Row],[LogRecordType]],RecordTypes!$B$13:$C$27,2,0)</f>
        <v>User Login Start is Good</v>
      </c>
      <c r="H338" s="5" t="s">
        <v>90</v>
      </c>
      <c r="I338" s="30">
        <f t="shared" si="5"/>
        <v>44343</v>
      </c>
      <c r="J338" s="29">
        <f>+VLOOKUP(Table1314[[#This Row],[DeviceMAC]],C339:F2241,3,0)</f>
        <v>44343.292719907411</v>
      </c>
      <c r="K338">
        <f>+VLOOKUP(Table1314[[#This Row],[DeviceMAC]],C339:F2241,4,0)</f>
        <v>113</v>
      </c>
      <c r="L338" t="str">
        <f>VLOOKUP(Table1314[[#This Row],[PrevRecordType]],RecordTypes!$B$13:$C$27,2,0)</f>
        <v>User Login Start</v>
      </c>
      <c r="M338" t="str">
        <f>+VLOOKUP(Table1314[[#This Row],[DeviceMAC]],C339:H2241,5,0)</f>
        <v>User Login Start</v>
      </c>
    </row>
    <row r="339" spans="2:13" hidden="1" x14ac:dyDescent="0.3">
      <c r="B339" s="5" t="s">
        <v>26</v>
      </c>
      <c r="C339" s="5" t="s">
        <v>64</v>
      </c>
      <c r="D339" s="6">
        <v>44343</v>
      </c>
      <c r="E339" s="28">
        <v>44343.292719907411</v>
      </c>
      <c r="F339" s="7">
        <v>113</v>
      </c>
      <c r="G339" s="7" t="str">
        <f>VLOOKUP(Table1314[[#This Row],[LogRecordType]],RecordTypes!$B$13:$C$27,2,0)</f>
        <v>User Login Start</v>
      </c>
      <c r="H339" s="5" t="s">
        <v>90</v>
      </c>
      <c r="I339" s="30">
        <f t="shared" si="5"/>
        <v>44343</v>
      </c>
      <c r="J339" s="29">
        <f>+VLOOKUP(Table1314[[#This Row],[DeviceMAC]],C340:F2242,3,0)</f>
        <v>44343.287708333337</v>
      </c>
      <c r="K339">
        <f>+VLOOKUP(Table1314[[#This Row],[DeviceMAC]],C340:F2242,4,0)</f>
        <v>112</v>
      </c>
      <c r="L339" t="str">
        <f>VLOOKUP(Table1314[[#This Row],[PrevRecordType]],RecordTypes!$B$13:$C$27,2,0)</f>
        <v>Device Connect Network</v>
      </c>
      <c r="M339" t="str">
        <f>+VLOOKUP(Table1314[[#This Row],[DeviceMAC]],C340:H2242,5,0)</f>
        <v>Device Connect Network</v>
      </c>
    </row>
    <row r="340" spans="2:13" hidden="1" x14ac:dyDescent="0.3">
      <c r="B340" s="5" t="s">
        <v>26</v>
      </c>
      <c r="C340" s="5" t="s">
        <v>62</v>
      </c>
      <c r="D340" s="6">
        <v>44343</v>
      </c>
      <c r="E340" s="28">
        <v>44343.292499999996</v>
      </c>
      <c r="F340" s="7">
        <v>135</v>
      </c>
      <c r="G340" s="7" t="str">
        <f>VLOOKUP(Table1314[[#This Row],[LogRecordType]],RecordTypes!$B$13:$C$27,2,0)</f>
        <v>User Login Start Fail</v>
      </c>
      <c r="H340" s="5" t="s">
        <v>63</v>
      </c>
      <c r="I340" s="30">
        <f t="shared" si="5"/>
        <v>44343</v>
      </c>
      <c r="J340" s="29">
        <f>+VLOOKUP(Table1314[[#This Row],[DeviceMAC]],C341:F2243,3,0)</f>
        <v>44343.292488425919</v>
      </c>
      <c r="K340">
        <f>+VLOOKUP(Table1314[[#This Row],[DeviceMAC]],C341:F2243,4,0)</f>
        <v>113</v>
      </c>
      <c r="L340" t="str">
        <f>VLOOKUP(Table1314[[#This Row],[PrevRecordType]],RecordTypes!$B$13:$C$27,2,0)</f>
        <v>User Login Start</v>
      </c>
      <c r="M340" t="str">
        <f>+VLOOKUP(Table1314[[#This Row],[DeviceMAC]],C341:H2243,5,0)</f>
        <v>User Login Start</v>
      </c>
    </row>
    <row r="341" spans="2:13" hidden="1" x14ac:dyDescent="0.3">
      <c r="B341" s="5" t="s">
        <v>26</v>
      </c>
      <c r="C341" s="5" t="s">
        <v>62</v>
      </c>
      <c r="D341" s="6">
        <v>44343</v>
      </c>
      <c r="E341" s="28">
        <v>44343.292488425919</v>
      </c>
      <c r="F341" s="7">
        <v>113</v>
      </c>
      <c r="G341" s="7" t="str">
        <f>VLOOKUP(Table1314[[#This Row],[LogRecordType]],RecordTypes!$B$13:$C$27,2,0)</f>
        <v>User Login Start</v>
      </c>
      <c r="H341" s="5" t="s">
        <v>63</v>
      </c>
      <c r="I341" s="30">
        <f t="shared" si="5"/>
        <v>44343</v>
      </c>
      <c r="J341" s="29">
        <f>+VLOOKUP(Table1314[[#This Row],[DeviceMAC]],C342:F2244,3,0)</f>
        <v>44343.288171296292</v>
      </c>
      <c r="K341">
        <f>+VLOOKUP(Table1314[[#This Row],[DeviceMAC]],C342:F2244,4,0)</f>
        <v>112</v>
      </c>
      <c r="L341" t="str">
        <f>VLOOKUP(Table1314[[#This Row],[PrevRecordType]],RecordTypes!$B$13:$C$27,2,0)</f>
        <v>Device Connect Network</v>
      </c>
      <c r="M341" t="str">
        <f>+VLOOKUP(Table1314[[#This Row],[DeviceMAC]],C342:H2244,5,0)</f>
        <v>Device Connect Network</v>
      </c>
    </row>
    <row r="342" spans="2:13" ht="28.8" hidden="1" x14ac:dyDescent="0.3">
      <c r="B342" s="5" t="s">
        <v>29</v>
      </c>
      <c r="C342" s="5" t="s">
        <v>70</v>
      </c>
      <c r="D342" s="6">
        <v>44343</v>
      </c>
      <c r="E342" s="28">
        <v>44343.291990740749</v>
      </c>
      <c r="F342" s="7">
        <v>112</v>
      </c>
      <c r="G342" s="7" t="str">
        <f>VLOOKUP(Table1314[[#This Row],[LogRecordType]],RecordTypes!$B$13:$C$27,2,0)</f>
        <v>Device Connect Network</v>
      </c>
      <c r="H342" s="5" t="s">
        <v>71</v>
      </c>
      <c r="I342" s="30">
        <f t="shared" si="5"/>
        <v>44343</v>
      </c>
      <c r="J342" s="29">
        <f>+VLOOKUP(Table1314[[#This Row],[DeviceMAC]],C343:F2245,3,0)</f>
        <v>44343.291886574079</v>
      </c>
      <c r="K342">
        <f>+VLOOKUP(Table1314[[#This Row],[DeviceMAC]],C343:F2245,4,0)</f>
        <v>106</v>
      </c>
      <c r="L342" t="str">
        <f>VLOOKUP(Table1314[[#This Row],[PrevRecordType]],RecordTypes!$B$13:$C$27,2,0)</f>
        <v>Device Start is Good</v>
      </c>
      <c r="M342" t="str">
        <f>+VLOOKUP(Table1314[[#This Row],[DeviceMAC]],C343:H2245,5,0)</f>
        <v>Device Start is Good</v>
      </c>
    </row>
    <row r="343" spans="2:13" hidden="1" x14ac:dyDescent="0.3">
      <c r="B343" s="5" t="s">
        <v>29</v>
      </c>
      <c r="C343" s="5" t="s">
        <v>60</v>
      </c>
      <c r="D343" s="6">
        <v>44343</v>
      </c>
      <c r="E343" s="28">
        <v>44343.291932870372</v>
      </c>
      <c r="F343" s="7">
        <v>113</v>
      </c>
      <c r="G343" s="7" t="str">
        <f>VLOOKUP(Table1314[[#This Row],[LogRecordType]],RecordTypes!$B$13:$C$27,2,0)</f>
        <v>User Login Start</v>
      </c>
      <c r="H343" s="5" t="s">
        <v>76</v>
      </c>
      <c r="I343" s="30">
        <f t="shared" si="5"/>
        <v>44343</v>
      </c>
      <c r="J343" s="29">
        <f>+VLOOKUP(Table1314[[#This Row],[DeviceMAC]],C344:F2246,3,0)</f>
        <v>44343.291932870372</v>
      </c>
      <c r="K343">
        <f>+VLOOKUP(Table1314[[#This Row],[DeviceMAC]],C344:F2246,4,0)</f>
        <v>123</v>
      </c>
      <c r="L343" t="str">
        <f>VLOOKUP(Table1314[[#This Row],[PrevRecordType]],RecordTypes!$B$13:$C$27,2,0)</f>
        <v>User Login Start is Good</v>
      </c>
      <c r="M343" t="str">
        <f>+VLOOKUP(Table1314[[#This Row],[DeviceMAC]],C344:H2246,5,0)</f>
        <v>User Login Start is Good</v>
      </c>
    </row>
    <row r="344" spans="2:13" ht="28.8" x14ac:dyDescent="0.3">
      <c r="B344" s="5" t="s">
        <v>29</v>
      </c>
      <c r="C344" s="5" t="s">
        <v>60</v>
      </c>
      <c r="D344" s="6">
        <v>44343</v>
      </c>
      <c r="E344" s="28">
        <v>44343.291932870372</v>
      </c>
      <c r="F344" s="7">
        <v>123</v>
      </c>
      <c r="G344" s="7" t="str">
        <f>VLOOKUP(Table1314[[#This Row],[LogRecordType]],RecordTypes!$B$13:$C$27,2,0)</f>
        <v>User Login Start is Good</v>
      </c>
      <c r="H344" s="5" t="s">
        <v>76</v>
      </c>
      <c r="I344" s="30">
        <f t="shared" si="5"/>
        <v>44343</v>
      </c>
      <c r="J344" s="29">
        <f>+VLOOKUP(Table1314[[#This Row],[DeviceMAC]],C345:F2247,3,0)</f>
        <v>44343.286678240744</v>
      </c>
      <c r="K344">
        <f>+VLOOKUP(Table1314[[#This Row],[DeviceMAC]],C345:F2247,4,0)</f>
        <v>112</v>
      </c>
      <c r="L344" t="str">
        <f>VLOOKUP(Table1314[[#This Row],[PrevRecordType]],RecordTypes!$B$13:$C$27,2,0)</f>
        <v>Device Connect Network</v>
      </c>
      <c r="M344" t="str">
        <f>+VLOOKUP(Table1314[[#This Row],[DeviceMAC]],C345:H2247,5,0)</f>
        <v>Device Connect Network</v>
      </c>
    </row>
    <row r="345" spans="2:13" hidden="1" x14ac:dyDescent="0.3">
      <c r="B345" s="5" t="s">
        <v>29</v>
      </c>
      <c r="C345" s="5" t="s">
        <v>70</v>
      </c>
      <c r="D345" s="6">
        <v>44343</v>
      </c>
      <c r="E345" s="28">
        <v>44343.291886574079</v>
      </c>
      <c r="F345" s="7">
        <v>106</v>
      </c>
      <c r="G345" s="7" t="str">
        <f>VLOOKUP(Table1314[[#This Row],[LogRecordType]],RecordTypes!$B$13:$C$27,2,0)</f>
        <v>Device Start is Good</v>
      </c>
      <c r="H345" s="5" t="s">
        <v>71</v>
      </c>
      <c r="I345" s="30">
        <f t="shared" si="5"/>
        <v>44343</v>
      </c>
      <c r="J345" s="29">
        <f>+VLOOKUP(Table1314[[#This Row],[DeviceMAC]],C346:F2248,3,0)</f>
        <v>44343.291284722225</v>
      </c>
      <c r="K345">
        <f>+VLOOKUP(Table1314[[#This Row],[DeviceMAC]],C346:F2248,4,0)</f>
        <v>102</v>
      </c>
      <c r="L345" t="str">
        <f>VLOOKUP(Table1314[[#This Row],[PrevRecordType]],RecordTypes!$B$13:$C$27,2,0)</f>
        <v>Device Start</v>
      </c>
      <c r="M345" t="str">
        <f>+VLOOKUP(Table1314[[#This Row],[DeviceMAC]],C346:H2248,5,0)</f>
        <v>Device Start</v>
      </c>
    </row>
    <row r="346" spans="2:13" ht="28.8" hidden="1" x14ac:dyDescent="0.3">
      <c r="B346" s="5" t="s">
        <v>29</v>
      </c>
      <c r="C346" s="5" t="s">
        <v>74</v>
      </c>
      <c r="D346" s="6">
        <v>44343</v>
      </c>
      <c r="E346" s="28">
        <v>44343.291655092587</v>
      </c>
      <c r="F346" s="7">
        <v>112</v>
      </c>
      <c r="G346" s="7" t="str">
        <f>VLOOKUP(Table1314[[#This Row],[LogRecordType]],RecordTypes!$B$13:$C$27,2,0)</f>
        <v>Device Connect Network</v>
      </c>
      <c r="H346" s="5" t="s">
        <v>75</v>
      </c>
      <c r="I346" s="30">
        <f t="shared" si="5"/>
        <v>44342</v>
      </c>
      <c r="J346" s="29">
        <f>+VLOOKUP(Table1314[[#This Row],[DeviceMAC]],C347:F2249,3,0)</f>
        <v>44342.667511574065</v>
      </c>
      <c r="K346">
        <f>+VLOOKUP(Table1314[[#This Row],[DeviceMAC]],C347:F2249,4,0)</f>
        <v>156</v>
      </c>
      <c r="L346" t="str">
        <f>VLOOKUP(Table1314[[#This Row],[PrevRecordType]],RecordTypes!$B$13:$C$27,2,0)</f>
        <v>PowerDown Or Network Disconnect Discovered</v>
      </c>
      <c r="M346" s="31" t="str">
        <f>+VLOOKUP(Table1314[[#This Row],[DeviceMAC]],C347:H2249,5,0)</f>
        <v>PowerDown Or Network Disconnect Discovered</v>
      </c>
    </row>
    <row r="347" spans="2:13" hidden="1" x14ac:dyDescent="0.3">
      <c r="B347" s="5" t="s">
        <v>29</v>
      </c>
      <c r="C347" s="5" t="s">
        <v>70</v>
      </c>
      <c r="D347" s="6">
        <v>44343</v>
      </c>
      <c r="E347" s="28">
        <v>44343.291284722225</v>
      </c>
      <c r="F347" s="7">
        <v>102</v>
      </c>
      <c r="G347" s="7" t="str">
        <f>VLOOKUP(Table1314[[#This Row],[LogRecordType]],RecordTypes!$B$13:$C$27,2,0)</f>
        <v>Device Start</v>
      </c>
      <c r="H347" s="5" t="s">
        <v>71</v>
      </c>
      <c r="I347" s="30">
        <f t="shared" si="5"/>
        <v>44342</v>
      </c>
      <c r="J347" s="29">
        <f>+VLOOKUP(Table1314[[#This Row],[DeviceMAC]],C348:F2250,3,0)</f>
        <v>44342.68149305557</v>
      </c>
      <c r="K347">
        <f>+VLOOKUP(Table1314[[#This Row],[DeviceMAC]],C348:F2250,4,0)</f>
        <v>156</v>
      </c>
      <c r="L347" t="str">
        <f>VLOOKUP(Table1314[[#This Row],[PrevRecordType]],RecordTypes!$B$13:$C$27,2,0)</f>
        <v>PowerDown Or Network Disconnect Discovered</v>
      </c>
      <c r="M347" s="31" t="str">
        <f>+VLOOKUP(Table1314[[#This Row],[DeviceMAC]],C348:H2250,5,0)</f>
        <v>PowerDown Or Network Disconnect Discovered</v>
      </c>
    </row>
    <row r="348" spans="2:13" hidden="1" x14ac:dyDescent="0.3">
      <c r="B348" s="5" t="s">
        <v>26</v>
      </c>
      <c r="C348" s="5" t="s">
        <v>72</v>
      </c>
      <c r="D348" s="6">
        <v>44343</v>
      </c>
      <c r="E348" s="28">
        <v>44343.291099537033</v>
      </c>
      <c r="F348" s="7">
        <v>102</v>
      </c>
      <c r="G348" s="7" t="str">
        <f>VLOOKUP(Table1314[[#This Row],[LogRecordType]],RecordTypes!$B$13:$C$27,2,0)</f>
        <v>Device Start</v>
      </c>
      <c r="H348" s="5" t="s">
        <v>73</v>
      </c>
      <c r="I348" s="30">
        <f t="shared" si="5"/>
        <v>44342</v>
      </c>
      <c r="J348" s="29">
        <f>+VLOOKUP(Table1314[[#This Row],[DeviceMAC]],C349:F2251,3,0)</f>
        <v>44342.667233796295</v>
      </c>
      <c r="K348">
        <f>+VLOOKUP(Table1314[[#This Row],[DeviceMAC]],C349:F2251,4,0)</f>
        <v>156</v>
      </c>
      <c r="L348" t="str">
        <f>VLOOKUP(Table1314[[#This Row],[PrevRecordType]],RecordTypes!$B$13:$C$27,2,0)</f>
        <v>PowerDown Or Network Disconnect Discovered</v>
      </c>
      <c r="M348" s="31" t="str">
        <f>+VLOOKUP(Table1314[[#This Row],[DeviceMAC]],C349:H2251,5,0)</f>
        <v>PowerDown Or Network Disconnect Discovered</v>
      </c>
    </row>
    <row r="349" spans="2:13" ht="28.8" x14ac:dyDescent="0.3">
      <c r="B349" s="5" t="s">
        <v>26</v>
      </c>
      <c r="C349" s="5" t="s">
        <v>56</v>
      </c>
      <c r="D349" s="6">
        <v>44343</v>
      </c>
      <c r="E349" s="28">
        <v>44343.291006944441</v>
      </c>
      <c r="F349" s="7">
        <v>123</v>
      </c>
      <c r="G349" s="7" t="str">
        <f>VLOOKUP(Table1314[[#This Row],[LogRecordType]],RecordTypes!$B$13:$C$27,2,0)</f>
        <v>User Login Start is Good</v>
      </c>
      <c r="H349" s="5" t="s">
        <v>68</v>
      </c>
      <c r="I349" s="30">
        <f t="shared" si="5"/>
        <v>44343</v>
      </c>
      <c r="J349" s="29">
        <f>+VLOOKUP(Table1314[[#This Row],[DeviceMAC]],C350:F2252,3,0)</f>
        <v>44343.290995370364</v>
      </c>
      <c r="K349">
        <f>+VLOOKUP(Table1314[[#This Row],[DeviceMAC]],C350:F2252,4,0)</f>
        <v>113</v>
      </c>
      <c r="L349" t="str">
        <f>VLOOKUP(Table1314[[#This Row],[PrevRecordType]],RecordTypes!$B$13:$C$27,2,0)</f>
        <v>User Login Start</v>
      </c>
      <c r="M349" t="str">
        <f>+VLOOKUP(Table1314[[#This Row],[DeviceMAC]],C350:H2252,5,0)</f>
        <v>User Login Start</v>
      </c>
    </row>
    <row r="350" spans="2:13" hidden="1" x14ac:dyDescent="0.3">
      <c r="B350" s="5" t="s">
        <v>26</v>
      </c>
      <c r="C350" s="5" t="s">
        <v>56</v>
      </c>
      <c r="D350" s="6">
        <v>44343</v>
      </c>
      <c r="E350" s="28">
        <v>44343.290995370364</v>
      </c>
      <c r="F350" s="7">
        <v>113</v>
      </c>
      <c r="G350" s="7" t="str">
        <f>VLOOKUP(Table1314[[#This Row],[LogRecordType]],RecordTypes!$B$13:$C$27,2,0)</f>
        <v>User Login Start</v>
      </c>
      <c r="H350" s="5" t="s">
        <v>68</v>
      </c>
      <c r="I350" s="30">
        <f t="shared" si="5"/>
        <v>44343</v>
      </c>
      <c r="J350" s="29">
        <f>+VLOOKUP(Table1314[[#This Row],[DeviceMAC]],C351:F2253,3,0)</f>
        <v>44343.285949074074</v>
      </c>
      <c r="K350">
        <f>+VLOOKUP(Table1314[[#This Row],[DeviceMAC]],C351:F2253,4,0)</f>
        <v>112</v>
      </c>
      <c r="L350" t="str">
        <f>VLOOKUP(Table1314[[#This Row],[PrevRecordType]],RecordTypes!$B$13:$C$27,2,0)</f>
        <v>Device Connect Network</v>
      </c>
      <c r="M350" t="str">
        <f>+VLOOKUP(Table1314[[#This Row],[DeviceMAC]],C351:H2253,5,0)</f>
        <v>Device Connect Network</v>
      </c>
    </row>
    <row r="351" spans="2:13" ht="43.2" hidden="1" x14ac:dyDescent="0.3">
      <c r="B351" s="5" t="s">
        <v>26</v>
      </c>
      <c r="C351" s="5" t="s">
        <v>52</v>
      </c>
      <c r="D351" s="6">
        <v>44343</v>
      </c>
      <c r="E351" s="28">
        <v>44343.29011574074</v>
      </c>
      <c r="F351" s="7">
        <v>156</v>
      </c>
      <c r="G351" s="7" t="str">
        <f>VLOOKUP(Table1314[[#This Row],[LogRecordType]],RecordTypes!$B$13:$C$27,2,0)</f>
        <v>PowerDown Or Network Disconnect Discovered</v>
      </c>
      <c r="H351" s="5" t="s">
        <v>67</v>
      </c>
      <c r="I351" s="30">
        <f t="shared" si="5"/>
        <v>44343</v>
      </c>
      <c r="J351" s="29">
        <f>+VLOOKUP(Table1314[[#This Row],[DeviceMAC]],C352:F2254,3,0)</f>
        <v>44343.289965277778</v>
      </c>
      <c r="K351">
        <f>+VLOOKUP(Table1314[[#This Row],[DeviceMAC]],C352:F2254,4,0)</f>
        <v>123</v>
      </c>
      <c r="L351" t="str">
        <f>VLOOKUP(Table1314[[#This Row],[PrevRecordType]],RecordTypes!$B$13:$C$27,2,0)</f>
        <v>User Login Start is Good</v>
      </c>
      <c r="M351" t="str">
        <f>+VLOOKUP(Table1314[[#This Row],[DeviceMAC]],C352:H2254,5,0)</f>
        <v>User Login Start is Good</v>
      </c>
    </row>
    <row r="352" spans="2:13" ht="28.8" x14ac:dyDescent="0.3">
      <c r="B352" s="5" t="s">
        <v>26</v>
      </c>
      <c r="C352" s="5" t="s">
        <v>52</v>
      </c>
      <c r="D352" s="6">
        <v>44343</v>
      </c>
      <c r="E352" s="28">
        <v>44343.289965277778</v>
      </c>
      <c r="F352" s="7">
        <v>123</v>
      </c>
      <c r="G352" s="7" t="str">
        <f>VLOOKUP(Table1314[[#This Row],[LogRecordType]],RecordTypes!$B$13:$C$27,2,0)</f>
        <v>User Login Start is Good</v>
      </c>
      <c r="H352" s="5" t="s">
        <v>66</v>
      </c>
      <c r="I352" s="30">
        <f t="shared" si="5"/>
        <v>44343</v>
      </c>
      <c r="J352" s="29">
        <f>+VLOOKUP(Table1314[[#This Row],[DeviceMAC]],C353:F2255,3,0)</f>
        <v>44343.289930555555</v>
      </c>
      <c r="K352">
        <f>+VLOOKUP(Table1314[[#This Row],[DeviceMAC]],C353:F2255,4,0)</f>
        <v>113</v>
      </c>
      <c r="L352" t="str">
        <f>VLOOKUP(Table1314[[#This Row],[PrevRecordType]],RecordTypes!$B$13:$C$27,2,0)</f>
        <v>User Login Start</v>
      </c>
      <c r="M352" t="str">
        <f>+VLOOKUP(Table1314[[#This Row],[DeviceMAC]],C353:H2255,5,0)</f>
        <v>User Login Start</v>
      </c>
    </row>
    <row r="353" spans="2:13" hidden="1" x14ac:dyDescent="0.3">
      <c r="B353" s="5" t="s">
        <v>26</v>
      </c>
      <c r="C353" s="5" t="s">
        <v>52</v>
      </c>
      <c r="D353" s="6">
        <v>44343</v>
      </c>
      <c r="E353" s="28">
        <v>44343.289930555555</v>
      </c>
      <c r="F353" s="7">
        <v>113</v>
      </c>
      <c r="G353" s="7" t="str">
        <f>VLOOKUP(Table1314[[#This Row],[LogRecordType]],RecordTypes!$B$13:$C$27,2,0)</f>
        <v>User Login Start</v>
      </c>
      <c r="H353" s="5" t="s">
        <v>66</v>
      </c>
      <c r="I353" s="30">
        <f t="shared" si="5"/>
        <v>44343</v>
      </c>
      <c r="J353" s="29">
        <f>+VLOOKUP(Table1314[[#This Row],[DeviceMAC]],C354:F2256,3,0)</f>
        <v>44343.284826388888</v>
      </c>
      <c r="K353">
        <f>+VLOOKUP(Table1314[[#This Row],[DeviceMAC]],C354:F2256,4,0)</f>
        <v>112</v>
      </c>
      <c r="L353" t="str">
        <f>VLOOKUP(Table1314[[#This Row],[PrevRecordType]],RecordTypes!$B$13:$C$27,2,0)</f>
        <v>Device Connect Network</v>
      </c>
      <c r="M353" t="str">
        <f>+VLOOKUP(Table1314[[#This Row],[DeviceMAC]],C354:H2256,5,0)</f>
        <v>Device Connect Network</v>
      </c>
    </row>
    <row r="354" spans="2:13" ht="28.8" hidden="1" x14ac:dyDescent="0.3">
      <c r="B354" s="5" t="s">
        <v>26</v>
      </c>
      <c r="C354" s="5" t="s">
        <v>62</v>
      </c>
      <c r="D354" s="6">
        <v>44343</v>
      </c>
      <c r="E354" s="28">
        <v>44343.288171296292</v>
      </c>
      <c r="F354" s="7">
        <v>112</v>
      </c>
      <c r="G354" s="7" t="str">
        <f>VLOOKUP(Table1314[[#This Row],[LogRecordType]],RecordTypes!$B$13:$C$27,2,0)</f>
        <v>Device Connect Network</v>
      </c>
      <c r="H354" s="5" t="s">
        <v>49</v>
      </c>
      <c r="I354" s="30">
        <f t="shared" si="5"/>
        <v>44342</v>
      </c>
      <c r="J354" s="29">
        <f>+VLOOKUP(Table1314[[#This Row],[DeviceMAC]],C355:F2257,3,0)</f>
        <v>44342.680625000001</v>
      </c>
      <c r="K354">
        <f>+VLOOKUP(Table1314[[#This Row],[DeviceMAC]],C355:F2257,4,0)</f>
        <v>156</v>
      </c>
      <c r="L354" t="str">
        <f>VLOOKUP(Table1314[[#This Row],[PrevRecordType]],RecordTypes!$B$13:$C$27,2,0)</f>
        <v>PowerDown Or Network Disconnect Discovered</v>
      </c>
      <c r="M354" s="31" t="str">
        <f>+VLOOKUP(Table1314[[#This Row],[DeviceMAC]],C355:H2257,5,0)</f>
        <v>PowerDown Or Network Disconnect Discovered</v>
      </c>
    </row>
    <row r="355" spans="2:13" ht="28.8" hidden="1" x14ac:dyDescent="0.3">
      <c r="B355" s="5" t="s">
        <v>26</v>
      </c>
      <c r="C355" s="5" t="s">
        <v>64</v>
      </c>
      <c r="D355" s="6">
        <v>44343</v>
      </c>
      <c r="E355" s="28">
        <v>44343.287708333337</v>
      </c>
      <c r="F355" s="7">
        <v>112</v>
      </c>
      <c r="G355" s="7" t="str">
        <f>VLOOKUP(Table1314[[#This Row],[LogRecordType]],RecordTypes!$B$13:$C$27,2,0)</f>
        <v>Device Connect Network</v>
      </c>
      <c r="H355" s="5" t="s">
        <v>65</v>
      </c>
      <c r="I355" s="30">
        <f t="shared" si="5"/>
        <v>44342</v>
      </c>
      <c r="J355" s="29">
        <f>+VLOOKUP(Table1314[[#This Row],[DeviceMAC]],C356:F2258,3,0)</f>
        <v>44342.675891203704</v>
      </c>
      <c r="K355">
        <f>+VLOOKUP(Table1314[[#This Row],[DeviceMAC]],C356:F2258,4,0)</f>
        <v>156</v>
      </c>
      <c r="L355" t="str">
        <f>VLOOKUP(Table1314[[#This Row],[PrevRecordType]],RecordTypes!$B$13:$C$27,2,0)</f>
        <v>PowerDown Or Network Disconnect Discovered</v>
      </c>
      <c r="M355" s="31" t="str">
        <f>+VLOOKUP(Table1314[[#This Row],[DeviceMAC]],C356:H2258,5,0)</f>
        <v>PowerDown Or Network Disconnect Discovered</v>
      </c>
    </row>
    <row r="356" spans="2:13" ht="28.8" x14ac:dyDescent="0.3">
      <c r="B356" s="5" t="s">
        <v>26</v>
      </c>
      <c r="C356" s="5" t="s">
        <v>48</v>
      </c>
      <c r="D356" s="6">
        <v>44343</v>
      </c>
      <c r="E356" s="28">
        <v>44343.287037037022</v>
      </c>
      <c r="F356" s="7">
        <v>123</v>
      </c>
      <c r="G356" s="7" t="str">
        <f>VLOOKUP(Table1314[[#This Row],[LogRecordType]],RecordTypes!$B$13:$C$27,2,0)</f>
        <v>User Login Start is Good</v>
      </c>
      <c r="H356" s="5" t="s">
        <v>63</v>
      </c>
      <c r="I356" s="30">
        <f t="shared" si="5"/>
        <v>44343</v>
      </c>
      <c r="J356" s="29">
        <f>+VLOOKUP(Table1314[[#This Row],[DeviceMAC]],C357:F2259,3,0)</f>
        <v>44343.286956018506</v>
      </c>
      <c r="K356">
        <f>+VLOOKUP(Table1314[[#This Row],[DeviceMAC]],C357:F2259,4,0)</f>
        <v>113</v>
      </c>
      <c r="L356" t="str">
        <f>VLOOKUP(Table1314[[#This Row],[PrevRecordType]],RecordTypes!$B$13:$C$27,2,0)</f>
        <v>User Login Start</v>
      </c>
      <c r="M356" t="str">
        <f>+VLOOKUP(Table1314[[#This Row],[DeviceMAC]],C357:H2259,5,0)</f>
        <v>User Login Start</v>
      </c>
    </row>
    <row r="357" spans="2:13" hidden="1" x14ac:dyDescent="0.3">
      <c r="B357" s="5" t="s">
        <v>26</v>
      </c>
      <c r="C357" s="5" t="s">
        <v>48</v>
      </c>
      <c r="D357" s="6">
        <v>44343</v>
      </c>
      <c r="E357" s="28">
        <v>44343.286956018506</v>
      </c>
      <c r="F357" s="7">
        <v>113</v>
      </c>
      <c r="G357" s="7" t="str">
        <f>VLOOKUP(Table1314[[#This Row],[LogRecordType]],RecordTypes!$B$13:$C$27,2,0)</f>
        <v>User Login Start</v>
      </c>
      <c r="H357" s="5" t="s">
        <v>63</v>
      </c>
      <c r="I357" s="30">
        <f t="shared" si="5"/>
        <v>44343</v>
      </c>
      <c r="J357" s="29">
        <f>+VLOOKUP(Table1314[[#This Row],[DeviceMAC]],C358:F2260,3,0)</f>
        <v>44343.282326388879</v>
      </c>
      <c r="K357">
        <f>+VLOOKUP(Table1314[[#This Row],[DeviceMAC]],C358:F2260,4,0)</f>
        <v>112</v>
      </c>
      <c r="L357" t="str">
        <f>VLOOKUP(Table1314[[#This Row],[PrevRecordType]],RecordTypes!$B$13:$C$27,2,0)</f>
        <v>Device Connect Network</v>
      </c>
      <c r="M357" t="str">
        <f>+VLOOKUP(Table1314[[#This Row],[DeviceMAC]],C358:H2260,5,0)</f>
        <v>Device Connect Network</v>
      </c>
    </row>
    <row r="358" spans="2:13" ht="28.8" hidden="1" x14ac:dyDescent="0.3">
      <c r="B358" s="5" t="s">
        <v>29</v>
      </c>
      <c r="C358" s="5" t="s">
        <v>60</v>
      </c>
      <c r="D358" s="6">
        <v>44343</v>
      </c>
      <c r="E358" s="28">
        <v>44343.286678240744</v>
      </c>
      <c r="F358" s="7">
        <v>112</v>
      </c>
      <c r="G358" s="7" t="str">
        <f>VLOOKUP(Table1314[[#This Row],[LogRecordType]],RecordTypes!$B$13:$C$27,2,0)</f>
        <v>Device Connect Network</v>
      </c>
      <c r="H358" s="5" t="s">
        <v>61</v>
      </c>
      <c r="I358" s="30">
        <f t="shared" si="5"/>
        <v>44342</v>
      </c>
      <c r="J358" s="29">
        <f>+VLOOKUP(Table1314[[#This Row],[DeviceMAC]],C359:F2261,3,0)</f>
        <v>44342.662916666675</v>
      </c>
      <c r="K358">
        <f>+VLOOKUP(Table1314[[#This Row],[DeviceMAC]],C359:F2261,4,0)</f>
        <v>156</v>
      </c>
      <c r="L358" t="str">
        <f>VLOOKUP(Table1314[[#This Row],[PrevRecordType]],RecordTypes!$B$13:$C$27,2,0)</f>
        <v>PowerDown Or Network Disconnect Discovered</v>
      </c>
      <c r="M358" s="31" t="str">
        <f>+VLOOKUP(Table1314[[#This Row],[DeviceMAC]],C359:H2261,5,0)</f>
        <v>PowerDown Or Network Disconnect Discovered</v>
      </c>
    </row>
    <row r="359" spans="2:13" ht="28.8" hidden="1" x14ac:dyDescent="0.3">
      <c r="B359" s="5" t="s">
        <v>26</v>
      </c>
      <c r="C359" s="5" t="s">
        <v>56</v>
      </c>
      <c r="D359" s="6">
        <v>44343</v>
      </c>
      <c r="E359" s="28">
        <v>44343.285949074074</v>
      </c>
      <c r="F359" s="7">
        <v>112</v>
      </c>
      <c r="G359" s="7" t="str">
        <f>VLOOKUP(Table1314[[#This Row],[LogRecordType]],RecordTypes!$B$13:$C$27,2,0)</f>
        <v>Device Connect Network</v>
      </c>
      <c r="H359" s="5" t="s">
        <v>57</v>
      </c>
      <c r="I359" s="30">
        <f t="shared" si="5"/>
        <v>44342</v>
      </c>
      <c r="J359" s="29">
        <f>+VLOOKUP(Table1314[[#This Row],[DeviceMAC]],C360:F2262,3,0)</f>
        <v>44342.676921296297</v>
      </c>
      <c r="K359">
        <f>+VLOOKUP(Table1314[[#This Row],[DeviceMAC]],C360:F2262,4,0)</f>
        <v>156</v>
      </c>
      <c r="L359" t="str">
        <f>VLOOKUP(Table1314[[#This Row],[PrevRecordType]],RecordTypes!$B$13:$C$27,2,0)</f>
        <v>PowerDown Or Network Disconnect Discovered</v>
      </c>
      <c r="M359" s="31" t="str">
        <f>+VLOOKUP(Table1314[[#This Row],[DeviceMAC]],C360:H2262,5,0)</f>
        <v>PowerDown Or Network Disconnect Discovered</v>
      </c>
    </row>
    <row r="360" spans="2:13" ht="28.8" hidden="1" x14ac:dyDescent="0.3">
      <c r="B360" s="5" t="s">
        <v>29</v>
      </c>
      <c r="C360" s="5" t="s">
        <v>58</v>
      </c>
      <c r="D360" s="6">
        <v>44343</v>
      </c>
      <c r="E360" s="28">
        <v>44343.285555555558</v>
      </c>
      <c r="F360" s="7">
        <v>112</v>
      </c>
      <c r="G360" s="7" t="str">
        <f>VLOOKUP(Table1314[[#This Row],[LogRecordType]],RecordTypes!$B$13:$C$27,2,0)</f>
        <v>Device Connect Network</v>
      </c>
      <c r="H360" s="5" t="s">
        <v>59</v>
      </c>
      <c r="I360" s="30">
        <f t="shared" si="5"/>
        <v>44342</v>
      </c>
      <c r="J360" s="29">
        <f>+VLOOKUP(Table1314[[#This Row],[DeviceMAC]],C361:F2263,3,0)</f>
        <v>44342.290451388893</v>
      </c>
      <c r="K360">
        <f>+VLOOKUP(Table1314[[#This Row],[DeviceMAC]],C361:F2263,4,0)</f>
        <v>156</v>
      </c>
      <c r="L360" t="str">
        <f>VLOOKUP(Table1314[[#This Row],[PrevRecordType]],RecordTypes!$B$13:$C$27,2,0)</f>
        <v>PowerDown Or Network Disconnect Discovered</v>
      </c>
      <c r="M360" s="31" t="str">
        <f>+VLOOKUP(Table1314[[#This Row],[DeviceMAC]],C361:H2263,5,0)</f>
        <v>PowerDown Or Network Disconnect Discovered</v>
      </c>
    </row>
    <row r="361" spans="2:13" ht="28.8" hidden="1" x14ac:dyDescent="0.3">
      <c r="B361" s="5" t="s">
        <v>26</v>
      </c>
      <c r="C361" s="5" t="s">
        <v>54</v>
      </c>
      <c r="D361" s="6">
        <v>44343</v>
      </c>
      <c r="E361" s="28">
        <v>44343.285497685181</v>
      </c>
      <c r="F361" s="7">
        <v>112</v>
      </c>
      <c r="G361" s="7" t="str">
        <f>VLOOKUP(Table1314[[#This Row],[LogRecordType]],RecordTypes!$B$13:$C$27,2,0)</f>
        <v>Device Connect Network</v>
      </c>
      <c r="H361" s="5" t="s">
        <v>55</v>
      </c>
      <c r="I361" s="30">
        <f t="shared" si="5"/>
        <v>44342</v>
      </c>
      <c r="J361" s="29">
        <f>+VLOOKUP(Table1314[[#This Row],[DeviceMAC]],C362:F2264,3,0)</f>
        <v>44342.66373842593</v>
      </c>
      <c r="K361">
        <f>+VLOOKUP(Table1314[[#This Row],[DeviceMAC]],C362:F2264,4,0)</f>
        <v>156</v>
      </c>
      <c r="L361" t="str">
        <f>VLOOKUP(Table1314[[#This Row],[PrevRecordType]],RecordTypes!$B$13:$C$27,2,0)</f>
        <v>PowerDown Or Network Disconnect Discovered</v>
      </c>
      <c r="M361" s="31" t="str">
        <f>+VLOOKUP(Table1314[[#This Row],[DeviceMAC]],C362:H2264,5,0)</f>
        <v>PowerDown Or Network Disconnect Discovered</v>
      </c>
    </row>
    <row r="362" spans="2:13" ht="28.8" hidden="1" x14ac:dyDescent="0.3">
      <c r="B362" s="5" t="s">
        <v>29</v>
      </c>
      <c r="C362" s="5" t="s">
        <v>50</v>
      </c>
      <c r="D362" s="6">
        <v>44343</v>
      </c>
      <c r="E362" s="28">
        <v>44343.285347222212</v>
      </c>
      <c r="F362" s="7">
        <v>112</v>
      </c>
      <c r="G362" s="7" t="str">
        <f>VLOOKUP(Table1314[[#This Row],[LogRecordType]],RecordTypes!$B$13:$C$27,2,0)</f>
        <v>Device Connect Network</v>
      </c>
      <c r="H362" s="5" t="s">
        <v>51</v>
      </c>
      <c r="I362" s="30">
        <f t="shared" si="5"/>
        <v>44342</v>
      </c>
      <c r="J362" s="29">
        <f>+VLOOKUP(Table1314[[#This Row],[DeviceMAC]],C363:F2265,3,0)</f>
        <v>44342.290092592593</v>
      </c>
      <c r="K362">
        <f>+VLOOKUP(Table1314[[#This Row],[DeviceMAC]],C363:F2265,4,0)</f>
        <v>156</v>
      </c>
      <c r="L362" t="str">
        <f>VLOOKUP(Table1314[[#This Row],[PrevRecordType]],RecordTypes!$B$13:$C$27,2,0)</f>
        <v>PowerDown Or Network Disconnect Discovered</v>
      </c>
      <c r="M362" s="31" t="str">
        <f>+VLOOKUP(Table1314[[#This Row],[DeviceMAC]],C363:H2265,5,0)</f>
        <v>PowerDown Or Network Disconnect Discovered</v>
      </c>
    </row>
    <row r="363" spans="2:13" ht="28.8" hidden="1" x14ac:dyDescent="0.3">
      <c r="B363" s="5" t="s">
        <v>26</v>
      </c>
      <c r="C363" s="5" t="s">
        <v>52</v>
      </c>
      <c r="D363" s="6">
        <v>44343</v>
      </c>
      <c r="E363" s="28">
        <v>44343.284826388888</v>
      </c>
      <c r="F363" s="7">
        <v>112</v>
      </c>
      <c r="G363" s="7" t="str">
        <f>VLOOKUP(Table1314[[#This Row],[LogRecordType]],RecordTypes!$B$13:$C$27,2,0)</f>
        <v>Device Connect Network</v>
      </c>
      <c r="H363" s="5" t="s">
        <v>53</v>
      </c>
      <c r="I363" s="30">
        <f t="shared" si="5"/>
        <v>44342</v>
      </c>
      <c r="J363" s="29">
        <f>+VLOOKUP(Table1314[[#This Row],[DeviceMAC]],C364:F2266,3,0)</f>
        <v>44342.290914351855</v>
      </c>
      <c r="K363">
        <f>+VLOOKUP(Table1314[[#This Row],[DeviceMAC]],C364:F2266,4,0)</f>
        <v>156</v>
      </c>
      <c r="L363" t="str">
        <f>VLOOKUP(Table1314[[#This Row],[PrevRecordType]],RecordTypes!$B$13:$C$27,2,0)</f>
        <v>PowerDown Or Network Disconnect Discovered</v>
      </c>
      <c r="M363" s="31" t="str">
        <f>+VLOOKUP(Table1314[[#This Row],[DeviceMAC]],C364:H2266,5,0)</f>
        <v>PowerDown Or Network Disconnect Discovered</v>
      </c>
    </row>
    <row r="364" spans="2:13" ht="28.8" hidden="1" x14ac:dyDescent="0.3">
      <c r="B364" s="5" t="s">
        <v>26</v>
      </c>
      <c r="C364" s="5" t="s">
        <v>48</v>
      </c>
      <c r="D364" s="6">
        <v>44343</v>
      </c>
      <c r="E364" s="28">
        <v>44343.282326388879</v>
      </c>
      <c r="F364" s="7">
        <v>112</v>
      </c>
      <c r="G364" s="7" t="str">
        <f>VLOOKUP(Table1314[[#This Row],[LogRecordType]],RecordTypes!$B$13:$C$27,2,0)</f>
        <v>Device Connect Network</v>
      </c>
      <c r="H364" s="5" t="s">
        <v>49</v>
      </c>
      <c r="I364" s="30">
        <f t="shared" si="5"/>
        <v>44342</v>
      </c>
      <c r="J364" s="29">
        <f>+VLOOKUP(Table1314[[#This Row],[DeviceMAC]],C365:F2267,3,0)</f>
        <v>44342.657847222217</v>
      </c>
      <c r="K364">
        <f>+VLOOKUP(Table1314[[#This Row],[DeviceMAC]],C365:F2267,4,0)</f>
        <v>156</v>
      </c>
      <c r="L364" t="str">
        <f>VLOOKUP(Table1314[[#This Row],[PrevRecordType]],RecordTypes!$B$13:$C$27,2,0)</f>
        <v>PowerDown Or Network Disconnect Discovered</v>
      </c>
      <c r="M364" s="31" t="str">
        <f>+VLOOKUP(Table1314[[#This Row],[DeviceMAC]],C365:H2267,5,0)</f>
        <v>PowerDown Or Network Disconnect Discovered</v>
      </c>
    </row>
    <row r="365" spans="2:13" ht="28.8" x14ac:dyDescent="0.3">
      <c r="B365" s="5" t="s">
        <v>26</v>
      </c>
      <c r="C365" s="5" t="s">
        <v>43</v>
      </c>
      <c r="D365" s="6">
        <v>44343</v>
      </c>
      <c r="E365" s="28">
        <v>44343.279780092591</v>
      </c>
      <c r="F365" s="7">
        <v>123</v>
      </c>
      <c r="G365" s="7" t="str">
        <f>VLOOKUP(Table1314[[#This Row],[LogRecordType]],RecordTypes!$B$13:$C$27,2,0)</f>
        <v>User Login Start is Good</v>
      </c>
      <c r="H365" s="5" t="s">
        <v>47</v>
      </c>
      <c r="I365" s="30">
        <f t="shared" si="5"/>
        <v>44343</v>
      </c>
      <c r="J365" s="29">
        <f>+VLOOKUP(Table1314[[#This Row],[DeviceMAC]],C366:F2268,3,0)</f>
        <v>44343.279722222222</v>
      </c>
      <c r="K365">
        <f>+VLOOKUP(Table1314[[#This Row],[DeviceMAC]],C366:F2268,4,0)</f>
        <v>113</v>
      </c>
      <c r="L365" t="str">
        <f>VLOOKUP(Table1314[[#This Row],[PrevRecordType]],RecordTypes!$B$13:$C$27,2,0)</f>
        <v>User Login Start</v>
      </c>
      <c r="M365" t="str">
        <f>+VLOOKUP(Table1314[[#This Row],[DeviceMAC]],C366:H2268,5,0)</f>
        <v>User Login Start</v>
      </c>
    </row>
    <row r="366" spans="2:13" ht="28.8" hidden="1" x14ac:dyDescent="0.3">
      <c r="B366" s="5" t="s">
        <v>26</v>
      </c>
      <c r="C366" s="5" t="s">
        <v>43</v>
      </c>
      <c r="D366" s="6">
        <v>44343</v>
      </c>
      <c r="E366" s="28">
        <v>44343.279722222222</v>
      </c>
      <c r="F366" s="7">
        <v>113</v>
      </c>
      <c r="G366" s="7" t="str">
        <f>VLOOKUP(Table1314[[#This Row],[LogRecordType]],RecordTypes!$B$13:$C$27,2,0)</f>
        <v>User Login Start</v>
      </c>
      <c r="H366" s="5" t="s">
        <v>46</v>
      </c>
      <c r="I366" s="30">
        <f t="shared" si="5"/>
        <v>44343</v>
      </c>
      <c r="J366" s="29">
        <f>+VLOOKUP(Table1314[[#This Row],[DeviceMAC]],C367:F2269,3,0)</f>
        <v>44343.279467592591</v>
      </c>
      <c r="K366">
        <f>+VLOOKUP(Table1314[[#This Row],[DeviceMAC]],C367:F2269,4,0)</f>
        <v>112</v>
      </c>
      <c r="L366" t="str">
        <f>VLOOKUP(Table1314[[#This Row],[PrevRecordType]],RecordTypes!$B$13:$C$27,2,0)</f>
        <v>Device Connect Network</v>
      </c>
      <c r="M366" t="str">
        <f>+VLOOKUP(Table1314[[#This Row],[DeviceMAC]],C367:H2269,5,0)</f>
        <v>Device Connect Network</v>
      </c>
    </row>
    <row r="367" spans="2:13" ht="28.8" hidden="1" x14ac:dyDescent="0.3">
      <c r="B367" s="5" t="s">
        <v>26</v>
      </c>
      <c r="C367" s="5" t="s">
        <v>43</v>
      </c>
      <c r="D367" s="6">
        <v>44343</v>
      </c>
      <c r="E367" s="28">
        <v>44343.279467592591</v>
      </c>
      <c r="F367" s="7">
        <v>112</v>
      </c>
      <c r="G367" s="7" t="str">
        <f>VLOOKUP(Table1314[[#This Row],[LogRecordType]],RecordTypes!$B$13:$C$27,2,0)</f>
        <v>Device Connect Network</v>
      </c>
      <c r="H367" s="5" t="s">
        <v>44</v>
      </c>
      <c r="I367" s="30">
        <f t="shared" si="5"/>
        <v>44343</v>
      </c>
      <c r="J367" s="29">
        <f>+VLOOKUP(Table1314[[#This Row],[DeviceMAC]],C368:F2270,3,0)</f>
        <v>44343.279363425921</v>
      </c>
      <c r="K367">
        <f>+VLOOKUP(Table1314[[#This Row],[DeviceMAC]],C368:F2270,4,0)</f>
        <v>106</v>
      </c>
      <c r="L367" t="str">
        <f>VLOOKUP(Table1314[[#This Row],[PrevRecordType]],RecordTypes!$B$13:$C$27,2,0)</f>
        <v>Device Start is Good</v>
      </c>
      <c r="M367" t="str">
        <f>+VLOOKUP(Table1314[[#This Row],[DeviceMAC]],C368:H2270,5,0)</f>
        <v>Device Start is Good</v>
      </c>
    </row>
    <row r="368" spans="2:13" hidden="1" x14ac:dyDescent="0.3">
      <c r="B368" s="5" t="s">
        <v>26</v>
      </c>
      <c r="C368" s="5" t="s">
        <v>43</v>
      </c>
      <c r="D368" s="6">
        <v>44343</v>
      </c>
      <c r="E368" s="28">
        <v>44343.279363425921</v>
      </c>
      <c r="F368" s="7">
        <v>106</v>
      </c>
      <c r="G368" s="7" t="str">
        <f>VLOOKUP(Table1314[[#This Row],[LogRecordType]],RecordTypes!$B$13:$C$27,2,0)</f>
        <v>Device Start is Good</v>
      </c>
      <c r="H368" s="5" t="s">
        <v>44</v>
      </c>
      <c r="I368" s="30">
        <f t="shared" si="5"/>
        <v>44343</v>
      </c>
      <c r="J368" s="29">
        <f>+VLOOKUP(Table1314[[#This Row],[DeviceMAC]],C369:F2271,3,0)</f>
        <v>44343.278449074067</v>
      </c>
      <c r="K368">
        <f>+VLOOKUP(Table1314[[#This Row],[DeviceMAC]],C369:F2271,4,0)</f>
        <v>102</v>
      </c>
      <c r="L368" t="str">
        <f>VLOOKUP(Table1314[[#This Row],[PrevRecordType]],RecordTypes!$B$13:$C$27,2,0)</f>
        <v>Device Start</v>
      </c>
      <c r="M368" t="str">
        <f>+VLOOKUP(Table1314[[#This Row],[DeviceMAC]],C369:H2271,5,0)</f>
        <v>Device Start</v>
      </c>
    </row>
    <row r="369" spans="2:13" ht="28.8" x14ac:dyDescent="0.3">
      <c r="B369" s="5" t="s">
        <v>29</v>
      </c>
      <c r="C369" s="5" t="s">
        <v>41</v>
      </c>
      <c r="D369" s="6">
        <v>44343</v>
      </c>
      <c r="E369" s="28">
        <v>44343.279178240737</v>
      </c>
      <c r="F369" s="7">
        <v>123</v>
      </c>
      <c r="G369" s="7" t="str">
        <f>VLOOKUP(Table1314[[#This Row],[LogRecordType]],RecordTypes!$B$13:$C$27,2,0)</f>
        <v>User Login Start is Good</v>
      </c>
      <c r="H369" s="5" t="s">
        <v>45</v>
      </c>
      <c r="I369" s="30">
        <f t="shared" si="5"/>
        <v>44343</v>
      </c>
      <c r="J369" s="29">
        <f>+VLOOKUP(Table1314[[#This Row],[DeviceMAC]],C370:F2272,3,0)</f>
        <v>44343.279120370367</v>
      </c>
      <c r="K369">
        <f>+VLOOKUP(Table1314[[#This Row],[DeviceMAC]],C370:F2272,4,0)</f>
        <v>113</v>
      </c>
      <c r="L369" t="str">
        <f>VLOOKUP(Table1314[[#This Row],[PrevRecordType]],RecordTypes!$B$13:$C$27,2,0)</f>
        <v>User Login Start</v>
      </c>
      <c r="M369" t="str">
        <f>+VLOOKUP(Table1314[[#This Row],[DeviceMAC]],C370:H2272,5,0)</f>
        <v>User Login Start</v>
      </c>
    </row>
    <row r="370" spans="2:13" hidden="1" x14ac:dyDescent="0.3">
      <c r="B370" s="5" t="s">
        <v>29</v>
      </c>
      <c r="C370" s="5" t="s">
        <v>41</v>
      </c>
      <c r="D370" s="6">
        <v>44343</v>
      </c>
      <c r="E370" s="28">
        <v>44343.279120370367</v>
      </c>
      <c r="F370" s="7">
        <v>113</v>
      </c>
      <c r="G370" s="7" t="str">
        <f>VLOOKUP(Table1314[[#This Row],[LogRecordType]],RecordTypes!$B$13:$C$27,2,0)</f>
        <v>User Login Start</v>
      </c>
      <c r="H370" s="5" t="s">
        <v>45</v>
      </c>
      <c r="I370" s="30">
        <f t="shared" si="5"/>
        <v>44343</v>
      </c>
      <c r="J370" s="29">
        <f>+VLOOKUP(Table1314[[#This Row],[DeviceMAC]],C371:F2273,3,0)</f>
        <v>44343.274791666663</v>
      </c>
      <c r="K370">
        <f>+VLOOKUP(Table1314[[#This Row],[DeviceMAC]],C371:F2273,4,0)</f>
        <v>112</v>
      </c>
      <c r="L370" t="str">
        <f>VLOOKUP(Table1314[[#This Row],[PrevRecordType]],RecordTypes!$B$13:$C$27,2,0)</f>
        <v>Device Connect Network</v>
      </c>
      <c r="M370" t="str">
        <f>+VLOOKUP(Table1314[[#This Row],[DeviceMAC]],C371:H2273,5,0)</f>
        <v>Device Connect Network</v>
      </c>
    </row>
    <row r="371" spans="2:13" hidden="1" x14ac:dyDescent="0.3">
      <c r="B371" s="5" t="s">
        <v>26</v>
      </c>
      <c r="C371" s="5" t="s">
        <v>43</v>
      </c>
      <c r="D371" s="6">
        <v>44343</v>
      </c>
      <c r="E371" s="28">
        <v>44343.278449074067</v>
      </c>
      <c r="F371" s="7">
        <v>102</v>
      </c>
      <c r="G371" s="7" t="str">
        <f>VLOOKUP(Table1314[[#This Row],[LogRecordType]],RecordTypes!$B$13:$C$27,2,0)</f>
        <v>Device Start</v>
      </c>
      <c r="H371" s="5" t="s">
        <v>44</v>
      </c>
      <c r="I371" s="30">
        <f t="shared" si="5"/>
        <v>44342</v>
      </c>
      <c r="J371" s="29">
        <f>+VLOOKUP(Table1314[[#This Row],[DeviceMAC]],C372:F2274,3,0)</f>
        <v>44342.652118055543</v>
      </c>
      <c r="K371">
        <f>+VLOOKUP(Table1314[[#This Row],[DeviceMAC]],C372:F2274,4,0)</f>
        <v>156</v>
      </c>
      <c r="L371" t="str">
        <f>VLOOKUP(Table1314[[#This Row],[PrevRecordType]],RecordTypes!$B$13:$C$27,2,0)</f>
        <v>PowerDown Or Network Disconnect Discovered</v>
      </c>
      <c r="M371" s="31" t="str">
        <f>+VLOOKUP(Table1314[[#This Row],[DeviceMAC]],C372:H2274,5,0)</f>
        <v>PowerDown Or Network Disconnect Discovered</v>
      </c>
    </row>
    <row r="372" spans="2:13" ht="28.8" hidden="1" x14ac:dyDescent="0.3">
      <c r="B372" s="5" t="s">
        <v>29</v>
      </c>
      <c r="C372" s="5" t="s">
        <v>41</v>
      </c>
      <c r="D372" s="6">
        <v>44343</v>
      </c>
      <c r="E372" s="28">
        <v>44343.274791666663</v>
      </c>
      <c r="F372" s="7">
        <v>112</v>
      </c>
      <c r="G372" s="7" t="str">
        <f>VLOOKUP(Table1314[[#This Row],[LogRecordType]],RecordTypes!$B$13:$C$27,2,0)</f>
        <v>Device Connect Network</v>
      </c>
      <c r="H372" s="5" t="s">
        <v>42</v>
      </c>
      <c r="I372" s="30">
        <f t="shared" si="5"/>
        <v>44342</v>
      </c>
      <c r="J372" s="29">
        <f>+VLOOKUP(Table1314[[#This Row],[DeviceMAC]],C373:F2275,3,0)</f>
        <v>44342.657418981478</v>
      </c>
      <c r="K372">
        <f>+VLOOKUP(Table1314[[#This Row],[DeviceMAC]],C373:F2275,4,0)</f>
        <v>156</v>
      </c>
      <c r="L372" t="str">
        <f>VLOOKUP(Table1314[[#This Row],[PrevRecordType]],RecordTypes!$B$13:$C$27,2,0)</f>
        <v>PowerDown Or Network Disconnect Discovered</v>
      </c>
      <c r="M372" s="31" t="str">
        <f>+VLOOKUP(Table1314[[#This Row],[DeviceMAC]],C373:H2275,5,0)</f>
        <v>PowerDown Or Network Disconnect Discovered</v>
      </c>
    </row>
    <row r="373" spans="2:13" ht="28.8" x14ac:dyDescent="0.3">
      <c r="B373" s="5" t="s">
        <v>26</v>
      </c>
      <c r="C373" s="5" t="s">
        <v>37</v>
      </c>
      <c r="D373" s="6">
        <v>44343</v>
      </c>
      <c r="E373" s="28">
        <v>44343.265717592592</v>
      </c>
      <c r="F373" s="7">
        <v>123</v>
      </c>
      <c r="G373" s="7" t="str">
        <f>VLOOKUP(Table1314[[#This Row],[LogRecordType]],RecordTypes!$B$13:$C$27,2,0)</f>
        <v>User Login Start is Good</v>
      </c>
      <c r="H373" s="5" t="s">
        <v>40</v>
      </c>
      <c r="I373" s="30">
        <f t="shared" si="5"/>
        <v>44343</v>
      </c>
      <c r="J373" s="29">
        <f>+VLOOKUP(Table1314[[#This Row],[DeviceMAC]],C374:F2276,3,0)</f>
        <v>44343.265659722223</v>
      </c>
      <c r="K373">
        <f>+VLOOKUP(Table1314[[#This Row],[DeviceMAC]],C374:F2276,4,0)</f>
        <v>113</v>
      </c>
      <c r="L373" t="str">
        <f>VLOOKUP(Table1314[[#This Row],[PrevRecordType]],RecordTypes!$B$13:$C$27,2,0)</f>
        <v>User Login Start</v>
      </c>
      <c r="M373" t="str">
        <f>+VLOOKUP(Table1314[[#This Row],[DeviceMAC]],C374:H2276,5,0)</f>
        <v>User Login Start</v>
      </c>
    </row>
    <row r="374" spans="2:13" ht="28.8" hidden="1" x14ac:dyDescent="0.3">
      <c r="B374" s="5" t="s">
        <v>26</v>
      </c>
      <c r="C374" s="5" t="s">
        <v>37</v>
      </c>
      <c r="D374" s="6">
        <v>44343</v>
      </c>
      <c r="E374" s="28">
        <v>44343.265659722223</v>
      </c>
      <c r="F374" s="7">
        <v>113</v>
      </c>
      <c r="G374" s="7" t="str">
        <f>VLOOKUP(Table1314[[#This Row],[LogRecordType]],RecordTypes!$B$13:$C$27,2,0)</f>
        <v>User Login Start</v>
      </c>
      <c r="H374" s="5" t="s">
        <v>39</v>
      </c>
      <c r="I374" s="30">
        <f t="shared" si="5"/>
        <v>44343</v>
      </c>
      <c r="J374" s="29">
        <f>+VLOOKUP(Table1314[[#This Row],[DeviceMAC]],C375:F2277,3,0)</f>
        <v>44343.264999999999</v>
      </c>
      <c r="K374">
        <f>+VLOOKUP(Table1314[[#This Row],[DeviceMAC]],C375:F2277,4,0)</f>
        <v>112</v>
      </c>
      <c r="L374" t="str">
        <f>VLOOKUP(Table1314[[#This Row],[PrevRecordType]],RecordTypes!$B$13:$C$27,2,0)</f>
        <v>Device Connect Network</v>
      </c>
      <c r="M374" t="str">
        <f>+VLOOKUP(Table1314[[#This Row],[DeviceMAC]],C375:H2277,5,0)</f>
        <v>Device Connect Network</v>
      </c>
    </row>
    <row r="375" spans="2:13" ht="28.8" hidden="1" x14ac:dyDescent="0.3">
      <c r="B375" s="5" t="s">
        <v>26</v>
      </c>
      <c r="C375" s="5" t="s">
        <v>37</v>
      </c>
      <c r="D375" s="6">
        <v>44343</v>
      </c>
      <c r="E375" s="28">
        <v>44343.264999999999</v>
      </c>
      <c r="F375" s="7">
        <v>112</v>
      </c>
      <c r="G375" s="7" t="str">
        <f>VLOOKUP(Table1314[[#This Row],[LogRecordType]],RecordTypes!$B$13:$C$27,2,0)</f>
        <v>Device Connect Network</v>
      </c>
      <c r="H375" s="5" t="s">
        <v>38</v>
      </c>
      <c r="I375" s="30">
        <f t="shared" si="5"/>
        <v>44343</v>
      </c>
      <c r="J375" s="29">
        <f>+VLOOKUP(Table1314[[#This Row],[DeviceMAC]],C376:F2278,3,0)</f>
        <v>44343.26489583333</v>
      </c>
      <c r="K375">
        <f>+VLOOKUP(Table1314[[#This Row],[DeviceMAC]],C376:F2278,4,0)</f>
        <v>106</v>
      </c>
      <c r="L375" t="str">
        <f>VLOOKUP(Table1314[[#This Row],[PrevRecordType]],RecordTypes!$B$13:$C$27,2,0)</f>
        <v>Device Start is Good</v>
      </c>
      <c r="M375" t="str">
        <f>+VLOOKUP(Table1314[[#This Row],[DeviceMAC]],C376:H2278,5,0)</f>
        <v>Device Start is Good</v>
      </c>
    </row>
    <row r="376" spans="2:13" hidden="1" x14ac:dyDescent="0.3">
      <c r="B376" s="5" t="s">
        <v>26</v>
      </c>
      <c r="C376" s="5" t="s">
        <v>37</v>
      </c>
      <c r="D376" s="6">
        <v>44343</v>
      </c>
      <c r="E376" s="28">
        <v>44343.26489583333</v>
      </c>
      <c r="F376" s="7">
        <v>106</v>
      </c>
      <c r="G376" s="7" t="str">
        <f>VLOOKUP(Table1314[[#This Row],[LogRecordType]],RecordTypes!$B$13:$C$27,2,0)</f>
        <v>Device Start is Good</v>
      </c>
      <c r="H376" s="5" t="s">
        <v>38</v>
      </c>
      <c r="I376" s="30">
        <f t="shared" si="5"/>
        <v>44343</v>
      </c>
      <c r="J376" s="29">
        <f>+VLOOKUP(Table1314[[#This Row],[DeviceMAC]],C377:F2279,3,0)</f>
        <v>44343.264050925922</v>
      </c>
      <c r="K376">
        <f>+VLOOKUP(Table1314[[#This Row],[DeviceMAC]],C377:F2279,4,0)</f>
        <v>102</v>
      </c>
      <c r="L376" t="str">
        <f>VLOOKUP(Table1314[[#This Row],[PrevRecordType]],RecordTypes!$B$13:$C$27,2,0)</f>
        <v>Device Start</v>
      </c>
      <c r="M376" t="str">
        <f>+VLOOKUP(Table1314[[#This Row],[DeviceMAC]],C377:H2279,5,0)</f>
        <v>Device Start</v>
      </c>
    </row>
    <row r="377" spans="2:13" ht="28.8" x14ac:dyDescent="0.3">
      <c r="B377" s="5" t="s">
        <v>29</v>
      </c>
      <c r="C377" s="5" t="s">
        <v>30</v>
      </c>
      <c r="D377" s="6">
        <v>44343</v>
      </c>
      <c r="E377" s="28">
        <v>44343.264467592591</v>
      </c>
      <c r="F377" s="7">
        <v>123</v>
      </c>
      <c r="G377" s="7" t="str">
        <f>VLOOKUP(Table1314[[#This Row],[LogRecordType]],RecordTypes!$B$13:$C$27,2,0)</f>
        <v>User Login Start is Good</v>
      </c>
      <c r="H377" s="5" t="s">
        <v>36</v>
      </c>
      <c r="I377" s="30">
        <f t="shared" si="5"/>
        <v>44343</v>
      </c>
      <c r="J377" s="29">
        <f>+VLOOKUP(Table1314[[#This Row],[DeviceMAC]],C378:F2280,3,0)</f>
        <v>44343.264444444445</v>
      </c>
      <c r="K377">
        <f>+VLOOKUP(Table1314[[#This Row],[DeviceMAC]],C378:F2280,4,0)</f>
        <v>113</v>
      </c>
      <c r="L377" t="str">
        <f>VLOOKUP(Table1314[[#This Row],[PrevRecordType]],RecordTypes!$B$13:$C$27,2,0)</f>
        <v>User Login Start</v>
      </c>
      <c r="M377" t="str">
        <f>+VLOOKUP(Table1314[[#This Row],[DeviceMAC]],C378:H2280,5,0)</f>
        <v>User Login Start</v>
      </c>
    </row>
    <row r="378" spans="2:13" hidden="1" x14ac:dyDescent="0.3">
      <c r="B378" s="5" t="s">
        <v>29</v>
      </c>
      <c r="C378" s="5" t="s">
        <v>30</v>
      </c>
      <c r="D378" s="6">
        <v>44343</v>
      </c>
      <c r="E378" s="28">
        <v>44343.264444444445</v>
      </c>
      <c r="F378" s="7">
        <v>113</v>
      </c>
      <c r="G378" s="7" t="str">
        <f>VLOOKUP(Table1314[[#This Row],[LogRecordType]],RecordTypes!$B$13:$C$27,2,0)</f>
        <v>User Login Start</v>
      </c>
      <c r="H378" s="5" t="s">
        <v>36</v>
      </c>
      <c r="I378" s="30">
        <f t="shared" si="5"/>
        <v>44343</v>
      </c>
      <c r="J378" s="29">
        <f>+VLOOKUP(Table1314[[#This Row],[DeviceMAC]],C379:F2281,3,0)</f>
        <v>44343.263113425928</v>
      </c>
      <c r="K378">
        <f>+VLOOKUP(Table1314[[#This Row],[DeviceMAC]],C379:F2281,4,0)</f>
        <v>135</v>
      </c>
      <c r="L378" t="str">
        <f>VLOOKUP(Table1314[[#This Row],[PrevRecordType]],RecordTypes!$B$13:$C$27,2,0)</f>
        <v>User Login Start Fail</v>
      </c>
      <c r="M378" t="str">
        <f>+VLOOKUP(Table1314[[#This Row],[DeviceMAC]],C379:H2281,5,0)</f>
        <v>User Login Start Fail</v>
      </c>
    </row>
    <row r="379" spans="2:13" hidden="1" x14ac:dyDescent="0.3">
      <c r="B379" s="5" t="s">
        <v>26</v>
      </c>
      <c r="C379" s="5" t="s">
        <v>37</v>
      </c>
      <c r="D379" s="6">
        <v>44343</v>
      </c>
      <c r="E379" s="28">
        <v>44343.264050925922</v>
      </c>
      <c r="F379" s="7">
        <v>102</v>
      </c>
      <c r="G379" s="7" t="str">
        <f>VLOOKUP(Table1314[[#This Row],[LogRecordType]],RecordTypes!$B$13:$C$27,2,0)</f>
        <v>Device Start</v>
      </c>
      <c r="H379" s="5" t="s">
        <v>38</v>
      </c>
      <c r="I379" s="30">
        <f t="shared" si="5"/>
        <v>44342</v>
      </c>
      <c r="J379" s="29">
        <f>+VLOOKUP(Table1314[[#This Row],[DeviceMAC]],C380:F2282,3,0)</f>
        <v>44342.646643518514</v>
      </c>
      <c r="K379">
        <f>+VLOOKUP(Table1314[[#This Row],[DeviceMAC]],C380:F2282,4,0)</f>
        <v>156</v>
      </c>
      <c r="L379" t="str">
        <f>VLOOKUP(Table1314[[#This Row],[PrevRecordType]],RecordTypes!$B$13:$C$27,2,0)</f>
        <v>PowerDown Or Network Disconnect Discovered</v>
      </c>
      <c r="M379" s="31" t="str">
        <f>+VLOOKUP(Table1314[[#This Row],[DeviceMAC]],C380:H2282,5,0)</f>
        <v>PowerDown Or Network Disconnect Discovered</v>
      </c>
    </row>
    <row r="380" spans="2:13" hidden="1" x14ac:dyDescent="0.3">
      <c r="B380" s="5" t="s">
        <v>29</v>
      </c>
      <c r="C380" s="5" t="s">
        <v>30</v>
      </c>
      <c r="D380" s="6">
        <v>44343</v>
      </c>
      <c r="E380" s="28">
        <v>44343.263113425928</v>
      </c>
      <c r="F380" s="7">
        <v>135</v>
      </c>
      <c r="G380" s="7" t="str">
        <f>VLOOKUP(Table1314[[#This Row],[LogRecordType]],RecordTypes!$B$13:$C$27,2,0)</f>
        <v>User Login Start Fail</v>
      </c>
      <c r="H380" s="5" t="s">
        <v>36</v>
      </c>
      <c r="I380" s="30">
        <f t="shared" si="5"/>
        <v>44343</v>
      </c>
      <c r="J380" s="29">
        <f>+VLOOKUP(Table1314[[#This Row],[DeviceMAC]],C381:F2283,3,0)</f>
        <v>44343.26295138889</v>
      </c>
      <c r="K380">
        <f>+VLOOKUP(Table1314[[#This Row],[DeviceMAC]],C381:F2283,4,0)</f>
        <v>113</v>
      </c>
      <c r="L380" t="str">
        <f>VLOOKUP(Table1314[[#This Row],[PrevRecordType]],RecordTypes!$B$13:$C$27,2,0)</f>
        <v>User Login Start</v>
      </c>
      <c r="M380" t="str">
        <f>+VLOOKUP(Table1314[[#This Row],[DeviceMAC]],C381:H2283,5,0)</f>
        <v>User Login Start</v>
      </c>
    </row>
    <row r="381" spans="2:13" hidden="1" x14ac:dyDescent="0.3">
      <c r="B381" s="5" t="s">
        <v>29</v>
      </c>
      <c r="C381" s="5" t="s">
        <v>30</v>
      </c>
      <c r="D381" s="6">
        <v>44343</v>
      </c>
      <c r="E381" s="28">
        <v>44343.26295138889</v>
      </c>
      <c r="F381" s="7">
        <v>113</v>
      </c>
      <c r="G381" s="7" t="str">
        <f>VLOOKUP(Table1314[[#This Row],[LogRecordType]],RecordTypes!$B$13:$C$27,2,0)</f>
        <v>User Login Start</v>
      </c>
      <c r="H381" s="5" t="s">
        <v>36</v>
      </c>
      <c r="I381" s="30">
        <f t="shared" si="5"/>
        <v>44343</v>
      </c>
      <c r="J381" s="29">
        <f>+VLOOKUP(Table1314[[#This Row],[DeviceMAC]],C382:F2284,3,0)</f>
        <v>44343.257754629631</v>
      </c>
      <c r="K381">
        <f>+VLOOKUP(Table1314[[#This Row],[DeviceMAC]],C382:F2284,4,0)</f>
        <v>112</v>
      </c>
      <c r="L381" t="str">
        <f>VLOOKUP(Table1314[[#This Row],[PrevRecordType]],RecordTypes!$B$13:$C$27,2,0)</f>
        <v>Device Connect Network</v>
      </c>
      <c r="M381" t="str">
        <f>+VLOOKUP(Table1314[[#This Row],[DeviceMAC]],C382:H2284,5,0)</f>
        <v>Device Connect Network</v>
      </c>
    </row>
    <row r="382" spans="2:13" ht="28.8" x14ac:dyDescent="0.3">
      <c r="B382" s="5" t="s">
        <v>26</v>
      </c>
      <c r="C382" s="5" t="s">
        <v>32</v>
      </c>
      <c r="D382" s="6">
        <v>44343</v>
      </c>
      <c r="E382" s="28">
        <v>44343.262708333343</v>
      </c>
      <c r="F382" s="7">
        <v>123</v>
      </c>
      <c r="G382" s="7" t="str">
        <f>VLOOKUP(Table1314[[#This Row],[LogRecordType]],RecordTypes!$B$13:$C$27,2,0)</f>
        <v>User Login Start is Good</v>
      </c>
      <c r="H382" s="5" t="s">
        <v>34</v>
      </c>
      <c r="I382" s="30">
        <f t="shared" si="5"/>
        <v>44343</v>
      </c>
      <c r="J382" s="29">
        <f>+VLOOKUP(Table1314[[#This Row],[DeviceMAC]],C383:F2285,3,0)</f>
        <v>44343.262604166674</v>
      </c>
      <c r="K382">
        <f>+VLOOKUP(Table1314[[#This Row],[DeviceMAC]],C383:F2285,4,0)</f>
        <v>113</v>
      </c>
      <c r="L382" t="str">
        <f>VLOOKUP(Table1314[[#This Row],[PrevRecordType]],RecordTypes!$B$13:$C$27,2,0)</f>
        <v>User Login Start</v>
      </c>
      <c r="M382" t="str">
        <f>+VLOOKUP(Table1314[[#This Row],[DeviceMAC]],C383:H2285,5,0)</f>
        <v>User Login Start</v>
      </c>
    </row>
    <row r="383" spans="2:13" ht="28.8" hidden="1" x14ac:dyDescent="0.3">
      <c r="B383" s="5" t="s">
        <v>26</v>
      </c>
      <c r="C383" s="5" t="s">
        <v>32</v>
      </c>
      <c r="D383" s="6">
        <v>44343</v>
      </c>
      <c r="E383" s="28">
        <v>44343.262604166674</v>
      </c>
      <c r="F383" s="7">
        <v>113</v>
      </c>
      <c r="G383" s="7" t="str">
        <f>VLOOKUP(Table1314[[#This Row],[LogRecordType]],RecordTypes!$B$13:$C$27,2,0)</f>
        <v>User Login Start</v>
      </c>
      <c r="H383" s="5" t="s">
        <v>35</v>
      </c>
      <c r="I383" s="30">
        <f t="shared" si="5"/>
        <v>44343</v>
      </c>
      <c r="J383" s="29">
        <f>+VLOOKUP(Table1314[[#This Row],[DeviceMAC]],C384:F2286,3,0)</f>
        <v>44343.261400462972</v>
      </c>
      <c r="K383">
        <f>+VLOOKUP(Table1314[[#This Row],[DeviceMAC]],C384:F2286,4,0)</f>
        <v>135</v>
      </c>
      <c r="L383" t="str">
        <f>VLOOKUP(Table1314[[#This Row],[PrevRecordType]],RecordTypes!$B$13:$C$27,2,0)</f>
        <v>User Login Start Fail</v>
      </c>
      <c r="M383" t="str">
        <f>+VLOOKUP(Table1314[[#This Row],[DeviceMAC]],C384:H2286,5,0)</f>
        <v>User Login Start Fail</v>
      </c>
    </row>
    <row r="384" spans="2:13" hidden="1" x14ac:dyDescent="0.3">
      <c r="B384" s="5" t="s">
        <v>26</v>
      </c>
      <c r="C384" s="5" t="s">
        <v>32</v>
      </c>
      <c r="D384" s="6">
        <v>44343</v>
      </c>
      <c r="E384" s="28">
        <v>44343.261400462972</v>
      </c>
      <c r="F384" s="7">
        <v>135</v>
      </c>
      <c r="G384" s="7" t="str">
        <f>VLOOKUP(Table1314[[#This Row],[LogRecordType]],RecordTypes!$B$13:$C$27,2,0)</f>
        <v>User Login Start Fail</v>
      </c>
      <c r="H384" s="5" t="s">
        <v>34</v>
      </c>
      <c r="I384" s="30">
        <f t="shared" si="5"/>
        <v>44343</v>
      </c>
      <c r="J384" s="29">
        <f>+VLOOKUP(Table1314[[#This Row],[DeviceMAC]],C385:F2287,3,0)</f>
        <v>44343.261331018526</v>
      </c>
      <c r="K384">
        <f>+VLOOKUP(Table1314[[#This Row],[DeviceMAC]],C385:F2287,4,0)</f>
        <v>113</v>
      </c>
      <c r="L384" t="str">
        <f>VLOOKUP(Table1314[[#This Row],[PrevRecordType]],RecordTypes!$B$13:$C$27,2,0)</f>
        <v>User Login Start</v>
      </c>
      <c r="M384" t="str">
        <f>+VLOOKUP(Table1314[[#This Row],[DeviceMAC]],C385:H2287,5,0)</f>
        <v>User Login Start</v>
      </c>
    </row>
    <row r="385" spans="2:13" ht="28.8" hidden="1" x14ac:dyDescent="0.3">
      <c r="B385" s="5" t="s">
        <v>26</v>
      </c>
      <c r="C385" s="5" t="s">
        <v>32</v>
      </c>
      <c r="D385" s="6">
        <v>44343</v>
      </c>
      <c r="E385" s="28">
        <v>44343.261331018526</v>
      </c>
      <c r="F385" s="7">
        <v>113</v>
      </c>
      <c r="G385" s="7" t="str">
        <f>VLOOKUP(Table1314[[#This Row],[LogRecordType]],RecordTypes!$B$13:$C$27,2,0)</f>
        <v>User Login Start</v>
      </c>
      <c r="H385" s="5" t="s">
        <v>35</v>
      </c>
      <c r="I385" s="30">
        <f t="shared" si="5"/>
        <v>44343</v>
      </c>
      <c r="J385" s="29">
        <f>+VLOOKUP(Table1314[[#This Row],[DeviceMAC]],C386:F2288,3,0)</f>
        <v>44343.260069444455</v>
      </c>
      <c r="K385">
        <f>+VLOOKUP(Table1314[[#This Row],[DeviceMAC]],C386:F2288,4,0)</f>
        <v>112</v>
      </c>
      <c r="L385" t="str">
        <f>VLOOKUP(Table1314[[#This Row],[PrevRecordType]],RecordTypes!$B$13:$C$27,2,0)</f>
        <v>Device Connect Network</v>
      </c>
      <c r="M385" t="str">
        <f>+VLOOKUP(Table1314[[#This Row],[DeviceMAC]],C386:H2288,5,0)</f>
        <v>Device Connect Network</v>
      </c>
    </row>
    <row r="386" spans="2:13" ht="28.8" hidden="1" x14ac:dyDescent="0.3">
      <c r="B386" s="5" t="s">
        <v>26</v>
      </c>
      <c r="C386" s="5" t="s">
        <v>32</v>
      </c>
      <c r="D386" s="6">
        <v>44343</v>
      </c>
      <c r="E386" s="28">
        <v>44343.260069444455</v>
      </c>
      <c r="F386" s="7">
        <v>112</v>
      </c>
      <c r="G386" s="7" t="str">
        <f>VLOOKUP(Table1314[[#This Row],[LogRecordType]],RecordTypes!$B$13:$C$27,2,0)</f>
        <v>Device Connect Network</v>
      </c>
      <c r="H386" s="5" t="s">
        <v>33</v>
      </c>
      <c r="I386" s="30">
        <f t="shared" si="5"/>
        <v>44343</v>
      </c>
      <c r="J386" s="29">
        <f>+VLOOKUP(Table1314[[#This Row],[DeviceMAC]],C387:F2289,3,0)</f>
        <v>44343.259965277786</v>
      </c>
      <c r="K386">
        <f>+VLOOKUP(Table1314[[#This Row],[DeviceMAC]],C387:F2289,4,0)</f>
        <v>106</v>
      </c>
      <c r="L386" t="str">
        <f>VLOOKUP(Table1314[[#This Row],[PrevRecordType]],RecordTypes!$B$13:$C$27,2,0)</f>
        <v>Device Start is Good</v>
      </c>
      <c r="M386" t="str">
        <f>+VLOOKUP(Table1314[[#This Row],[DeviceMAC]],C387:H2289,5,0)</f>
        <v>Device Start is Good</v>
      </c>
    </row>
    <row r="387" spans="2:13" hidden="1" x14ac:dyDescent="0.3">
      <c r="B387" s="5" t="s">
        <v>26</v>
      </c>
      <c r="C387" s="5" t="s">
        <v>32</v>
      </c>
      <c r="D387" s="6">
        <v>44343</v>
      </c>
      <c r="E387" s="28">
        <v>44343.259965277786</v>
      </c>
      <c r="F387" s="7">
        <v>106</v>
      </c>
      <c r="G387" s="7" t="str">
        <f>VLOOKUP(Table1314[[#This Row],[LogRecordType]],RecordTypes!$B$13:$C$27,2,0)</f>
        <v>Device Start is Good</v>
      </c>
      <c r="H387" s="5" t="s">
        <v>33</v>
      </c>
      <c r="I387" s="30">
        <f t="shared" si="5"/>
        <v>44343</v>
      </c>
      <c r="J387" s="29">
        <f>+VLOOKUP(Table1314[[#This Row],[DeviceMAC]],C388:F2290,3,0)</f>
        <v>44343.259375000009</v>
      </c>
      <c r="K387">
        <f>+VLOOKUP(Table1314[[#This Row],[DeviceMAC]],C388:F2290,4,0)</f>
        <v>102</v>
      </c>
      <c r="L387" t="str">
        <f>VLOOKUP(Table1314[[#This Row],[PrevRecordType]],RecordTypes!$B$13:$C$27,2,0)</f>
        <v>Device Start</v>
      </c>
      <c r="M387" t="str">
        <f>+VLOOKUP(Table1314[[#This Row],[DeviceMAC]],C388:H2290,5,0)</f>
        <v>Device Start</v>
      </c>
    </row>
    <row r="388" spans="2:13" hidden="1" x14ac:dyDescent="0.3">
      <c r="B388" s="5" t="s">
        <v>26</v>
      </c>
      <c r="C388" s="5" t="s">
        <v>32</v>
      </c>
      <c r="D388" s="6">
        <v>44343</v>
      </c>
      <c r="E388" s="28">
        <v>44343.259375000009</v>
      </c>
      <c r="F388" s="7">
        <v>102</v>
      </c>
      <c r="G388" s="7" t="str">
        <f>VLOOKUP(Table1314[[#This Row],[LogRecordType]],RecordTypes!$B$13:$C$27,2,0)</f>
        <v>Device Start</v>
      </c>
      <c r="H388" s="5" t="s">
        <v>33</v>
      </c>
      <c r="I388" s="30">
        <f t="shared" si="5"/>
        <v>44342</v>
      </c>
      <c r="J388" s="29">
        <f>+VLOOKUP(Table1314[[#This Row],[DeviceMAC]],C389:F2291,3,0)</f>
        <v>44342.634351851848</v>
      </c>
      <c r="K388">
        <f>+VLOOKUP(Table1314[[#This Row],[DeviceMAC]],C389:F2291,4,0)</f>
        <v>156</v>
      </c>
      <c r="L388" t="str">
        <f>VLOOKUP(Table1314[[#This Row],[PrevRecordType]],RecordTypes!$B$13:$C$27,2,0)</f>
        <v>PowerDown Or Network Disconnect Discovered</v>
      </c>
      <c r="M388" s="31" t="str">
        <f>+VLOOKUP(Table1314[[#This Row],[DeviceMAC]],C389:H2291,5,0)</f>
        <v>PowerDown Or Network Disconnect Discovered</v>
      </c>
    </row>
    <row r="389" spans="2:13" ht="28.8" x14ac:dyDescent="0.3">
      <c r="B389" s="5" t="s">
        <v>26</v>
      </c>
      <c r="C389" s="5" t="s">
        <v>27</v>
      </c>
      <c r="D389" s="6">
        <v>44343</v>
      </c>
      <c r="E389" s="28">
        <v>44343.259074074078</v>
      </c>
      <c r="F389" s="7">
        <v>123</v>
      </c>
      <c r="G389" s="7" t="str">
        <f>VLOOKUP(Table1314[[#This Row],[LogRecordType]],RecordTypes!$B$13:$C$27,2,0)</f>
        <v>User Login Start is Good</v>
      </c>
      <c r="H389" s="5" t="s">
        <v>34</v>
      </c>
      <c r="I389" s="30">
        <f t="shared" si="5"/>
        <v>44343</v>
      </c>
      <c r="J389" s="29">
        <f>+VLOOKUP(Table1314[[#This Row],[DeviceMAC]],C390:F2292,3,0)</f>
        <v>44343.258958333339</v>
      </c>
      <c r="K389">
        <f>+VLOOKUP(Table1314[[#This Row],[DeviceMAC]],C390:F2292,4,0)</f>
        <v>113</v>
      </c>
      <c r="L389" t="str">
        <f>VLOOKUP(Table1314[[#This Row],[PrevRecordType]],RecordTypes!$B$13:$C$27,2,0)</f>
        <v>User Login Start</v>
      </c>
      <c r="M389" t="str">
        <f>+VLOOKUP(Table1314[[#This Row],[DeviceMAC]],C390:H2292,5,0)</f>
        <v>User Login Start</v>
      </c>
    </row>
    <row r="390" spans="2:13" hidden="1" x14ac:dyDescent="0.3">
      <c r="B390" s="5" t="s">
        <v>26</v>
      </c>
      <c r="C390" s="5" t="s">
        <v>27</v>
      </c>
      <c r="D390" s="6">
        <v>44343</v>
      </c>
      <c r="E390" s="28">
        <v>44343.258958333339</v>
      </c>
      <c r="F390" s="7">
        <v>113</v>
      </c>
      <c r="G390" s="7" t="str">
        <f>VLOOKUP(Table1314[[#This Row],[LogRecordType]],RecordTypes!$B$13:$C$27,2,0)</f>
        <v>User Login Start</v>
      </c>
      <c r="H390" s="5" t="s">
        <v>34</v>
      </c>
      <c r="I390" s="30">
        <f t="shared" si="5"/>
        <v>44343</v>
      </c>
      <c r="J390" s="29">
        <f>+VLOOKUP(Table1314[[#This Row],[DeviceMAC]],C391:F2293,3,0)</f>
        <v>44343.254513888896</v>
      </c>
      <c r="K390">
        <f>+VLOOKUP(Table1314[[#This Row],[DeviceMAC]],C391:F2293,4,0)</f>
        <v>112</v>
      </c>
      <c r="L390" t="str">
        <f>VLOOKUP(Table1314[[#This Row],[PrevRecordType]],RecordTypes!$B$13:$C$27,2,0)</f>
        <v>Device Connect Network</v>
      </c>
      <c r="M390" t="str">
        <f>+VLOOKUP(Table1314[[#This Row],[DeviceMAC]],C391:H2293,5,0)</f>
        <v>Device Connect Network</v>
      </c>
    </row>
    <row r="391" spans="2:13" ht="28.8" hidden="1" x14ac:dyDescent="0.3">
      <c r="B391" s="5" t="s">
        <v>29</v>
      </c>
      <c r="C391" s="5" t="s">
        <v>30</v>
      </c>
      <c r="D391" s="6">
        <v>44343</v>
      </c>
      <c r="E391" s="28">
        <v>44343.257754629631</v>
      </c>
      <c r="F391" s="7">
        <v>112</v>
      </c>
      <c r="G391" s="7" t="str">
        <f>VLOOKUP(Table1314[[#This Row],[LogRecordType]],RecordTypes!$B$13:$C$27,2,0)</f>
        <v>Device Connect Network</v>
      </c>
      <c r="H391" s="5" t="s">
        <v>31</v>
      </c>
      <c r="I391" s="30">
        <f t="shared" si="5"/>
        <v>44342</v>
      </c>
      <c r="J391" s="29">
        <f>+VLOOKUP(Table1314[[#This Row],[DeviceMAC]],C392:F2294,3,0)</f>
        <v>44342.635150462964</v>
      </c>
      <c r="K391">
        <f>+VLOOKUP(Table1314[[#This Row],[DeviceMAC]],C392:F2294,4,0)</f>
        <v>156</v>
      </c>
      <c r="L391" t="str">
        <f>VLOOKUP(Table1314[[#This Row],[PrevRecordType]],RecordTypes!$B$13:$C$27,2,0)</f>
        <v>PowerDown Or Network Disconnect Discovered</v>
      </c>
      <c r="M391" s="31" t="str">
        <f>+VLOOKUP(Table1314[[#This Row],[DeviceMAC]],C392:H2294,5,0)</f>
        <v>PowerDown Or Network Disconnect Discovered</v>
      </c>
    </row>
    <row r="392" spans="2:13" ht="28.8" hidden="1" x14ac:dyDescent="0.3">
      <c r="B392" s="5" t="s">
        <v>26</v>
      </c>
      <c r="C392" s="5" t="s">
        <v>27</v>
      </c>
      <c r="D392" s="6">
        <v>44343</v>
      </c>
      <c r="E392" s="28">
        <v>44343.254513888896</v>
      </c>
      <c r="F392" s="7">
        <v>112</v>
      </c>
      <c r="G392" s="7" t="str">
        <f>VLOOKUP(Table1314[[#This Row],[LogRecordType]],RecordTypes!$B$13:$C$27,2,0)</f>
        <v>Device Connect Network</v>
      </c>
      <c r="H392" s="5" t="s">
        <v>28</v>
      </c>
      <c r="I392" s="30">
        <f t="shared" si="5"/>
        <v>44342</v>
      </c>
      <c r="J392" s="29">
        <f>+VLOOKUP(Table1314[[#This Row],[DeviceMAC]],C393:F2295,3,0)</f>
        <v>44342.626990740755</v>
      </c>
      <c r="K392">
        <f>+VLOOKUP(Table1314[[#This Row],[DeviceMAC]],C393:F2295,4,0)</f>
        <v>156</v>
      </c>
      <c r="L392" t="str">
        <f>VLOOKUP(Table1314[[#This Row],[PrevRecordType]],RecordTypes!$B$13:$C$27,2,0)</f>
        <v>PowerDown Or Network Disconnect Discovered</v>
      </c>
      <c r="M392" s="31" t="str">
        <f>+VLOOKUP(Table1314[[#This Row],[DeviceMAC]],C393:H2295,5,0)</f>
        <v>PowerDown Or Network Disconnect Discovered</v>
      </c>
    </row>
    <row r="393" spans="2:13" ht="43.2" hidden="1" x14ac:dyDescent="0.3">
      <c r="B393" s="5" t="s">
        <v>29</v>
      </c>
      <c r="C393" s="5" t="s">
        <v>145</v>
      </c>
      <c r="D393" s="6">
        <v>44342</v>
      </c>
      <c r="E393" s="28">
        <v>44342.774988425917</v>
      </c>
      <c r="F393" s="7">
        <v>156</v>
      </c>
      <c r="G393" s="7" t="str">
        <f>VLOOKUP(Table1314[[#This Row],[LogRecordType]],RecordTypes!$B$13:$C$27,2,0)</f>
        <v>PowerDown Or Network Disconnect Discovered</v>
      </c>
      <c r="H393" s="5" t="s">
        <v>67</v>
      </c>
      <c r="I393" s="30">
        <f t="shared" si="5"/>
        <v>44342</v>
      </c>
      <c r="J393" s="29">
        <f>+VLOOKUP(Table1314[[#This Row],[DeviceMAC]],C394:F2296,3,0)</f>
        <v>44342.774837962956</v>
      </c>
      <c r="K393">
        <f>+VLOOKUP(Table1314[[#This Row],[DeviceMAC]],C394:F2296,4,0)</f>
        <v>144</v>
      </c>
      <c r="L393" t="str">
        <f>VLOOKUP(Table1314[[#This Row],[PrevRecordType]],RecordTypes!$B$13:$C$27,2,0)</f>
        <v>User Logout is Good</v>
      </c>
      <c r="M393" t="str">
        <f>+VLOOKUP(Table1314[[#This Row],[DeviceMAC]],C394:H2296,5,0)</f>
        <v>User Logout is Good</v>
      </c>
    </row>
    <row r="394" spans="2:13" hidden="1" x14ac:dyDescent="0.3">
      <c r="B394" s="5" t="s">
        <v>29</v>
      </c>
      <c r="C394" s="5" t="s">
        <v>145</v>
      </c>
      <c r="D394" s="6">
        <v>44342</v>
      </c>
      <c r="E394" s="28">
        <v>44342.774837962956</v>
      </c>
      <c r="F394" s="7">
        <v>144</v>
      </c>
      <c r="G394" s="7" t="str">
        <f>VLOOKUP(Table1314[[#This Row],[LogRecordType]],RecordTypes!$B$13:$C$27,2,0)</f>
        <v>User Logout is Good</v>
      </c>
      <c r="H394" s="5" t="s">
        <v>183</v>
      </c>
      <c r="I394" s="30">
        <f t="shared" si="5"/>
        <v>44342</v>
      </c>
      <c r="J394" s="29">
        <f>+VLOOKUP(Table1314[[#This Row],[DeviceMAC]],C395:F2297,3,0)</f>
        <v>44342.77439814814</v>
      </c>
      <c r="K394">
        <f>+VLOOKUP(Table1314[[#This Row],[DeviceMAC]],C395:F2297,4,0)</f>
        <v>139</v>
      </c>
      <c r="L394" t="str">
        <f>VLOOKUP(Table1314[[#This Row],[PrevRecordType]],RecordTypes!$B$13:$C$27,2,0)</f>
        <v>User Logout Start</v>
      </c>
      <c r="M394" t="str">
        <f>+VLOOKUP(Table1314[[#This Row],[DeviceMAC]],C395:H2297,5,0)</f>
        <v>User Logout Start</v>
      </c>
    </row>
    <row r="395" spans="2:13" hidden="1" x14ac:dyDescent="0.3">
      <c r="B395" s="5" t="s">
        <v>29</v>
      </c>
      <c r="C395" s="5" t="s">
        <v>145</v>
      </c>
      <c r="D395" s="6">
        <v>44342</v>
      </c>
      <c r="E395" s="28">
        <v>44342.77439814814</v>
      </c>
      <c r="F395" s="7">
        <v>139</v>
      </c>
      <c r="G395" s="7" t="str">
        <f>VLOOKUP(Table1314[[#This Row],[LogRecordType]],RecordTypes!$B$13:$C$27,2,0)</f>
        <v>User Logout Start</v>
      </c>
      <c r="H395" s="5" t="s">
        <v>183</v>
      </c>
      <c r="I395" s="30">
        <f t="shared" ref="I395:I458" si="6">+VLOOKUP(C395,C396:H2298,2,0)</f>
        <v>44342</v>
      </c>
      <c r="J395" s="29">
        <f>+VLOOKUP(Table1314[[#This Row],[DeviceMAC]],C396:F2298,3,0)</f>
        <v>44342.335995370362</v>
      </c>
      <c r="K395">
        <f>+VLOOKUP(Table1314[[#This Row],[DeviceMAC]],C396:F2298,4,0)</f>
        <v>123</v>
      </c>
      <c r="L395" t="str">
        <f>VLOOKUP(Table1314[[#This Row],[PrevRecordType]],RecordTypes!$B$13:$C$27,2,0)</f>
        <v>User Login Start is Good</v>
      </c>
      <c r="M395" t="str">
        <f>+VLOOKUP(Table1314[[#This Row],[DeviceMAC]],C396:H2298,5,0)</f>
        <v>User Login Start is Good</v>
      </c>
    </row>
    <row r="396" spans="2:13" ht="43.2" hidden="1" x14ac:dyDescent="0.3">
      <c r="B396" s="5" t="s">
        <v>29</v>
      </c>
      <c r="C396" s="5" t="s">
        <v>135</v>
      </c>
      <c r="D396" s="6">
        <v>44342</v>
      </c>
      <c r="E396" s="28">
        <v>44342.746203703711</v>
      </c>
      <c r="F396" s="7">
        <v>156</v>
      </c>
      <c r="G396" s="7" t="str">
        <f>VLOOKUP(Table1314[[#This Row],[LogRecordType]],RecordTypes!$B$13:$C$27,2,0)</f>
        <v>PowerDown Or Network Disconnect Discovered</v>
      </c>
      <c r="H396" s="5" t="s">
        <v>67</v>
      </c>
      <c r="I396" s="30">
        <f t="shared" si="6"/>
        <v>44342</v>
      </c>
      <c r="J396" s="29">
        <f>+VLOOKUP(Table1314[[#This Row],[DeviceMAC]],C397:F2299,3,0)</f>
        <v>44342.746076388896</v>
      </c>
      <c r="K396">
        <f>+VLOOKUP(Table1314[[#This Row],[DeviceMAC]],C397:F2299,4,0)</f>
        <v>151</v>
      </c>
      <c r="L396" t="str">
        <f>VLOOKUP(Table1314[[#This Row],[PrevRecordType]],RecordTypes!$B$13:$C$27,2,0)</f>
        <v>Device Shutdown Finish</v>
      </c>
      <c r="M396" t="str">
        <f>+VLOOKUP(Table1314[[#This Row],[DeviceMAC]],C397:H2299,5,0)</f>
        <v>Device Shutdown Finish</v>
      </c>
    </row>
    <row r="397" spans="2:13" ht="28.8" hidden="1" x14ac:dyDescent="0.3">
      <c r="B397" s="5" t="s">
        <v>29</v>
      </c>
      <c r="C397" s="5" t="s">
        <v>135</v>
      </c>
      <c r="D397" s="6">
        <v>44342</v>
      </c>
      <c r="E397" s="28">
        <v>44342.746076388896</v>
      </c>
      <c r="F397" s="7">
        <v>151</v>
      </c>
      <c r="G397" s="7" t="str">
        <f>VLOOKUP(Table1314[[#This Row],[LogRecordType]],RecordTypes!$B$13:$C$27,2,0)</f>
        <v>Device Shutdown Finish</v>
      </c>
      <c r="H397" s="5" t="s">
        <v>136</v>
      </c>
      <c r="I397" s="30">
        <f t="shared" si="6"/>
        <v>44342</v>
      </c>
      <c r="J397" s="29">
        <f>+VLOOKUP(Table1314[[#This Row],[DeviceMAC]],C398:F2300,3,0)</f>
        <v>44342.745381944449</v>
      </c>
      <c r="K397">
        <f>+VLOOKUP(Table1314[[#This Row],[DeviceMAC]],C398:F2300,4,0)</f>
        <v>149</v>
      </c>
      <c r="L397" t="str">
        <f>VLOOKUP(Table1314[[#This Row],[PrevRecordType]],RecordTypes!$B$13:$C$27,2,0)</f>
        <v>Device Shutdown Start</v>
      </c>
      <c r="M397" t="str">
        <f>+VLOOKUP(Table1314[[#This Row],[DeviceMAC]],C398:H2300,5,0)</f>
        <v>Device Shutdown Start</v>
      </c>
    </row>
    <row r="398" spans="2:13" hidden="1" x14ac:dyDescent="0.3">
      <c r="B398" s="5" t="s">
        <v>29</v>
      </c>
      <c r="C398" s="5" t="s">
        <v>135</v>
      </c>
      <c r="D398" s="6">
        <v>44342</v>
      </c>
      <c r="E398" s="28">
        <v>44342.745381944449</v>
      </c>
      <c r="F398" s="7">
        <v>149</v>
      </c>
      <c r="G398" s="7" t="str">
        <f>VLOOKUP(Table1314[[#This Row],[LogRecordType]],RecordTypes!$B$13:$C$27,2,0)</f>
        <v>Device Shutdown Start</v>
      </c>
      <c r="H398" s="5" t="s">
        <v>136</v>
      </c>
      <c r="I398" s="30">
        <f t="shared" si="6"/>
        <v>44342</v>
      </c>
      <c r="J398" s="29">
        <f>+VLOOKUP(Table1314[[#This Row],[DeviceMAC]],C399:F2301,3,0)</f>
        <v>44342.745000000003</v>
      </c>
      <c r="K398">
        <f>+VLOOKUP(Table1314[[#This Row],[DeviceMAC]],C399:F2301,4,0)</f>
        <v>144</v>
      </c>
      <c r="L398" t="str">
        <f>VLOOKUP(Table1314[[#This Row],[PrevRecordType]],RecordTypes!$B$13:$C$27,2,0)</f>
        <v>User Logout is Good</v>
      </c>
      <c r="M398" t="str">
        <f>+VLOOKUP(Table1314[[#This Row],[DeviceMAC]],C399:H2301,5,0)</f>
        <v>User Logout is Good</v>
      </c>
    </row>
    <row r="399" spans="2:13" hidden="1" x14ac:dyDescent="0.3">
      <c r="B399" s="5" t="s">
        <v>29</v>
      </c>
      <c r="C399" s="5" t="s">
        <v>135</v>
      </c>
      <c r="D399" s="6">
        <v>44342</v>
      </c>
      <c r="E399" s="28">
        <v>44342.745000000003</v>
      </c>
      <c r="F399" s="7">
        <v>144</v>
      </c>
      <c r="G399" s="7" t="str">
        <f>VLOOKUP(Table1314[[#This Row],[LogRecordType]],RecordTypes!$B$13:$C$27,2,0)</f>
        <v>User Logout is Good</v>
      </c>
      <c r="H399" s="5" t="s">
        <v>130</v>
      </c>
      <c r="I399" s="30">
        <f t="shared" si="6"/>
        <v>44342</v>
      </c>
      <c r="J399" s="29">
        <f>+VLOOKUP(Table1314[[#This Row],[DeviceMAC]],C400:F2302,3,0)</f>
        <v>44342.74464120371</v>
      </c>
      <c r="K399">
        <f>+VLOOKUP(Table1314[[#This Row],[DeviceMAC]],C400:F2302,4,0)</f>
        <v>139</v>
      </c>
      <c r="L399" t="str">
        <f>VLOOKUP(Table1314[[#This Row],[PrevRecordType]],RecordTypes!$B$13:$C$27,2,0)</f>
        <v>User Logout Start</v>
      </c>
      <c r="M399" t="str">
        <f>+VLOOKUP(Table1314[[#This Row],[DeviceMAC]],C400:H2302,5,0)</f>
        <v>User Logout Start</v>
      </c>
    </row>
    <row r="400" spans="2:13" ht="28.8" hidden="1" x14ac:dyDescent="0.3">
      <c r="B400" s="5" t="s">
        <v>29</v>
      </c>
      <c r="C400" s="5" t="s">
        <v>135</v>
      </c>
      <c r="D400" s="6">
        <v>44342</v>
      </c>
      <c r="E400" s="28">
        <v>44342.74464120371</v>
      </c>
      <c r="F400" s="7">
        <v>139</v>
      </c>
      <c r="G400" s="7" t="str">
        <f>VLOOKUP(Table1314[[#This Row],[LogRecordType]],RecordTypes!$B$13:$C$27,2,0)</f>
        <v>User Logout Start</v>
      </c>
      <c r="H400" s="5" t="s">
        <v>140</v>
      </c>
      <c r="I400" s="30">
        <f t="shared" si="6"/>
        <v>44342</v>
      </c>
      <c r="J400" s="29">
        <f>+VLOOKUP(Table1314[[#This Row],[DeviceMAC]],C401:F2303,3,0)</f>
        <v>44342.320127314815</v>
      </c>
      <c r="K400">
        <f>+VLOOKUP(Table1314[[#This Row],[DeviceMAC]],C401:F2303,4,0)</f>
        <v>123</v>
      </c>
      <c r="L400" t="str">
        <f>VLOOKUP(Table1314[[#This Row],[PrevRecordType]],RecordTypes!$B$13:$C$27,2,0)</f>
        <v>User Login Start is Good</v>
      </c>
      <c r="M400" t="str">
        <f>+VLOOKUP(Table1314[[#This Row],[DeviceMAC]],C401:H2303,5,0)</f>
        <v>User Login Start is Good</v>
      </c>
    </row>
    <row r="401" spans="2:13" ht="43.2" hidden="1" x14ac:dyDescent="0.3">
      <c r="B401" s="5" t="s">
        <v>29</v>
      </c>
      <c r="C401" s="5" t="s">
        <v>97</v>
      </c>
      <c r="D401" s="6">
        <v>44342</v>
      </c>
      <c r="E401" s="28">
        <v>44342.733819444446</v>
      </c>
      <c r="F401" s="7">
        <v>156</v>
      </c>
      <c r="G401" s="7" t="str">
        <f>VLOOKUP(Table1314[[#This Row],[LogRecordType]],RecordTypes!$B$13:$C$27,2,0)</f>
        <v>PowerDown Or Network Disconnect Discovered</v>
      </c>
      <c r="H401" s="5" t="s">
        <v>67</v>
      </c>
      <c r="I401" s="30">
        <f t="shared" si="6"/>
        <v>44342</v>
      </c>
      <c r="J401" s="29">
        <f>+VLOOKUP(Table1314[[#This Row],[DeviceMAC]],C402:F2304,3,0)</f>
        <v>44342.733680555553</v>
      </c>
      <c r="K401">
        <f>+VLOOKUP(Table1314[[#This Row],[DeviceMAC]],C402:F2304,4,0)</f>
        <v>151</v>
      </c>
      <c r="L401" t="str">
        <f>VLOOKUP(Table1314[[#This Row],[PrevRecordType]],RecordTypes!$B$13:$C$27,2,0)</f>
        <v>Device Shutdown Finish</v>
      </c>
      <c r="M401" t="str">
        <f>+VLOOKUP(Table1314[[#This Row],[DeviceMAC]],C402:H2304,5,0)</f>
        <v>Device Shutdown Finish</v>
      </c>
    </row>
    <row r="402" spans="2:13" ht="28.8" hidden="1" x14ac:dyDescent="0.3">
      <c r="B402" s="5" t="s">
        <v>29</v>
      </c>
      <c r="C402" s="5" t="s">
        <v>97</v>
      </c>
      <c r="D402" s="6">
        <v>44342</v>
      </c>
      <c r="E402" s="28">
        <v>44342.733680555553</v>
      </c>
      <c r="F402" s="7">
        <v>151</v>
      </c>
      <c r="G402" s="7" t="str">
        <f>VLOOKUP(Table1314[[#This Row],[LogRecordType]],RecordTypes!$B$13:$C$27,2,0)</f>
        <v>Device Shutdown Finish</v>
      </c>
      <c r="H402" s="5" t="s">
        <v>98</v>
      </c>
      <c r="I402" s="30">
        <f t="shared" si="6"/>
        <v>44342</v>
      </c>
      <c r="J402" s="29">
        <f>+VLOOKUP(Table1314[[#This Row],[DeviceMAC]],C403:F2305,3,0)</f>
        <v>44342.732928240737</v>
      </c>
      <c r="K402">
        <f>+VLOOKUP(Table1314[[#This Row],[DeviceMAC]],C403:F2305,4,0)</f>
        <v>149</v>
      </c>
      <c r="L402" t="str">
        <f>VLOOKUP(Table1314[[#This Row],[PrevRecordType]],RecordTypes!$B$13:$C$27,2,0)</f>
        <v>Device Shutdown Start</v>
      </c>
      <c r="M402" t="str">
        <f>+VLOOKUP(Table1314[[#This Row],[DeviceMAC]],C403:H2305,5,0)</f>
        <v>Device Shutdown Start</v>
      </c>
    </row>
    <row r="403" spans="2:13" ht="43.2" hidden="1" x14ac:dyDescent="0.3">
      <c r="B403" s="5" t="s">
        <v>29</v>
      </c>
      <c r="C403" s="5" t="s">
        <v>113</v>
      </c>
      <c r="D403" s="6">
        <v>44342</v>
      </c>
      <c r="E403" s="28">
        <v>44342.733506944438</v>
      </c>
      <c r="F403" s="7">
        <v>156</v>
      </c>
      <c r="G403" s="7" t="str">
        <f>VLOOKUP(Table1314[[#This Row],[LogRecordType]],RecordTypes!$B$13:$C$27,2,0)</f>
        <v>PowerDown Or Network Disconnect Discovered</v>
      </c>
      <c r="H403" s="5" t="s">
        <v>67</v>
      </c>
      <c r="I403" s="30">
        <f t="shared" si="6"/>
        <v>44342</v>
      </c>
      <c r="J403" s="29">
        <f>+VLOOKUP(Table1314[[#This Row],[DeviceMAC]],C404:F2306,3,0)</f>
        <v>44342.733379629623</v>
      </c>
      <c r="K403">
        <f>+VLOOKUP(Table1314[[#This Row],[DeviceMAC]],C404:F2306,4,0)</f>
        <v>144</v>
      </c>
      <c r="L403" t="str">
        <f>VLOOKUP(Table1314[[#This Row],[PrevRecordType]],RecordTypes!$B$13:$C$27,2,0)</f>
        <v>User Logout is Good</v>
      </c>
      <c r="M403" t="str">
        <f>+VLOOKUP(Table1314[[#This Row],[DeviceMAC]],C404:H2306,5,0)</f>
        <v>User Logout is Good</v>
      </c>
    </row>
    <row r="404" spans="2:13" hidden="1" x14ac:dyDescent="0.3">
      <c r="B404" s="5" t="s">
        <v>29</v>
      </c>
      <c r="C404" s="5" t="s">
        <v>113</v>
      </c>
      <c r="D404" s="6">
        <v>44342</v>
      </c>
      <c r="E404" s="28">
        <v>44342.733379629623</v>
      </c>
      <c r="F404" s="7">
        <v>144</v>
      </c>
      <c r="G404" s="7" t="str">
        <f>VLOOKUP(Table1314[[#This Row],[LogRecordType]],RecordTypes!$B$13:$C$27,2,0)</f>
        <v>User Logout is Good</v>
      </c>
      <c r="H404" s="5" t="s">
        <v>129</v>
      </c>
      <c r="I404" s="30">
        <f t="shared" si="6"/>
        <v>44342</v>
      </c>
      <c r="J404" s="29">
        <f>+VLOOKUP(Table1314[[#This Row],[DeviceMAC]],C405:F2307,3,0)</f>
        <v>44342.732025462959</v>
      </c>
      <c r="K404">
        <f>+VLOOKUP(Table1314[[#This Row],[DeviceMAC]],C405:F2307,4,0)</f>
        <v>139</v>
      </c>
      <c r="L404" t="str">
        <f>VLOOKUP(Table1314[[#This Row],[PrevRecordType]],RecordTypes!$B$13:$C$27,2,0)</f>
        <v>User Logout Start</v>
      </c>
      <c r="M404" t="str">
        <f>+VLOOKUP(Table1314[[#This Row],[DeviceMAC]],C405:H2307,5,0)</f>
        <v>User Logout Start</v>
      </c>
    </row>
    <row r="405" spans="2:13" hidden="1" x14ac:dyDescent="0.3">
      <c r="B405" s="5" t="s">
        <v>29</v>
      </c>
      <c r="C405" s="5" t="s">
        <v>97</v>
      </c>
      <c r="D405" s="6">
        <v>44342</v>
      </c>
      <c r="E405" s="28">
        <v>44342.732928240737</v>
      </c>
      <c r="F405" s="7">
        <v>149</v>
      </c>
      <c r="G405" s="7" t="str">
        <f>VLOOKUP(Table1314[[#This Row],[LogRecordType]],RecordTypes!$B$13:$C$27,2,0)</f>
        <v>Device Shutdown Start</v>
      </c>
      <c r="H405" s="5" t="s">
        <v>98</v>
      </c>
      <c r="I405" s="30">
        <f t="shared" si="6"/>
        <v>44342</v>
      </c>
      <c r="J405" s="29">
        <f>+VLOOKUP(Table1314[[#This Row],[DeviceMAC]],C406:F2308,3,0)</f>
        <v>44342.732164351852</v>
      </c>
      <c r="K405">
        <f>+VLOOKUP(Table1314[[#This Row],[DeviceMAC]],C406:F2308,4,0)</f>
        <v>144</v>
      </c>
      <c r="L405" t="str">
        <f>VLOOKUP(Table1314[[#This Row],[PrevRecordType]],RecordTypes!$B$13:$C$27,2,0)</f>
        <v>User Logout is Good</v>
      </c>
      <c r="M405" t="str">
        <f>+VLOOKUP(Table1314[[#This Row],[DeviceMAC]],C406:H2308,5,0)</f>
        <v>User Logout is Good</v>
      </c>
    </row>
    <row r="406" spans="2:13" hidden="1" x14ac:dyDescent="0.3">
      <c r="B406" s="5" t="s">
        <v>29</v>
      </c>
      <c r="C406" s="5" t="s">
        <v>97</v>
      </c>
      <c r="D406" s="6">
        <v>44342</v>
      </c>
      <c r="E406" s="28">
        <v>44342.732164351852</v>
      </c>
      <c r="F406" s="7">
        <v>144</v>
      </c>
      <c r="G406" s="7" t="str">
        <f>VLOOKUP(Table1314[[#This Row],[LogRecordType]],RecordTypes!$B$13:$C$27,2,0)</f>
        <v>User Logout is Good</v>
      </c>
      <c r="H406" s="5" t="s">
        <v>94</v>
      </c>
      <c r="I406" s="30">
        <f t="shared" si="6"/>
        <v>44342</v>
      </c>
      <c r="J406" s="29">
        <f>+VLOOKUP(Table1314[[#This Row],[DeviceMAC]],C407:F2309,3,0)</f>
        <v>44342.731712962966</v>
      </c>
      <c r="K406">
        <f>+VLOOKUP(Table1314[[#This Row],[DeviceMAC]],C407:F2309,4,0)</f>
        <v>139</v>
      </c>
      <c r="L406" t="str">
        <f>VLOOKUP(Table1314[[#This Row],[PrevRecordType]],RecordTypes!$B$13:$C$27,2,0)</f>
        <v>User Logout Start</v>
      </c>
      <c r="M406" t="str">
        <f>+VLOOKUP(Table1314[[#This Row],[DeviceMAC]],C407:H2309,5,0)</f>
        <v>User Logout Start</v>
      </c>
    </row>
    <row r="407" spans="2:13" hidden="1" x14ac:dyDescent="0.3">
      <c r="B407" s="5" t="s">
        <v>29</v>
      </c>
      <c r="C407" s="5" t="s">
        <v>113</v>
      </c>
      <c r="D407" s="6">
        <v>44342</v>
      </c>
      <c r="E407" s="28">
        <v>44342.732025462959</v>
      </c>
      <c r="F407" s="7">
        <v>139</v>
      </c>
      <c r="G407" s="7" t="str">
        <f>VLOOKUP(Table1314[[#This Row],[LogRecordType]],RecordTypes!$B$13:$C$27,2,0)</f>
        <v>User Logout Start</v>
      </c>
      <c r="H407" s="5" t="s">
        <v>129</v>
      </c>
      <c r="I407" s="30">
        <f t="shared" si="6"/>
        <v>44342</v>
      </c>
      <c r="J407" s="29">
        <f>+VLOOKUP(Table1314[[#This Row],[DeviceMAC]],C408:F2310,3,0)</f>
        <v>44342.31585648148</v>
      </c>
      <c r="K407">
        <f>+VLOOKUP(Table1314[[#This Row],[DeviceMAC]],C408:F2310,4,0)</f>
        <v>123</v>
      </c>
      <c r="L407" t="str">
        <f>VLOOKUP(Table1314[[#This Row],[PrevRecordType]],RecordTypes!$B$13:$C$27,2,0)</f>
        <v>User Login Start is Good</v>
      </c>
      <c r="M407" t="str">
        <f>+VLOOKUP(Table1314[[#This Row],[DeviceMAC]],C408:H2310,5,0)</f>
        <v>User Login Start is Good</v>
      </c>
    </row>
    <row r="408" spans="2:13" ht="28.8" hidden="1" x14ac:dyDescent="0.3">
      <c r="B408" s="5" t="s">
        <v>29</v>
      </c>
      <c r="C408" s="5" t="s">
        <v>97</v>
      </c>
      <c r="D408" s="6">
        <v>44342</v>
      </c>
      <c r="E408" s="28">
        <v>44342.731712962966</v>
      </c>
      <c r="F408" s="7">
        <v>139</v>
      </c>
      <c r="G408" s="7" t="str">
        <f>VLOOKUP(Table1314[[#This Row],[LogRecordType]],RecordTypes!$B$13:$C$27,2,0)</f>
        <v>User Logout Start</v>
      </c>
      <c r="H408" s="5" t="s">
        <v>99</v>
      </c>
      <c r="I408" s="30">
        <f t="shared" si="6"/>
        <v>44342</v>
      </c>
      <c r="J408" s="29">
        <f>+VLOOKUP(Table1314[[#This Row],[DeviceMAC]],C409:F2311,3,0)</f>
        <v>44342.302118055559</v>
      </c>
      <c r="K408">
        <f>+VLOOKUP(Table1314[[#This Row],[DeviceMAC]],C409:F2311,4,0)</f>
        <v>123</v>
      </c>
      <c r="L408" t="str">
        <f>VLOOKUP(Table1314[[#This Row],[PrevRecordType]],RecordTypes!$B$13:$C$27,2,0)</f>
        <v>User Login Start is Good</v>
      </c>
      <c r="M408" t="str">
        <f>+VLOOKUP(Table1314[[#This Row],[DeviceMAC]],C409:H2311,5,0)</f>
        <v>User Login Start is Good</v>
      </c>
    </row>
    <row r="409" spans="2:13" ht="43.2" hidden="1" x14ac:dyDescent="0.3">
      <c r="B409" s="5" t="s">
        <v>26</v>
      </c>
      <c r="C409" s="5" t="s">
        <v>156</v>
      </c>
      <c r="D409" s="6">
        <v>44342</v>
      </c>
      <c r="E409" s="28">
        <v>44342.719918981486</v>
      </c>
      <c r="F409" s="7">
        <v>156</v>
      </c>
      <c r="G409" s="7" t="str">
        <f>VLOOKUP(Table1314[[#This Row],[LogRecordType]],RecordTypes!$B$13:$C$27,2,0)</f>
        <v>PowerDown Or Network Disconnect Discovered</v>
      </c>
      <c r="H409" s="5" t="s">
        <v>67</v>
      </c>
      <c r="I409" s="30">
        <f t="shared" si="6"/>
        <v>44342</v>
      </c>
      <c r="J409" s="29">
        <f>+VLOOKUP(Table1314[[#This Row],[DeviceMAC]],C410:F2312,3,0)</f>
        <v>44342.71979166667</v>
      </c>
      <c r="K409">
        <f>+VLOOKUP(Table1314[[#This Row],[DeviceMAC]],C410:F2312,4,0)</f>
        <v>151</v>
      </c>
      <c r="L409" t="str">
        <f>VLOOKUP(Table1314[[#This Row],[PrevRecordType]],RecordTypes!$B$13:$C$27,2,0)</f>
        <v>Device Shutdown Finish</v>
      </c>
      <c r="M409" t="str">
        <f>+VLOOKUP(Table1314[[#This Row],[DeviceMAC]],C410:H2312,5,0)</f>
        <v>Device Shutdown Finish</v>
      </c>
    </row>
    <row r="410" spans="2:13" ht="28.8" hidden="1" x14ac:dyDescent="0.3">
      <c r="B410" s="5" t="s">
        <v>26</v>
      </c>
      <c r="C410" s="5" t="s">
        <v>156</v>
      </c>
      <c r="D410" s="6">
        <v>44342</v>
      </c>
      <c r="E410" s="28">
        <v>44342.71979166667</v>
      </c>
      <c r="F410" s="7">
        <v>151</v>
      </c>
      <c r="G410" s="7" t="str">
        <f>VLOOKUP(Table1314[[#This Row],[LogRecordType]],RecordTypes!$B$13:$C$27,2,0)</f>
        <v>Device Shutdown Finish</v>
      </c>
      <c r="H410" s="5" t="s">
        <v>157</v>
      </c>
      <c r="I410" s="30">
        <f t="shared" si="6"/>
        <v>44342</v>
      </c>
      <c r="J410" s="29">
        <f>+VLOOKUP(Table1314[[#This Row],[DeviceMAC]],C411:F2313,3,0)</f>
        <v>44342.718958333338</v>
      </c>
      <c r="K410">
        <f>+VLOOKUP(Table1314[[#This Row],[DeviceMAC]],C411:F2313,4,0)</f>
        <v>149</v>
      </c>
      <c r="L410" t="str">
        <f>VLOOKUP(Table1314[[#This Row],[PrevRecordType]],RecordTypes!$B$13:$C$27,2,0)</f>
        <v>Device Shutdown Start</v>
      </c>
      <c r="M410" t="str">
        <f>+VLOOKUP(Table1314[[#This Row],[DeviceMAC]],C411:H2313,5,0)</f>
        <v>Device Shutdown Start</v>
      </c>
    </row>
    <row r="411" spans="2:13" ht="43.2" hidden="1" x14ac:dyDescent="0.3">
      <c r="B411" s="5" t="s">
        <v>29</v>
      </c>
      <c r="C411" s="5" t="s">
        <v>147</v>
      </c>
      <c r="D411" s="6">
        <v>44342</v>
      </c>
      <c r="E411" s="28">
        <v>44342.719004629624</v>
      </c>
      <c r="F411" s="7">
        <v>156</v>
      </c>
      <c r="G411" s="7" t="str">
        <f>VLOOKUP(Table1314[[#This Row],[LogRecordType]],RecordTypes!$B$13:$C$27,2,0)</f>
        <v>PowerDown Or Network Disconnect Discovered</v>
      </c>
      <c r="H411" s="5" t="s">
        <v>67</v>
      </c>
      <c r="I411" s="30">
        <f t="shared" si="6"/>
        <v>44342</v>
      </c>
      <c r="J411" s="29">
        <f>+VLOOKUP(Table1314[[#This Row],[DeviceMAC]],C412:F2314,3,0)</f>
        <v>44342.718854166662</v>
      </c>
      <c r="K411">
        <f>+VLOOKUP(Table1314[[#This Row],[DeviceMAC]],C412:F2314,4,0)</f>
        <v>144</v>
      </c>
      <c r="L411" t="str">
        <f>VLOOKUP(Table1314[[#This Row],[PrevRecordType]],RecordTypes!$B$13:$C$27,2,0)</f>
        <v>User Logout is Good</v>
      </c>
      <c r="M411" t="str">
        <f>+VLOOKUP(Table1314[[#This Row],[DeviceMAC]],C412:H2314,5,0)</f>
        <v>User Logout is Good</v>
      </c>
    </row>
    <row r="412" spans="2:13" hidden="1" x14ac:dyDescent="0.3">
      <c r="B412" s="5" t="s">
        <v>26</v>
      </c>
      <c r="C412" s="5" t="s">
        <v>156</v>
      </c>
      <c r="D412" s="6">
        <v>44342</v>
      </c>
      <c r="E412" s="28">
        <v>44342.718958333338</v>
      </c>
      <c r="F412" s="7">
        <v>149</v>
      </c>
      <c r="G412" s="7" t="str">
        <f>VLOOKUP(Table1314[[#This Row],[LogRecordType]],RecordTypes!$B$13:$C$27,2,0)</f>
        <v>Device Shutdown Start</v>
      </c>
      <c r="H412" s="5" t="s">
        <v>157</v>
      </c>
      <c r="I412" s="30">
        <f t="shared" si="6"/>
        <v>44342</v>
      </c>
      <c r="J412" s="29">
        <f>+VLOOKUP(Table1314[[#This Row],[DeviceMAC]],C413:F2315,3,0)</f>
        <v>44342.718310185192</v>
      </c>
      <c r="K412">
        <f>+VLOOKUP(Table1314[[#This Row],[DeviceMAC]],C413:F2315,4,0)</f>
        <v>144</v>
      </c>
      <c r="L412" t="str">
        <f>VLOOKUP(Table1314[[#This Row],[PrevRecordType]],RecordTypes!$B$13:$C$27,2,0)</f>
        <v>User Logout is Good</v>
      </c>
      <c r="M412" t="str">
        <f>+VLOOKUP(Table1314[[#This Row],[DeviceMAC]],C413:H2315,5,0)</f>
        <v>User Logout is Good</v>
      </c>
    </row>
    <row r="413" spans="2:13" hidden="1" x14ac:dyDescent="0.3">
      <c r="B413" s="5" t="s">
        <v>29</v>
      </c>
      <c r="C413" s="5" t="s">
        <v>147</v>
      </c>
      <c r="D413" s="6">
        <v>44342</v>
      </c>
      <c r="E413" s="28">
        <v>44342.718854166662</v>
      </c>
      <c r="F413" s="7">
        <v>144</v>
      </c>
      <c r="G413" s="7" t="str">
        <f>VLOOKUP(Table1314[[#This Row],[LogRecordType]],RecordTypes!$B$13:$C$27,2,0)</f>
        <v>User Logout is Good</v>
      </c>
      <c r="H413" s="5" t="s">
        <v>160</v>
      </c>
      <c r="I413" s="30">
        <f t="shared" si="6"/>
        <v>44342</v>
      </c>
      <c r="J413" s="29">
        <f>+VLOOKUP(Table1314[[#This Row],[DeviceMAC]],C414:F2316,3,0)</f>
        <v>44342.717453703699</v>
      </c>
      <c r="K413">
        <f>+VLOOKUP(Table1314[[#This Row],[DeviceMAC]],C414:F2316,4,0)</f>
        <v>139</v>
      </c>
      <c r="L413" t="str">
        <f>VLOOKUP(Table1314[[#This Row],[PrevRecordType]],RecordTypes!$B$13:$C$27,2,0)</f>
        <v>User Logout Start</v>
      </c>
      <c r="M413" t="str">
        <f>+VLOOKUP(Table1314[[#This Row],[DeviceMAC]],C414:H2316,5,0)</f>
        <v>User Logout Start</v>
      </c>
    </row>
    <row r="414" spans="2:13" ht="43.2" hidden="1" x14ac:dyDescent="0.3">
      <c r="B414" s="5" t="s">
        <v>26</v>
      </c>
      <c r="C414" s="5" t="s">
        <v>184</v>
      </c>
      <c r="D414" s="6">
        <v>44342</v>
      </c>
      <c r="E414" s="28">
        <v>44342.718726851854</v>
      </c>
      <c r="F414" s="7">
        <v>156</v>
      </c>
      <c r="G414" s="7" t="str">
        <f>VLOOKUP(Table1314[[#This Row],[LogRecordType]],RecordTypes!$B$13:$C$27,2,0)</f>
        <v>PowerDown Or Network Disconnect Discovered</v>
      </c>
      <c r="H414" s="5" t="s">
        <v>67</v>
      </c>
      <c r="I414" s="30">
        <f t="shared" si="6"/>
        <v>44342</v>
      </c>
      <c r="J414" s="29">
        <f>+VLOOKUP(Table1314[[#This Row],[DeviceMAC]],C415:F2317,3,0)</f>
        <v>44342.718576388892</v>
      </c>
      <c r="K414">
        <f>+VLOOKUP(Table1314[[#This Row],[DeviceMAC]],C415:F2317,4,0)</f>
        <v>151</v>
      </c>
      <c r="L414" t="str">
        <f>VLOOKUP(Table1314[[#This Row],[PrevRecordType]],RecordTypes!$B$13:$C$27,2,0)</f>
        <v>Device Shutdown Finish</v>
      </c>
      <c r="M414" t="str">
        <f>+VLOOKUP(Table1314[[#This Row],[DeviceMAC]],C415:H2317,5,0)</f>
        <v>Device Shutdown Finish</v>
      </c>
    </row>
    <row r="415" spans="2:13" ht="28.8" hidden="1" x14ac:dyDescent="0.3">
      <c r="B415" s="5" t="s">
        <v>26</v>
      </c>
      <c r="C415" s="5" t="s">
        <v>184</v>
      </c>
      <c r="D415" s="6">
        <v>44342</v>
      </c>
      <c r="E415" s="28">
        <v>44342.718576388892</v>
      </c>
      <c r="F415" s="7">
        <v>151</v>
      </c>
      <c r="G415" s="7" t="str">
        <f>VLOOKUP(Table1314[[#This Row],[LogRecordType]],RecordTypes!$B$13:$C$27,2,0)</f>
        <v>Device Shutdown Finish</v>
      </c>
      <c r="H415" s="5" t="s">
        <v>185</v>
      </c>
      <c r="I415" s="30">
        <f t="shared" si="6"/>
        <v>44342</v>
      </c>
      <c r="J415" s="29">
        <f>+VLOOKUP(Table1314[[#This Row],[DeviceMAC]],C416:F2318,3,0)</f>
        <v>44342.717928240745</v>
      </c>
      <c r="K415">
        <f>+VLOOKUP(Table1314[[#This Row],[DeviceMAC]],C416:F2318,4,0)</f>
        <v>149</v>
      </c>
      <c r="L415" t="str">
        <f>VLOOKUP(Table1314[[#This Row],[PrevRecordType]],RecordTypes!$B$13:$C$27,2,0)</f>
        <v>Device Shutdown Start</v>
      </c>
      <c r="M415" t="str">
        <f>+VLOOKUP(Table1314[[#This Row],[DeviceMAC]],C416:H2318,5,0)</f>
        <v>Device Shutdown Start</v>
      </c>
    </row>
    <row r="416" spans="2:13" ht="43.2" hidden="1" x14ac:dyDescent="0.3">
      <c r="B416" s="5" t="s">
        <v>26</v>
      </c>
      <c r="C416" s="5" t="s">
        <v>166</v>
      </c>
      <c r="D416" s="6">
        <v>44342</v>
      </c>
      <c r="E416" s="28">
        <v>44342.718530092599</v>
      </c>
      <c r="F416" s="7">
        <v>156</v>
      </c>
      <c r="G416" s="7" t="str">
        <f>VLOOKUP(Table1314[[#This Row],[LogRecordType]],RecordTypes!$B$13:$C$27,2,0)</f>
        <v>PowerDown Or Network Disconnect Discovered</v>
      </c>
      <c r="H416" s="5" t="s">
        <v>67</v>
      </c>
      <c r="I416" s="30">
        <f t="shared" si="6"/>
        <v>44342</v>
      </c>
      <c r="J416" s="29">
        <f>+VLOOKUP(Table1314[[#This Row],[DeviceMAC]],C417:F2319,3,0)</f>
        <v>44342.718368055561</v>
      </c>
      <c r="K416">
        <f>+VLOOKUP(Table1314[[#This Row],[DeviceMAC]],C417:F2319,4,0)</f>
        <v>144</v>
      </c>
      <c r="L416" t="str">
        <f>VLOOKUP(Table1314[[#This Row],[PrevRecordType]],RecordTypes!$B$13:$C$27,2,0)</f>
        <v>User Logout is Good</v>
      </c>
      <c r="M416" t="str">
        <f>+VLOOKUP(Table1314[[#This Row],[DeviceMAC]],C417:H2319,5,0)</f>
        <v>User Logout is Good</v>
      </c>
    </row>
    <row r="417" spans="2:13" ht="43.2" hidden="1" x14ac:dyDescent="0.3">
      <c r="B417" s="5" t="s">
        <v>29</v>
      </c>
      <c r="C417" s="5" t="s">
        <v>158</v>
      </c>
      <c r="D417" s="6">
        <v>44342</v>
      </c>
      <c r="E417" s="28">
        <v>44342.718460648146</v>
      </c>
      <c r="F417" s="7">
        <v>156</v>
      </c>
      <c r="G417" s="7" t="str">
        <f>VLOOKUP(Table1314[[#This Row],[LogRecordType]],RecordTypes!$B$13:$C$27,2,0)</f>
        <v>PowerDown Or Network Disconnect Discovered</v>
      </c>
      <c r="H417" s="5" t="s">
        <v>67</v>
      </c>
      <c r="I417" s="30">
        <f t="shared" si="6"/>
        <v>44342</v>
      </c>
      <c r="J417" s="29">
        <f>+VLOOKUP(Table1314[[#This Row],[DeviceMAC]],C418:F2320,3,0)</f>
        <v>44342.718333333331</v>
      </c>
      <c r="K417">
        <f>+VLOOKUP(Table1314[[#This Row],[DeviceMAC]],C418:F2320,4,0)</f>
        <v>151</v>
      </c>
      <c r="L417" t="str">
        <f>VLOOKUP(Table1314[[#This Row],[PrevRecordType]],RecordTypes!$B$13:$C$27,2,0)</f>
        <v>Device Shutdown Finish</v>
      </c>
      <c r="M417" t="str">
        <f>+VLOOKUP(Table1314[[#This Row],[DeviceMAC]],C418:H2320,5,0)</f>
        <v>Device Shutdown Finish</v>
      </c>
    </row>
    <row r="418" spans="2:13" hidden="1" x14ac:dyDescent="0.3">
      <c r="B418" s="5" t="s">
        <v>26</v>
      </c>
      <c r="C418" s="5" t="s">
        <v>166</v>
      </c>
      <c r="D418" s="6">
        <v>44342</v>
      </c>
      <c r="E418" s="28">
        <v>44342.718368055561</v>
      </c>
      <c r="F418" s="7">
        <v>144</v>
      </c>
      <c r="G418" s="7" t="str">
        <f>VLOOKUP(Table1314[[#This Row],[LogRecordType]],RecordTypes!$B$13:$C$27,2,0)</f>
        <v>User Logout is Good</v>
      </c>
      <c r="H418" s="5" t="s">
        <v>182</v>
      </c>
      <c r="I418" s="30">
        <f t="shared" si="6"/>
        <v>44342</v>
      </c>
      <c r="J418" s="29">
        <f>+VLOOKUP(Table1314[[#This Row],[DeviceMAC]],C419:F2321,3,0)</f>
        <v>44342.717025462975</v>
      </c>
      <c r="K418">
        <f>+VLOOKUP(Table1314[[#This Row],[DeviceMAC]],C419:F2321,4,0)</f>
        <v>139</v>
      </c>
      <c r="L418" t="str">
        <f>VLOOKUP(Table1314[[#This Row],[PrevRecordType]],RecordTypes!$B$13:$C$27,2,0)</f>
        <v>User Logout Start</v>
      </c>
      <c r="M418" t="str">
        <f>+VLOOKUP(Table1314[[#This Row],[DeviceMAC]],C419:H2321,5,0)</f>
        <v>User Logout Start</v>
      </c>
    </row>
    <row r="419" spans="2:13" ht="28.8" hidden="1" x14ac:dyDescent="0.3">
      <c r="B419" s="5" t="s">
        <v>29</v>
      </c>
      <c r="C419" s="5" t="s">
        <v>158</v>
      </c>
      <c r="D419" s="6">
        <v>44342</v>
      </c>
      <c r="E419" s="28">
        <v>44342.718333333331</v>
      </c>
      <c r="F419" s="7">
        <v>151</v>
      </c>
      <c r="G419" s="7" t="str">
        <f>VLOOKUP(Table1314[[#This Row],[LogRecordType]],RecordTypes!$B$13:$C$27,2,0)</f>
        <v>Device Shutdown Finish</v>
      </c>
      <c r="H419" s="5" t="s">
        <v>159</v>
      </c>
      <c r="I419" s="30">
        <f t="shared" si="6"/>
        <v>44342</v>
      </c>
      <c r="J419" s="29">
        <f>+VLOOKUP(Table1314[[#This Row],[DeviceMAC]],C420:F2322,3,0)</f>
        <v>44342.71806712963</v>
      </c>
      <c r="K419">
        <f>+VLOOKUP(Table1314[[#This Row],[DeviceMAC]],C420:F2322,4,0)</f>
        <v>149</v>
      </c>
      <c r="L419" t="str">
        <f>VLOOKUP(Table1314[[#This Row],[PrevRecordType]],RecordTypes!$B$13:$C$27,2,0)</f>
        <v>Device Shutdown Start</v>
      </c>
      <c r="M419" t="str">
        <f>+VLOOKUP(Table1314[[#This Row],[DeviceMAC]],C420:H2322,5,0)</f>
        <v>Device Shutdown Start</v>
      </c>
    </row>
    <row r="420" spans="2:13" hidden="1" x14ac:dyDescent="0.3">
      <c r="B420" s="5" t="s">
        <v>26</v>
      </c>
      <c r="C420" s="5" t="s">
        <v>156</v>
      </c>
      <c r="D420" s="6">
        <v>44342</v>
      </c>
      <c r="E420" s="28">
        <v>44342.718310185192</v>
      </c>
      <c r="F420" s="7">
        <v>144</v>
      </c>
      <c r="G420" s="7" t="str">
        <f>VLOOKUP(Table1314[[#This Row],[LogRecordType]],RecordTypes!$B$13:$C$27,2,0)</f>
        <v>User Logout is Good</v>
      </c>
      <c r="H420" s="5" t="s">
        <v>173</v>
      </c>
      <c r="I420" s="30">
        <f t="shared" si="6"/>
        <v>44342</v>
      </c>
      <c r="J420" s="29">
        <f>+VLOOKUP(Table1314[[#This Row],[DeviceMAC]],C421:F2323,3,0)</f>
        <v>44342.717025462967</v>
      </c>
      <c r="K420">
        <f>+VLOOKUP(Table1314[[#This Row],[DeviceMAC]],C421:F2323,4,0)</f>
        <v>139</v>
      </c>
      <c r="L420" t="str">
        <f>VLOOKUP(Table1314[[#This Row],[PrevRecordType]],RecordTypes!$B$13:$C$27,2,0)</f>
        <v>User Logout Start</v>
      </c>
      <c r="M420" t="str">
        <f>+VLOOKUP(Table1314[[#This Row],[DeviceMAC]],C421:H2323,5,0)</f>
        <v>User Logout Start</v>
      </c>
    </row>
    <row r="421" spans="2:13" hidden="1" x14ac:dyDescent="0.3">
      <c r="B421" s="5" t="s">
        <v>29</v>
      </c>
      <c r="C421" s="5" t="s">
        <v>158</v>
      </c>
      <c r="D421" s="6">
        <v>44342</v>
      </c>
      <c r="E421" s="28">
        <v>44342.71806712963</v>
      </c>
      <c r="F421" s="7">
        <v>149</v>
      </c>
      <c r="G421" s="7" t="str">
        <f>VLOOKUP(Table1314[[#This Row],[LogRecordType]],RecordTypes!$B$13:$C$27,2,0)</f>
        <v>Device Shutdown Start</v>
      </c>
      <c r="H421" s="5" t="s">
        <v>159</v>
      </c>
      <c r="I421" s="30">
        <f t="shared" si="6"/>
        <v>44342</v>
      </c>
      <c r="J421" s="29">
        <f>+VLOOKUP(Table1314[[#This Row],[DeviceMAC]],C422:F2324,3,0)</f>
        <v>44342.717743055553</v>
      </c>
      <c r="K421">
        <f>+VLOOKUP(Table1314[[#This Row],[DeviceMAC]],C422:F2324,4,0)</f>
        <v>144</v>
      </c>
      <c r="L421" t="str">
        <f>VLOOKUP(Table1314[[#This Row],[PrevRecordType]],RecordTypes!$B$13:$C$27,2,0)</f>
        <v>User Logout is Good</v>
      </c>
      <c r="M421" t="str">
        <f>+VLOOKUP(Table1314[[#This Row],[DeviceMAC]],C422:H2324,5,0)</f>
        <v>User Logout is Good</v>
      </c>
    </row>
    <row r="422" spans="2:13" hidden="1" x14ac:dyDescent="0.3">
      <c r="B422" s="5" t="s">
        <v>26</v>
      </c>
      <c r="C422" s="5" t="s">
        <v>184</v>
      </c>
      <c r="D422" s="6">
        <v>44342</v>
      </c>
      <c r="E422" s="28">
        <v>44342.717928240745</v>
      </c>
      <c r="F422" s="7">
        <v>149</v>
      </c>
      <c r="G422" s="7" t="str">
        <f>VLOOKUP(Table1314[[#This Row],[LogRecordType]],RecordTypes!$B$13:$C$27,2,0)</f>
        <v>Device Shutdown Start</v>
      </c>
      <c r="H422" s="5" t="s">
        <v>185</v>
      </c>
      <c r="I422" s="30">
        <f t="shared" si="6"/>
        <v>44342</v>
      </c>
      <c r="J422" s="29">
        <f>+VLOOKUP(Table1314[[#This Row],[DeviceMAC]],C423:F2325,3,0)</f>
        <v>44342.717488425929</v>
      </c>
      <c r="K422">
        <f>+VLOOKUP(Table1314[[#This Row],[DeviceMAC]],C423:F2325,4,0)</f>
        <v>144</v>
      </c>
      <c r="L422" t="str">
        <f>VLOOKUP(Table1314[[#This Row],[PrevRecordType]],RecordTypes!$B$13:$C$27,2,0)</f>
        <v>User Logout is Good</v>
      </c>
      <c r="M422" t="str">
        <f>+VLOOKUP(Table1314[[#This Row],[DeviceMAC]],C423:H2325,5,0)</f>
        <v>User Logout is Good</v>
      </c>
    </row>
    <row r="423" spans="2:13" hidden="1" x14ac:dyDescent="0.3">
      <c r="B423" s="5" t="s">
        <v>29</v>
      </c>
      <c r="C423" s="5" t="s">
        <v>158</v>
      </c>
      <c r="D423" s="6">
        <v>44342</v>
      </c>
      <c r="E423" s="28">
        <v>44342.717743055553</v>
      </c>
      <c r="F423" s="7">
        <v>144</v>
      </c>
      <c r="G423" s="7" t="str">
        <f>VLOOKUP(Table1314[[#This Row],[LogRecordType]],RecordTypes!$B$13:$C$27,2,0)</f>
        <v>User Logout is Good</v>
      </c>
      <c r="H423" s="5" t="s">
        <v>171</v>
      </c>
      <c r="I423" s="30">
        <f t="shared" si="6"/>
        <v>44342</v>
      </c>
      <c r="J423" s="29">
        <f>+VLOOKUP(Table1314[[#This Row],[DeviceMAC]],C424:F2326,3,0)</f>
        <v>44342.71738425926</v>
      </c>
      <c r="K423">
        <f>+VLOOKUP(Table1314[[#This Row],[DeviceMAC]],C424:F2326,4,0)</f>
        <v>139</v>
      </c>
      <c r="L423" t="str">
        <f>VLOOKUP(Table1314[[#This Row],[PrevRecordType]],RecordTypes!$B$13:$C$27,2,0)</f>
        <v>User Logout Start</v>
      </c>
      <c r="M423" t="str">
        <f>+VLOOKUP(Table1314[[#This Row],[DeviceMAC]],C424:H2326,5,0)</f>
        <v>User Logout Start</v>
      </c>
    </row>
    <row r="424" spans="2:13" hidden="1" x14ac:dyDescent="0.3">
      <c r="B424" s="5" t="s">
        <v>26</v>
      </c>
      <c r="C424" s="5" t="s">
        <v>184</v>
      </c>
      <c r="D424" s="6">
        <v>44342</v>
      </c>
      <c r="E424" s="28">
        <v>44342.717488425929</v>
      </c>
      <c r="F424" s="7">
        <v>144</v>
      </c>
      <c r="G424" s="7" t="str">
        <f>VLOOKUP(Table1314[[#This Row],[LogRecordType]],RecordTypes!$B$13:$C$27,2,0)</f>
        <v>User Logout is Good</v>
      </c>
      <c r="H424" s="5" t="s">
        <v>182</v>
      </c>
      <c r="I424" s="30">
        <f t="shared" si="6"/>
        <v>44342</v>
      </c>
      <c r="J424" s="29">
        <f>+VLOOKUP(Table1314[[#This Row],[DeviceMAC]],C425:F2327,3,0)</f>
        <v>44342.716990740744</v>
      </c>
      <c r="K424">
        <f>+VLOOKUP(Table1314[[#This Row],[DeviceMAC]],C425:F2327,4,0)</f>
        <v>139</v>
      </c>
      <c r="L424" t="str">
        <f>VLOOKUP(Table1314[[#This Row],[PrevRecordType]],RecordTypes!$B$13:$C$27,2,0)</f>
        <v>User Logout Start</v>
      </c>
      <c r="M424" t="str">
        <f>+VLOOKUP(Table1314[[#This Row],[DeviceMAC]],C425:H2327,5,0)</f>
        <v>User Logout Start</v>
      </c>
    </row>
    <row r="425" spans="2:13" hidden="1" x14ac:dyDescent="0.3">
      <c r="B425" s="5" t="s">
        <v>29</v>
      </c>
      <c r="C425" s="5" t="s">
        <v>147</v>
      </c>
      <c r="D425" s="6">
        <v>44342</v>
      </c>
      <c r="E425" s="28">
        <v>44342.717453703699</v>
      </c>
      <c r="F425" s="7">
        <v>139</v>
      </c>
      <c r="G425" s="7" t="str">
        <f>VLOOKUP(Table1314[[#This Row],[LogRecordType]],RecordTypes!$B$13:$C$27,2,0)</f>
        <v>User Logout Start</v>
      </c>
      <c r="H425" s="5" t="s">
        <v>160</v>
      </c>
      <c r="I425" s="30">
        <f t="shared" si="6"/>
        <v>44342</v>
      </c>
      <c r="J425" s="29">
        <f>+VLOOKUP(Table1314[[#This Row],[DeviceMAC]],C426:F2328,3,0)</f>
        <v>44342.329895833333</v>
      </c>
      <c r="K425">
        <f>+VLOOKUP(Table1314[[#This Row],[DeviceMAC]],C426:F2328,4,0)</f>
        <v>113</v>
      </c>
      <c r="L425" t="str">
        <f>VLOOKUP(Table1314[[#This Row],[PrevRecordType]],RecordTypes!$B$13:$C$27,2,0)</f>
        <v>User Login Start</v>
      </c>
      <c r="M425" t="str">
        <f>+VLOOKUP(Table1314[[#This Row],[DeviceMAC]],C426:H2328,5,0)</f>
        <v>User Login Start</v>
      </c>
    </row>
    <row r="426" spans="2:13" ht="28.8" hidden="1" x14ac:dyDescent="0.3">
      <c r="B426" s="5" t="s">
        <v>29</v>
      </c>
      <c r="C426" s="5" t="s">
        <v>158</v>
      </c>
      <c r="D426" s="6">
        <v>44342</v>
      </c>
      <c r="E426" s="28">
        <v>44342.71738425926</v>
      </c>
      <c r="F426" s="7">
        <v>139</v>
      </c>
      <c r="G426" s="7" t="str">
        <f>VLOOKUP(Table1314[[#This Row],[LogRecordType]],RecordTypes!$B$13:$C$27,2,0)</f>
        <v>User Logout Start</v>
      </c>
      <c r="H426" s="5" t="s">
        <v>170</v>
      </c>
      <c r="I426" s="30">
        <f t="shared" si="6"/>
        <v>44342</v>
      </c>
      <c r="J426" s="29">
        <f>+VLOOKUP(Table1314[[#This Row],[DeviceMAC]],C427:F2329,3,0)</f>
        <v>44342.331793981488</v>
      </c>
      <c r="K426">
        <f>+VLOOKUP(Table1314[[#This Row],[DeviceMAC]],C427:F2329,4,0)</f>
        <v>123</v>
      </c>
      <c r="L426" t="str">
        <f>VLOOKUP(Table1314[[#This Row],[PrevRecordType]],RecordTypes!$B$13:$C$27,2,0)</f>
        <v>User Login Start is Good</v>
      </c>
      <c r="M426" t="str">
        <f>+VLOOKUP(Table1314[[#This Row],[DeviceMAC]],C427:H2329,5,0)</f>
        <v>User Login Start is Good</v>
      </c>
    </row>
    <row r="427" spans="2:13" hidden="1" x14ac:dyDescent="0.3">
      <c r="B427" s="5" t="s">
        <v>26</v>
      </c>
      <c r="C427" s="5" t="s">
        <v>166</v>
      </c>
      <c r="D427" s="6">
        <v>44342</v>
      </c>
      <c r="E427" s="28">
        <v>44342.717025462975</v>
      </c>
      <c r="F427" s="7">
        <v>139</v>
      </c>
      <c r="G427" s="7" t="str">
        <f>VLOOKUP(Table1314[[#This Row],[LogRecordType]],RecordTypes!$B$13:$C$27,2,0)</f>
        <v>User Logout Start</v>
      </c>
      <c r="H427" s="5" t="s">
        <v>182</v>
      </c>
      <c r="I427" s="30">
        <f t="shared" si="6"/>
        <v>44342</v>
      </c>
      <c r="J427" s="29">
        <f>+VLOOKUP(Table1314[[#This Row],[DeviceMAC]],C428:F2330,3,0)</f>
        <v>44342.335451388899</v>
      </c>
      <c r="K427">
        <f>+VLOOKUP(Table1314[[#This Row],[DeviceMAC]],C428:F2330,4,0)</f>
        <v>123</v>
      </c>
      <c r="L427" t="str">
        <f>VLOOKUP(Table1314[[#This Row],[PrevRecordType]],RecordTypes!$B$13:$C$27,2,0)</f>
        <v>User Login Start is Good</v>
      </c>
      <c r="M427" t="str">
        <f>+VLOOKUP(Table1314[[#This Row],[DeviceMAC]],C428:H2330,5,0)</f>
        <v>User Login Start is Good</v>
      </c>
    </row>
    <row r="428" spans="2:13" ht="28.8" hidden="1" x14ac:dyDescent="0.3">
      <c r="B428" s="5" t="s">
        <v>26</v>
      </c>
      <c r="C428" s="5" t="s">
        <v>156</v>
      </c>
      <c r="D428" s="6">
        <v>44342</v>
      </c>
      <c r="E428" s="28">
        <v>44342.717025462967</v>
      </c>
      <c r="F428" s="7">
        <v>139</v>
      </c>
      <c r="G428" s="7" t="str">
        <f>VLOOKUP(Table1314[[#This Row],[LogRecordType]],RecordTypes!$B$13:$C$27,2,0)</f>
        <v>User Logout Start</v>
      </c>
      <c r="H428" s="5" t="s">
        <v>172</v>
      </c>
      <c r="I428" s="30">
        <f t="shared" si="6"/>
        <v>44342</v>
      </c>
      <c r="J428" s="29">
        <f>+VLOOKUP(Table1314[[#This Row],[DeviceMAC]],C429:F2331,3,0)</f>
        <v>44342.332534722227</v>
      </c>
      <c r="K428">
        <f>+VLOOKUP(Table1314[[#This Row],[DeviceMAC]],C429:F2331,4,0)</f>
        <v>123</v>
      </c>
      <c r="L428" t="str">
        <f>VLOOKUP(Table1314[[#This Row],[PrevRecordType]],RecordTypes!$B$13:$C$27,2,0)</f>
        <v>User Login Start is Good</v>
      </c>
      <c r="M428" t="str">
        <f>+VLOOKUP(Table1314[[#This Row],[DeviceMAC]],C429:H2331,5,0)</f>
        <v>User Login Start is Good</v>
      </c>
    </row>
    <row r="429" spans="2:13" ht="28.8" hidden="1" x14ac:dyDescent="0.3">
      <c r="B429" s="5" t="s">
        <v>26</v>
      </c>
      <c r="C429" s="5" t="s">
        <v>184</v>
      </c>
      <c r="D429" s="6">
        <v>44342</v>
      </c>
      <c r="E429" s="28">
        <v>44342.716990740744</v>
      </c>
      <c r="F429" s="7">
        <v>139</v>
      </c>
      <c r="G429" s="7" t="str">
        <f>VLOOKUP(Table1314[[#This Row],[LogRecordType]],RecordTypes!$B$13:$C$27,2,0)</f>
        <v>User Logout Start</v>
      </c>
      <c r="H429" s="5" t="s">
        <v>186</v>
      </c>
      <c r="I429" s="30">
        <f t="shared" si="6"/>
        <v>44342</v>
      </c>
      <c r="J429" s="29">
        <f>+VLOOKUP(Table1314[[#This Row],[DeviceMAC]],C430:F2332,3,0)</f>
        <v>44342.338726851856</v>
      </c>
      <c r="K429">
        <f>+VLOOKUP(Table1314[[#This Row],[DeviceMAC]],C430:F2332,4,0)</f>
        <v>123</v>
      </c>
      <c r="L429" t="str">
        <f>VLOOKUP(Table1314[[#This Row],[PrevRecordType]],RecordTypes!$B$13:$C$27,2,0)</f>
        <v>User Login Start is Good</v>
      </c>
      <c r="M429" t="str">
        <f>+VLOOKUP(Table1314[[#This Row],[DeviceMAC]],C430:H2332,5,0)</f>
        <v>User Login Start is Good</v>
      </c>
    </row>
    <row r="430" spans="2:13" ht="43.2" hidden="1" x14ac:dyDescent="0.3">
      <c r="B430" s="5" t="s">
        <v>26</v>
      </c>
      <c r="C430" s="5" t="s">
        <v>162</v>
      </c>
      <c r="D430" s="6">
        <v>44342</v>
      </c>
      <c r="E430" s="28">
        <v>44342.71583333335</v>
      </c>
      <c r="F430" s="7">
        <v>156</v>
      </c>
      <c r="G430" s="7" t="str">
        <f>VLOOKUP(Table1314[[#This Row],[LogRecordType]],RecordTypes!$B$13:$C$27,2,0)</f>
        <v>PowerDown Or Network Disconnect Discovered</v>
      </c>
      <c r="H430" s="5" t="s">
        <v>67</v>
      </c>
      <c r="I430" s="30">
        <f t="shared" si="6"/>
        <v>44342</v>
      </c>
      <c r="J430" s="29">
        <f>+VLOOKUP(Table1314[[#This Row],[DeviceMAC]],C431:F2333,3,0)</f>
        <v>44342.715671296311</v>
      </c>
      <c r="K430">
        <f>+VLOOKUP(Table1314[[#This Row],[DeviceMAC]],C431:F2333,4,0)</f>
        <v>151</v>
      </c>
      <c r="L430" t="str">
        <f>VLOOKUP(Table1314[[#This Row],[PrevRecordType]],RecordTypes!$B$13:$C$27,2,0)</f>
        <v>Device Shutdown Finish</v>
      </c>
      <c r="M430" t="str">
        <f>+VLOOKUP(Table1314[[#This Row],[DeviceMAC]],C431:H2333,5,0)</f>
        <v>Device Shutdown Finish</v>
      </c>
    </row>
    <row r="431" spans="2:13" ht="28.8" hidden="1" x14ac:dyDescent="0.3">
      <c r="B431" s="5" t="s">
        <v>26</v>
      </c>
      <c r="C431" s="5" t="s">
        <v>162</v>
      </c>
      <c r="D431" s="6">
        <v>44342</v>
      </c>
      <c r="E431" s="28">
        <v>44342.715671296311</v>
      </c>
      <c r="F431" s="7">
        <v>151</v>
      </c>
      <c r="G431" s="7" t="str">
        <f>VLOOKUP(Table1314[[#This Row],[LogRecordType]],RecordTypes!$B$13:$C$27,2,0)</f>
        <v>Device Shutdown Finish</v>
      </c>
      <c r="H431" s="5" t="s">
        <v>163</v>
      </c>
      <c r="I431" s="30">
        <f t="shared" si="6"/>
        <v>44342</v>
      </c>
      <c r="J431" s="29">
        <f>+VLOOKUP(Table1314[[#This Row],[DeviceMAC]],C432:F2334,3,0)</f>
        <v>44342.715011574088</v>
      </c>
      <c r="K431">
        <f>+VLOOKUP(Table1314[[#This Row],[DeviceMAC]],C432:F2334,4,0)</f>
        <v>149</v>
      </c>
      <c r="L431" t="str">
        <f>VLOOKUP(Table1314[[#This Row],[PrevRecordType]],RecordTypes!$B$13:$C$27,2,0)</f>
        <v>Device Shutdown Start</v>
      </c>
      <c r="M431" t="str">
        <f>+VLOOKUP(Table1314[[#This Row],[DeviceMAC]],C432:H2334,5,0)</f>
        <v>Device Shutdown Start</v>
      </c>
    </row>
    <row r="432" spans="2:13" ht="43.2" hidden="1" x14ac:dyDescent="0.3">
      <c r="B432" s="5" t="s">
        <v>26</v>
      </c>
      <c r="C432" s="5" t="s">
        <v>141</v>
      </c>
      <c r="D432" s="6">
        <v>44342</v>
      </c>
      <c r="E432" s="28">
        <v>44342.715543981467</v>
      </c>
      <c r="F432" s="7">
        <v>156</v>
      </c>
      <c r="G432" s="7" t="str">
        <f>VLOOKUP(Table1314[[#This Row],[LogRecordType]],RecordTypes!$B$13:$C$27,2,0)</f>
        <v>PowerDown Or Network Disconnect Discovered</v>
      </c>
      <c r="H432" s="5" t="s">
        <v>67</v>
      </c>
      <c r="I432" s="30">
        <f t="shared" si="6"/>
        <v>44342</v>
      </c>
      <c r="J432" s="29">
        <f>+VLOOKUP(Table1314[[#This Row],[DeviceMAC]],C433:F2335,3,0)</f>
        <v>44342.715381944428</v>
      </c>
      <c r="K432">
        <f>+VLOOKUP(Table1314[[#This Row],[DeviceMAC]],C433:F2335,4,0)</f>
        <v>144</v>
      </c>
      <c r="L432" t="str">
        <f>VLOOKUP(Table1314[[#This Row],[PrevRecordType]],RecordTypes!$B$13:$C$27,2,0)</f>
        <v>User Logout is Good</v>
      </c>
      <c r="M432" t="str">
        <f>+VLOOKUP(Table1314[[#This Row],[DeviceMAC]],C433:H2335,5,0)</f>
        <v>User Logout is Good</v>
      </c>
    </row>
    <row r="433" spans="2:13" hidden="1" x14ac:dyDescent="0.3">
      <c r="B433" s="5" t="s">
        <v>26</v>
      </c>
      <c r="C433" s="5" t="s">
        <v>141</v>
      </c>
      <c r="D433" s="6">
        <v>44342</v>
      </c>
      <c r="E433" s="28">
        <v>44342.715381944428</v>
      </c>
      <c r="F433" s="7">
        <v>144</v>
      </c>
      <c r="G433" s="7" t="str">
        <f>VLOOKUP(Table1314[[#This Row],[LogRecordType]],RecordTypes!$B$13:$C$27,2,0)</f>
        <v>User Logout is Good</v>
      </c>
      <c r="H433" s="5" t="s">
        <v>161</v>
      </c>
      <c r="I433" s="30">
        <f t="shared" si="6"/>
        <v>44342</v>
      </c>
      <c r="J433" s="29">
        <f>+VLOOKUP(Table1314[[#This Row],[DeviceMAC]],C434:F2336,3,0)</f>
        <v>44342.715023148136</v>
      </c>
      <c r="K433">
        <f>+VLOOKUP(Table1314[[#This Row],[DeviceMAC]],C434:F2336,4,0)</f>
        <v>139</v>
      </c>
      <c r="L433" t="str">
        <f>VLOOKUP(Table1314[[#This Row],[PrevRecordType]],RecordTypes!$B$13:$C$27,2,0)</f>
        <v>User Logout Start</v>
      </c>
      <c r="M433" t="str">
        <f>+VLOOKUP(Table1314[[#This Row],[DeviceMAC]],C434:H2336,5,0)</f>
        <v>User Logout Start</v>
      </c>
    </row>
    <row r="434" spans="2:13" hidden="1" x14ac:dyDescent="0.3">
      <c r="B434" s="5" t="s">
        <v>26</v>
      </c>
      <c r="C434" s="5" t="s">
        <v>141</v>
      </c>
      <c r="D434" s="6">
        <v>44342</v>
      </c>
      <c r="E434" s="28">
        <v>44342.715023148136</v>
      </c>
      <c r="F434" s="7">
        <v>139</v>
      </c>
      <c r="G434" s="7" t="str">
        <f>VLOOKUP(Table1314[[#This Row],[LogRecordType]],RecordTypes!$B$13:$C$27,2,0)</f>
        <v>User Logout Start</v>
      </c>
      <c r="H434" s="5" t="s">
        <v>161</v>
      </c>
      <c r="I434" s="30">
        <f t="shared" si="6"/>
        <v>44342</v>
      </c>
      <c r="J434" s="29">
        <f>+VLOOKUP(Table1314[[#This Row],[DeviceMAC]],C435:F2337,3,0)</f>
        <v>44342.331412037027</v>
      </c>
      <c r="K434">
        <f>+VLOOKUP(Table1314[[#This Row],[DeviceMAC]],C435:F2337,4,0)</f>
        <v>123</v>
      </c>
      <c r="L434" t="str">
        <f>VLOOKUP(Table1314[[#This Row],[PrevRecordType]],RecordTypes!$B$13:$C$27,2,0)</f>
        <v>User Login Start is Good</v>
      </c>
      <c r="M434" t="str">
        <f>+VLOOKUP(Table1314[[#This Row],[DeviceMAC]],C435:H2337,5,0)</f>
        <v>User Login Start is Good</v>
      </c>
    </row>
    <row r="435" spans="2:13" hidden="1" x14ac:dyDescent="0.3">
      <c r="B435" s="5" t="s">
        <v>26</v>
      </c>
      <c r="C435" s="5" t="s">
        <v>162</v>
      </c>
      <c r="D435" s="6">
        <v>44342</v>
      </c>
      <c r="E435" s="28">
        <v>44342.715011574088</v>
      </c>
      <c r="F435" s="7">
        <v>149</v>
      </c>
      <c r="G435" s="7" t="str">
        <f>VLOOKUP(Table1314[[#This Row],[LogRecordType]],RecordTypes!$B$13:$C$27,2,0)</f>
        <v>Device Shutdown Start</v>
      </c>
      <c r="H435" s="5" t="s">
        <v>163</v>
      </c>
      <c r="I435" s="30">
        <f t="shared" si="6"/>
        <v>44342</v>
      </c>
      <c r="J435" s="29">
        <f>+VLOOKUP(Table1314[[#This Row],[DeviceMAC]],C436:F2338,3,0)</f>
        <v>44342.714664351864</v>
      </c>
      <c r="K435">
        <f>+VLOOKUP(Table1314[[#This Row],[DeviceMAC]],C436:F2338,4,0)</f>
        <v>144</v>
      </c>
      <c r="L435" t="str">
        <f>VLOOKUP(Table1314[[#This Row],[PrevRecordType]],RecordTypes!$B$13:$C$27,2,0)</f>
        <v>User Logout is Good</v>
      </c>
      <c r="M435" t="str">
        <f>+VLOOKUP(Table1314[[#This Row],[DeviceMAC]],C436:H2338,5,0)</f>
        <v>User Logout is Good</v>
      </c>
    </row>
    <row r="436" spans="2:13" hidden="1" x14ac:dyDescent="0.3">
      <c r="B436" s="5" t="s">
        <v>26</v>
      </c>
      <c r="C436" s="5" t="s">
        <v>162</v>
      </c>
      <c r="D436" s="6">
        <v>44342</v>
      </c>
      <c r="E436" s="28">
        <v>44342.714664351864</v>
      </c>
      <c r="F436" s="7">
        <v>144</v>
      </c>
      <c r="G436" s="7" t="str">
        <f>VLOOKUP(Table1314[[#This Row],[LogRecordType]],RecordTypes!$B$13:$C$27,2,0)</f>
        <v>User Logout is Good</v>
      </c>
      <c r="H436" s="5" t="s">
        <v>177</v>
      </c>
      <c r="I436" s="30">
        <f t="shared" si="6"/>
        <v>44342</v>
      </c>
      <c r="J436" s="29">
        <f>+VLOOKUP(Table1314[[#This Row],[DeviceMAC]],C437:F2339,3,0)</f>
        <v>44342.714224537049</v>
      </c>
      <c r="K436">
        <f>+VLOOKUP(Table1314[[#This Row],[DeviceMAC]],C437:F2339,4,0)</f>
        <v>139</v>
      </c>
      <c r="L436" t="str">
        <f>VLOOKUP(Table1314[[#This Row],[PrevRecordType]],RecordTypes!$B$13:$C$27,2,0)</f>
        <v>User Logout Start</v>
      </c>
      <c r="M436" t="str">
        <f>+VLOOKUP(Table1314[[#This Row],[DeviceMAC]],C437:H2339,5,0)</f>
        <v>User Logout Start</v>
      </c>
    </row>
    <row r="437" spans="2:13" ht="28.8" hidden="1" x14ac:dyDescent="0.3">
      <c r="B437" s="5" t="s">
        <v>26</v>
      </c>
      <c r="C437" s="5" t="s">
        <v>162</v>
      </c>
      <c r="D437" s="6">
        <v>44342</v>
      </c>
      <c r="E437" s="28">
        <v>44342.714224537049</v>
      </c>
      <c r="F437" s="7">
        <v>139</v>
      </c>
      <c r="G437" s="7" t="str">
        <f>VLOOKUP(Table1314[[#This Row],[LogRecordType]],RecordTypes!$B$13:$C$27,2,0)</f>
        <v>User Logout Start</v>
      </c>
      <c r="H437" s="5" t="s">
        <v>176</v>
      </c>
      <c r="I437" s="30">
        <f t="shared" si="6"/>
        <v>44342</v>
      </c>
      <c r="J437" s="29">
        <f>+VLOOKUP(Table1314[[#This Row],[DeviceMAC]],C438:F2340,3,0)</f>
        <v>44342.332256944457</v>
      </c>
      <c r="K437">
        <f>+VLOOKUP(Table1314[[#This Row],[DeviceMAC]],C438:F2340,4,0)</f>
        <v>123</v>
      </c>
      <c r="L437" t="str">
        <f>VLOOKUP(Table1314[[#This Row],[PrevRecordType]],RecordTypes!$B$13:$C$27,2,0)</f>
        <v>User Login Start is Good</v>
      </c>
      <c r="M437" t="str">
        <f>+VLOOKUP(Table1314[[#This Row],[DeviceMAC]],C438:H2340,5,0)</f>
        <v>User Login Start is Good</v>
      </c>
    </row>
    <row r="438" spans="2:13" ht="43.2" hidden="1" x14ac:dyDescent="0.3">
      <c r="B438" s="5" t="s">
        <v>26</v>
      </c>
      <c r="C438" s="5" t="s">
        <v>151</v>
      </c>
      <c r="D438" s="6">
        <v>44342</v>
      </c>
      <c r="E438" s="28">
        <v>44342.711840277771</v>
      </c>
      <c r="F438" s="7">
        <v>156</v>
      </c>
      <c r="G438" s="7" t="str">
        <f>VLOOKUP(Table1314[[#This Row],[LogRecordType]],RecordTypes!$B$13:$C$27,2,0)</f>
        <v>PowerDown Or Network Disconnect Discovered</v>
      </c>
      <c r="H438" s="5" t="s">
        <v>67</v>
      </c>
      <c r="I438" s="30">
        <f t="shared" si="6"/>
        <v>44342</v>
      </c>
      <c r="J438" s="29">
        <f>+VLOOKUP(Table1314[[#This Row],[DeviceMAC]],C439:F2341,3,0)</f>
        <v>44342.711689814809</v>
      </c>
      <c r="K438">
        <f>+VLOOKUP(Table1314[[#This Row],[DeviceMAC]],C439:F2341,4,0)</f>
        <v>144</v>
      </c>
      <c r="L438" t="str">
        <f>VLOOKUP(Table1314[[#This Row],[PrevRecordType]],RecordTypes!$B$13:$C$27,2,0)</f>
        <v>User Logout is Good</v>
      </c>
      <c r="M438" t="str">
        <f>+VLOOKUP(Table1314[[#This Row],[DeviceMAC]],C439:H2341,5,0)</f>
        <v>User Logout is Good</v>
      </c>
    </row>
    <row r="439" spans="2:13" hidden="1" x14ac:dyDescent="0.3">
      <c r="B439" s="5" t="s">
        <v>26</v>
      </c>
      <c r="C439" s="5" t="s">
        <v>151</v>
      </c>
      <c r="D439" s="6">
        <v>44342</v>
      </c>
      <c r="E439" s="28">
        <v>44342.711689814809</v>
      </c>
      <c r="F439" s="7">
        <v>144</v>
      </c>
      <c r="G439" s="7" t="str">
        <f>VLOOKUP(Table1314[[#This Row],[LogRecordType]],RecordTypes!$B$13:$C$27,2,0)</f>
        <v>User Logout is Good</v>
      </c>
      <c r="H439" s="5" t="s">
        <v>181</v>
      </c>
      <c r="I439" s="30">
        <f t="shared" si="6"/>
        <v>44342</v>
      </c>
      <c r="J439" s="29">
        <f>+VLOOKUP(Table1314[[#This Row],[DeviceMAC]],C440:F2342,3,0)</f>
        <v>44342.711342592585</v>
      </c>
      <c r="K439">
        <f>+VLOOKUP(Table1314[[#This Row],[DeviceMAC]],C440:F2342,4,0)</f>
        <v>139</v>
      </c>
      <c r="L439" t="str">
        <f>VLOOKUP(Table1314[[#This Row],[PrevRecordType]],RecordTypes!$B$13:$C$27,2,0)</f>
        <v>User Logout Start</v>
      </c>
      <c r="M439" t="str">
        <f>+VLOOKUP(Table1314[[#This Row],[DeviceMAC]],C440:H2342,5,0)</f>
        <v>User Logout Start</v>
      </c>
    </row>
    <row r="440" spans="2:13" hidden="1" x14ac:dyDescent="0.3">
      <c r="B440" s="5" t="s">
        <v>26</v>
      </c>
      <c r="C440" s="5" t="s">
        <v>151</v>
      </c>
      <c r="D440" s="6">
        <v>44342</v>
      </c>
      <c r="E440" s="28">
        <v>44342.711342592585</v>
      </c>
      <c r="F440" s="7">
        <v>139</v>
      </c>
      <c r="G440" s="7" t="str">
        <f>VLOOKUP(Table1314[[#This Row],[LogRecordType]],RecordTypes!$B$13:$C$27,2,0)</f>
        <v>User Logout Start</v>
      </c>
      <c r="H440" s="5" t="s">
        <v>181</v>
      </c>
      <c r="I440" s="30">
        <f t="shared" si="6"/>
        <v>44342</v>
      </c>
      <c r="J440" s="29">
        <f>+VLOOKUP(Table1314[[#This Row],[DeviceMAC]],C441:F2343,3,0)</f>
        <v>44342.337430555548</v>
      </c>
      <c r="K440">
        <f>+VLOOKUP(Table1314[[#This Row],[DeviceMAC]],C441:F2343,4,0)</f>
        <v>123</v>
      </c>
      <c r="L440" t="str">
        <f>VLOOKUP(Table1314[[#This Row],[PrevRecordType]],RecordTypes!$B$13:$C$27,2,0)</f>
        <v>User Login Start is Good</v>
      </c>
      <c r="M440" t="str">
        <f>+VLOOKUP(Table1314[[#This Row],[DeviceMAC]],C441:H2343,5,0)</f>
        <v>User Login Start is Good</v>
      </c>
    </row>
    <row r="441" spans="2:13" ht="43.2" hidden="1" x14ac:dyDescent="0.3">
      <c r="B441" s="5" t="s">
        <v>26</v>
      </c>
      <c r="C441" s="5" t="s">
        <v>174</v>
      </c>
      <c r="D441" s="6">
        <v>44342</v>
      </c>
      <c r="E441" s="28">
        <v>44342.709988425922</v>
      </c>
      <c r="F441" s="7">
        <v>156</v>
      </c>
      <c r="G441" s="7" t="str">
        <f>VLOOKUP(Table1314[[#This Row],[LogRecordType]],RecordTypes!$B$13:$C$27,2,0)</f>
        <v>PowerDown Or Network Disconnect Discovered</v>
      </c>
      <c r="H441" s="5" t="s">
        <v>67</v>
      </c>
      <c r="I441" s="30">
        <f t="shared" si="6"/>
        <v>44342</v>
      </c>
      <c r="J441" s="29">
        <f>+VLOOKUP(Table1314[[#This Row],[DeviceMAC]],C442:F2344,3,0)</f>
        <v>44342.709872685184</v>
      </c>
      <c r="K441">
        <f>+VLOOKUP(Table1314[[#This Row],[DeviceMAC]],C442:F2344,4,0)</f>
        <v>151</v>
      </c>
      <c r="L441" t="str">
        <f>VLOOKUP(Table1314[[#This Row],[PrevRecordType]],RecordTypes!$B$13:$C$27,2,0)</f>
        <v>Device Shutdown Finish</v>
      </c>
      <c r="M441" t="str">
        <f>+VLOOKUP(Table1314[[#This Row],[DeviceMAC]],C442:H2344,5,0)</f>
        <v>Device Shutdown Finish</v>
      </c>
    </row>
    <row r="442" spans="2:13" ht="28.8" hidden="1" x14ac:dyDescent="0.3">
      <c r="B442" s="5" t="s">
        <v>26</v>
      </c>
      <c r="C442" s="5" t="s">
        <v>174</v>
      </c>
      <c r="D442" s="6">
        <v>44342</v>
      </c>
      <c r="E442" s="28">
        <v>44342.709872685184</v>
      </c>
      <c r="F442" s="7">
        <v>151</v>
      </c>
      <c r="G442" s="7" t="str">
        <f>VLOOKUP(Table1314[[#This Row],[LogRecordType]],RecordTypes!$B$13:$C$27,2,0)</f>
        <v>Device Shutdown Finish</v>
      </c>
      <c r="H442" s="5" t="s">
        <v>175</v>
      </c>
      <c r="I442" s="30">
        <f t="shared" si="6"/>
        <v>44342</v>
      </c>
      <c r="J442" s="29">
        <f>+VLOOKUP(Table1314[[#This Row],[DeviceMAC]],C443:F2345,3,0)</f>
        <v>44342.709305555552</v>
      </c>
      <c r="K442">
        <f>+VLOOKUP(Table1314[[#This Row],[DeviceMAC]],C443:F2345,4,0)</f>
        <v>149</v>
      </c>
      <c r="L442" t="str">
        <f>VLOOKUP(Table1314[[#This Row],[PrevRecordType]],RecordTypes!$B$13:$C$27,2,0)</f>
        <v>Device Shutdown Start</v>
      </c>
      <c r="M442" t="str">
        <f>+VLOOKUP(Table1314[[#This Row],[DeviceMAC]],C443:H2345,5,0)</f>
        <v>Device Shutdown Start</v>
      </c>
    </row>
    <row r="443" spans="2:13" ht="43.2" hidden="1" x14ac:dyDescent="0.3">
      <c r="B443" s="5" t="s">
        <v>29</v>
      </c>
      <c r="C443" s="5" t="s">
        <v>153</v>
      </c>
      <c r="D443" s="6">
        <v>44342</v>
      </c>
      <c r="E443" s="28">
        <v>44342.709641203706</v>
      </c>
      <c r="F443" s="7">
        <v>156</v>
      </c>
      <c r="G443" s="7" t="str">
        <f>VLOOKUP(Table1314[[#This Row],[LogRecordType]],RecordTypes!$B$13:$C$27,2,0)</f>
        <v>PowerDown Or Network Disconnect Discovered</v>
      </c>
      <c r="H443" s="5" t="s">
        <v>67</v>
      </c>
      <c r="I443" s="30">
        <f t="shared" si="6"/>
        <v>44342</v>
      </c>
      <c r="J443" s="29">
        <f>+VLOOKUP(Table1314[[#This Row],[DeviceMAC]],C444:F2346,3,0)</f>
        <v>44342.709502314814</v>
      </c>
      <c r="K443">
        <f>+VLOOKUP(Table1314[[#This Row],[DeviceMAC]],C444:F2346,4,0)</f>
        <v>151</v>
      </c>
      <c r="L443" t="str">
        <f>VLOOKUP(Table1314[[#This Row],[PrevRecordType]],RecordTypes!$B$13:$C$27,2,0)</f>
        <v>Device Shutdown Finish</v>
      </c>
      <c r="M443" t="str">
        <f>+VLOOKUP(Table1314[[#This Row],[DeviceMAC]],C444:H2346,5,0)</f>
        <v>Device Shutdown Finish</v>
      </c>
    </row>
    <row r="444" spans="2:13" ht="28.8" hidden="1" x14ac:dyDescent="0.3">
      <c r="B444" s="5" t="s">
        <v>29</v>
      </c>
      <c r="C444" s="5" t="s">
        <v>153</v>
      </c>
      <c r="D444" s="6">
        <v>44342</v>
      </c>
      <c r="E444" s="28">
        <v>44342.709502314814</v>
      </c>
      <c r="F444" s="7">
        <v>151</v>
      </c>
      <c r="G444" s="7" t="str">
        <f>VLOOKUP(Table1314[[#This Row],[LogRecordType]],RecordTypes!$B$13:$C$27,2,0)</f>
        <v>Device Shutdown Finish</v>
      </c>
      <c r="H444" s="5" t="s">
        <v>154</v>
      </c>
      <c r="I444" s="30">
        <f t="shared" si="6"/>
        <v>44342</v>
      </c>
      <c r="J444" s="29">
        <f>+VLOOKUP(Table1314[[#This Row],[DeviceMAC]],C445:F2347,3,0)</f>
        <v>44342.709004629629</v>
      </c>
      <c r="K444">
        <f>+VLOOKUP(Table1314[[#This Row],[DeviceMAC]],C445:F2347,4,0)</f>
        <v>149</v>
      </c>
      <c r="L444" t="str">
        <f>VLOOKUP(Table1314[[#This Row],[PrevRecordType]],RecordTypes!$B$13:$C$27,2,0)</f>
        <v>Device Shutdown Start</v>
      </c>
      <c r="M444" t="str">
        <f>+VLOOKUP(Table1314[[#This Row],[DeviceMAC]],C445:H2347,5,0)</f>
        <v>Device Shutdown Start</v>
      </c>
    </row>
    <row r="445" spans="2:13" hidden="1" x14ac:dyDescent="0.3">
      <c r="B445" s="5" t="s">
        <v>26</v>
      </c>
      <c r="C445" s="5" t="s">
        <v>174</v>
      </c>
      <c r="D445" s="6">
        <v>44342</v>
      </c>
      <c r="E445" s="28">
        <v>44342.709305555552</v>
      </c>
      <c r="F445" s="7">
        <v>149</v>
      </c>
      <c r="G445" s="7" t="str">
        <f>VLOOKUP(Table1314[[#This Row],[LogRecordType]],RecordTypes!$B$13:$C$27,2,0)</f>
        <v>Device Shutdown Start</v>
      </c>
      <c r="H445" s="5" t="s">
        <v>175</v>
      </c>
      <c r="I445" s="30">
        <f t="shared" si="6"/>
        <v>44342</v>
      </c>
      <c r="J445" s="29">
        <f>+VLOOKUP(Table1314[[#This Row],[DeviceMAC]],C446:F2348,3,0)</f>
        <v>44342.708726851852</v>
      </c>
      <c r="K445">
        <f>+VLOOKUP(Table1314[[#This Row],[DeviceMAC]],C446:F2348,4,0)</f>
        <v>144</v>
      </c>
      <c r="L445" t="str">
        <f>VLOOKUP(Table1314[[#This Row],[PrevRecordType]],RecordTypes!$B$13:$C$27,2,0)</f>
        <v>User Logout is Good</v>
      </c>
      <c r="M445" t="str">
        <f>+VLOOKUP(Table1314[[#This Row],[DeviceMAC]],C446:H2348,5,0)</f>
        <v>User Logout is Good</v>
      </c>
    </row>
    <row r="446" spans="2:13" hidden="1" x14ac:dyDescent="0.3">
      <c r="B446" s="5" t="s">
        <v>29</v>
      </c>
      <c r="C446" s="5" t="s">
        <v>153</v>
      </c>
      <c r="D446" s="6">
        <v>44342</v>
      </c>
      <c r="E446" s="28">
        <v>44342.709004629629</v>
      </c>
      <c r="F446" s="7">
        <v>149</v>
      </c>
      <c r="G446" s="7" t="str">
        <f>VLOOKUP(Table1314[[#This Row],[LogRecordType]],RecordTypes!$B$13:$C$27,2,0)</f>
        <v>Device Shutdown Start</v>
      </c>
      <c r="H446" s="5" t="s">
        <v>154</v>
      </c>
      <c r="I446" s="30">
        <f t="shared" si="6"/>
        <v>44342</v>
      </c>
      <c r="J446" s="29">
        <f>+VLOOKUP(Table1314[[#This Row],[DeviceMAC]],C447:F2349,3,0)</f>
        <v>44342.708715277775</v>
      </c>
      <c r="K446">
        <f>+VLOOKUP(Table1314[[#This Row],[DeviceMAC]],C447:F2349,4,0)</f>
        <v>144</v>
      </c>
      <c r="L446" t="str">
        <f>VLOOKUP(Table1314[[#This Row],[PrevRecordType]],RecordTypes!$B$13:$C$27,2,0)</f>
        <v>User Logout is Good</v>
      </c>
      <c r="M446" t="str">
        <f>+VLOOKUP(Table1314[[#This Row],[DeviceMAC]],C447:H2349,5,0)</f>
        <v>User Logout is Good</v>
      </c>
    </row>
    <row r="447" spans="2:13" hidden="1" x14ac:dyDescent="0.3">
      <c r="B447" s="5" t="s">
        <v>26</v>
      </c>
      <c r="C447" s="5" t="s">
        <v>174</v>
      </c>
      <c r="D447" s="6">
        <v>44342</v>
      </c>
      <c r="E447" s="28">
        <v>44342.708726851852</v>
      </c>
      <c r="F447" s="7">
        <v>144</v>
      </c>
      <c r="G447" s="7" t="str">
        <f>VLOOKUP(Table1314[[#This Row],[LogRecordType]],RecordTypes!$B$13:$C$27,2,0)</f>
        <v>User Logout is Good</v>
      </c>
      <c r="H447" s="5" t="s">
        <v>181</v>
      </c>
      <c r="I447" s="30">
        <f t="shared" si="6"/>
        <v>44342</v>
      </c>
      <c r="J447" s="29">
        <f>+VLOOKUP(Table1314[[#This Row],[DeviceMAC]],C448:F2350,3,0)</f>
        <v>44342.708298611113</v>
      </c>
      <c r="K447">
        <f>+VLOOKUP(Table1314[[#This Row],[DeviceMAC]],C448:F2350,4,0)</f>
        <v>139</v>
      </c>
      <c r="L447" t="str">
        <f>VLOOKUP(Table1314[[#This Row],[PrevRecordType]],RecordTypes!$B$13:$C$27,2,0)</f>
        <v>User Logout Start</v>
      </c>
      <c r="M447" t="str">
        <f>+VLOOKUP(Table1314[[#This Row],[DeviceMAC]],C448:H2350,5,0)</f>
        <v>User Logout Start</v>
      </c>
    </row>
    <row r="448" spans="2:13" hidden="1" x14ac:dyDescent="0.3">
      <c r="B448" s="5" t="s">
        <v>29</v>
      </c>
      <c r="C448" s="5" t="s">
        <v>153</v>
      </c>
      <c r="D448" s="6">
        <v>44342</v>
      </c>
      <c r="E448" s="28">
        <v>44342.708715277775</v>
      </c>
      <c r="F448" s="7">
        <v>144</v>
      </c>
      <c r="G448" s="7" t="str">
        <f>VLOOKUP(Table1314[[#This Row],[LogRecordType]],RecordTypes!$B$13:$C$27,2,0)</f>
        <v>User Logout is Good</v>
      </c>
      <c r="H448" s="5" t="s">
        <v>169</v>
      </c>
      <c r="I448" s="30">
        <f t="shared" si="6"/>
        <v>44342</v>
      </c>
      <c r="J448" s="29">
        <f>+VLOOKUP(Table1314[[#This Row],[DeviceMAC]],C449:F2351,3,0)</f>
        <v>44342.708321759259</v>
      </c>
      <c r="K448">
        <f>+VLOOKUP(Table1314[[#This Row],[DeviceMAC]],C449:F2351,4,0)</f>
        <v>139</v>
      </c>
      <c r="L448" t="str">
        <f>VLOOKUP(Table1314[[#This Row],[PrevRecordType]],RecordTypes!$B$13:$C$27,2,0)</f>
        <v>User Logout Start</v>
      </c>
      <c r="M448" t="str">
        <f>+VLOOKUP(Table1314[[#This Row],[DeviceMAC]],C449:H2351,5,0)</f>
        <v>User Logout Start</v>
      </c>
    </row>
    <row r="449" spans="2:13" ht="28.8" hidden="1" x14ac:dyDescent="0.3">
      <c r="B449" s="5" t="s">
        <v>29</v>
      </c>
      <c r="C449" s="5" t="s">
        <v>153</v>
      </c>
      <c r="D449" s="6">
        <v>44342</v>
      </c>
      <c r="E449" s="28">
        <v>44342.708321759259</v>
      </c>
      <c r="F449" s="7">
        <v>139</v>
      </c>
      <c r="G449" s="7" t="str">
        <f>VLOOKUP(Table1314[[#This Row],[LogRecordType]],RecordTypes!$B$13:$C$27,2,0)</f>
        <v>User Logout Start</v>
      </c>
      <c r="H449" s="5" t="s">
        <v>168</v>
      </c>
      <c r="I449" s="30">
        <f t="shared" si="6"/>
        <v>44342</v>
      </c>
      <c r="J449" s="29">
        <f>+VLOOKUP(Table1314[[#This Row],[DeviceMAC]],C450:F2352,3,0)</f>
        <v>44342.332071759265</v>
      </c>
      <c r="K449">
        <f>+VLOOKUP(Table1314[[#This Row],[DeviceMAC]],C450:F2352,4,0)</f>
        <v>123</v>
      </c>
      <c r="L449" t="str">
        <f>VLOOKUP(Table1314[[#This Row],[PrevRecordType]],RecordTypes!$B$13:$C$27,2,0)</f>
        <v>User Login Start is Good</v>
      </c>
      <c r="M449" t="str">
        <f>+VLOOKUP(Table1314[[#This Row],[DeviceMAC]],C450:H2352,5,0)</f>
        <v>User Login Start is Good</v>
      </c>
    </row>
    <row r="450" spans="2:13" ht="28.8" hidden="1" x14ac:dyDescent="0.3">
      <c r="B450" s="5" t="s">
        <v>26</v>
      </c>
      <c r="C450" s="5" t="s">
        <v>174</v>
      </c>
      <c r="D450" s="6">
        <v>44342</v>
      </c>
      <c r="E450" s="28">
        <v>44342.708298611113</v>
      </c>
      <c r="F450" s="7">
        <v>139</v>
      </c>
      <c r="G450" s="7" t="str">
        <f>VLOOKUP(Table1314[[#This Row],[LogRecordType]],RecordTypes!$B$13:$C$27,2,0)</f>
        <v>User Logout Start</v>
      </c>
      <c r="H450" s="5" t="s">
        <v>180</v>
      </c>
      <c r="I450" s="30">
        <f t="shared" si="6"/>
        <v>44342</v>
      </c>
      <c r="J450" s="29">
        <f>+VLOOKUP(Table1314[[#This Row],[DeviceMAC]],C451:F2353,3,0)</f>
        <v>44342.332118055558</v>
      </c>
      <c r="K450">
        <f>+VLOOKUP(Table1314[[#This Row],[DeviceMAC]],C451:F2353,4,0)</f>
        <v>123</v>
      </c>
      <c r="L450" t="str">
        <f>VLOOKUP(Table1314[[#This Row],[PrevRecordType]],RecordTypes!$B$13:$C$27,2,0)</f>
        <v>User Login Start is Good</v>
      </c>
      <c r="M450" t="str">
        <f>+VLOOKUP(Table1314[[#This Row],[DeviceMAC]],C451:H2353,5,0)</f>
        <v>User Login Start is Good</v>
      </c>
    </row>
    <row r="451" spans="2:13" ht="43.2" hidden="1" x14ac:dyDescent="0.3">
      <c r="B451" s="5" t="s">
        <v>29</v>
      </c>
      <c r="C451" s="5" t="s">
        <v>116</v>
      </c>
      <c r="D451" s="6">
        <v>44342</v>
      </c>
      <c r="E451" s="28">
        <v>44342.705208333326</v>
      </c>
      <c r="F451" s="7">
        <v>156</v>
      </c>
      <c r="G451" s="7" t="str">
        <f>VLOOKUP(Table1314[[#This Row],[LogRecordType]],RecordTypes!$B$13:$C$27,2,0)</f>
        <v>PowerDown Or Network Disconnect Discovered</v>
      </c>
      <c r="H451" s="5" t="s">
        <v>67</v>
      </c>
      <c r="I451" s="30">
        <f t="shared" si="6"/>
        <v>44342</v>
      </c>
      <c r="J451" s="29">
        <f>+VLOOKUP(Table1314[[#This Row],[DeviceMAC]],C452:F2354,3,0)</f>
        <v>44342.705046296287</v>
      </c>
      <c r="K451">
        <f>+VLOOKUP(Table1314[[#This Row],[DeviceMAC]],C452:F2354,4,0)</f>
        <v>144</v>
      </c>
      <c r="L451" t="str">
        <f>VLOOKUP(Table1314[[#This Row],[PrevRecordType]],RecordTypes!$B$13:$C$27,2,0)</f>
        <v>User Logout is Good</v>
      </c>
      <c r="M451" t="str">
        <f>+VLOOKUP(Table1314[[#This Row],[DeviceMAC]],C452:H2354,5,0)</f>
        <v>User Logout is Good</v>
      </c>
    </row>
    <row r="452" spans="2:13" hidden="1" x14ac:dyDescent="0.3">
      <c r="B452" s="5" t="s">
        <v>29</v>
      </c>
      <c r="C452" s="5" t="s">
        <v>116</v>
      </c>
      <c r="D452" s="6">
        <v>44342</v>
      </c>
      <c r="E452" s="28">
        <v>44342.705046296287</v>
      </c>
      <c r="F452" s="7">
        <v>144</v>
      </c>
      <c r="G452" s="7" t="str">
        <f>VLOOKUP(Table1314[[#This Row],[LogRecordType]],RecordTypes!$B$13:$C$27,2,0)</f>
        <v>User Logout is Good</v>
      </c>
      <c r="H452" s="5" t="s">
        <v>128</v>
      </c>
      <c r="I452" s="30">
        <f t="shared" si="6"/>
        <v>44342</v>
      </c>
      <c r="J452" s="29">
        <f>+VLOOKUP(Table1314[[#This Row],[DeviceMAC]],C453:F2355,3,0)</f>
        <v>44342.704571759248</v>
      </c>
      <c r="K452">
        <f>+VLOOKUP(Table1314[[#This Row],[DeviceMAC]],C453:F2355,4,0)</f>
        <v>139</v>
      </c>
      <c r="L452" t="str">
        <f>VLOOKUP(Table1314[[#This Row],[PrevRecordType]],RecordTypes!$B$13:$C$27,2,0)</f>
        <v>User Logout Start</v>
      </c>
      <c r="M452" t="str">
        <f>+VLOOKUP(Table1314[[#This Row],[DeviceMAC]],C453:H2355,5,0)</f>
        <v>User Logout Start</v>
      </c>
    </row>
    <row r="453" spans="2:13" hidden="1" x14ac:dyDescent="0.3">
      <c r="B453" s="5" t="s">
        <v>29</v>
      </c>
      <c r="C453" s="5" t="s">
        <v>116</v>
      </c>
      <c r="D453" s="6">
        <v>44342</v>
      </c>
      <c r="E453" s="28">
        <v>44342.704571759248</v>
      </c>
      <c r="F453" s="7">
        <v>139</v>
      </c>
      <c r="G453" s="7" t="str">
        <f>VLOOKUP(Table1314[[#This Row],[LogRecordType]],RecordTypes!$B$13:$C$27,2,0)</f>
        <v>User Logout Start</v>
      </c>
      <c r="H453" s="5" t="s">
        <v>128</v>
      </c>
      <c r="I453" s="30">
        <f t="shared" si="6"/>
        <v>44342</v>
      </c>
      <c r="J453" s="29">
        <f>+VLOOKUP(Table1314[[#This Row],[DeviceMAC]],C454:F2356,3,0)</f>
        <v>44342.317407407398</v>
      </c>
      <c r="K453">
        <f>+VLOOKUP(Table1314[[#This Row],[DeviceMAC]],C454:F2356,4,0)</f>
        <v>123</v>
      </c>
      <c r="L453" t="str">
        <f>VLOOKUP(Table1314[[#This Row],[PrevRecordType]],RecordTypes!$B$13:$C$27,2,0)</f>
        <v>User Login Start is Good</v>
      </c>
      <c r="M453" t="str">
        <f>+VLOOKUP(Table1314[[#This Row],[DeviceMAC]],C454:H2356,5,0)</f>
        <v>User Login Start is Good</v>
      </c>
    </row>
    <row r="454" spans="2:13" ht="43.2" hidden="1" x14ac:dyDescent="0.3">
      <c r="B454" s="5" t="s">
        <v>26</v>
      </c>
      <c r="C454" s="5" t="s">
        <v>143</v>
      </c>
      <c r="D454" s="6">
        <v>44342</v>
      </c>
      <c r="E454" s="28">
        <v>44342.703726851847</v>
      </c>
      <c r="F454" s="7">
        <v>156</v>
      </c>
      <c r="G454" s="7" t="str">
        <f>VLOOKUP(Table1314[[#This Row],[LogRecordType]],RecordTypes!$B$13:$C$27,2,0)</f>
        <v>PowerDown Or Network Disconnect Discovered</v>
      </c>
      <c r="H454" s="5" t="s">
        <v>67</v>
      </c>
      <c r="I454" s="30">
        <f t="shared" si="6"/>
        <v>44342</v>
      </c>
      <c r="J454" s="29">
        <f>+VLOOKUP(Table1314[[#This Row],[DeviceMAC]],C455:F2357,3,0)</f>
        <v>44342.703599537032</v>
      </c>
      <c r="K454">
        <f>+VLOOKUP(Table1314[[#This Row],[DeviceMAC]],C455:F2357,4,0)</f>
        <v>144</v>
      </c>
      <c r="L454" t="str">
        <f>VLOOKUP(Table1314[[#This Row],[PrevRecordType]],RecordTypes!$B$13:$C$27,2,0)</f>
        <v>User Logout is Good</v>
      </c>
      <c r="M454" t="str">
        <f>+VLOOKUP(Table1314[[#This Row],[DeviceMAC]],C455:H2357,5,0)</f>
        <v>User Logout is Good</v>
      </c>
    </row>
    <row r="455" spans="2:13" ht="43.2" hidden="1" x14ac:dyDescent="0.3">
      <c r="B455" s="5" t="s">
        <v>26</v>
      </c>
      <c r="C455" s="5" t="s">
        <v>164</v>
      </c>
      <c r="D455" s="6">
        <v>44342</v>
      </c>
      <c r="E455" s="28">
        <v>44342.703657407401</v>
      </c>
      <c r="F455" s="7">
        <v>156</v>
      </c>
      <c r="G455" s="7" t="str">
        <f>VLOOKUP(Table1314[[#This Row],[LogRecordType]],RecordTypes!$B$13:$C$27,2,0)</f>
        <v>PowerDown Or Network Disconnect Discovered</v>
      </c>
      <c r="H455" s="5" t="s">
        <v>67</v>
      </c>
      <c r="I455" s="30">
        <f t="shared" si="6"/>
        <v>44342</v>
      </c>
      <c r="J455" s="29">
        <f>+VLOOKUP(Table1314[[#This Row],[DeviceMAC]],C456:F2358,3,0)</f>
        <v>44342.703506944439</v>
      </c>
      <c r="K455">
        <f>+VLOOKUP(Table1314[[#This Row],[DeviceMAC]],C456:F2358,4,0)</f>
        <v>151</v>
      </c>
      <c r="L455" t="str">
        <f>VLOOKUP(Table1314[[#This Row],[PrevRecordType]],RecordTypes!$B$13:$C$27,2,0)</f>
        <v>Device Shutdown Finish</v>
      </c>
      <c r="M455" t="str">
        <f>+VLOOKUP(Table1314[[#This Row],[DeviceMAC]],C456:H2358,5,0)</f>
        <v>Device Shutdown Finish</v>
      </c>
    </row>
    <row r="456" spans="2:13" hidden="1" x14ac:dyDescent="0.3">
      <c r="B456" s="5" t="s">
        <v>26</v>
      </c>
      <c r="C456" s="5" t="s">
        <v>143</v>
      </c>
      <c r="D456" s="6">
        <v>44342</v>
      </c>
      <c r="E456" s="28">
        <v>44342.703599537032</v>
      </c>
      <c r="F456" s="7">
        <v>144</v>
      </c>
      <c r="G456" s="7" t="str">
        <f>VLOOKUP(Table1314[[#This Row],[LogRecordType]],RecordTypes!$B$13:$C$27,2,0)</f>
        <v>User Logout is Good</v>
      </c>
      <c r="H456" s="5" t="s">
        <v>155</v>
      </c>
      <c r="I456" s="30">
        <f t="shared" si="6"/>
        <v>44342</v>
      </c>
      <c r="J456" s="29">
        <f>+VLOOKUP(Table1314[[#This Row],[DeviceMAC]],C457:F2359,3,0)</f>
        <v>44342.702303240738</v>
      </c>
      <c r="K456">
        <f>+VLOOKUP(Table1314[[#This Row],[DeviceMAC]],C457:F2359,4,0)</f>
        <v>139</v>
      </c>
      <c r="L456" t="str">
        <f>VLOOKUP(Table1314[[#This Row],[PrevRecordType]],RecordTypes!$B$13:$C$27,2,0)</f>
        <v>User Logout Start</v>
      </c>
      <c r="M456" t="str">
        <f>+VLOOKUP(Table1314[[#This Row],[DeviceMAC]],C457:H2359,5,0)</f>
        <v>User Logout Start</v>
      </c>
    </row>
    <row r="457" spans="2:13" ht="28.8" hidden="1" x14ac:dyDescent="0.3">
      <c r="B457" s="5" t="s">
        <v>26</v>
      </c>
      <c r="C457" s="5" t="s">
        <v>164</v>
      </c>
      <c r="D457" s="6">
        <v>44342</v>
      </c>
      <c r="E457" s="28">
        <v>44342.703506944439</v>
      </c>
      <c r="F457" s="7">
        <v>151</v>
      </c>
      <c r="G457" s="7" t="str">
        <f>VLOOKUP(Table1314[[#This Row],[LogRecordType]],RecordTypes!$B$13:$C$27,2,0)</f>
        <v>Device Shutdown Finish</v>
      </c>
      <c r="H457" s="5" t="s">
        <v>165</v>
      </c>
      <c r="I457" s="30">
        <f t="shared" si="6"/>
        <v>44342</v>
      </c>
      <c r="J457" s="29">
        <f>+VLOOKUP(Table1314[[#This Row],[DeviceMAC]],C458:F2360,3,0)</f>
        <v>44342.702847222215</v>
      </c>
      <c r="K457">
        <f>+VLOOKUP(Table1314[[#This Row],[DeviceMAC]],C458:F2360,4,0)</f>
        <v>149</v>
      </c>
      <c r="L457" t="str">
        <f>VLOOKUP(Table1314[[#This Row],[PrevRecordType]],RecordTypes!$B$13:$C$27,2,0)</f>
        <v>Device Shutdown Start</v>
      </c>
      <c r="M457" t="str">
        <f>+VLOOKUP(Table1314[[#This Row],[DeviceMAC]],C458:H2360,5,0)</f>
        <v>Device Shutdown Start</v>
      </c>
    </row>
    <row r="458" spans="2:13" hidden="1" x14ac:dyDescent="0.3">
      <c r="B458" s="5" t="s">
        <v>26</v>
      </c>
      <c r="C458" s="5" t="s">
        <v>164</v>
      </c>
      <c r="D458" s="6">
        <v>44342</v>
      </c>
      <c r="E458" s="28">
        <v>44342.702847222215</v>
      </c>
      <c r="F458" s="7">
        <v>149</v>
      </c>
      <c r="G458" s="7" t="str">
        <f>VLOOKUP(Table1314[[#This Row],[LogRecordType]],RecordTypes!$B$13:$C$27,2,0)</f>
        <v>Device Shutdown Start</v>
      </c>
      <c r="H458" s="5" t="s">
        <v>165</v>
      </c>
      <c r="I458" s="30">
        <f t="shared" si="6"/>
        <v>44342</v>
      </c>
      <c r="J458" s="29">
        <f>+VLOOKUP(Table1314[[#This Row],[DeviceMAC]],C459:F2361,3,0)</f>
        <v>44342.702488425923</v>
      </c>
      <c r="K458">
        <f>+VLOOKUP(Table1314[[#This Row],[DeviceMAC]],C459:F2361,4,0)</f>
        <v>144</v>
      </c>
      <c r="L458" t="str">
        <f>VLOOKUP(Table1314[[#This Row],[PrevRecordType]],RecordTypes!$B$13:$C$27,2,0)</f>
        <v>User Logout is Good</v>
      </c>
      <c r="M458" t="str">
        <f>+VLOOKUP(Table1314[[#This Row],[DeviceMAC]],C459:H2361,5,0)</f>
        <v>User Logout is Good</v>
      </c>
    </row>
    <row r="459" spans="2:13" hidden="1" x14ac:dyDescent="0.3">
      <c r="B459" s="5" t="s">
        <v>26</v>
      </c>
      <c r="C459" s="5" t="s">
        <v>164</v>
      </c>
      <c r="D459" s="6">
        <v>44342</v>
      </c>
      <c r="E459" s="28">
        <v>44342.702488425923</v>
      </c>
      <c r="F459" s="7">
        <v>144</v>
      </c>
      <c r="G459" s="7" t="str">
        <f>VLOOKUP(Table1314[[#This Row],[LogRecordType]],RecordTypes!$B$13:$C$27,2,0)</f>
        <v>User Logout is Good</v>
      </c>
      <c r="H459" s="5" t="s">
        <v>179</v>
      </c>
      <c r="I459" s="30">
        <f t="shared" ref="I459:I522" si="7">+VLOOKUP(C459,C460:H2362,2,0)</f>
        <v>44342</v>
      </c>
      <c r="J459" s="29">
        <f>+VLOOKUP(Table1314[[#This Row],[DeviceMAC]],C460:F2362,3,0)</f>
        <v>44342.701990740738</v>
      </c>
      <c r="K459">
        <f>+VLOOKUP(Table1314[[#This Row],[DeviceMAC]],C460:F2362,4,0)</f>
        <v>139</v>
      </c>
      <c r="L459" t="str">
        <f>VLOOKUP(Table1314[[#This Row],[PrevRecordType]],RecordTypes!$B$13:$C$27,2,0)</f>
        <v>User Logout Start</v>
      </c>
      <c r="M459" t="str">
        <f>+VLOOKUP(Table1314[[#This Row],[DeviceMAC]],C460:H2362,5,0)</f>
        <v>User Logout Start</v>
      </c>
    </row>
    <row r="460" spans="2:13" hidden="1" x14ac:dyDescent="0.3">
      <c r="B460" s="5" t="s">
        <v>26</v>
      </c>
      <c r="C460" s="5" t="s">
        <v>143</v>
      </c>
      <c r="D460" s="6">
        <v>44342</v>
      </c>
      <c r="E460" s="28">
        <v>44342.702303240738</v>
      </c>
      <c r="F460" s="7">
        <v>139</v>
      </c>
      <c r="G460" s="7" t="str">
        <f>VLOOKUP(Table1314[[#This Row],[LogRecordType]],RecordTypes!$B$13:$C$27,2,0)</f>
        <v>User Logout Start</v>
      </c>
      <c r="H460" s="5" t="s">
        <v>155</v>
      </c>
      <c r="I460" s="30">
        <f t="shared" si="7"/>
        <v>44342</v>
      </c>
      <c r="J460" s="29">
        <f>+VLOOKUP(Table1314[[#This Row],[DeviceMAC]],C461:F2363,3,0)</f>
        <v>44342.335787037031</v>
      </c>
      <c r="K460">
        <f>+VLOOKUP(Table1314[[#This Row],[DeviceMAC]],C461:F2363,4,0)</f>
        <v>123</v>
      </c>
      <c r="L460" t="str">
        <f>VLOOKUP(Table1314[[#This Row],[PrevRecordType]],RecordTypes!$B$13:$C$27,2,0)</f>
        <v>User Login Start is Good</v>
      </c>
      <c r="M460" t="str">
        <f>+VLOOKUP(Table1314[[#This Row],[DeviceMAC]],C461:H2363,5,0)</f>
        <v>User Login Start is Good</v>
      </c>
    </row>
    <row r="461" spans="2:13" ht="28.8" hidden="1" x14ac:dyDescent="0.3">
      <c r="B461" s="5" t="s">
        <v>26</v>
      </c>
      <c r="C461" s="5" t="s">
        <v>164</v>
      </c>
      <c r="D461" s="6">
        <v>44342</v>
      </c>
      <c r="E461" s="28">
        <v>44342.701990740738</v>
      </c>
      <c r="F461" s="7">
        <v>139</v>
      </c>
      <c r="G461" s="7" t="str">
        <f>VLOOKUP(Table1314[[#This Row],[LogRecordType]],RecordTypes!$B$13:$C$27,2,0)</f>
        <v>User Logout Start</v>
      </c>
      <c r="H461" s="5" t="s">
        <v>178</v>
      </c>
      <c r="I461" s="30">
        <f t="shared" si="7"/>
        <v>44342</v>
      </c>
      <c r="J461" s="29">
        <f>+VLOOKUP(Table1314[[#This Row],[DeviceMAC]],C462:F2364,3,0)</f>
        <v>44342.332199074073</v>
      </c>
      <c r="K461">
        <f>+VLOOKUP(Table1314[[#This Row],[DeviceMAC]],C462:F2364,4,0)</f>
        <v>123</v>
      </c>
      <c r="L461" t="str">
        <f>VLOOKUP(Table1314[[#This Row],[PrevRecordType]],RecordTypes!$B$13:$C$27,2,0)</f>
        <v>User Login Start is Good</v>
      </c>
      <c r="M461" t="str">
        <f>+VLOOKUP(Table1314[[#This Row],[DeviceMAC]],C462:H2364,5,0)</f>
        <v>User Login Start is Good</v>
      </c>
    </row>
    <row r="462" spans="2:13" ht="43.2" hidden="1" x14ac:dyDescent="0.3">
      <c r="B462" s="5" t="s">
        <v>26</v>
      </c>
      <c r="C462" s="5" t="s">
        <v>149</v>
      </c>
      <c r="D462" s="6">
        <v>44342</v>
      </c>
      <c r="E462" s="28">
        <v>44342.699386574073</v>
      </c>
      <c r="F462" s="7">
        <v>156</v>
      </c>
      <c r="G462" s="7" t="str">
        <f>VLOOKUP(Table1314[[#This Row],[LogRecordType]],RecordTypes!$B$13:$C$27,2,0)</f>
        <v>PowerDown Or Network Disconnect Discovered</v>
      </c>
      <c r="H462" s="5" t="s">
        <v>67</v>
      </c>
      <c r="I462" s="30">
        <f t="shared" si="7"/>
        <v>44342</v>
      </c>
      <c r="J462" s="29">
        <f>+VLOOKUP(Table1314[[#This Row],[DeviceMAC]],C463:F2365,3,0)</f>
        <v>44342.699236111112</v>
      </c>
      <c r="K462">
        <f>+VLOOKUP(Table1314[[#This Row],[DeviceMAC]],C463:F2365,4,0)</f>
        <v>144</v>
      </c>
      <c r="L462" t="str">
        <f>VLOOKUP(Table1314[[#This Row],[PrevRecordType]],RecordTypes!$B$13:$C$27,2,0)</f>
        <v>User Logout is Good</v>
      </c>
      <c r="M462" t="str">
        <f>+VLOOKUP(Table1314[[#This Row],[DeviceMAC]],C463:H2365,5,0)</f>
        <v>User Logout is Good</v>
      </c>
    </row>
    <row r="463" spans="2:13" hidden="1" x14ac:dyDescent="0.3">
      <c r="B463" s="5" t="s">
        <v>26</v>
      </c>
      <c r="C463" s="5" t="s">
        <v>149</v>
      </c>
      <c r="D463" s="6">
        <v>44342</v>
      </c>
      <c r="E463" s="28">
        <v>44342.699236111112</v>
      </c>
      <c r="F463" s="7">
        <v>144</v>
      </c>
      <c r="G463" s="7" t="str">
        <f>VLOOKUP(Table1314[[#This Row],[LogRecordType]],RecordTypes!$B$13:$C$27,2,0)</f>
        <v>User Logout is Good</v>
      </c>
      <c r="H463" s="5" t="s">
        <v>177</v>
      </c>
      <c r="I463" s="30">
        <f t="shared" si="7"/>
        <v>44342</v>
      </c>
      <c r="J463" s="29">
        <f>+VLOOKUP(Table1314[[#This Row],[DeviceMAC]],C464:F2366,3,0)</f>
        <v>44342.698750000003</v>
      </c>
      <c r="K463">
        <f>+VLOOKUP(Table1314[[#This Row],[DeviceMAC]],C464:F2366,4,0)</f>
        <v>139</v>
      </c>
      <c r="L463" t="str">
        <f>VLOOKUP(Table1314[[#This Row],[PrevRecordType]],RecordTypes!$B$13:$C$27,2,0)</f>
        <v>User Logout Start</v>
      </c>
      <c r="M463" t="str">
        <f>+VLOOKUP(Table1314[[#This Row],[DeviceMAC]],C464:H2366,5,0)</f>
        <v>User Logout Start</v>
      </c>
    </row>
    <row r="464" spans="2:13" hidden="1" x14ac:dyDescent="0.3">
      <c r="B464" s="5" t="s">
        <v>26</v>
      </c>
      <c r="C464" s="5" t="s">
        <v>149</v>
      </c>
      <c r="D464" s="6">
        <v>44342</v>
      </c>
      <c r="E464" s="28">
        <v>44342.698750000003</v>
      </c>
      <c r="F464" s="7">
        <v>139</v>
      </c>
      <c r="G464" s="7" t="str">
        <f>VLOOKUP(Table1314[[#This Row],[LogRecordType]],RecordTypes!$B$13:$C$27,2,0)</f>
        <v>User Logout Start</v>
      </c>
      <c r="H464" s="5" t="s">
        <v>177</v>
      </c>
      <c r="I464" s="30">
        <f t="shared" si="7"/>
        <v>44342</v>
      </c>
      <c r="J464" s="29">
        <f>+VLOOKUP(Table1314[[#This Row],[DeviceMAC]],C465:F2367,3,0)</f>
        <v>44342.332395833335</v>
      </c>
      <c r="K464">
        <f>+VLOOKUP(Table1314[[#This Row],[DeviceMAC]],C465:F2367,4,0)</f>
        <v>123</v>
      </c>
      <c r="L464" t="str">
        <f>VLOOKUP(Table1314[[#This Row],[PrevRecordType]],RecordTypes!$B$13:$C$27,2,0)</f>
        <v>User Login Start is Good</v>
      </c>
      <c r="M464" t="str">
        <f>+VLOOKUP(Table1314[[#This Row],[DeviceMAC]],C465:H2367,5,0)</f>
        <v>User Login Start is Good</v>
      </c>
    </row>
    <row r="465" spans="2:13" ht="43.2" hidden="1" x14ac:dyDescent="0.3">
      <c r="B465" s="5" t="s">
        <v>29</v>
      </c>
      <c r="C465" s="5" t="s">
        <v>105</v>
      </c>
      <c r="D465" s="6">
        <v>44342</v>
      </c>
      <c r="E465" s="28">
        <v>44342.69730324074</v>
      </c>
      <c r="F465" s="7">
        <v>156</v>
      </c>
      <c r="G465" s="7" t="str">
        <f>VLOOKUP(Table1314[[#This Row],[LogRecordType]],RecordTypes!$B$13:$C$27,2,0)</f>
        <v>PowerDown Or Network Disconnect Discovered</v>
      </c>
      <c r="H465" s="5" t="s">
        <v>67</v>
      </c>
      <c r="I465" s="30">
        <f t="shared" si="7"/>
        <v>44342</v>
      </c>
      <c r="J465" s="29">
        <f>+VLOOKUP(Table1314[[#This Row],[DeviceMAC]],C466:F2368,3,0)</f>
        <v>44342.697152777779</v>
      </c>
      <c r="K465">
        <f>+VLOOKUP(Table1314[[#This Row],[DeviceMAC]],C466:F2368,4,0)</f>
        <v>144</v>
      </c>
      <c r="L465" t="str">
        <f>VLOOKUP(Table1314[[#This Row],[PrevRecordType]],RecordTypes!$B$13:$C$27,2,0)</f>
        <v>User Logout is Good</v>
      </c>
      <c r="M465" t="str">
        <f>+VLOOKUP(Table1314[[#This Row],[DeviceMAC]],C466:H2368,5,0)</f>
        <v>User Logout is Good</v>
      </c>
    </row>
    <row r="466" spans="2:13" hidden="1" x14ac:dyDescent="0.3">
      <c r="B466" s="5" t="s">
        <v>29</v>
      </c>
      <c r="C466" s="5" t="s">
        <v>105</v>
      </c>
      <c r="D466" s="6">
        <v>44342</v>
      </c>
      <c r="E466" s="28">
        <v>44342.697152777779</v>
      </c>
      <c r="F466" s="7">
        <v>144</v>
      </c>
      <c r="G466" s="7" t="str">
        <f>VLOOKUP(Table1314[[#This Row],[LogRecordType]],RecordTypes!$B$13:$C$27,2,0)</f>
        <v>User Logout is Good</v>
      </c>
      <c r="H466" s="5" t="s">
        <v>127</v>
      </c>
      <c r="I466" s="30">
        <f t="shared" si="7"/>
        <v>44342</v>
      </c>
      <c r="J466" s="29">
        <f>+VLOOKUP(Table1314[[#This Row],[DeviceMAC]],C467:F2369,3,0)</f>
        <v>44342.696782407409</v>
      </c>
      <c r="K466">
        <f>+VLOOKUP(Table1314[[#This Row],[DeviceMAC]],C467:F2369,4,0)</f>
        <v>139</v>
      </c>
      <c r="L466" t="str">
        <f>VLOOKUP(Table1314[[#This Row],[PrevRecordType]],RecordTypes!$B$13:$C$27,2,0)</f>
        <v>User Logout Start</v>
      </c>
      <c r="M466" t="str">
        <f>+VLOOKUP(Table1314[[#This Row],[DeviceMAC]],C467:H2369,5,0)</f>
        <v>User Logout Start</v>
      </c>
    </row>
    <row r="467" spans="2:13" hidden="1" x14ac:dyDescent="0.3">
      <c r="B467" s="5" t="s">
        <v>29</v>
      </c>
      <c r="C467" s="5" t="s">
        <v>105</v>
      </c>
      <c r="D467" s="6">
        <v>44342</v>
      </c>
      <c r="E467" s="28">
        <v>44342.696782407409</v>
      </c>
      <c r="F467" s="7">
        <v>139</v>
      </c>
      <c r="G467" s="7" t="str">
        <f>VLOOKUP(Table1314[[#This Row],[LogRecordType]],RecordTypes!$B$13:$C$27,2,0)</f>
        <v>User Logout Start</v>
      </c>
      <c r="H467" s="5" t="s">
        <v>127</v>
      </c>
      <c r="I467" s="30">
        <f t="shared" si="7"/>
        <v>44342</v>
      </c>
      <c r="J467" s="29">
        <f>+VLOOKUP(Table1314[[#This Row],[DeviceMAC]],C468:F2370,3,0)</f>
        <v>44342.317129629635</v>
      </c>
      <c r="K467">
        <f>+VLOOKUP(Table1314[[#This Row],[DeviceMAC]],C468:F2370,4,0)</f>
        <v>123</v>
      </c>
      <c r="L467" t="str">
        <f>VLOOKUP(Table1314[[#This Row],[PrevRecordType]],RecordTypes!$B$13:$C$27,2,0)</f>
        <v>User Login Start is Good</v>
      </c>
      <c r="M467" t="str">
        <f>+VLOOKUP(Table1314[[#This Row],[DeviceMAC]],C468:H2370,5,0)</f>
        <v>User Login Start is Good</v>
      </c>
    </row>
    <row r="468" spans="2:13" ht="43.2" hidden="1" x14ac:dyDescent="0.3">
      <c r="B468" s="5" t="s">
        <v>29</v>
      </c>
      <c r="C468" s="5" t="s">
        <v>100</v>
      </c>
      <c r="D468" s="6">
        <v>44342</v>
      </c>
      <c r="E468" s="28">
        <v>44342.694085648145</v>
      </c>
      <c r="F468" s="7">
        <v>156</v>
      </c>
      <c r="G468" s="7" t="str">
        <f>VLOOKUP(Table1314[[#This Row],[LogRecordType]],RecordTypes!$B$13:$C$27,2,0)</f>
        <v>PowerDown Or Network Disconnect Discovered</v>
      </c>
      <c r="H468" s="5" t="s">
        <v>67</v>
      </c>
      <c r="I468" s="30">
        <f t="shared" si="7"/>
        <v>44342</v>
      </c>
      <c r="J468" s="29">
        <f>+VLOOKUP(Table1314[[#This Row],[DeviceMAC]],C469:F2371,3,0)</f>
        <v>44342.693935185183</v>
      </c>
      <c r="K468">
        <f>+VLOOKUP(Table1314[[#This Row],[DeviceMAC]],C469:F2371,4,0)</f>
        <v>151</v>
      </c>
      <c r="L468" t="str">
        <f>VLOOKUP(Table1314[[#This Row],[PrevRecordType]],RecordTypes!$B$13:$C$27,2,0)</f>
        <v>Device Shutdown Finish</v>
      </c>
      <c r="M468" t="str">
        <f>+VLOOKUP(Table1314[[#This Row],[DeviceMAC]],C469:H2371,5,0)</f>
        <v>Device Shutdown Finish</v>
      </c>
    </row>
    <row r="469" spans="2:13" ht="28.8" hidden="1" x14ac:dyDescent="0.3">
      <c r="B469" s="5" t="s">
        <v>29</v>
      </c>
      <c r="C469" s="5" t="s">
        <v>100</v>
      </c>
      <c r="D469" s="6">
        <v>44342</v>
      </c>
      <c r="E469" s="28">
        <v>44342.693935185183</v>
      </c>
      <c r="F469" s="7">
        <v>151</v>
      </c>
      <c r="G469" s="7" t="str">
        <f>VLOOKUP(Table1314[[#This Row],[LogRecordType]],RecordTypes!$B$13:$C$27,2,0)</f>
        <v>Device Shutdown Finish</v>
      </c>
      <c r="H469" s="5" t="s">
        <v>101</v>
      </c>
      <c r="I469" s="30">
        <f t="shared" si="7"/>
        <v>44342</v>
      </c>
      <c r="J469" s="29">
        <f>+VLOOKUP(Table1314[[#This Row],[DeviceMAC]],C470:F2372,3,0)</f>
        <v>44342.693368055552</v>
      </c>
      <c r="K469">
        <f>+VLOOKUP(Table1314[[#This Row],[DeviceMAC]],C470:F2372,4,0)</f>
        <v>149</v>
      </c>
      <c r="L469" t="str">
        <f>VLOOKUP(Table1314[[#This Row],[PrevRecordType]],RecordTypes!$B$13:$C$27,2,0)</f>
        <v>Device Shutdown Start</v>
      </c>
      <c r="M469" t="str">
        <f>+VLOOKUP(Table1314[[#This Row],[DeviceMAC]],C470:H2372,5,0)</f>
        <v>Device Shutdown Start</v>
      </c>
    </row>
    <row r="470" spans="2:13" hidden="1" x14ac:dyDescent="0.3">
      <c r="B470" s="5" t="s">
        <v>29</v>
      </c>
      <c r="C470" s="5" t="s">
        <v>100</v>
      </c>
      <c r="D470" s="6">
        <v>44342</v>
      </c>
      <c r="E470" s="28">
        <v>44342.693368055552</v>
      </c>
      <c r="F470" s="7">
        <v>149</v>
      </c>
      <c r="G470" s="7" t="str">
        <f>VLOOKUP(Table1314[[#This Row],[LogRecordType]],RecordTypes!$B$13:$C$27,2,0)</f>
        <v>Device Shutdown Start</v>
      </c>
      <c r="H470" s="5" t="s">
        <v>101</v>
      </c>
      <c r="I470" s="30">
        <f t="shared" si="7"/>
        <v>44342</v>
      </c>
      <c r="J470" s="29">
        <f>+VLOOKUP(Table1314[[#This Row],[DeviceMAC]],C471:F2373,3,0)</f>
        <v>44342.692800925921</v>
      </c>
      <c r="K470">
        <f>+VLOOKUP(Table1314[[#This Row],[DeviceMAC]],C471:F2373,4,0)</f>
        <v>144</v>
      </c>
      <c r="L470" t="str">
        <f>VLOOKUP(Table1314[[#This Row],[PrevRecordType]],RecordTypes!$B$13:$C$27,2,0)</f>
        <v>User Logout is Good</v>
      </c>
      <c r="M470" t="str">
        <f>+VLOOKUP(Table1314[[#This Row],[DeviceMAC]],C471:H2373,5,0)</f>
        <v>User Logout is Good</v>
      </c>
    </row>
    <row r="471" spans="2:13" ht="43.2" hidden="1" x14ac:dyDescent="0.3">
      <c r="B471" s="5" t="s">
        <v>26</v>
      </c>
      <c r="C471" s="5" t="s">
        <v>131</v>
      </c>
      <c r="D471" s="6">
        <v>44342</v>
      </c>
      <c r="E471" s="28">
        <v>44342.69322916666</v>
      </c>
      <c r="F471" s="7">
        <v>156</v>
      </c>
      <c r="G471" s="7" t="str">
        <f>VLOOKUP(Table1314[[#This Row],[LogRecordType]],RecordTypes!$B$13:$C$27,2,0)</f>
        <v>PowerDown Or Network Disconnect Discovered</v>
      </c>
      <c r="H471" s="5" t="s">
        <v>67</v>
      </c>
      <c r="I471" s="30">
        <f t="shared" si="7"/>
        <v>44342</v>
      </c>
      <c r="J471" s="29">
        <f>+VLOOKUP(Table1314[[#This Row],[DeviceMAC]],C472:F2374,3,0)</f>
        <v>44342.693113425921</v>
      </c>
      <c r="K471">
        <f>+VLOOKUP(Table1314[[#This Row],[DeviceMAC]],C472:F2374,4,0)</f>
        <v>151</v>
      </c>
      <c r="L471" t="str">
        <f>VLOOKUP(Table1314[[#This Row],[PrevRecordType]],RecordTypes!$B$13:$C$27,2,0)</f>
        <v>Device Shutdown Finish</v>
      </c>
      <c r="M471" t="str">
        <f>+VLOOKUP(Table1314[[#This Row],[DeviceMAC]],C472:H2374,5,0)</f>
        <v>Device Shutdown Finish</v>
      </c>
    </row>
    <row r="472" spans="2:13" ht="28.8" hidden="1" x14ac:dyDescent="0.3">
      <c r="B472" s="5" t="s">
        <v>26</v>
      </c>
      <c r="C472" s="5" t="s">
        <v>131</v>
      </c>
      <c r="D472" s="6">
        <v>44342</v>
      </c>
      <c r="E472" s="28">
        <v>44342.693113425921</v>
      </c>
      <c r="F472" s="7">
        <v>151</v>
      </c>
      <c r="G472" s="7" t="str">
        <f>VLOOKUP(Table1314[[#This Row],[LogRecordType]],RecordTypes!$B$13:$C$27,2,0)</f>
        <v>Device Shutdown Finish</v>
      </c>
      <c r="H472" s="5" t="s">
        <v>132</v>
      </c>
      <c r="I472" s="30">
        <f t="shared" si="7"/>
        <v>44342</v>
      </c>
      <c r="J472" s="29">
        <f>+VLOOKUP(Table1314[[#This Row],[DeviceMAC]],C473:F2375,3,0)</f>
        <v>44342.692210648143</v>
      </c>
      <c r="K472">
        <f>+VLOOKUP(Table1314[[#This Row],[DeviceMAC]],C473:F2375,4,0)</f>
        <v>149</v>
      </c>
      <c r="L472" t="str">
        <f>VLOOKUP(Table1314[[#This Row],[PrevRecordType]],RecordTypes!$B$13:$C$27,2,0)</f>
        <v>Device Shutdown Start</v>
      </c>
      <c r="M472" t="str">
        <f>+VLOOKUP(Table1314[[#This Row],[DeviceMAC]],C473:H2375,5,0)</f>
        <v>Device Shutdown Start</v>
      </c>
    </row>
    <row r="473" spans="2:13" ht="43.2" hidden="1" x14ac:dyDescent="0.3">
      <c r="B473" s="5" t="s">
        <v>26</v>
      </c>
      <c r="C473" s="5" t="s">
        <v>111</v>
      </c>
      <c r="D473" s="6">
        <v>44342</v>
      </c>
      <c r="E473" s="28">
        <v>44342.692800925921</v>
      </c>
      <c r="F473" s="7">
        <v>156</v>
      </c>
      <c r="G473" s="7" t="str">
        <f>VLOOKUP(Table1314[[#This Row],[LogRecordType]],RecordTypes!$B$13:$C$27,2,0)</f>
        <v>PowerDown Or Network Disconnect Discovered</v>
      </c>
      <c r="H473" s="5" t="s">
        <v>67</v>
      </c>
      <c r="I473" s="30">
        <f t="shared" si="7"/>
        <v>44342</v>
      </c>
      <c r="J473" s="29">
        <f>+VLOOKUP(Table1314[[#This Row],[DeviceMAC]],C474:F2376,3,0)</f>
        <v>44342.692638888882</v>
      </c>
      <c r="K473">
        <f>+VLOOKUP(Table1314[[#This Row],[DeviceMAC]],C474:F2376,4,0)</f>
        <v>151</v>
      </c>
      <c r="L473" t="str">
        <f>VLOOKUP(Table1314[[#This Row],[PrevRecordType]],RecordTypes!$B$13:$C$27,2,0)</f>
        <v>Device Shutdown Finish</v>
      </c>
      <c r="M473" t="str">
        <f>+VLOOKUP(Table1314[[#This Row],[DeviceMAC]],C474:H2376,5,0)</f>
        <v>Device Shutdown Finish</v>
      </c>
    </row>
    <row r="474" spans="2:13" hidden="1" x14ac:dyDescent="0.3">
      <c r="B474" s="5" t="s">
        <v>29</v>
      </c>
      <c r="C474" s="5" t="s">
        <v>100</v>
      </c>
      <c r="D474" s="6">
        <v>44342</v>
      </c>
      <c r="E474" s="28">
        <v>44342.692800925921</v>
      </c>
      <c r="F474" s="7">
        <v>144</v>
      </c>
      <c r="G474" s="7" t="str">
        <f>VLOOKUP(Table1314[[#This Row],[LogRecordType]],RecordTypes!$B$13:$C$27,2,0)</f>
        <v>User Logout is Good</v>
      </c>
      <c r="H474" s="5" t="s">
        <v>104</v>
      </c>
      <c r="I474" s="30">
        <f t="shared" si="7"/>
        <v>44342</v>
      </c>
      <c r="J474" s="29">
        <f>+VLOOKUP(Table1314[[#This Row],[DeviceMAC]],C475:F2377,3,0)</f>
        <v>44342.691527777773</v>
      </c>
      <c r="K474">
        <f>+VLOOKUP(Table1314[[#This Row],[DeviceMAC]],C475:F2377,4,0)</f>
        <v>139</v>
      </c>
      <c r="L474" t="str">
        <f>VLOOKUP(Table1314[[#This Row],[PrevRecordType]],RecordTypes!$B$13:$C$27,2,0)</f>
        <v>User Logout Start</v>
      </c>
      <c r="M474" t="str">
        <f>+VLOOKUP(Table1314[[#This Row],[DeviceMAC]],C475:H2377,5,0)</f>
        <v>User Logout Start</v>
      </c>
    </row>
    <row r="475" spans="2:13" ht="28.8" hidden="1" x14ac:dyDescent="0.3">
      <c r="B475" s="5" t="s">
        <v>26</v>
      </c>
      <c r="C475" s="5" t="s">
        <v>111</v>
      </c>
      <c r="D475" s="6">
        <v>44342</v>
      </c>
      <c r="E475" s="28">
        <v>44342.692638888882</v>
      </c>
      <c r="F475" s="7">
        <v>151</v>
      </c>
      <c r="G475" s="7" t="str">
        <f>VLOOKUP(Table1314[[#This Row],[LogRecordType]],RecordTypes!$B$13:$C$27,2,0)</f>
        <v>Device Shutdown Finish</v>
      </c>
      <c r="H475" s="5" t="s">
        <v>112</v>
      </c>
      <c r="I475" s="30">
        <f t="shared" si="7"/>
        <v>44342</v>
      </c>
      <c r="J475" s="29">
        <f>+VLOOKUP(Table1314[[#This Row],[DeviceMAC]],C476:F2378,3,0)</f>
        <v>44342.691932870366</v>
      </c>
      <c r="K475">
        <f>+VLOOKUP(Table1314[[#This Row],[DeviceMAC]],C476:F2378,4,0)</f>
        <v>149</v>
      </c>
      <c r="L475" t="str">
        <f>VLOOKUP(Table1314[[#This Row],[PrevRecordType]],RecordTypes!$B$13:$C$27,2,0)</f>
        <v>Device Shutdown Start</v>
      </c>
      <c r="M475" t="str">
        <f>+VLOOKUP(Table1314[[#This Row],[DeviceMAC]],C476:H2378,5,0)</f>
        <v>Device Shutdown Start</v>
      </c>
    </row>
    <row r="476" spans="2:13" hidden="1" x14ac:dyDescent="0.3">
      <c r="B476" s="5" t="s">
        <v>26</v>
      </c>
      <c r="C476" s="5" t="s">
        <v>131</v>
      </c>
      <c r="D476" s="6">
        <v>44342</v>
      </c>
      <c r="E476" s="28">
        <v>44342.692210648143</v>
      </c>
      <c r="F476" s="7">
        <v>149</v>
      </c>
      <c r="G476" s="7" t="str">
        <f>VLOOKUP(Table1314[[#This Row],[LogRecordType]],RecordTypes!$B$13:$C$27,2,0)</f>
        <v>Device Shutdown Start</v>
      </c>
      <c r="H476" s="5" t="s">
        <v>132</v>
      </c>
      <c r="I476" s="30">
        <f t="shared" si="7"/>
        <v>44342</v>
      </c>
      <c r="J476" s="29">
        <f>+VLOOKUP(Table1314[[#This Row],[DeviceMAC]],C477:F2379,3,0)</f>
        <v>44342.691944444443</v>
      </c>
      <c r="K476">
        <f>+VLOOKUP(Table1314[[#This Row],[DeviceMAC]],C477:F2379,4,0)</f>
        <v>144</v>
      </c>
      <c r="L476" t="str">
        <f>VLOOKUP(Table1314[[#This Row],[PrevRecordType]],RecordTypes!$B$13:$C$27,2,0)</f>
        <v>User Logout is Good</v>
      </c>
      <c r="M476" t="str">
        <f>+VLOOKUP(Table1314[[#This Row],[DeviceMAC]],C477:H2379,5,0)</f>
        <v>User Logout is Good</v>
      </c>
    </row>
    <row r="477" spans="2:13" hidden="1" x14ac:dyDescent="0.3">
      <c r="B477" s="5" t="s">
        <v>26</v>
      </c>
      <c r="C477" s="5" t="s">
        <v>131</v>
      </c>
      <c r="D477" s="6">
        <v>44342</v>
      </c>
      <c r="E477" s="28">
        <v>44342.691944444443</v>
      </c>
      <c r="F477" s="7">
        <v>144</v>
      </c>
      <c r="G477" s="7" t="str">
        <f>VLOOKUP(Table1314[[#This Row],[LogRecordType]],RecordTypes!$B$13:$C$27,2,0)</f>
        <v>User Logout is Good</v>
      </c>
      <c r="H477" s="5" t="s">
        <v>139</v>
      </c>
      <c r="I477" s="30">
        <f t="shared" si="7"/>
        <v>44342</v>
      </c>
      <c r="J477" s="29">
        <f>+VLOOKUP(Table1314[[#This Row],[DeviceMAC]],C478:F2380,3,0)</f>
        <v>44342.690555555557</v>
      </c>
      <c r="K477">
        <f>+VLOOKUP(Table1314[[#This Row],[DeviceMAC]],C478:F2380,4,0)</f>
        <v>139</v>
      </c>
      <c r="L477" t="str">
        <f>VLOOKUP(Table1314[[#This Row],[PrevRecordType]],RecordTypes!$B$13:$C$27,2,0)</f>
        <v>User Logout Start</v>
      </c>
      <c r="M477" t="str">
        <f>+VLOOKUP(Table1314[[#This Row],[DeviceMAC]],C478:H2380,5,0)</f>
        <v>User Logout Start</v>
      </c>
    </row>
    <row r="478" spans="2:13" hidden="1" x14ac:dyDescent="0.3">
      <c r="B478" s="5" t="s">
        <v>26</v>
      </c>
      <c r="C478" s="5" t="s">
        <v>111</v>
      </c>
      <c r="D478" s="6">
        <v>44342</v>
      </c>
      <c r="E478" s="28">
        <v>44342.691932870366</v>
      </c>
      <c r="F478" s="7">
        <v>149</v>
      </c>
      <c r="G478" s="7" t="str">
        <f>VLOOKUP(Table1314[[#This Row],[LogRecordType]],RecordTypes!$B$13:$C$27,2,0)</f>
        <v>Device Shutdown Start</v>
      </c>
      <c r="H478" s="5" t="s">
        <v>112</v>
      </c>
      <c r="I478" s="30">
        <f t="shared" si="7"/>
        <v>44342</v>
      </c>
      <c r="J478" s="29">
        <f>+VLOOKUP(Table1314[[#This Row],[DeviceMAC]],C479:F2381,3,0)</f>
        <v>44342.691238425919</v>
      </c>
      <c r="K478">
        <f>+VLOOKUP(Table1314[[#This Row],[DeviceMAC]],C479:F2381,4,0)</f>
        <v>144</v>
      </c>
      <c r="L478" t="str">
        <f>VLOOKUP(Table1314[[#This Row],[PrevRecordType]],RecordTypes!$B$13:$C$27,2,0)</f>
        <v>User Logout is Good</v>
      </c>
      <c r="M478" t="str">
        <f>+VLOOKUP(Table1314[[#This Row],[DeviceMAC]],C479:H2381,5,0)</f>
        <v>User Logout is Good</v>
      </c>
    </row>
    <row r="479" spans="2:13" ht="28.8" hidden="1" x14ac:dyDescent="0.3">
      <c r="B479" s="5" t="s">
        <v>29</v>
      </c>
      <c r="C479" s="5" t="s">
        <v>100</v>
      </c>
      <c r="D479" s="6">
        <v>44342</v>
      </c>
      <c r="E479" s="28">
        <v>44342.691527777773</v>
      </c>
      <c r="F479" s="7">
        <v>139</v>
      </c>
      <c r="G479" s="7" t="str">
        <f>VLOOKUP(Table1314[[#This Row],[LogRecordType]],RecordTypes!$B$13:$C$27,2,0)</f>
        <v>User Logout Start</v>
      </c>
      <c r="H479" s="5" t="s">
        <v>103</v>
      </c>
      <c r="I479" s="30">
        <f t="shared" si="7"/>
        <v>44342</v>
      </c>
      <c r="J479" s="29">
        <f>+VLOOKUP(Table1314[[#This Row],[DeviceMAC]],C480:F2382,3,0)</f>
        <v>44342.305393518516</v>
      </c>
      <c r="K479">
        <f>+VLOOKUP(Table1314[[#This Row],[DeviceMAC]],C480:F2382,4,0)</f>
        <v>123</v>
      </c>
      <c r="L479" t="str">
        <f>VLOOKUP(Table1314[[#This Row],[PrevRecordType]],RecordTypes!$B$13:$C$27,2,0)</f>
        <v>User Login Start is Good</v>
      </c>
      <c r="M479" t="str">
        <f>+VLOOKUP(Table1314[[#This Row],[DeviceMAC]],C480:H2382,5,0)</f>
        <v>User Login Start is Good</v>
      </c>
    </row>
    <row r="480" spans="2:13" hidden="1" x14ac:dyDescent="0.3">
      <c r="B480" s="5" t="s">
        <v>26</v>
      </c>
      <c r="C480" s="5" t="s">
        <v>111</v>
      </c>
      <c r="D480" s="6">
        <v>44342</v>
      </c>
      <c r="E480" s="28">
        <v>44342.691238425919</v>
      </c>
      <c r="F480" s="7">
        <v>144</v>
      </c>
      <c r="G480" s="7" t="str">
        <f>VLOOKUP(Table1314[[#This Row],[LogRecordType]],RecordTypes!$B$13:$C$27,2,0)</f>
        <v>User Logout is Good</v>
      </c>
      <c r="H480" s="5" t="s">
        <v>119</v>
      </c>
      <c r="I480" s="30">
        <f t="shared" si="7"/>
        <v>44342</v>
      </c>
      <c r="J480" s="29">
        <f>+VLOOKUP(Table1314[[#This Row],[DeviceMAC]],C481:F2383,3,0)</f>
        <v>44342.690833333327</v>
      </c>
      <c r="K480">
        <f>+VLOOKUP(Table1314[[#This Row],[DeviceMAC]],C481:F2383,4,0)</f>
        <v>139</v>
      </c>
      <c r="L480" t="str">
        <f>VLOOKUP(Table1314[[#This Row],[PrevRecordType]],RecordTypes!$B$13:$C$27,2,0)</f>
        <v>User Logout Start</v>
      </c>
      <c r="M480" t="str">
        <f>+VLOOKUP(Table1314[[#This Row],[DeviceMAC]],C481:H2383,5,0)</f>
        <v>User Logout Start</v>
      </c>
    </row>
    <row r="481" spans="2:13" ht="28.8" hidden="1" x14ac:dyDescent="0.3">
      <c r="B481" s="5" t="s">
        <v>26</v>
      </c>
      <c r="C481" s="5" t="s">
        <v>111</v>
      </c>
      <c r="D481" s="6">
        <v>44342</v>
      </c>
      <c r="E481" s="28">
        <v>44342.690833333327</v>
      </c>
      <c r="F481" s="7">
        <v>139</v>
      </c>
      <c r="G481" s="7" t="str">
        <f>VLOOKUP(Table1314[[#This Row],[LogRecordType]],RecordTypes!$B$13:$C$27,2,0)</f>
        <v>User Logout Start</v>
      </c>
      <c r="H481" s="5" t="s">
        <v>118</v>
      </c>
      <c r="I481" s="30">
        <f t="shared" si="7"/>
        <v>44342</v>
      </c>
      <c r="J481" s="29">
        <f>+VLOOKUP(Table1314[[#This Row],[DeviceMAC]],C482:F2384,3,0)</f>
        <v>44342.312118055554</v>
      </c>
      <c r="K481">
        <f>+VLOOKUP(Table1314[[#This Row],[DeviceMAC]],C482:F2384,4,0)</f>
        <v>123</v>
      </c>
      <c r="L481" t="str">
        <f>VLOOKUP(Table1314[[#This Row],[PrevRecordType]],RecordTypes!$B$13:$C$27,2,0)</f>
        <v>User Login Start is Good</v>
      </c>
      <c r="M481" t="str">
        <f>+VLOOKUP(Table1314[[#This Row],[DeviceMAC]],C482:H2384,5,0)</f>
        <v>User Login Start is Good</v>
      </c>
    </row>
    <row r="482" spans="2:13" ht="28.8" hidden="1" x14ac:dyDescent="0.3">
      <c r="B482" s="5" t="s">
        <v>26</v>
      </c>
      <c r="C482" s="5" t="s">
        <v>131</v>
      </c>
      <c r="D482" s="6">
        <v>44342</v>
      </c>
      <c r="E482" s="28">
        <v>44342.690555555557</v>
      </c>
      <c r="F482" s="7">
        <v>139</v>
      </c>
      <c r="G482" s="7" t="str">
        <f>VLOOKUP(Table1314[[#This Row],[LogRecordType]],RecordTypes!$B$13:$C$27,2,0)</f>
        <v>User Logout Start</v>
      </c>
      <c r="H482" s="5" t="s">
        <v>138</v>
      </c>
      <c r="I482" s="30">
        <f t="shared" si="7"/>
        <v>44342</v>
      </c>
      <c r="J482" s="29">
        <f>+VLOOKUP(Table1314[[#This Row],[DeviceMAC]],C483:F2385,3,0)</f>
        <v>44342.319270833337</v>
      </c>
      <c r="K482">
        <f>+VLOOKUP(Table1314[[#This Row],[DeviceMAC]],C483:F2385,4,0)</f>
        <v>123</v>
      </c>
      <c r="L482" t="str">
        <f>VLOOKUP(Table1314[[#This Row],[PrevRecordType]],RecordTypes!$B$13:$C$27,2,0)</f>
        <v>User Login Start is Good</v>
      </c>
      <c r="M482" t="str">
        <f>+VLOOKUP(Table1314[[#This Row],[DeviceMAC]],C483:H2385,5,0)</f>
        <v>User Login Start is Good</v>
      </c>
    </row>
    <row r="483" spans="2:13" ht="43.2" hidden="1" x14ac:dyDescent="0.3">
      <c r="B483" s="5" t="s">
        <v>29</v>
      </c>
      <c r="C483" s="5" t="s">
        <v>120</v>
      </c>
      <c r="D483" s="6">
        <v>44342</v>
      </c>
      <c r="E483" s="28">
        <v>44342.688726851855</v>
      </c>
      <c r="F483" s="7">
        <v>156</v>
      </c>
      <c r="G483" s="7" t="str">
        <f>VLOOKUP(Table1314[[#This Row],[LogRecordType]],RecordTypes!$B$13:$C$27,2,0)</f>
        <v>PowerDown Or Network Disconnect Discovered</v>
      </c>
      <c r="H483" s="5" t="s">
        <v>67</v>
      </c>
      <c r="I483" s="30">
        <f t="shared" si="7"/>
        <v>44342</v>
      </c>
      <c r="J483" s="29">
        <f>+VLOOKUP(Table1314[[#This Row],[DeviceMAC]],C484:F2386,3,0)</f>
        <v>44342.688599537039</v>
      </c>
      <c r="K483">
        <f>+VLOOKUP(Table1314[[#This Row],[DeviceMAC]],C484:F2386,4,0)</f>
        <v>144</v>
      </c>
      <c r="L483" t="str">
        <f>VLOOKUP(Table1314[[#This Row],[PrevRecordType]],RecordTypes!$B$13:$C$27,2,0)</f>
        <v>User Logout is Good</v>
      </c>
      <c r="M483" t="str">
        <f>+VLOOKUP(Table1314[[#This Row],[DeviceMAC]],C484:H2386,5,0)</f>
        <v>User Logout is Good</v>
      </c>
    </row>
    <row r="484" spans="2:13" hidden="1" x14ac:dyDescent="0.3">
      <c r="B484" s="5" t="s">
        <v>29</v>
      </c>
      <c r="C484" s="5" t="s">
        <v>120</v>
      </c>
      <c r="D484" s="6">
        <v>44342</v>
      </c>
      <c r="E484" s="28">
        <v>44342.688599537039</v>
      </c>
      <c r="F484" s="7">
        <v>144</v>
      </c>
      <c r="G484" s="7" t="str">
        <f>VLOOKUP(Table1314[[#This Row],[LogRecordType]],RecordTypes!$B$13:$C$27,2,0)</f>
        <v>User Logout is Good</v>
      </c>
      <c r="H484" s="5" t="s">
        <v>130</v>
      </c>
      <c r="I484" s="30">
        <f t="shared" si="7"/>
        <v>44342</v>
      </c>
      <c r="J484" s="29">
        <f>+VLOOKUP(Table1314[[#This Row],[DeviceMAC]],C485:F2387,3,0)</f>
        <v>44342.688252314816</v>
      </c>
      <c r="K484">
        <f>+VLOOKUP(Table1314[[#This Row],[DeviceMAC]],C485:F2387,4,0)</f>
        <v>139</v>
      </c>
      <c r="L484" t="str">
        <f>VLOOKUP(Table1314[[#This Row],[PrevRecordType]],RecordTypes!$B$13:$C$27,2,0)</f>
        <v>User Logout Start</v>
      </c>
      <c r="M484" t="str">
        <f>+VLOOKUP(Table1314[[#This Row],[DeviceMAC]],C485:H2387,5,0)</f>
        <v>User Logout Start</v>
      </c>
    </row>
    <row r="485" spans="2:13" hidden="1" x14ac:dyDescent="0.3">
      <c r="B485" s="5" t="s">
        <v>29</v>
      </c>
      <c r="C485" s="5" t="s">
        <v>120</v>
      </c>
      <c r="D485" s="6">
        <v>44342</v>
      </c>
      <c r="E485" s="28">
        <v>44342.688252314816</v>
      </c>
      <c r="F485" s="7">
        <v>139</v>
      </c>
      <c r="G485" s="7" t="str">
        <f>VLOOKUP(Table1314[[#This Row],[LogRecordType]],RecordTypes!$B$13:$C$27,2,0)</f>
        <v>User Logout Start</v>
      </c>
      <c r="H485" s="5" t="s">
        <v>130</v>
      </c>
      <c r="I485" s="30">
        <f t="shared" si="7"/>
        <v>44342</v>
      </c>
      <c r="J485" s="29">
        <f>+VLOOKUP(Table1314[[#This Row],[DeviceMAC]],C486:F2388,3,0)</f>
        <v>44342.316944444443</v>
      </c>
      <c r="K485">
        <f>+VLOOKUP(Table1314[[#This Row],[DeviceMAC]],C486:F2388,4,0)</f>
        <v>123</v>
      </c>
      <c r="L485" t="str">
        <f>VLOOKUP(Table1314[[#This Row],[PrevRecordType]],RecordTypes!$B$13:$C$27,2,0)</f>
        <v>User Login Start is Good</v>
      </c>
      <c r="M485" t="str">
        <f>+VLOOKUP(Table1314[[#This Row],[DeviceMAC]],C486:H2388,5,0)</f>
        <v>User Login Start is Good</v>
      </c>
    </row>
    <row r="486" spans="2:13" ht="43.2" hidden="1" x14ac:dyDescent="0.3">
      <c r="B486" s="5" t="s">
        <v>26</v>
      </c>
      <c r="C486" s="5" t="s">
        <v>124</v>
      </c>
      <c r="D486" s="6">
        <v>44342</v>
      </c>
      <c r="E486" s="28">
        <v>44342.68440972222</v>
      </c>
      <c r="F486" s="7">
        <v>156</v>
      </c>
      <c r="G486" s="7" t="str">
        <f>VLOOKUP(Table1314[[#This Row],[LogRecordType]],RecordTypes!$B$13:$C$27,2,0)</f>
        <v>PowerDown Or Network Disconnect Discovered</v>
      </c>
      <c r="H486" s="5" t="s">
        <v>67</v>
      </c>
      <c r="I486" s="30">
        <f t="shared" si="7"/>
        <v>44342</v>
      </c>
      <c r="J486" s="29">
        <f>+VLOOKUP(Table1314[[#This Row],[DeviceMAC]],C487:F2389,3,0)</f>
        <v>44342.684259259258</v>
      </c>
      <c r="K486">
        <f>+VLOOKUP(Table1314[[#This Row],[DeviceMAC]],C487:F2389,4,0)</f>
        <v>151</v>
      </c>
      <c r="L486" t="str">
        <f>VLOOKUP(Table1314[[#This Row],[PrevRecordType]],RecordTypes!$B$13:$C$27,2,0)</f>
        <v>Device Shutdown Finish</v>
      </c>
      <c r="M486" t="str">
        <f>+VLOOKUP(Table1314[[#This Row],[DeviceMAC]],C487:H2389,5,0)</f>
        <v>Device Shutdown Finish</v>
      </c>
    </row>
    <row r="487" spans="2:13" ht="43.2" hidden="1" x14ac:dyDescent="0.3">
      <c r="B487" s="5" t="s">
        <v>29</v>
      </c>
      <c r="C487" s="5" t="s">
        <v>122</v>
      </c>
      <c r="D487" s="6">
        <v>44342</v>
      </c>
      <c r="E487" s="28">
        <v>44342.684305555566</v>
      </c>
      <c r="F487" s="7">
        <v>156</v>
      </c>
      <c r="G487" s="7" t="str">
        <f>VLOOKUP(Table1314[[#This Row],[LogRecordType]],RecordTypes!$B$13:$C$27,2,0)</f>
        <v>PowerDown Or Network Disconnect Discovered</v>
      </c>
      <c r="H487" s="5" t="s">
        <v>67</v>
      </c>
      <c r="I487" s="30">
        <f t="shared" si="7"/>
        <v>44342</v>
      </c>
      <c r="J487" s="29">
        <f>+VLOOKUP(Table1314[[#This Row],[DeviceMAC]],C488:F2390,3,0)</f>
        <v>44342.684155092604</v>
      </c>
      <c r="K487">
        <f>+VLOOKUP(Table1314[[#This Row],[DeviceMAC]],C488:F2390,4,0)</f>
        <v>151</v>
      </c>
      <c r="L487" t="str">
        <f>VLOOKUP(Table1314[[#This Row],[PrevRecordType]],RecordTypes!$B$13:$C$27,2,0)</f>
        <v>Device Shutdown Finish</v>
      </c>
      <c r="M487" t="str">
        <f>+VLOOKUP(Table1314[[#This Row],[DeviceMAC]],C488:H2390,5,0)</f>
        <v>Device Shutdown Finish</v>
      </c>
    </row>
    <row r="488" spans="2:13" ht="28.8" hidden="1" x14ac:dyDescent="0.3">
      <c r="B488" s="5" t="s">
        <v>26</v>
      </c>
      <c r="C488" s="5" t="s">
        <v>124</v>
      </c>
      <c r="D488" s="6">
        <v>44342</v>
      </c>
      <c r="E488" s="28">
        <v>44342.684259259258</v>
      </c>
      <c r="F488" s="7">
        <v>151</v>
      </c>
      <c r="G488" s="7" t="str">
        <f>VLOOKUP(Table1314[[#This Row],[LogRecordType]],RecordTypes!$B$13:$C$27,2,0)</f>
        <v>Device Shutdown Finish</v>
      </c>
      <c r="H488" s="5" t="s">
        <v>125</v>
      </c>
      <c r="I488" s="30">
        <f t="shared" si="7"/>
        <v>44342</v>
      </c>
      <c r="J488" s="29">
        <f>+VLOOKUP(Table1314[[#This Row],[DeviceMAC]],C489:F2391,3,0)</f>
        <v>44342.683831018519</v>
      </c>
      <c r="K488">
        <f>+VLOOKUP(Table1314[[#This Row],[DeviceMAC]],C489:F2391,4,0)</f>
        <v>149</v>
      </c>
      <c r="L488" t="str">
        <f>VLOOKUP(Table1314[[#This Row],[PrevRecordType]],RecordTypes!$B$13:$C$27,2,0)</f>
        <v>Device Shutdown Start</v>
      </c>
      <c r="M488" t="str">
        <f>+VLOOKUP(Table1314[[#This Row],[DeviceMAC]],C489:H2391,5,0)</f>
        <v>Device Shutdown Start</v>
      </c>
    </row>
    <row r="489" spans="2:13" ht="28.8" hidden="1" x14ac:dyDescent="0.3">
      <c r="B489" s="5" t="s">
        <v>29</v>
      </c>
      <c r="C489" s="5" t="s">
        <v>122</v>
      </c>
      <c r="D489" s="6">
        <v>44342</v>
      </c>
      <c r="E489" s="28">
        <v>44342.684155092604</v>
      </c>
      <c r="F489" s="7">
        <v>151</v>
      </c>
      <c r="G489" s="7" t="str">
        <f>VLOOKUP(Table1314[[#This Row],[LogRecordType]],RecordTypes!$B$13:$C$27,2,0)</f>
        <v>Device Shutdown Finish</v>
      </c>
      <c r="H489" s="5" t="s">
        <v>123</v>
      </c>
      <c r="I489" s="30">
        <f t="shared" si="7"/>
        <v>44342</v>
      </c>
      <c r="J489" s="29">
        <f>+VLOOKUP(Table1314[[#This Row],[DeviceMAC]],C490:F2392,3,0)</f>
        <v>44342.68391203705</v>
      </c>
      <c r="K489">
        <f>+VLOOKUP(Table1314[[#This Row],[DeviceMAC]],C490:F2392,4,0)</f>
        <v>149</v>
      </c>
      <c r="L489" t="str">
        <f>VLOOKUP(Table1314[[#This Row],[PrevRecordType]],RecordTypes!$B$13:$C$27,2,0)</f>
        <v>Device Shutdown Start</v>
      </c>
      <c r="M489" t="str">
        <f>+VLOOKUP(Table1314[[#This Row],[DeviceMAC]],C490:H2392,5,0)</f>
        <v>Device Shutdown Start</v>
      </c>
    </row>
    <row r="490" spans="2:13" hidden="1" x14ac:dyDescent="0.3">
      <c r="B490" s="5" t="s">
        <v>29</v>
      </c>
      <c r="C490" s="5" t="s">
        <v>122</v>
      </c>
      <c r="D490" s="6">
        <v>44342</v>
      </c>
      <c r="E490" s="28">
        <v>44342.68391203705</v>
      </c>
      <c r="F490" s="7">
        <v>149</v>
      </c>
      <c r="G490" s="7" t="str">
        <f>VLOOKUP(Table1314[[#This Row],[LogRecordType]],RecordTypes!$B$13:$C$27,2,0)</f>
        <v>Device Shutdown Start</v>
      </c>
      <c r="H490" s="5" t="s">
        <v>123</v>
      </c>
      <c r="I490" s="30">
        <f t="shared" si="7"/>
        <v>44342</v>
      </c>
      <c r="J490" s="29">
        <f>+VLOOKUP(Table1314[[#This Row],[DeviceMAC]],C491:F2393,3,0)</f>
        <v>44342.683680555565</v>
      </c>
      <c r="K490">
        <f>+VLOOKUP(Table1314[[#This Row],[DeviceMAC]],C491:F2393,4,0)</f>
        <v>144</v>
      </c>
      <c r="L490" t="str">
        <f>VLOOKUP(Table1314[[#This Row],[PrevRecordType]],RecordTypes!$B$13:$C$27,2,0)</f>
        <v>User Logout is Good</v>
      </c>
      <c r="M490" t="str">
        <f>+VLOOKUP(Table1314[[#This Row],[DeviceMAC]],C491:H2393,5,0)</f>
        <v>User Logout is Good</v>
      </c>
    </row>
    <row r="491" spans="2:13" hidden="1" x14ac:dyDescent="0.3">
      <c r="B491" s="5" t="s">
        <v>26</v>
      </c>
      <c r="C491" s="5" t="s">
        <v>124</v>
      </c>
      <c r="D491" s="6">
        <v>44342</v>
      </c>
      <c r="E491" s="28">
        <v>44342.683831018519</v>
      </c>
      <c r="F491" s="7">
        <v>149</v>
      </c>
      <c r="G491" s="7" t="str">
        <f>VLOOKUP(Table1314[[#This Row],[LogRecordType]],RecordTypes!$B$13:$C$27,2,0)</f>
        <v>Device Shutdown Start</v>
      </c>
      <c r="H491" s="5" t="s">
        <v>125</v>
      </c>
      <c r="I491" s="30">
        <f t="shared" si="7"/>
        <v>44342</v>
      </c>
      <c r="J491" s="29">
        <f>+VLOOKUP(Table1314[[#This Row],[DeviceMAC]],C492:F2394,3,0)</f>
        <v>44342.683136574073</v>
      </c>
      <c r="K491">
        <f>+VLOOKUP(Table1314[[#This Row],[DeviceMAC]],C492:F2394,4,0)</f>
        <v>144</v>
      </c>
      <c r="L491" t="str">
        <f>VLOOKUP(Table1314[[#This Row],[PrevRecordType]],RecordTypes!$B$13:$C$27,2,0)</f>
        <v>User Logout is Good</v>
      </c>
      <c r="M491" t="str">
        <f>+VLOOKUP(Table1314[[#This Row],[DeviceMAC]],C492:H2394,5,0)</f>
        <v>User Logout is Good</v>
      </c>
    </row>
    <row r="492" spans="2:13" hidden="1" x14ac:dyDescent="0.3">
      <c r="B492" s="5" t="s">
        <v>29</v>
      </c>
      <c r="C492" s="5" t="s">
        <v>122</v>
      </c>
      <c r="D492" s="6">
        <v>44342</v>
      </c>
      <c r="E492" s="28">
        <v>44342.683680555565</v>
      </c>
      <c r="F492" s="7">
        <v>144</v>
      </c>
      <c r="G492" s="7" t="str">
        <f>VLOOKUP(Table1314[[#This Row],[LogRecordType]],RecordTypes!$B$13:$C$27,2,0)</f>
        <v>User Logout is Good</v>
      </c>
      <c r="H492" s="5" t="s">
        <v>127</v>
      </c>
      <c r="I492" s="30">
        <f t="shared" si="7"/>
        <v>44342</v>
      </c>
      <c r="J492" s="29">
        <f>+VLOOKUP(Table1314[[#This Row],[DeviceMAC]],C493:F2395,3,0)</f>
        <v>44342.683252314826</v>
      </c>
      <c r="K492">
        <f>+VLOOKUP(Table1314[[#This Row],[DeviceMAC]],C493:F2395,4,0)</f>
        <v>139</v>
      </c>
      <c r="L492" t="str">
        <f>VLOOKUP(Table1314[[#This Row],[PrevRecordType]],RecordTypes!$B$13:$C$27,2,0)</f>
        <v>User Logout Start</v>
      </c>
      <c r="M492" t="str">
        <f>+VLOOKUP(Table1314[[#This Row],[DeviceMAC]],C493:H2395,5,0)</f>
        <v>User Logout Start</v>
      </c>
    </row>
    <row r="493" spans="2:13" ht="28.8" hidden="1" x14ac:dyDescent="0.3">
      <c r="B493" s="5" t="s">
        <v>29</v>
      </c>
      <c r="C493" s="5" t="s">
        <v>122</v>
      </c>
      <c r="D493" s="6">
        <v>44342</v>
      </c>
      <c r="E493" s="28">
        <v>44342.683252314826</v>
      </c>
      <c r="F493" s="7">
        <v>139</v>
      </c>
      <c r="G493" s="7" t="str">
        <f>VLOOKUP(Table1314[[#This Row],[LogRecordType]],RecordTypes!$B$13:$C$27,2,0)</f>
        <v>User Logout Start</v>
      </c>
      <c r="H493" s="5" t="s">
        <v>126</v>
      </c>
      <c r="I493" s="30">
        <f t="shared" si="7"/>
        <v>44342</v>
      </c>
      <c r="J493" s="29">
        <f>+VLOOKUP(Table1314[[#This Row],[DeviceMAC]],C494:F2396,3,0)</f>
        <v>44342.314872685194</v>
      </c>
      <c r="K493">
        <f>+VLOOKUP(Table1314[[#This Row],[DeviceMAC]],C494:F2396,4,0)</f>
        <v>123</v>
      </c>
      <c r="L493" t="str">
        <f>VLOOKUP(Table1314[[#This Row],[PrevRecordType]],RecordTypes!$B$13:$C$27,2,0)</f>
        <v>User Login Start is Good</v>
      </c>
      <c r="M493" t="str">
        <f>+VLOOKUP(Table1314[[#This Row],[DeviceMAC]],C494:H2396,5,0)</f>
        <v>User Login Start is Good</v>
      </c>
    </row>
    <row r="494" spans="2:13" hidden="1" x14ac:dyDescent="0.3">
      <c r="B494" s="5" t="s">
        <v>26</v>
      </c>
      <c r="C494" s="5" t="s">
        <v>124</v>
      </c>
      <c r="D494" s="6">
        <v>44342</v>
      </c>
      <c r="E494" s="28">
        <v>44342.683136574073</v>
      </c>
      <c r="F494" s="7">
        <v>144</v>
      </c>
      <c r="G494" s="7" t="str">
        <f>VLOOKUP(Table1314[[#This Row],[LogRecordType]],RecordTypes!$B$13:$C$27,2,0)</f>
        <v>User Logout is Good</v>
      </c>
      <c r="H494" s="5" t="s">
        <v>134</v>
      </c>
      <c r="I494" s="30">
        <f t="shared" si="7"/>
        <v>44342</v>
      </c>
      <c r="J494" s="29">
        <f>+VLOOKUP(Table1314[[#This Row],[DeviceMAC]],C495:F2397,3,0)</f>
        <v>44342.682638888888</v>
      </c>
      <c r="K494">
        <f>+VLOOKUP(Table1314[[#This Row],[DeviceMAC]],C495:F2397,4,0)</f>
        <v>139</v>
      </c>
      <c r="L494" t="str">
        <f>VLOOKUP(Table1314[[#This Row],[PrevRecordType]],RecordTypes!$B$13:$C$27,2,0)</f>
        <v>User Logout Start</v>
      </c>
      <c r="M494" t="str">
        <f>+VLOOKUP(Table1314[[#This Row],[DeviceMAC]],C495:H2397,5,0)</f>
        <v>User Logout Start</v>
      </c>
    </row>
    <row r="495" spans="2:13" ht="28.8" hidden="1" x14ac:dyDescent="0.3">
      <c r="B495" s="5" t="s">
        <v>26</v>
      </c>
      <c r="C495" s="5" t="s">
        <v>124</v>
      </c>
      <c r="D495" s="6">
        <v>44342</v>
      </c>
      <c r="E495" s="28">
        <v>44342.682638888888</v>
      </c>
      <c r="F495" s="7">
        <v>139</v>
      </c>
      <c r="G495" s="7" t="str">
        <f>VLOOKUP(Table1314[[#This Row],[LogRecordType]],RecordTypes!$B$13:$C$27,2,0)</f>
        <v>User Logout Start</v>
      </c>
      <c r="H495" s="5" t="s">
        <v>133</v>
      </c>
      <c r="I495" s="30">
        <f t="shared" si="7"/>
        <v>44342</v>
      </c>
      <c r="J495" s="29">
        <f>+VLOOKUP(Table1314[[#This Row],[DeviceMAC]],C496:F2398,3,0)</f>
        <v>44342.317870370374</v>
      </c>
      <c r="K495">
        <f>+VLOOKUP(Table1314[[#This Row],[DeviceMAC]],C496:F2398,4,0)</f>
        <v>123</v>
      </c>
      <c r="L495" t="str">
        <f>VLOOKUP(Table1314[[#This Row],[PrevRecordType]],RecordTypes!$B$13:$C$27,2,0)</f>
        <v>User Login Start is Good</v>
      </c>
      <c r="M495" t="str">
        <f>+VLOOKUP(Table1314[[#This Row],[DeviceMAC]],C496:H2398,5,0)</f>
        <v>User Login Start is Good</v>
      </c>
    </row>
    <row r="496" spans="2:13" ht="43.2" hidden="1" x14ac:dyDescent="0.3">
      <c r="B496" s="5" t="s">
        <v>29</v>
      </c>
      <c r="C496" s="5" t="s">
        <v>70</v>
      </c>
      <c r="D496" s="6">
        <v>44342</v>
      </c>
      <c r="E496" s="28">
        <v>44342.68149305557</v>
      </c>
      <c r="F496" s="7">
        <v>156</v>
      </c>
      <c r="G496" s="7" t="str">
        <f>VLOOKUP(Table1314[[#This Row],[LogRecordType]],RecordTypes!$B$13:$C$27,2,0)</f>
        <v>PowerDown Or Network Disconnect Discovered</v>
      </c>
      <c r="H496" s="5" t="s">
        <v>67</v>
      </c>
      <c r="I496" s="30">
        <f t="shared" si="7"/>
        <v>44342</v>
      </c>
      <c r="J496" s="29">
        <f>+VLOOKUP(Table1314[[#This Row],[DeviceMAC]],C497:F2399,3,0)</f>
        <v>44342.681331018532</v>
      </c>
      <c r="K496">
        <f>+VLOOKUP(Table1314[[#This Row],[DeviceMAC]],C497:F2399,4,0)</f>
        <v>151</v>
      </c>
      <c r="L496" t="str">
        <f>VLOOKUP(Table1314[[#This Row],[PrevRecordType]],RecordTypes!$B$13:$C$27,2,0)</f>
        <v>Device Shutdown Finish</v>
      </c>
      <c r="M496" t="str">
        <f>+VLOOKUP(Table1314[[#This Row],[DeviceMAC]],C497:H2399,5,0)</f>
        <v>Device Shutdown Finish</v>
      </c>
    </row>
    <row r="497" spans="2:13" ht="28.8" hidden="1" x14ac:dyDescent="0.3">
      <c r="B497" s="5" t="s">
        <v>29</v>
      </c>
      <c r="C497" s="5" t="s">
        <v>70</v>
      </c>
      <c r="D497" s="6">
        <v>44342</v>
      </c>
      <c r="E497" s="28">
        <v>44342.681331018532</v>
      </c>
      <c r="F497" s="7">
        <v>151</v>
      </c>
      <c r="G497" s="7" t="str">
        <f>VLOOKUP(Table1314[[#This Row],[LogRecordType]],RecordTypes!$B$13:$C$27,2,0)</f>
        <v>Device Shutdown Finish</v>
      </c>
      <c r="H497" s="5" t="s">
        <v>71</v>
      </c>
      <c r="I497" s="30">
        <f t="shared" si="7"/>
        <v>44342</v>
      </c>
      <c r="J497" s="29">
        <f>+VLOOKUP(Table1314[[#This Row],[DeviceMAC]],C498:F2400,3,0)</f>
        <v>44342.681041666678</v>
      </c>
      <c r="K497">
        <f>+VLOOKUP(Table1314[[#This Row],[DeviceMAC]],C498:F2400,4,0)</f>
        <v>149</v>
      </c>
      <c r="L497" t="str">
        <f>VLOOKUP(Table1314[[#This Row],[PrevRecordType]],RecordTypes!$B$13:$C$27,2,0)</f>
        <v>Device Shutdown Start</v>
      </c>
      <c r="M497" t="str">
        <f>+VLOOKUP(Table1314[[#This Row],[DeviceMAC]],C498:H2400,5,0)</f>
        <v>Device Shutdown Start</v>
      </c>
    </row>
    <row r="498" spans="2:13" hidden="1" x14ac:dyDescent="0.3">
      <c r="B498" s="5" t="s">
        <v>29</v>
      </c>
      <c r="C498" s="5" t="s">
        <v>70</v>
      </c>
      <c r="D498" s="6">
        <v>44342</v>
      </c>
      <c r="E498" s="28">
        <v>44342.681041666678</v>
      </c>
      <c r="F498" s="7">
        <v>149</v>
      </c>
      <c r="G498" s="7" t="str">
        <f>VLOOKUP(Table1314[[#This Row],[LogRecordType]],RecordTypes!$B$13:$C$27,2,0)</f>
        <v>Device Shutdown Start</v>
      </c>
      <c r="H498" s="5" t="s">
        <v>71</v>
      </c>
      <c r="I498" s="30">
        <f t="shared" si="7"/>
        <v>44342</v>
      </c>
      <c r="J498" s="29">
        <f>+VLOOKUP(Table1314[[#This Row],[DeviceMAC]],C499:F2401,3,0)</f>
        <v>44342.680567129639</v>
      </c>
      <c r="K498">
        <f>+VLOOKUP(Table1314[[#This Row],[DeviceMAC]],C499:F2401,4,0)</f>
        <v>144</v>
      </c>
      <c r="L498" t="str">
        <f>VLOOKUP(Table1314[[#This Row],[PrevRecordType]],RecordTypes!$B$13:$C$27,2,0)</f>
        <v>User Logout is Good</v>
      </c>
      <c r="M498" t="str">
        <f>+VLOOKUP(Table1314[[#This Row],[DeviceMAC]],C499:H2401,5,0)</f>
        <v>User Logout is Good</v>
      </c>
    </row>
    <row r="499" spans="2:13" ht="43.2" hidden="1" x14ac:dyDescent="0.3">
      <c r="B499" s="5" t="s">
        <v>26</v>
      </c>
      <c r="C499" s="5" t="s">
        <v>62</v>
      </c>
      <c r="D499" s="6">
        <v>44342</v>
      </c>
      <c r="E499" s="28">
        <v>44342.680625000001</v>
      </c>
      <c r="F499" s="7">
        <v>156</v>
      </c>
      <c r="G499" s="7" t="str">
        <f>VLOOKUP(Table1314[[#This Row],[LogRecordType]],RecordTypes!$B$13:$C$27,2,0)</f>
        <v>PowerDown Or Network Disconnect Discovered</v>
      </c>
      <c r="H499" s="5" t="s">
        <v>67</v>
      </c>
      <c r="I499" s="30">
        <f t="shared" si="7"/>
        <v>44342</v>
      </c>
      <c r="J499" s="29">
        <f>+VLOOKUP(Table1314[[#This Row],[DeviceMAC]],C500:F2402,3,0)</f>
        <v>44342.680509259262</v>
      </c>
      <c r="K499">
        <f>+VLOOKUP(Table1314[[#This Row],[DeviceMAC]],C500:F2402,4,0)</f>
        <v>144</v>
      </c>
      <c r="L499" t="str">
        <f>VLOOKUP(Table1314[[#This Row],[PrevRecordType]],RecordTypes!$B$13:$C$27,2,0)</f>
        <v>User Logout is Good</v>
      </c>
      <c r="M499" t="str">
        <f>+VLOOKUP(Table1314[[#This Row],[DeviceMAC]],C500:H2402,5,0)</f>
        <v>User Logout is Good</v>
      </c>
    </row>
    <row r="500" spans="2:13" hidden="1" x14ac:dyDescent="0.3">
      <c r="B500" s="5" t="s">
        <v>29</v>
      </c>
      <c r="C500" s="5" t="s">
        <v>70</v>
      </c>
      <c r="D500" s="6">
        <v>44342</v>
      </c>
      <c r="E500" s="28">
        <v>44342.680567129639</v>
      </c>
      <c r="F500" s="7">
        <v>144</v>
      </c>
      <c r="G500" s="7" t="str">
        <f>VLOOKUP(Table1314[[#This Row],[LogRecordType]],RecordTypes!$B$13:$C$27,2,0)</f>
        <v>User Logout is Good</v>
      </c>
      <c r="H500" s="5" t="s">
        <v>78</v>
      </c>
      <c r="I500" s="30">
        <f t="shared" si="7"/>
        <v>44342</v>
      </c>
      <c r="J500" s="29">
        <f>+VLOOKUP(Table1314[[#This Row],[DeviceMAC]],C501:F2403,3,0)</f>
        <v>44342.68008101853</v>
      </c>
      <c r="K500">
        <f>+VLOOKUP(Table1314[[#This Row],[DeviceMAC]],C501:F2403,4,0)</f>
        <v>139</v>
      </c>
      <c r="L500" t="str">
        <f>VLOOKUP(Table1314[[#This Row],[PrevRecordType]],RecordTypes!$B$13:$C$27,2,0)</f>
        <v>User Logout Start</v>
      </c>
      <c r="M500" t="str">
        <f>+VLOOKUP(Table1314[[#This Row],[DeviceMAC]],C501:H2403,5,0)</f>
        <v>User Logout Start</v>
      </c>
    </row>
    <row r="501" spans="2:13" hidden="1" x14ac:dyDescent="0.3">
      <c r="B501" s="5" t="s">
        <v>26</v>
      </c>
      <c r="C501" s="5" t="s">
        <v>62</v>
      </c>
      <c r="D501" s="6">
        <v>44342</v>
      </c>
      <c r="E501" s="28">
        <v>44342.680509259262</v>
      </c>
      <c r="F501" s="7">
        <v>144</v>
      </c>
      <c r="G501" s="7" t="str">
        <f>VLOOKUP(Table1314[[#This Row],[LogRecordType]],RecordTypes!$B$13:$C$27,2,0)</f>
        <v>User Logout is Good</v>
      </c>
      <c r="H501" s="5" t="s">
        <v>63</v>
      </c>
      <c r="I501" s="30">
        <f t="shared" si="7"/>
        <v>44342</v>
      </c>
      <c r="J501" s="29">
        <f>+VLOOKUP(Table1314[[#This Row],[DeviceMAC]],C502:F2404,3,0)</f>
        <v>44342.680034722223</v>
      </c>
      <c r="K501">
        <f>+VLOOKUP(Table1314[[#This Row],[DeviceMAC]],C502:F2404,4,0)</f>
        <v>139</v>
      </c>
      <c r="L501" t="str">
        <f>VLOOKUP(Table1314[[#This Row],[PrevRecordType]],RecordTypes!$B$13:$C$27,2,0)</f>
        <v>User Logout Start</v>
      </c>
      <c r="M501" t="str">
        <f>+VLOOKUP(Table1314[[#This Row],[DeviceMAC]],C502:H2404,5,0)</f>
        <v>User Logout Start</v>
      </c>
    </row>
    <row r="502" spans="2:13" ht="28.8" hidden="1" x14ac:dyDescent="0.3">
      <c r="B502" s="5" t="s">
        <v>29</v>
      </c>
      <c r="C502" s="5" t="s">
        <v>70</v>
      </c>
      <c r="D502" s="6">
        <v>44342</v>
      </c>
      <c r="E502" s="28">
        <v>44342.68008101853</v>
      </c>
      <c r="F502" s="7">
        <v>139</v>
      </c>
      <c r="G502" s="7" t="str">
        <f>VLOOKUP(Table1314[[#This Row],[LogRecordType]],RecordTypes!$B$13:$C$27,2,0)</f>
        <v>User Logout Start</v>
      </c>
      <c r="H502" s="5" t="s">
        <v>77</v>
      </c>
      <c r="I502" s="30">
        <f t="shared" si="7"/>
        <v>44342</v>
      </c>
      <c r="J502" s="29">
        <f>+VLOOKUP(Table1314[[#This Row],[DeviceMAC]],C503:F2405,3,0)</f>
        <v>44342.29554398149</v>
      </c>
      <c r="K502">
        <f>+VLOOKUP(Table1314[[#This Row],[DeviceMAC]],C503:F2405,4,0)</f>
        <v>123</v>
      </c>
      <c r="L502" t="str">
        <f>VLOOKUP(Table1314[[#This Row],[PrevRecordType]],RecordTypes!$B$13:$C$27,2,0)</f>
        <v>User Login Start is Good</v>
      </c>
      <c r="M502" t="str">
        <f>+VLOOKUP(Table1314[[#This Row],[DeviceMAC]],C503:H2405,5,0)</f>
        <v>User Login Start is Good</v>
      </c>
    </row>
    <row r="503" spans="2:13" hidden="1" x14ac:dyDescent="0.3">
      <c r="B503" s="5" t="s">
        <v>26</v>
      </c>
      <c r="C503" s="5" t="s">
        <v>62</v>
      </c>
      <c r="D503" s="6">
        <v>44342</v>
      </c>
      <c r="E503" s="28">
        <v>44342.680034722223</v>
      </c>
      <c r="F503" s="7">
        <v>139</v>
      </c>
      <c r="G503" s="7" t="str">
        <f>VLOOKUP(Table1314[[#This Row],[LogRecordType]],RecordTypes!$B$13:$C$27,2,0)</f>
        <v>User Logout Start</v>
      </c>
      <c r="H503" s="5" t="s">
        <v>63</v>
      </c>
      <c r="I503" s="30">
        <f t="shared" si="7"/>
        <v>44342</v>
      </c>
      <c r="J503" s="29">
        <f>+VLOOKUP(Table1314[[#This Row],[DeviceMAC]],C504:F2406,3,0)</f>
        <v>44342.292870370373</v>
      </c>
      <c r="K503">
        <f>+VLOOKUP(Table1314[[#This Row],[DeviceMAC]],C504:F2406,4,0)</f>
        <v>123</v>
      </c>
      <c r="L503" t="str">
        <f>VLOOKUP(Table1314[[#This Row],[PrevRecordType]],RecordTypes!$B$13:$C$27,2,0)</f>
        <v>User Login Start is Good</v>
      </c>
      <c r="M503" t="str">
        <f>+VLOOKUP(Table1314[[#This Row],[DeviceMAC]],C504:H2406,5,0)</f>
        <v>User Login Start is Good</v>
      </c>
    </row>
    <row r="504" spans="2:13" ht="43.2" hidden="1" x14ac:dyDescent="0.3">
      <c r="B504" s="5" t="s">
        <v>29</v>
      </c>
      <c r="C504" s="5" t="s">
        <v>107</v>
      </c>
      <c r="D504" s="6">
        <v>44342</v>
      </c>
      <c r="E504" s="28">
        <v>44342.67863425926</v>
      </c>
      <c r="F504" s="7">
        <v>156</v>
      </c>
      <c r="G504" s="7" t="str">
        <f>VLOOKUP(Table1314[[#This Row],[LogRecordType]],RecordTypes!$B$13:$C$27,2,0)</f>
        <v>PowerDown Or Network Disconnect Discovered</v>
      </c>
      <c r="H504" s="5" t="s">
        <v>67</v>
      </c>
      <c r="I504" s="30">
        <f t="shared" si="7"/>
        <v>44342</v>
      </c>
      <c r="J504" s="29">
        <f>+VLOOKUP(Table1314[[#This Row],[DeviceMAC]],C505:F2407,3,0)</f>
        <v>44342.678506944445</v>
      </c>
      <c r="K504">
        <f>+VLOOKUP(Table1314[[#This Row],[DeviceMAC]],C505:F2407,4,0)</f>
        <v>144</v>
      </c>
      <c r="L504" t="str">
        <f>VLOOKUP(Table1314[[#This Row],[PrevRecordType]],RecordTypes!$B$13:$C$27,2,0)</f>
        <v>User Logout is Good</v>
      </c>
      <c r="M504" t="str">
        <f>+VLOOKUP(Table1314[[#This Row],[DeviceMAC]],C505:H2407,5,0)</f>
        <v>User Logout is Good</v>
      </c>
    </row>
    <row r="505" spans="2:13" hidden="1" x14ac:dyDescent="0.3">
      <c r="B505" s="5" t="s">
        <v>29</v>
      </c>
      <c r="C505" s="5" t="s">
        <v>107</v>
      </c>
      <c r="D505" s="6">
        <v>44342</v>
      </c>
      <c r="E505" s="28">
        <v>44342.678506944445</v>
      </c>
      <c r="F505" s="7">
        <v>144</v>
      </c>
      <c r="G505" s="7" t="str">
        <f>VLOOKUP(Table1314[[#This Row],[LogRecordType]],RecordTypes!$B$13:$C$27,2,0)</f>
        <v>User Logout is Good</v>
      </c>
      <c r="H505" s="5" t="s">
        <v>115</v>
      </c>
      <c r="I505" s="30">
        <f t="shared" si="7"/>
        <v>44342</v>
      </c>
      <c r="J505" s="29">
        <f>+VLOOKUP(Table1314[[#This Row],[DeviceMAC]],C506:F2408,3,0)</f>
        <v>44342.678067129629</v>
      </c>
      <c r="K505">
        <f>+VLOOKUP(Table1314[[#This Row],[DeviceMAC]],C506:F2408,4,0)</f>
        <v>139</v>
      </c>
      <c r="L505" t="str">
        <f>VLOOKUP(Table1314[[#This Row],[PrevRecordType]],RecordTypes!$B$13:$C$27,2,0)</f>
        <v>User Logout Start</v>
      </c>
      <c r="M505" t="str">
        <f>+VLOOKUP(Table1314[[#This Row],[DeviceMAC]],C506:H2408,5,0)</f>
        <v>User Logout Start</v>
      </c>
    </row>
    <row r="506" spans="2:13" hidden="1" x14ac:dyDescent="0.3">
      <c r="B506" s="5" t="s">
        <v>29</v>
      </c>
      <c r="C506" s="5" t="s">
        <v>107</v>
      </c>
      <c r="D506" s="6">
        <v>44342</v>
      </c>
      <c r="E506" s="28">
        <v>44342.678067129629</v>
      </c>
      <c r="F506" s="7">
        <v>139</v>
      </c>
      <c r="G506" s="7" t="str">
        <f>VLOOKUP(Table1314[[#This Row],[LogRecordType]],RecordTypes!$B$13:$C$27,2,0)</f>
        <v>User Logout Start</v>
      </c>
      <c r="H506" s="5" t="s">
        <v>115</v>
      </c>
      <c r="I506" s="30">
        <f t="shared" si="7"/>
        <v>44342</v>
      </c>
      <c r="J506" s="29">
        <f>+VLOOKUP(Table1314[[#This Row],[DeviceMAC]],C507:F2409,3,0)</f>
        <v>44342.311585648145</v>
      </c>
      <c r="K506">
        <f>+VLOOKUP(Table1314[[#This Row],[DeviceMAC]],C507:F2409,4,0)</f>
        <v>123</v>
      </c>
      <c r="L506" t="str">
        <f>VLOOKUP(Table1314[[#This Row],[PrevRecordType]],RecordTypes!$B$13:$C$27,2,0)</f>
        <v>User Login Start is Good</v>
      </c>
      <c r="M506" t="str">
        <f>+VLOOKUP(Table1314[[#This Row],[DeviceMAC]],C507:H2409,5,0)</f>
        <v>User Login Start is Good</v>
      </c>
    </row>
    <row r="507" spans="2:13" ht="43.2" hidden="1" x14ac:dyDescent="0.3">
      <c r="B507" s="5" t="s">
        <v>26</v>
      </c>
      <c r="C507" s="5" t="s">
        <v>56</v>
      </c>
      <c r="D507" s="6">
        <v>44342</v>
      </c>
      <c r="E507" s="28">
        <v>44342.676921296297</v>
      </c>
      <c r="F507" s="7">
        <v>156</v>
      </c>
      <c r="G507" s="7" t="str">
        <f>VLOOKUP(Table1314[[#This Row],[LogRecordType]],RecordTypes!$B$13:$C$27,2,0)</f>
        <v>PowerDown Or Network Disconnect Discovered</v>
      </c>
      <c r="H507" s="5" t="s">
        <v>67</v>
      </c>
      <c r="I507" s="30">
        <f t="shared" si="7"/>
        <v>44342</v>
      </c>
      <c r="J507" s="29">
        <f>+VLOOKUP(Table1314[[#This Row],[DeviceMAC]],C508:F2410,3,0)</f>
        <v>44342.676770833335</v>
      </c>
      <c r="K507">
        <f>+VLOOKUP(Table1314[[#This Row],[DeviceMAC]],C508:F2410,4,0)</f>
        <v>144</v>
      </c>
      <c r="L507" t="str">
        <f>VLOOKUP(Table1314[[#This Row],[PrevRecordType]],RecordTypes!$B$13:$C$27,2,0)</f>
        <v>User Logout is Good</v>
      </c>
      <c r="M507" t="str">
        <f>+VLOOKUP(Table1314[[#This Row],[DeviceMAC]],C508:H2410,5,0)</f>
        <v>User Logout is Good</v>
      </c>
    </row>
    <row r="508" spans="2:13" hidden="1" x14ac:dyDescent="0.3">
      <c r="B508" s="5" t="s">
        <v>26</v>
      </c>
      <c r="C508" s="5" t="s">
        <v>56</v>
      </c>
      <c r="D508" s="6">
        <v>44342</v>
      </c>
      <c r="E508" s="28">
        <v>44342.676770833335</v>
      </c>
      <c r="F508" s="7">
        <v>144</v>
      </c>
      <c r="G508" s="7" t="str">
        <f>VLOOKUP(Table1314[[#This Row],[LogRecordType]],RecordTypes!$B$13:$C$27,2,0)</f>
        <v>User Logout is Good</v>
      </c>
      <c r="H508" s="5" t="s">
        <v>68</v>
      </c>
      <c r="I508" s="30">
        <f t="shared" si="7"/>
        <v>44342</v>
      </c>
      <c r="J508" s="29">
        <f>+VLOOKUP(Table1314[[#This Row],[DeviceMAC]],C509:F2411,3,0)</f>
        <v>44342.675462962965</v>
      </c>
      <c r="K508">
        <f>+VLOOKUP(Table1314[[#This Row],[DeviceMAC]],C509:F2411,4,0)</f>
        <v>139</v>
      </c>
      <c r="L508" t="str">
        <f>VLOOKUP(Table1314[[#This Row],[PrevRecordType]],RecordTypes!$B$13:$C$27,2,0)</f>
        <v>User Logout Start</v>
      </c>
      <c r="M508" t="str">
        <f>+VLOOKUP(Table1314[[#This Row],[DeviceMAC]],C509:H2411,5,0)</f>
        <v>User Logout Start</v>
      </c>
    </row>
    <row r="509" spans="2:13" ht="43.2" hidden="1" x14ac:dyDescent="0.3">
      <c r="B509" s="5" t="s">
        <v>26</v>
      </c>
      <c r="C509" s="5" t="s">
        <v>64</v>
      </c>
      <c r="D509" s="6">
        <v>44342</v>
      </c>
      <c r="E509" s="28">
        <v>44342.675891203704</v>
      </c>
      <c r="F509" s="7">
        <v>156</v>
      </c>
      <c r="G509" s="7" t="str">
        <f>VLOOKUP(Table1314[[#This Row],[LogRecordType]],RecordTypes!$B$13:$C$27,2,0)</f>
        <v>PowerDown Or Network Disconnect Discovered</v>
      </c>
      <c r="H509" s="5" t="s">
        <v>67</v>
      </c>
      <c r="I509" s="30">
        <f t="shared" si="7"/>
        <v>44342</v>
      </c>
      <c r="J509" s="29">
        <f>+VLOOKUP(Table1314[[#This Row],[DeviceMAC]],C510:F2412,3,0)</f>
        <v>44342.675729166665</v>
      </c>
      <c r="K509">
        <f>+VLOOKUP(Table1314[[#This Row],[DeviceMAC]],C510:F2412,4,0)</f>
        <v>144</v>
      </c>
      <c r="L509" t="str">
        <f>VLOOKUP(Table1314[[#This Row],[PrevRecordType]],RecordTypes!$B$13:$C$27,2,0)</f>
        <v>User Logout is Good</v>
      </c>
      <c r="M509" t="str">
        <f>+VLOOKUP(Table1314[[#This Row],[DeviceMAC]],C510:H2412,5,0)</f>
        <v>User Logout is Good</v>
      </c>
    </row>
    <row r="510" spans="2:13" hidden="1" x14ac:dyDescent="0.3">
      <c r="B510" s="5" t="s">
        <v>26</v>
      </c>
      <c r="C510" s="5" t="s">
        <v>64</v>
      </c>
      <c r="D510" s="6">
        <v>44342</v>
      </c>
      <c r="E510" s="28">
        <v>44342.675729166665</v>
      </c>
      <c r="F510" s="7">
        <v>144</v>
      </c>
      <c r="G510" s="7" t="str">
        <f>VLOOKUP(Table1314[[#This Row],[LogRecordType]],RecordTypes!$B$13:$C$27,2,0)</f>
        <v>User Logout is Good</v>
      </c>
      <c r="H510" s="5" t="s">
        <v>90</v>
      </c>
      <c r="I510" s="30">
        <f t="shared" si="7"/>
        <v>44342</v>
      </c>
      <c r="J510" s="29">
        <f>+VLOOKUP(Table1314[[#This Row],[DeviceMAC]],C511:F2413,3,0)</f>
        <v>44342.675370370373</v>
      </c>
      <c r="K510">
        <f>+VLOOKUP(Table1314[[#This Row],[DeviceMAC]],C511:F2413,4,0)</f>
        <v>139</v>
      </c>
      <c r="L510" t="str">
        <f>VLOOKUP(Table1314[[#This Row],[PrevRecordType]],RecordTypes!$B$13:$C$27,2,0)</f>
        <v>User Logout Start</v>
      </c>
      <c r="M510" t="str">
        <f>+VLOOKUP(Table1314[[#This Row],[DeviceMAC]],C511:H2413,5,0)</f>
        <v>User Logout Start</v>
      </c>
    </row>
    <row r="511" spans="2:13" hidden="1" x14ac:dyDescent="0.3">
      <c r="B511" s="5" t="s">
        <v>26</v>
      </c>
      <c r="C511" s="5" t="s">
        <v>56</v>
      </c>
      <c r="D511" s="6">
        <v>44342</v>
      </c>
      <c r="E511" s="28">
        <v>44342.675462962965</v>
      </c>
      <c r="F511" s="7">
        <v>139</v>
      </c>
      <c r="G511" s="7" t="str">
        <f>VLOOKUP(Table1314[[#This Row],[LogRecordType]],RecordTypes!$B$13:$C$27,2,0)</f>
        <v>User Logout Start</v>
      </c>
      <c r="H511" s="5" t="s">
        <v>68</v>
      </c>
      <c r="I511" s="30">
        <f t="shared" si="7"/>
        <v>44342</v>
      </c>
      <c r="J511" s="29">
        <f>+VLOOKUP(Table1314[[#This Row],[DeviceMAC]],C512:F2414,3,0)</f>
        <v>44342.291608796295</v>
      </c>
      <c r="K511">
        <f>+VLOOKUP(Table1314[[#This Row],[DeviceMAC]],C512:F2414,4,0)</f>
        <v>123</v>
      </c>
      <c r="L511" t="str">
        <f>VLOOKUP(Table1314[[#This Row],[PrevRecordType]],RecordTypes!$B$13:$C$27,2,0)</f>
        <v>User Login Start is Good</v>
      </c>
      <c r="M511" t="str">
        <f>+VLOOKUP(Table1314[[#This Row],[DeviceMAC]],C512:H2414,5,0)</f>
        <v>User Login Start is Good</v>
      </c>
    </row>
    <row r="512" spans="2:13" hidden="1" x14ac:dyDescent="0.3">
      <c r="B512" s="5" t="s">
        <v>26</v>
      </c>
      <c r="C512" s="5" t="s">
        <v>64</v>
      </c>
      <c r="D512" s="6">
        <v>44342</v>
      </c>
      <c r="E512" s="28">
        <v>44342.675370370373</v>
      </c>
      <c r="F512" s="7">
        <v>139</v>
      </c>
      <c r="G512" s="7" t="str">
        <f>VLOOKUP(Table1314[[#This Row],[LogRecordType]],RecordTypes!$B$13:$C$27,2,0)</f>
        <v>User Logout Start</v>
      </c>
      <c r="H512" s="5" t="s">
        <v>90</v>
      </c>
      <c r="I512" s="30">
        <f t="shared" si="7"/>
        <v>44342</v>
      </c>
      <c r="J512" s="29">
        <f>+VLOOKUP(Table1314[[#This Row],[DeviceMAC]],C513:F2415,3,0)</f>
        <v>44342.295104166667</v>
      </c>
      <c r="K512">
        <f>+VLOOKUP(Table1314[[#This Row],[DeviceMAC]],C513:F2415,4,0)</f>
        <v>123</v>
      </c>
      <c r="L512" t="str">
        <f>VLOOKUP(Table1314[[#This Row],[PrevRecordType]],RecordTypes!$B$13:$C$27,2,0)</f>
        <v>User Login Start is Good</v>
      </c>
      <c r="M512" t="str">
        <f>+VLOOKUP(Table1314[[#This Row],[DeviceMAC]],C513:H2415,5,0)</f>
        <v>User Login Start is Good</v>
      </c>
    </row>
    <row r="513" spans="2:13" ht="43.2" hidden="1" x14ac:dyDescent="0.3">
      <c r="B513" s="5" t="s">
        <v>29</v>
      </c>
      <c r="C513" s="5" t="s">
        <v>83</v>
      </c>
      <c r="D513" s="6">
        <v>44342</v>
      </c>
      <c r="E513" s="28">
        <v>44342.674039351841</v>
      </c>
      <c r="F513" s="7">
        <v>156</v>
      </c>
      <c r="G513" s="7" t="str">
        <f>VLOOKUP(Table1314[[#This Row],[LogRecordType]],RecordTypes!$B$13:$C$27,2,0)</f>
        <v>PowerDown Or Network Disconnect Discovered</v>
      </c>
      <c r="H513" s="5" t="s">
        <v>67</v>
      </c>
      <c r="I513" s="30">
        <f t="shared" si="7"/>
        <v>44342</v>
      </c>
      <c r="J513" s="29">
        <f>+VLOOKUP(Table1314[[#This Row],[DeviceMAC]],C514:F2416,3,0)</f>
        <v>44342.673923611103</v>
      </c>
      <c r="K513">
        <f>+VLOOKUP(Table1314[[#This Row],[DeviceMAC]],C514:F2416,4,0)</f>
        <v>151</v>
      </c>
      <c r="L513" t="str">
        <f>VLOOKUP(Table1314[[#This Row],[PrevRecordType]],RecordTypes!$B$13:$C$27,2,0)</f>
        <v>Device Shutdown Finish</v>
      </c>
      <c r="M513" t="str">
        <f>+VLOOKUP(Table1314[[#This Row],[DeviceMAC]],C514:H2416,5,0)</f>
        <v>Device Shutdown Finish</v>
      </c>
    </row>
    <row r="514" spans="2:13" ht="28.8" hidden="1" x14ac:dyDescent="0.3">
      <c r="B514" s="5" t="s">
        <v>29</v>
      </c>
      <c r="C514" s="5" t="s">
        <v>83</v>
      </c>
      <c r="D514" s="6">
        <v>44342</v>
      </c>
      <c r="E514" s="28">
        <v>44342.673923611103</v>
      </c>
      <c r="F514" s="7">
        <v>151</v>
      </c>
      <c r="G514" s="7" t="str">
        <f>VLOOKUP(Table1314[[#This Row],[LogRecordType]],RecordTypes!$B$13:$C$27,2,0)</f>
        <v>Device Shutdown Finish</v>
      </c>
      <c r="H514" s="5" t="s">
        <v>84</v>
      </c>
      <c r="I514" s="30">
        <f t="shared" si="7"/>
        <v>44342</v>
      </c>
      <c r="J514" s="29">
        <f>+VLOOKUP(Table1314[[#This Row],[DeviceMAC]],C515:F2417,3,0)</f>
        <v>44342.673645833325</v>
      </c>
      <c r="K514">
        <f>+VLOOKUP(Table1314[[#This Row],[DeviceMAC]],C515:F2417,4,0)</f>
        <v>149</v>
      </c>
      <c r="L514" t="str">
        <f>VLOOKUP(Table1314[[#This Row],[PrevRecordType]],RecordTypes!$B$13:$C$27,2,0)</f>
        <v>Device Shutdown Start</v>
      </c>
      <c r="M514" t="str">
        <f>+VLOOKUP(Table1314[[#This Row],[DeviceMAC]],C515:H2417,5,0)</f>
        <v>Device Shutdown Start</v>
      </c>
    </row>
    <row r="515" spans="2:13" hidden="1" x14ac:dyDescent="0.3">
      <c r="B515" s="5" t="s">
        <v>29</v>
      </c>
      <c r="C515" s="5" t="s">
        <v>83</v>
      </c>
      <c r="D515" s="6">
        <v>44342</v>
      </c>
      <c r="E515" s="28">
        <v>44342.673645833325</v>
      </c>
      <c r="F515" s="7">
        <v>149</v>
      </c>
      <c r="G515" s="7" t="str">
        <f>VLOOKUP(Table1314[[#This Row],[LogRecordType]],RecordTypes!$B$13:$C$27,2,0)</f>
        <v>Device Shutdown Start</v>
      </c>
      <c r="H515" s="5" t="s">
        <v>84</v>
      </c>
      <c r="I515" s="30">
        <f t="shared" si="7"/>
        <v>44342</v>
      </c>
      <c r="J515" s="29">
        <f>+VLOOKUP(Table1314[[#This Row],[DeviceMAC]],C516:F2418,3,0)</f>
        <v>44342.673333333325</v>
      </c>
      <c r="K515">
        <f>+VLOOKUP(Table1314[[#This Row],[DeviceMAC]],C516:F2418,4,0)</f>
        <v>144</v>
      </c>
      <c r="L515" t="str">
        <f>VLOOKUP(Table1314[[#This Row],[PrevRecordType]],RecordTypes!$B$13:$C$27,2,0)</f>
        <v>User Logout is Good</v>
      </c>
      <c r="M515" t="str">
        <f>+VLOOKUP(Table1314[[#This Row],[DeviceMAC]],C516:H2418,5,0)</f>
        <v>User Logout is Good</v>
      </c>
    </row>
    <row r="516" spans="2:13" hidden="1" x14ac:dyDescent="0.3">
      <c r="B516" s="5" t="s">
        <v>29</v>
      </c>
      <c r="C516" s="5" t="s">
        <v>83</v>
      </c>
      <c r="D516" s="6">
        <v>44342</v>
      </c>
      <c r="E516" s="28">
        <v>44342.673333333325</v>
      </c>
      <c r="F516" s="7">
        <v>144</v>
      </c>
      <c r="G516" s="7" t="str">
        <f>VLOOKUP(Table1314[[#This Row],[LogRecordType]],RecordTypes!$B$13:$C$27,2,0)</f>
        <v>User Logout is Good</v>
      </c>
      <c r="H516" s="5" t="s">
        <v>93</v>
      </c>
      <c r="I516" s="30">
        <f t="shared" si="7"/>
        <v>44342</v>
      </c>
      <c r="J516" s="29">
        <f>+VLOOKUP(Table1314[[#This Row],[DeviceMAC]],C517:F2419,3,0)</f>
        <v>44342.672905092586</v>
      </c>
      <c r="K516">
        <f>+VLOOKUP(Table1314[[#This Row],[DeviceMAC]],C517:F2419,4,0)</f>
        <v>139</v>
      </c>
      <c r="L516" t="str">
        <f>VLOOKUP(Table1314[[#This Row],[PrevRecordType]],RecordTypes!$B$13:$C$27,2,0)</f>
        <v>User Logout Start</v>
      </c>
      <c r="M516" t="str">
        <f>+VLOOKUP(Table1314[[#This Row],[DeviceMAC]],C517:H2419,5,0)</f>
        <v>User Logout Start</v>
      </c>
    </row>
    <row r="517" spans="2:13" ht="28.8" hidden="1" x14ac:dyDescent="0.3">
      <c r="B517" s="5" t="s">
        <v>29</v>
      </c>
      <c r="C517" s="5" t="s">
        <v>83</v>
      </c>
      <c r="D517" s="6">
        <v>44342</v>
      </c>
      <c r="E517" s="28">
        <v>44342.672905092586</v>
      </c>
      <c r="F517" s="7">
        <v>139</v>
      </c>
      <c r="G517" s="7" t="str">
        <f>VLOOKUP(Table1314[[#This Row],[LogRecordType]],RecordTypes!$B$13:$C$27,2,0)</f>
        <v>User Logout Start</v>
      </c>
      <c r="H517" s="5" t="s">
        <v>92</v>
      </c>
      <c r="I517" s="30">
        <f t="shared" si="7"/>
        <v>44342</v>
      </c>
      <c r="J517" s="29">
        <f>+VLOOKUP(Table1314[[#This Row],[DeviceMAC]],C518:F2420,3,0)</f>
        <v>44342.293946759259</v>
      </c>
      <c r="K517">
        <f>+VLOOKUP(Table1314[[#This Row],[DeviceMAC]],C518:F2420,4,0)</f>
        <v>123</v>
      </c>
      <c r="L517" t="str">
        <f>VLOOKUP(Table1314[[#This Row],[PrevRecordType]],RecordTypes!$B$13:$C$27,2,0)</f>
        <v>User Login Start is Good</v>
      </c>
      <c r="M517" t="str">
        <f>+VLOOKUP(Table1314[[#This Row],[DeviceMAC]],C518:H2420,5,0)</f>
        <v>User Login Start is Good</v>
      </c>
    </row>
    <row r="518" spans="2:13" ht="43.2" hidden="1" x14ac:dyDescent="0.3">
      <c r="B518" s="5" t="s">
        <v>26</v>
      </c>
      <c r="C518" s="5" t="s">
        <v>95</v>
      </c>
      <c r="D518" s="6">
        <v>44342</v>
      </c>
      <c r="E518" s="28">
        <v>44342.672453703701</v>
      </c>
      <c r="F518" s="7">
        <v>156</v>
      </c>
      <c r="G518" s="7" t="str">
        <f>VLOOKUP(Table1314[[#This Row],[LogRecordType]],RecordTypes!$B$13:$C$27,2,0)</f>
        <v>PowerDown Or Network Disconnect Discovered</v>
      </c>
      <c r="H518" s="5" t="s">
        <v>67</v>
      </c>
      <c r="I518" s="30">
        <f t="shared" si="7"/>
        <v>44342</v>
      </c>
      <c r="J518" s="29">
        <f>+VLOOKUP(Table1314[[#This Row],[DeviceMAC]],C519:F2421,3,0)</f>
        <v>44342.672303240739</v>
      </c>
      <c r="K518">
        <f>+VLOOKUP(Table1314[[#This Row],[DeviceMAC]],C519:F2421,4,0)</f>
        <v>144</v>
      </c>
      <c r="L518" t="str">
        <f>VLOOKUP(Table1314[[#This Row],[PrevRecordType]],RecordTypes!$B$13:$C$27,2,0)</f>
        <v>User Logout is Good</v>
      </c>
      <c r="M518" t="str">
        <f>+VLOOKUP(Table1314[[#This Row],[DeviceMAC]],C519:H2421,5,0)</f>
        <v>User Logout is Good</v>
      </c>
    </row>
    <row r="519" spans="2:13" hidden="1" x14ac:dyDescent="0.3">
      <c r="B519" s="5" t="s">
        <v>26</v>
      </c>
      <c r="C519" s="5" t="s">
        <v>95</v>
      </c>
      <c r="D519" s="6">
        <v>44342</v>
      </c>
      <c r="E519" s="28">
        <v>44342.672303240739</v>
      </c>
      <c r="F519" s="7">
        <v>144</v>
      </c>
      <c r="G519" s="7" t="str">
        <f>VLOOKUP(Table1314[[#This Row],[LogRecordType]],RecordTypes!$B$13:$C$27,2,0)</f>
        <v>User Logout is Good</v>
      </c>
      <c r="H519" s="5" t="s">
        <v>102</v>
      </c>
      <c r="I519" s="30">
        <f t="shared" si="7"/>
        <v>44342</v>
      </c>
      <c r="J519" s="29">
        <f>+VLOOKUP(Table1314[[#This Row],[DeviceMAC]],C520:F2422,3,0)</f>
        <v>44342.671064814815</v>
      </c>
      <c r="K519">
        <f>+VLOOKUP(Table1314[[#This Row],[DeviceMAC]],C520:F2422,4,0)</f>
        <v>139</v>
      </c>
      <c r="L519" t="str">
        <f>VLOOKUP(Table1314[[#This Row],[PrevRecordType]],RecordTypes!$B$13:$C$27,2,0)</f>
        <v>User Logout Start</v>
      </c>
      <c r="M519" t="str">
        <f>+VLOOKUP(Table1314[[#This Row],[DeviceMAC]],C520:H2422,5,0)</f>
        <v>User Logout Start</v>
      </c>
    </row>
    <row r="520" spans="2:13" hidden="1" x14ac:dyDescent="0.3">
      <c r="B520" s="5" t="s">
        <v>26</v>
      </c>
      <c r="C520" s="5" t="s">
        <v>95</v>
      </c>
      <c r="D520" s="6">
        <v>44342</v>
      </c>
      <c r="E520" s="28">
        <v>44342.671064814815</v>
      </c>
      <c r="F520" s="7">
        <v>139</v>
      </c>
      <c r="G520" s="7" t="str">
        <f>VLOOKUP(Table1314[[#This Row],[LogRecordType]],RecordTypes!$B$13:$C$27,2,0)</f>
        <v>User Logout Start</v>
      </c>
      <c r="H520" s="5" t="s">
        <v>102</v>
      </c>
      <c r="I520" s="30">
        <f t="shared" si="7"/>
        <v>44342</v>
      </c>
      <c r="J520" s="29">
        <f>+VLOOKUP(Table1314[[#This Row],[DeviceMAC]],C521:F2423,3,0)</f>
        <v>44342.304201388892</v>
      </c>
      <c r="K520">
        <f>+VLOOKUP(Table1314[[#This Row],[DeviceMAC]],C521:F2423,4,0)</f>
        <v>123</v>
      </c>
      <c r="L520" t="str">
        <f>VLOOKUP(Table1314[[#This Row],[PrevRecordType]],RecordTypes!$B$13:$C$27,2,0)</f>
        <v>User Login Start is Good</v>
      </c>
      <c r="M520" t="str">
        <f>+VLOOKUP(Table1314[[#This Row],[DeviceMAC]],C521:H2423,5,0)</f>
        <v>User Login Start is Good</v>
      </c>
    </row>
    <row r="521" spans="2:13" ht="43.2" hidden="1" x14ac:dyDescent="0.3">
      <c r="B521" s="5" t="s">
        <v>26</v>
      </c>
      <c r="C521" s="5" t="s">
        <v>79</v>
      </c>
      <c r="D521" s="6">
        <v>44342</v>
      </c>
      <c r="E521" s="28">
        <v>44342.669618055559</v>
      </c>
      <c r="F521" s="7">
        <v>156</v>
      </c>
      <c r="G521" s="7" t="str">
        <f>VLOOKUP(Table1314[[#This Row],[LogRecordType]],RecordTypes!$B$13:$C$27,2,0)</f>
        <v>PowerDown Or Network Disconnect Discovered</v>
      </c>
      <c r="H521" s="5" t="s">
        <v>67</v>
      </c>
      <c r="I521" s="30">
        <f t="shared" si="7"/>
        <v>44342</v>
      </c>
      <c r="J521" s="29">
        <f>+VLOOKUP(Table1314[[#This Row],[DeviceMAC]],C522:F2424,3,0)</f>
        <v>44342.669456018521</v>
      </c>
      <c r="K521">
        <f>+VLOOKUP(Table1314[[#This Row],[DeviceMAC]],C522:F2424,4,0)</f>
        <v>151</v>
      </c>
      <c r="L521" t="str">
        <f>VLOOKUP(Table1314[[#This Row],[PrevRecordType]],RecordTypes!$B$13:$C$27,2,0)</f>
        <v>Device Shutdown Finish</v>
      </c>
      <c r="M521" t="str">
        <f>+VLOOKUP(Table1314[[#This Row],[DeviceMAC]],C522:H2424,5,0)</f>
        <v>Device Shutdown Finish</v>
      </c>
    </row>
    <row r="522" spans="2:13" ht="28.8" hidden="1" x14ac:dyDescent="0.3">
      <c r="B522" s="5" t="s">
        <v>26</v>
      </c>
      <c r="C522" s="5" t="s">
        <v>79</v>
      </c>
      <c r="D522" s="6">
        <v>44342</v>
      </c>
      <c r="E522" s="28">
        <v>44342.669456018521</v>
      </c>
      <c r="F522" s="7">
        <v>151</v>
      </c>
      <c r="G522" s="7" t="str">
        <f>VLOOKUP(Table1314[[#This Row],[LogRecordType]],RecordTypes!$B$13:$C$27,2,0)</f>
        <v>Device Shutdown Finish</v>
      </c>
      <c r="H522" s="5" t="s">
        <v>80</v>
      </c>
      <c r="I522" s="30">
        <f t="shared" si="7"/>
        <v>44342</v>
      </c>
      <c r="J522" s="29">
        <f>+VLOOKUP(Table1314[[#This Row],[DeviceMAC]],C523:F2425,3,0)</f>
        <v>44342.66887731482</v>
      </c>
      <c r="K522">
        <f>+VLOOKUP(Table1314[[#This Row],[DeviceMAC]],C523:F2425,4,0)</f>
        <v>149</v>
      </c>
      <c r="L522" t="str">
        <f>VLOOKUP(Table1314[[#This Row],[PrevRecordType]],RecordTypes!$B$13:$C$27,2,0)</f>
        <v>Device Shutdown Start</v>
      </c>
      <c r="M522" t="str">
        <f>+VLOOKUP(Table1314[[#This Row],[DeviceMAC]],C523:H2425,5,0)</f>
        <v>Device Shutdown Start</v>
      </c>
    </row>
    <row r="523" spans="2:13" hidden="1" x14ac:dyDescent="0.3">
      <c r="B523" s="5" t="s">
        <v>26</v>
      </c>
      <c r="C523" s="5" t="s">
        <v>79</v>
      </c>
      <c r="D523" s="6">
        <v>44342</v>
      </c>
      <c r="E523" s="28">
        <v>44342.66887731482</v>
      </c>
      <c r="F523" s="7">
        <v>149</v>
      </c>
      <c r="G523" s="7" t="str">
        <f>VLOOKUP(Table1314[[#This Row],[LogRecordType]],RecordTypes!$B$13:$C$27,2,0)</f>
        <v>Device Shutdown Start</v>
      </c>
      <c r="H523" s="5" t="s">
        <v>80</v>
      </c>
      <c r="I523" s="30">
        <f t="shared" ref="I523:I586" si="8">+VLOOKUP(C523,C524:H2426,2,0)</f>
        <v>44342</v>
      </c>
      <c r="J523" s="29">
        <f>+VLOOKUP(Table1314[[#This Row],[DeviceMAC]],C524:F2426,3,0)</f>
        <v>44342.66850694445</v>
      </c>
      <c r="K523">
        <f>+VLOOKUP(Table1314[[#This Row],[DeviceMAC]],C524:F2426,4,0)</f>
        <v>144</v>
      </c>
      <c r="L523" t="str">
        <f>VLOOKUP(Table1314[[#This Row],[PrevRecordType]],RecordTypes!$B$13:$C$27,2,0)</f>
        <v>User Logout is Good</v>
      </c>
      <c r="M523" t="str">
        <f>+VLOOKUP(Table1314[[#This Row],[DeviceMAC]],C524:H2426,5,0)</f>
        <v>User Logout is Good</v>
      </c>
    </row>
    <row r="524" spans="2:13" hidden="1" x14ac:dyDescent="0.3">
      <c r="B524" s="5" t="s">
        <v>26</v>
      </c>
      <c r="C524" s="5" t="s">
        <v>79</v>
      </c>
      <c r="D524" s="6">
        <v>44342</v>
      </c>
      <c r="E524" s="28">
        <v>44342.66850694445</v>
      </c>
      <c r="F524" s="7">
        <v>144</v>
      </c>
      <c r="G524" s="7" t="str">
        <f>VLOOKUP(Table1314[[#This Row],[LogRecordType]],RecordTypes!$B$13:$C$27,2,0)</f>
        <v>User Logout is Good</v>
      </c>
      <c r="H524" s="5" t="s">
        <v>82</v>
      </c>
      <c r="I524" s="30">
        <f t="shared" si="8"/>
        <v>44342</v>
      </c>
      <c r="J524" s="29">
        <f>+VLOOKUP(Table1314[[#This Row],[DeviceMAC]],C525:F2427,3,0)</f>
        <v>44342.668067129634</v>
      </c>
      <c r="K524">
        <f>+VLOOKUP(Table1314[[#This Row],[DeviceMAC]],C525:F2427,4,0)</f>
        <v>139</v>
      </c>
      <c r="L524" t="str">
        <f>VLOOKUP(Table1314[[#This Row],[PrevRecordType]],RecordTypes!$B$13:$C$27,2,0)</f>
        <v>User Logout Start</v>
      </c>
      <c r="M524" t="str">
        <f>+VLOOKUP(Table1314[[#This Row],[DeviceMAC]],C525:H2427,5,0)</f>
        <v>User Logout Start</v>
      </c>
    </row>
    <row r="525" spans="2:13" ht="28.8" hidden="1" x14ac:dyDescent="0.3">
      <c r="B525" s="5" t="s">
        <v>26</v>
      </c>
      <c r="C525" s="5" t="s">
        <v>79</v>
      </c>
      <c r="D525" s="6">
        <v>44342</v>
      </c>
      <c r="E525" s="28">
        <v>44342.668067129634</v>
      </c>
      <c r="F525" s="7">
        <v>139</v>
      </c>
      <c r="G525" s="7" t="str">
        <f>VLOOKUP(Table1314[[#This Row],[LogRecordType]],RecordTypes!$B$13:$C$27,2,0)</f>
        <v>User Logout Start</v>
      </c>
      <c r="H525" s="5" t="s">
        <v>81</v>
      </c>
      <c r="I525" s="30">
        <f t="shared" si="8"/>
        <v>44342</v>
      </c>
      <c r="J525" s="29">
        <f>+VLOOKUP(Table1314[[#This Row],[DeviceMAC]],C526:F2428,3,0)</f>
        <v>44342.293634259266</v>
      </c>
      <c r="K525">
        <f>+VLOOKUP(Table1314[[#This Row],[DeviceMAC]],C526:F2428,4,0)</f>
        <v>123</v>
      </c>
      <c r="L525" t="str">
        <f>VLOOKUP(Table1314[[#This Row],[PrevRecordType]],RecordTypes!$B$13:$C$27,2,0)</f>
        <v>User Login Start is Good</v>
      </c>
      <c r="M525" t="str">
        <f>+VLOOKUP(Table1314[[#This Row],[DeviceMAC]],C526:H2428,5,0)</f>
        <v>User Login Start is Good</v>
      </c>
    </row>
    <row r="526" spans="2:13" ht="43.2" hidden="1" x14ac:dyDescent="0.3">
      <c r="B526" s="5" t="s">
        <v>29</v>
      </c>
      <c r="C526" s="5" t="s">
        <v>74</v>
      </c>
      <c r="D526" s="6">
        <v>44342</v>
      </c>
      <c r="E526" s="28">
        <v>44342.667511574065</v>
      </c>
      <c r="F526" s="7">
        <v>156</v>
      </c>
      <c r="G526" s="7" t="str">
        <f>VLOOKUP(Table1314[[#This Row],[LogRecordType]],RecordTypes!$B$13:$C$27,2,0)</f>
        <v>PowerDown Or Network Disconnect Discovered</v>
      </c>
      <c r="H526" s="5" t="s">
        <v>67</v>
      </c>
      <c r="I526" s="30">
        <f t="shared" si="8"/>
        <v>44342</v>
      </c>
      <c r="J526" s="29">
        <f>+VLOOKUP(Table1314[[#This Row],[DeviceMAC]],C527:F2429,3,0)</f>
        <v>44342.667349537027</v>
      </c>
      <c r="K526">
        <f>+VLOOKUP(Table1314[[#This Row],[DeviceMAC]],C527:F2429,4,0)</f>
        <v>144</v>
      </c>
      <c r="L526" t="str">
        <f>VLOOKUP(Table1314[[#This Row],[PrevRecordType]],RecordTypes!$B$13:$C$27,2,0)</f>
        <v>User Logout is Good</v>
      </c>
      <c r="M526" t="str">
        <f>+VLOOKUP(Table1314[[#This Row],[DeviceMAC]],C527:H2429,5,0)</f>
        <v>User Logout is Good</v>
      </c>
    </row>
    <row r="527" spans="2:13" hidden="1" x14ac:dyDescent="0.3">
      <c r="B527" s="5" t="s">
        <v>29</v>
      </c>
      <c r="C527" s="5" t="s">
        <v>74</v>
      </c>
      <c r="D527" s="6">
        <v>44342</v>
      </c>
      <c r="E527" s="28">
        <v>44342.667349537027</v>
      </c>
      <c r="F527" s="7">
        <v>144</v>
      </c>
      <c r="G527" s="7" t="str">
        <f>VLOOKUP(Table1314[[#This Row],[LogRecordType]],RecordTypes!$B$13:$C$27,2,0)</f>
        <v>User Logout is Good</v>
      </c>
      <c r="H527" s="5" t="s">
        <v>94</v>
      </c>
      <c r="I527" s="30">
        <f t="shared" si="8"/>
        <v>44342</v>
      </c>
      <c r="J527" s="29">
        <f>+VLOOKUP(Table1314[[#This Row],[DeviceMAC]],C528:F2430,3,0)</f>
        <v>44342.66606481481</v>
      </c>
      <c r="K527">
        <f>+VLOOKUP(Table1314[[#This Row],[DeviceMAC]],C528:F2430,4,0)</f>
        <v>139</v>
      </c>
      <c r="L527" t="str">
        <f>VLOOKUP(Table1314[[#This Row],[PrevRecordType]],RecordTypes!$B$13:$C$27,2,0)</f>
        <v>User Logout Start</v>
      </c>
      <c r="M527" t="str">
        <f>+VLOOKUP(Table1314[[#This Row],[DeviceMAC]],C528:H2430,5,0)</f>
        <v>User Logout Start</v>
      </c>
    </row>
    <row r="528" spans="2:13" ht="43.2" hidden="1" x14ac:dyDescent="0.3">
      <c r="B528" s="5" t="s">
        <v>26</v>
      </c>
      <c r="C528" s="5" t="s">
        <v>72</v>
      </c>
      <c r="D528" s="6">
        <v>44342</v>
      </c>
      <c r="E528" s="28">
        <v>44342.667233796295</v>
      </c>
      <c r="F528" s="7">
        <v>156</v>
      </c>
      <c r="G528" s="7" t="str">
        <f>VLOOKUP(Table1314[[#This Row],[LogRecordType]],RecordTypes!$B$13:$C$27,2,0)</f>
        <v>PowerDown Or Network Disconnect Discovered</v>
      </c>
      <c r="H528" s="5" t="s">
        <v>67</v>
      </c>
      <c r="I528" s="30">
        <f t="shared" si="8"/>
        <v>44342</v>
      </c>
      <c r="J528" s="29">
        <f>+VLOOKUP(Table1314[[#This Row],[DeviceMAC]],C529:F2431,3,0)</f>
        <v>44342.66710648148</v>
      </c>
      <c r="K528">
        <f>+VLOOKUP(Table1314[[#This Row],[DeviceMAC]],C529:F2431,4,0)</f>
        <v>151</v>
      </c>
      <c r="L528" t="str">
        <f>VLOOKUP(Table1314[[#This Row],[PrevRecordType]],RecordTypes!$B$13:$C$27,2,0)</f>
        <v>Device Shutdown Finish</v>
      </c>
      <c r="M528" t="str">
        <f>+VLOOKUP(Table1314[[#This Row],[DeviceMAC]],C529:H2431,5,0)</f>
        <v>Device Shutdown Finish</v>
      </c>
    </row>
    <row r="529" spans="2:13" ht="28.8" hidden="1" x14ac:dyDescent="0.3">
      <c r="B529" s="5" t="s">
        <v>26</v>
      </c>
      <c r="C529" s="5" t="s">
        <v>72</v>
      </c>
      <c r="D529" s="6">
        <v>44342</v>
      </c>
      <c r="E529" s="28">
        <v>44342.66710648148</v>
      </c>
      <c r="F529" s="7">
        <v>151</v>
      </c>
      <c r="G529" s="7" t="str">
        <f>VLOOKUP(Table1314[[#This Row],[LogRecordType]],RecordTypes!$B$13:$C$27,2,0)</f>
        <v>Device Shutdown Finish</v>
      </c>
      <c r="H529" s="5" t="s">
        <v>73</v>
      </c>
      <c r="I529" s="30">
        <f t="shared" si="8"/>
        <v>44342</v>
      </c>
      <c r="J529" s="29">
        <f>+VLOOKUP(Table1314[[#This Row],[DeviceMAC]],C530:F2432,3,0)</f>
        <v>44342.666747685187</v>
      </c>
      <c r="K529">
        <f>+VLOOKUP(Table1314[[#This Row],[DeviceMAC]],C530:F2432,4,0)</f>
        <v>149</v>
      </c>
      <c r="L529" t="str">
        <f>VLOOKUP(Table1314[[#This Row],[PrevRecordType]],RecordTypes!$B$13:$C$27,2,0)</f>
        <v>Device Shutdown Start</v>
      </c>
      <c r="M529" t="str">
        <f>+VLOOKUP(Table1314[[#This Row],[DeviceMAC]],C530:H2432,5,0)</f>
        <v>Device Shutdown Start</v>
      </c>
    </row>
    <row r="530" spans="2:13" hidden="1" x14ac:dyDescent="0.3">
      <c r="B530" s="5" t="s">
        <v>26</v>
      </c>
      <c r="C530" s="5" t="s">
        <v>72</v>
      </c>
      <c r="D530" s="6">
        <v>44342</v>
      </c>
      <c r="E530" s="28">
        <v>44342.666747685187</v>
      </c>
      <c r="F530" s="7">
        <v>149</v>
      </c>
      <c r="G530" s="7" t="str">
        <f>VLOOKUP(Table1314[[#This Row],[LogRecordType]],RecordTypes!$B$13:$C$27,2,0)</f>
        <v>Device Shutdown Start</v>
      </c>
      <c r="H530" s="5" t="s">
        <v>73</v>
      </c>
      <c r="I530" s="30">
        <f t="shared" si="8"/>
        <v>44342</v>
      </c>
      <c r="J530" s="29">
        <f>+VLOOKUP(Table1314[[#This Row],[DeviceMAC]],C531:F2433,3,0)</f>
        <v>44342.665844907409</v>
      </c>
      <c r="K530">
        <f>+VLOOKUP(Table1314[[#This Row],[DeviceMAC]],C531:F2433,4,0)</f>
        <v>144</v>
      </c>
      <c r="L530" t="str">
        <f>VLOOKUP(Table1314[[#This Row],[PrevRecordType]],RecordTypes!$B$13:$C$27,2,0)</f>
        <v>User Logout is Good</v>
      </c>
      <c r="M530" t="str">
        <f>+VLOOKUP(Table1314[[#This Row],[DeviceMAC]],C531:H2433,5,0)</f>
        <v>User Logout is Good</v>
      </c>
    </row>
    <row r="531" spans="2:13" ht="43.2" hidden="1" x14ac:dyDescent="0.3">
      <c r="B531" s="5" t="s">
        <v>26</v>
      </c>
      <c r="C531" s="5" t="s">
        <v>85</v>
      </c>
      <c r="D531" s="6">
        <v>44342</v>
      </c>
      <c r="E531" s="28">
        <v>44342.666342592602</v>
      </c>
      <c r="F531" s="7">
        <v>156</v>
      </c>
      <c r="G531" s="7" t="str">
        <f>VLOOKUP(Table1314[[#This Row],[LogRecordType]],RecordTypes!$B$13:$C$27,2,0)</f>
        <v>PowerDown Or Network Disconnect Discovered</v>
      </c>
      <c r="H531" s="5" t="s">
        <v>67</v>
      </c>
      <c r="I531" s="30">
        <f t="shared" si="8"/>
        <v>44342</v>
      </c>
      <c r="J531" s="29">
        <f>+VLOOKUP(Table1314[[#This Row],[DeviceMAC]],C532:F2434,3,0)</f>
        <v>44342.666215277786</v>
      </c>
      <c r="K531">
        <f>+VLOOKUP(Table1314[[#This Row],[DeviceMAC]],C532:F2434,4,0)</f>
        <v>151</v>
      </c>
      <c r="L531" t="str">
        <f>VLOOKUP(Table1314[[#This Row],[PrevRecordType]],RecordTypes!$B$13:$C$27,2,0)</f>
        <v>Device Shutdown Finish</v>
      </c>
      <c r="M531" t="str">
        <f>+VLOOKUP(Table1314[[#This Row],[DeviceMAC]],C532:H2434,5,0)</f>
        <v>Device Shutdown Finish</v>
      </c>
    </row>
    <row r="532" spans="2:13" ht="28.8" hidden="1" x14ac:dyDescent="0.3">
      <c r="B532" s="5" t="s">
        <v>26</v>
      </c>
      <c r="C532" s="5" t="s">
        <v>85</v>
      </c>
      <c r="D532" s="6">
        <v>44342</v>
      </c>
      <c r="E532" s="28">
        <v>44342.666215277786</v>
      </c>
      <c r="F532" s="7">
        <v>151</v>
      </c>
      <c r="G532" s="7" t="str">
        <f>VLOOKUP(Table1314[[#This Row],[LogRecordType]],RecordTypes!$B$13:$C$27,2,0)</f>
        <v>Device Shutdown Finish</v>
      </c>
      <c r="H532" s="5" t="s">
        <v>86</v>
      </c>
      <c r="I532" s="30">
        <f t="shared" si="8"/>
        <v>44342</v>
      </c>
      <c r="J532" s="29">
        <f>+VLOOKUP(Table1314[[#This Row],[DeviceMAC]],C533:F2435,3,0)</f>
        <v>44342.665474537047</v>
      </c>
      <c r="K532">
        <f>+VLOOKUP(Table1314[[#This Row],[DeviceMAC]],C533:F2435,4,0)</f>
        <v>149</v>
      </c>
      <c r="L532" t="str">
        <f>VLOOKUP(Table1314[[#This Row],[PrevRecordType]],RecordTypes!$B$13:$C$27,2,0)</f>
        <v>Device Shutdown Start</v>
      </c>
      <c r="M532" t="str">
        <f>+VLOOKUP(Table1314[[#This Row],[DeviceMAC]],C533:H2435,5,0)</f>
        <v>Device Shutdown Start</v>
      </c>
    </row>
    <row r="533" spans="2:13" hidden="1" x14ac:dyDescent="0.3">
      <c r="B533" s="5" t="s">
        <v>29</v>
      </c>
      <c r="C533" s="5" t="s">
        <v>74</v>
      </c>
      <c r="D533" s="6">
        <v>44342</v>
      </c>
      <c r="E533" s="28">
        <v>44342.66606481481</v>
      </c>
      <c r="F533" s="7">
        <v>139</v>
      </c>
      <c r="G533" s="7" t="str">
        <f>VLOOKUP(Table1314[[#This Row],[LogRecordType]],RecordTypes!$B$13:$C$27,2,0)</f>
        <v>User Logout Start</v>
      </c>
      <c r="H533" s="5" t="s">
        <v>94</v>
      </c>
      <c r="I533" s="30">
        <f t="shared" si="8"/>
        <v>44342</v>
      </c>
      <c r="J533" s="29">
        <f>+VLOOKUP(Table1314[[#This Row],[DeviceMAC]],C534:F2436,3,0)</f>
        <v>44342.296643518515</v>
      </c>
      <c r="K533">
        <f>+VLOOKUP(Table1314[[#This Row],[DeviceMAC]],C534:F2436,4,0)</f>
        <v>123</v>
      </c>
      <c r="L533" t="str">
        <f>VLOOKUP(Table1314[[#This Row],[PrevRecordType]],RecordTypes!$B$13:$C$27,2,0)</f>
        <v>User Login Start is Good</v>
      </c>
      <c r="M533" t="str">
        <f>+VLOOKUP(Table1314[[#This Row],[DeviceMAC]],C534:H2436,5,0)</f>
        <v>User Login Start is Good</v>
      </c>
    </row>
    <row r="534" spans="2:13" hidden="1" x14ac:dyDescent="0.3">
      <c r="B534" s="5" t="s">
        <v>26</v>
      </c>
      <c r="C534" s="5" t="s">
        <v>72</v>
      </c>
      <c r="D534" s="6">
        <v>44342</v>
      </c>
      <c r="E534" s="28">
        <v>44342.665844907409</v>
      </c>
      <c r="F534" s="7">
        <v>144</v>
      </c>
      <c r="G534" s="7" t="str">
        <f>VLOOKUP(Table1314[[#This Row],[LogRecordType]],RecordTypes!$B$13:$C$27,2,0)</f>
        <v>User Logout is Good</v>
      </c>
      <c r="H534" s="5" t="s">
        <v>68</v>
      </c>
      <c r="I534" s="30">
        <f t="shared" si="8"/>
        <v>44342</v>
      </c>
      <c r="J534" s="29">
        <f>+VLOOKUP(Table1314[[#This Row],[DeviceMAC]],C535:F2437,3,0)</f>
        <v>44342.665497685186</v>
      </c>
      <c r="K534">
        <f>+VLOOKUP(Table1314[[#This Row],[DeviceMAC]],C535:F2437,4,0)</f>
        <v>139</v>
      </c>
      <c r="L534" t="str">
        <f>VLOOKUP(Table1314[[#This Row],[PrevRecordType]],RecordTypes!$B$13:$C$27,2,0)</f>
        <v>User Logout Start</v>
      </c>
      <c r="M534" t="str">
        <f>+VLOOKUP(Table1314[[#This Row],[DeviceMAC]],C535:H2437,5,0)</f>
        <v>User Logout Start</v>
      </c>
    </row>
    <row r="535" spans="2:13" ht="28.8" hidden="1" x14ac:dyDescent="0.3">
      <c r="B535" s="5" t="s">
        <v>26</v>
      </c>
      <c r="C535" s="5" t="s">
        <v>72</v>
      </c>
      <c r="D535" s="6">
        <v>44342</v>
      </c>
      <c r="E535" s="28">
        <v>44342.665497685186</v>
      </c>
      <c r="F535" s="7">
        <v>139</v>
      </c>
      <c r="G535" s="7" t="str">
        <f>VLOOKUP(Table1314[[#This Row],[LogRecordType]],RecordTypes!$B$13:$C$27,2,0)</f>
        <v>User Logout Start</v>
      </c>
      <c r="H535" s="5" t="s">
        <v>87</v>
      </c>
      <c r="I535" s="30">
        <f t="shared" si="8"/>
        <v>44342</v>
      </c>
      <c r="J535" s="29">
        <f>+VLOOKUP(Table1314[[#This Row],[DeviceMAC]],C536:F2438,3,0)</f>
        <v>44342.293414351858</v>
      </c>
      <c r="K535">
        <f>+VLOOKUP(Table1314[[#This Row],[DeviceMAC]],C536:F2438,4,0)</f>
        <v>123</v>
      </c>
      <c r="L535" t="str">
        <f>VLOOKUP(Table1314[[#This Row],[PrevRecordType]],RecordTypes!$B$13:$C$27,2,0)</f>
        <v>User Login Start is Good</v>
      </c>
      <c r="M535" t="str">
        <f>+VLOOKUP(Table1314[[#This Row],[DeviceMAC]],C536:H2438,5,0)</f>
        <v>User Login Start is Good</v>
      </c>
    </row>
    <row r="536" spans="2:13" hidden="1" x14ac:dyDescent="0.3">
      <c r="B536" s="5" t="s">
        <v>26</v>
      </c>
      <c r="C536" s="5" t="s">
        <v>85</v>
      </c>
      <c r="D536" s="6">
        <v>44342</v>
      </c>
      <c r="E536" s="28">
        <v>44342.665474537047</v>
      </c>
      <c r="F536" s="7">
        <v>149</v>
      </c>
      <c r="G536" s="7" t="str">
        <f>VLOOKUP(Table1314[[#This Row],[LogRecordType]],RecordTypes!$B$13:$C$27,2,0)</f>
        <v>Device Shutdown Start</v>
      </c>
      <c r="H536" s="5" t="s">
        <v>86</v>
      </c>
      <c r="I536" s="30">
        <f t="shared" si="8"/>
        <v>44342</v>
      </c>
      <c r="J536" s="29">
        <f>+VLOOKUP(Table1314[[#This Row],[DeviceMAC]],C537:F2439,3,0)</f>
        <v>44342.664803240754</v>
      </c>
      <c r="K536">
        <f>+VLOOKUP(Table1314[[#This Row],[DeviceMAC]],C537:F2439,4,0)</f>
        <v>144</v>
      </c>
      <c r="L536" t="str">
        <f>VLOOKUP(Table1314[[#This Row],[PrevRecordType]],RecordTypes!$B$13:$C$27,2,0)</f>
        <v>User Logout is Good</v>
      </c>
      <c r="M536" t="str">
        <f>+VLOOKUP(Table1314[[#This Row],[DeviceMAC]],C537:H2439,5,0)</f>
        <v>User Logout is Good</v>
      </c>
    </row>
    <row r="537" spans="2:13" hidden="1" x14ac:dyDescent="0.3">
      <c r="B537" s="5" t="s">
        <v>26</v>
      </c>
      <c r="C537" s="5" t="s">
        <v>85</v>
      </c>
      <c r="D537" s="6">
        <v>44342</v>
      </c>
      <c r="E537" s="28">
        <v>44342.664803240754</v>
      </c>
      <c r="F537" s="7">
        <v>144</v>
      </c>
      <c r="G537" s="7" t="str">
        <f>VLOOKUP(Table1314[[#This Row],[LogRecordType]],RecordTypes!$B$13:$C$27,2,0)</f>
        <v>User Logout is Good</v>
      </c>
      <c r="H537" s="5" t="s">
        <v>90</v>
      </c>
      <c r="I537" s="30">
        <f t="shared" si="8"/>
        <v>44342</v>
      </c>
      <c r="J537" s="29">
        <f>+VLOOKUP(Table1314[[#This Row],[DeviceMAC]],C538:F2440,3,0)</f>
        <v>44342.663483796307</v>
      </c>
      <c r="K537">
        <f>+VLOOKUP(Table1314[[#This Row],[DeviceMAC]],C538:F2440,4,0)</f>
        <v>139</v>
      </c>
      <c r="L537" t="str">
        <f>VLOOKUP(Table1314[[#This Row],[PrevRecordType]],RecordTypes!$B$13:$C$27,2,0)</f>
        <v>User Logout Start</v>
      </c>
      <c r="M537" t="str">
        <f>+VLOOKUP(Table1314[[#This Row],[DeviceMAC]],C538:H2440,5,0)</f>
        <v>User Logout Start</v>
      </c>
    </row>
    <row r="538" spans="2:13" ht="43.2" hidden="1" x14ac:dyDescent="0.3">
      <c r="B538" s="5" t="s">
        <v>26</v>
      </c>
      <c r="C538" s="5" t="s">
        <v>54</v>
      </c>
      <c r="D538" s="6">
        <v>44342</v>
      </c>
      <c r="E538" s="28">
        <v>44342.66373842593</v>
      </c>
      <c r="F538" s="7">
        <v>156</v>
      </c>
      <c r="G538" s="7" t="str">
        <f>VLOOKUP(Table1314[[#This Row],[LogRecordType]],RecordTypes!$B$13:$C$27,2,0)</f>
        <v>PowerDown Or Network Disconnect Discovered</v>
      </c>
      <c r="H538" s="5" t="s">
        <v>67</v>
      </c>
      <c r="I538" s="30">
        <f t="shared" si="8"/>
        <v>44342</v>
      </c>
      <c r="J538" s="29">
        <f>+VLOOKUP(Table1314[[#This Row],[DeviceMAC]],C539:F2441,3,0)</f>
        <v>44342.663576388892</v>
      </c>
      <c r="K538">
        <f>+VLOOKUP(Table1314[[#This Row],[DeviceMAC]],C539:F2441,4,0)</f>
        <v>144</v>
      </c>
      <c r="L538" t="str">
        <f>VLOOKUP(Table1314[[#This Row],[PrevRecordType]],RecordTypes!$B$13:$C$27,2,0)</f>
        <v>User Logout is Good</v>
      </c>
      <c r="M538" t="str">
        <f>+VLOOKUP(Table1314[[#This Row],[DeviceMAC]],C539:H2441,5,0)</f>
        <v>User Logout is Good</v>
      </c>
    </row>
    <row r="539" spans="2:13" hidden="1" x14ac:dyDescent="0.3">
      <c r="B539" s="5" t="s">
        <v>26</v>
      </c>
      <c r="C539" s="5" t="s">
        <v>54</v>
      </c>
      <c r="D539" s="6">
        <v>44342</v>
      </c>
      <c r="E539" s="28">
        <v>44342.663576388892</v>
      </c>
      <c r="F539" s="7">
        <v>144</v>
      </c>
      <c r="G539" s="7" t="str">
        <f>VLOOKUP(Table1314[[#This Row],[LogRecordType]],RecordTypes!$B$13:$C$27,2,0)</f>
        <v>User Logout is Good</v>
      </c>
      <c r="H539" s="5" t="s">
        <v>88</v>
      </c>
      <c r="I539" s="30">
        <f t="shared" si="8"/>
        <v>44342</v>
      </c>
      <c r="J539" s="29">
        <f>+VLOOKUP(Table1314[[#This Row],[DeviceMAC]],C540:F2442,3,0)</f>
        <v>44342.663136574076</v>
      </c>
      <c r="K539">
        <f>+VLOOKUP(Table1314[[#This Row],[DeviceMAC]],C540:F2442,4,0)</f>
        <v>139</v>
      </c>
      <c r="L539" t="str">
        <f>VLOOKUP(Table1314[[#This Row],[PrevRecordType]],RecordTypes!$B$13:$C$27,2,0)</f>
        <v>User Logout Start</v>
      </c>
      <c r="M539" t="str">
        <f>+VLOOKUP(Table1314[[#This Row],[DeviceMAC]],C540:H2442,5,0)</f>
        <v>User Logout Start</v>
      </c>
    </row>
    <row r="540" spans="2:13" ht="28.8" hidden="1" x14ac:dyDescent="0.3">
      <c r="B540" s="5" t="s">
        <v>26</v>
      </c>
      <c r="C540" s="5" t="s">
        <v>85</v>
      </c>
      <c r="D540" s="6">
        <v>44342</v>
      </c>
      <c r="E540" s="28">
        <v>44342.663483796307</v>
      </c>
      <c r="F540" s="7">
        <v>139</v>
      </c>
      <c r="G540" s="7" t="str">
        <f>VLOOKUP(Table1314[[#This Row],[LogRecordType]],RecordTypes!$B$13:$C$27,2,0)</f>
        <v>User Logout Start</v>
      </c>
      <c r="H540" s="5" t="s">
        <v>89</v>
      </c>
      <c r="I540" s="30">
        <f t="shared" si="8"/>
        <v>44342</v>
      </c>
      <c r="J540" s="29">
        <f>+VLOOKUP(Table1314[[#This Row],[DeviceMAC]],C541:F2443,3,0)</f>
        <v>44342.298379629639</v>
      </c>
      <c r="K540">
        <f>+VLOOKUP(Table1314[[#This Row],[DeviceMAC]],C541:F2443,4,0)</f>
        <v>123</v>
      </c>
      <c r="L540" t="str">
        <f>VLOOKUP(Table1314[[#This Row],[PrevRecordType]],RecordTypes!$B$13:$C$27,2,0)</f>
        <v>User Login Start is Good</v>
      </c>
      <c r="M540" t="str">
        <f>+VLOOKUP(Table1314[[#This Row],[DeviceMAC]],C541:H2443,5,0)</f>
        <v>User Login Start is Good</v>
      </c>
    </row>
    <row r="541" spans="2:13" hidden="1" x14ac:dyDescent="0.3">
      <c r="B541" s="5" t="s">
        <v>26</v>
      </c>
      <c r="C541" s="5" t="s">
        <v>54</v>
      </c>
      <c r="D541" s="6">
        <v>44342</v>
      </c>
      <c r="E541" s="28">
        <v>44342.663136574076</v>
      </c>
      <c r="F541" s="7">
        <v>139</v>
      </c>
      <c r="G541" s="7" t="str">
        <f>VLOOKUP(Table1314[[#This Row],[LogRecordType]],RecordTypes!$B$13:$C$27,2,0)</f>
        <v>User Logout Start</v>
      </c>
      <c r="H541" s="5" t="s">
        <v>88</v>
      </c>
      <c r="I541" s="30">
        <f t="shared" si="8"/>
        <v>44342</v>
      </c>
      <c r="J541" s="29">
        <f>+VLOOKUP(Table1314[[#This Row],[DeviceMAC]],C542:F2444,3,0)</f>
        <v>44342.290995370371</v>
      </c>
      <c r="K541">
        <f>+VLOOKUP(Table1314[[#This Row],[DeviceMAC]],C542:F2444,4,0)</f>
        <v>123</v>
      </c>
      <c r="L541" t="str">
        <f>VLOOKUP(Table1314[[#This Row],[PrevRecordType]],RecordTypes!$B$13:$C$27,2,0)</f>
        <v>User Login Start is Good</v>
      </c>
      <c r="M541" t="str">
        <f>+VLOOKUP(Table1314[[#This Row],[DeviceMAC]],C542:H2444,5,0)</f>
        <v>User Login Start is Good</v>
      </c>
    </row>
    <row r="542" spans="2:13" ht="43.2" hidden="1" x14ac:dyDescent="0.3">
      <c r="B542" s="5" t="s">
        <v>29</v>
      </c>
      <c r="C542" s="5" t="s">
        <v>60</v>
      </c>
      <c r="D542" s="6">
        <v>44342</v>
      </c>
      <c r="E542" s="28">
        <v>44342.662916666675</v>
      </c>
      <c r="F542" s="7">
        <v>156</v>
      </c>
      <c r="G542" s="7" t="str">
        <f>VLOOKUP(Table1314[[#This Row],[LogRecordType]],RecordTypes!$B$13:$C$27,2,0)</f>
        <v>PowerDown Or Network Disconnect Discovered</v>
      </c>
      <c r="H542" s="5" t="s">
        <v>67</v>
      </c>
      <c r="I542" s="30">
        <f t="shared" si="8"/>
        <v>44342</v>
      </c>
      <c r="J542" s="29">
        <f>+VLOOKUP(Table1314[[#This Row],[DeviceMAC]],C543:F2445,3,0)</f>
        <v>44342.662766203714</v>
      </c>
      <c r="K542">
        <f>+VLOOKUP(Table1314[[#This Row],[DeviceMAC]],C543:F2445,4,0)</f>
        <v>144</v>
      </c>
      <c r="L542" t="str">
        <f>VLOOKUP(Table1314[[#This Row],[PrevRecordType]],RecordTypes!$B$13:$C$27,2,0)</f>
        <v>User Logout is Good</v>
      </c>
      <c r="M542" t="str">
        <f>+VLOOKUP(Table1314[[#This Row],[DeviceMAC]],C543:H2445,5,0)</f>
        <v>User Logout is Good</v>
      </c>
    </row>
    <row r="543" spans="2:13" hidden="1" x14ac:dyDescent="0.3">
      <c r="B543" s="5" t="s">
        <v>29</v>
      </c>
      <c r="C543" s="5" t="s">
        <v>60</v>
      </c>
      <c r="D543" s="6">
        <v>44342</v>
      </c>
      <c r="E543" s="28">
        <v>44342.662766203714</v>
      </c>
      <c r="F543" s="7">
        <v>144</v>
      </c>
      <c r="G543" s="7" t="str">
        <f>VLOOKUP(Table1314[[#This Row],[LogRecordType]],RecordTypes!$B$13:$C$27,2,0)</f>
        <v>User Logout is Good</v>
      </c>
      <c r="H543" s="5" t="s">
        <v>76</v>
      </c>
      <c r="I543" s="30">
        <f t="shared" si="8"/>
        <v>44342</v>
      </c>
      <c r="J543" s="29">
        <f>+VLOOKUP(Table1314[[#This Row],[DeviceMAC]],C544:F2446,3,0)</f>
        <v>44342.662303240751</v>
      </c>
      <c r="K543">
        <f>+VLOOKUP(Table1314[[#This Row],[DeviceMAC]],C544:F2446,4,0)</f>
        <v>139</v>
      </c>
      <c r="L543" t="str">
        <f>VLOOKUP(Table1314[[#This Row],[PrevRecordType]],RecordTypes!$B$13:$C$27,2,0)</f>
        <v>User Logout Start</v>
      </c>
      <c r="M543" t="str">
        <f>+VLOOKUP(Table1314[[#This Row],[DeviceMAC]],C544:H2446,5,0)</f>
        <v>User Logout Start</v>
      </c>
    </row>
    <row r="544" spans="2:13" hidden="1" x14ac:dyDescent="0.3">
      <c r="B544" s="5" t="s">
        <v>29</v>
      </c>
      <c r="C544" s="5" t="s">
        <v>60</v>
      </c>
      <c r="D544" s="6">
        <v>44342</v>
      </c>
      <c r="E544" s="28">
        <v>44342.662303240751</v>
      </c>
      <c r="F544" s="7">
        <v>139</v>
      </c>
      <c r="G544" s="7" t="str">
        <f>VLOOKUP(Table1314[[#This Row],[LogRecordType]],RecordTypes!$B$13:$C$27,2,0)</f>
        <v>User Logout Start</v>
      </c>
      <c r="H544" s="5" t="s">
        <v>76</v>
      </c>
      <c r="I544" s="30">
        <f t="shared" si="8"/>
        <v>44342</v>
      </c>
      <c r="J544" s="29">
        <f>+VLOOKUP(Table1314[[#This Row],[DeviceMAC]],C545:F2447,3,0)</f>
        <v>44342.293090277788</v>
      </c>
      <c r="K544">
        <f>+VLOOKUP(Table1314[[#This Row],[DeviceMAC]],C545:F2447,4,0)</f>
        <v>123</v>
      </c>
      <c r="L544" t="str">
        <f>VLOOKUP(Table1314[[#This Row],[PrevRecordType]],RecordTypes!$B$13:$C$27,2,0)</f>
        <v>User Login Start is Good</v>
      </c>
      <c r="M544" t="str">
        <f>+VLOOKUP(Table1314[[#This Row],[DeviceMAC]],C545:H2447,5,0)</f>
        <v>User Login Start is Good</v>
      </c>
    </row>
    <row r="545" spans="2:13" ht="43.2" hidden="1" x14ac:dyDescent="0.3">
      <c r="B545" s="5" t="s">
        <v>26</v>
      </c>
      <c r="C545" s="5" t="s">
        <v>48</v>
      </c>
      <c r="D545" s="6">
        <v>44342</v>
      </c>
      <c r="E545" s="28">
        <v>44342.657847222217</v>
      </c>
      <c r="F545" s="7">
        <v>156</v>
      </c>
      <c r="G545" s="7" t="str">
        <f>VLOOKUP(Table1314[[#This Row],[LogRecordType]],RecordTypes!$B$13:$C$27,2,0)</f>
        <v>PowerDown Or Network Disconnect Discovered</v>
      </c>
      <c r="H545" s="5" t="s">
        <v>67</v>
      </c>
      <c r="I545" s="30">
        <f t="shared" si="8"/>
        <v>44342</v>
      </c>
      <c r="J545" s="29">
        <f>+VLOOKUP(Table1314[[#This Row],[DeviceMAC]],C546:F2448,3,0)</f>
        <v>44342.657731481479</v>
      </c>
      <c r="K545">
        <f>+VLOOKUP(Table1314[[#This Row],[DeviceMAC]],C546:F2448,4,0)</f>
        <v>144</v>
      </c>
      <c r="L545" t="str">
        <f>VLOOKUP(Table1314[[#This Row],[PrevRecordType]],RecordTypes!$B$13:$C$27,2,0)</f>
        <v>User Logout is Good</v>
      </c>
      <c r="M545" t="str">
        <f>+VLOOKUP(Table1314[[#This Row],[DeviceMAC]],C546:H2448,5,0)</f>
        <v>User Logout is Good</v>
      </c>
    </row>
    <row r="546" spans="2:13" hidden="1" x14ac:dyDescent="0.3">
      <c r="B546" s="5" t="s">
        <v>26</v>
      </c>
      <c r="C546" s="5" t="s">
        <v>48</v>
      </c>
      <c r="D546" s="6">
        <v>44342</v>
      </c>
      <c r="E546" s="28">
        <v>44342.657731481479</v>
      </c>
      <c r="F546" s="7">
        <v>144</v>
      </c>
      <c r="G546" s="7" t="str">
        <f>VLOOKUP(Table1314[[#This Row],[LogRecordType]],RecordTypes!$B$13:$C$27,2,0)</f>
        <v>User Logout is Good</v>
      </c>
      <c r="H546" s="5" t="s">
        <v>63</v>
      </c>
      <c r="I546" s="30">
        <f t="shared" si="8"/>
        <v>44342</v>
      </c>
      <c r="J546" s="29">
        <f>+VLOOKUP(Table1314[[#This Row],[DeviceMAC]],C547:F2449,3,0)</f>
        <v>44342.656469907401</v>
      </c>
      <c r="K546">
        <f>+VLOOKUP(Table1314[[#This Row],[DeviceMAC]],C547:F2449,4,0)</f>
        <v>139</v>
      </c>
      <c r="L546" t="str">
        <f>VLOOKUP(Table1314[[#This Row],[PrevRecordType]],RecordTypes!$B$13:$C$27,2,0)</f>
        <v>User Logout Start</v>
      </c>
      <c r="M546" t="str">
        <f>+VLOOKUP(Table1314[[#This Row],[DeviceMAC]],C547:H2449,5,0)</f>
        <v>User Logout Start</v>
      </c>
    </row>
    <row r="547" spans="2:13" ht="43.2" hidden="1" x14ac:dyDescent="0.3">
      <c r="B547" s="5" t="s">
        <v>29</v>
      </c>
      <c r="C547" s="5" t="s">
        <v>41</v>
      </c>
      <c r="D547" s="6">
        <v>44342</v>
      </c>
      <c r="E547" s="28">
        <v>44342.657418981478</v>
      </c>
      <c r="F547" s="7">
        <v>156</v>
      </c>
      <c r="G547" s="7" t="str">
        <f>VLOOKUP(Table1314[[#This Row],[LogRecordType]],RecordTypes!$B$13:$C$27,2,0)</f>
        <v>PowerDown Or Network Disconnect Discovered</v>
      </c>
      <c r="H547" s="5" t="s">
        <v>67</v>
      </c>
      <c r="I547" s="30">
        <f t="shared" si="8"/>
        <v>44342</v>
      </c>
      <c r="J547" s="29">
        <f>+VLOOKUP(Table1314[[#This Row],[DeviceMAC]],C548:F2450,3,0)</f>
        <v>44342.65725694444</v>
      </c>
      <c r="K547">
        <f>+VLOOKUP(Table1314[[#This Row],[DeviceMAC]],C548:F2450,4,0)</f>
        <v>144</v>
      </c>
      <c r="L547" t="str">
        <f>VLOOKUP(Table1314[[#This Row],[PrevRecordType]],RecordTypes!$B$13:$C$27,2,0)</f>
        <v>User Logout is Good</v>
      </c>
      <c r="M547" t="str">
        <f>+VLOOKUP(Table1314[[#This Row],[DeviceMAC]],C548:H2450,5,0)</f>
        <v>User Logout is Good</v>
      </c>
    </row>
    <row r="548" spans="2:13" hidden="1" x14ac:dyDescent="0.3">
      <c r="B548" s="5" t="s">
        <v>29</v>
      </c>
      <c r="C548" s="5" t="s">
        <v>41</v>
      </c>
      <c r="D548" s="6">
        <v>44342</v>
      </c>
      <c r="E548" s="28">
        <v>44342.65725694444</v>
      </c>
      <c r="F548" s="7">
        <v>144</v>
      </c>
      <c r="G548" s="7" t="str">
        <f>VLOOKUP(Table1314[[#This Row],[LogRecordType]],RecordTypes!$B$13:$C$27,2,0)</f>
        <v>User Logout is Good</v>
      </c>
      <c r="H548" s="5" t="s">
        <v>45</v>
      </c>
      <c r="I548" s="30">
        <f t="shared" si="8"/>
        <v>44342</v>
      </c>
      <c r="J548" s="29">
        <f>+VLOOKUP(Table1314[[#This Row],[DeviceMAC]],C549:F2451,3,0)</f>
        <v>44342.656759259255</v>
      </c>
      <c r="K548">
        <f>+VLOOKUP(Table1314[[#This Row],[DeviceMAC]],C549:F2451,4,0)</f>
        <v>139</v>
      </c>
      <c r="L548" t="str">
        <f>VLOOKUP(Table1314[[#This Row],[PrevRecordType]],RecordTypes!$B$13:$C$27,2,0)</f>
        <v>User Logout Start</v>
      </c>
      <c r="M548" t="str">
        <f>+VLOOKUP(Table1314[[#This Row],[DeviceMAC]],C549:H2451,5,0)</f>
        <v>User Logout Start</v>
      </c>
    </row>
    <row r="549" spans="2:13" hidden="1" x14ac:dyDescent="0.3">
      <c r="B549" s="5" t="s">
        <v>29</v>
      </c>
      <c r="C549" s="5" t="s">
        <v>41</v>
      </c>
      <c r="D549" s="6">
        <v>44342</v>
      </c>
      <c r="E549" s="28">
        <v>44342.656759259255</v>
      </c>
      <c r="F549" s="7">
        <v>139</v>
      </c>
      <c r="G549" s="7" t="str">
        <f>VLOOKUP(Table1314[[#This Row],[LogRecordType]],RecordTypes!$B$13:$C$27,2,0)</f>
        <v>User Logout Start</v>
      </c>
      <c r="H549" s="5" t="s">
        <v>45</v>
      </c>
      <c r="I549" s="30">
        <f t="shared" si="8"/>
        <v>44342</v>
      </c>
      <c r="J549" s="29">
        <f>+VLOOKUP(Table1314[[#This Row],[DeviceMAC]],C550:F2452,3,0)</f>
        <v>44342.284594907404</v>
      </c>
      <c r="K549">
        <f>+VLOOKUP(Table1314[[#This Row],[DeviceMAC]],C550:F2452,4,0)</f>
        <v>123</v>
      </c>
      <c r="L549" t="str">
        <f>VLOOKUP(Table1314[[#This Row],[PrevRecordType]],RecordTypes!$B$13:$C$27,2,0)</f>
        <v>User Login Start is Good</v>
      </c>
      <c r="M549" t="str">
        <f>+VLOOKUP(Table1314[[#This Row],[DeviceMAC]],C550:H2452,5,0)</f>
        <v>User Login Start is Good</v>
      </c>
    </row>
    <row r="550" spans="2:13" hidden="1" x14ac:dyDescent="0.3">
      <c r="B550" s="5" t="s">
        <v>26</v>
      </c>
      <c r="C550" s="5" t="s">
        <v>48</v>
      </c>
      <c r="D550" s="6">
        <v>44342</v>
      </c>
      <c r="E550" s="28">
        <v>44342.656469907401</v>
      </c>
      <c r="F550" s="7">
        <v>139</v>
      </c>
      <c r="G550" s="7" t="str">
        <f>VLOOKUP(Table1314[[#This Row],[LogRecordType]],RecordTypes!$B$13:$C$27,2,0)</f>
        <v>User Logout Start</v>
      </c>
      <c r="H550" s="5" t="s">
        <v>63</v>
      </c>
      <c r="I550" s="30">
        <f t="shared" si="8"/>
        <v>44342</v>
      </c>
      <c r="J550" s="29">
        <f>+VLOOKUP(Table1314[[#This Row],[DeviceMAC]],C551:F2453,3,0)</f>
        <v>44342.287337962953</v>
      </c>
      <c r="K550">
        <f>+VLOOKUP(Table1314[[#This Row],[DeviceMAC]],C551:F2453,4,0)</f>
        <v>123</v>
      </c>
      <c r="L550" t="str">
        <f>VLOOKUP(Table1314[[#This Row],[PrevRecordType]],RecordTypes!$B$13:$C$27,2,0)</f>
        <v>User Login Start is Good</v>
      </c>
      <c r="M550" t="str">
        <f>+VLOOKUP(Table1314[[#This Row],[DeviceMAC]],C551:H2453,5,0)</f>
        <v>User Login Start is Good</v>
      </c>
    </row>
    <row r="551" spans="2:13" ht="43.2" hidden="1" x14ac:dyDescent="0.3">
      <c r="B551" s="5" t="s">
        <v>26</v>
      </c>
      <c r="C551" s="5" t="s">
        <v>43</v>
      </c>
      <c r="D551" s="6">
        <v>44342</v>
      </c>
      <c r="E551" s="28">
        <v>44342.652118055543</v>
      </c>
      <c r="F551" s="7">
        <v>156</v>
      </c>
      <c r="G551" s="7" t="str">
        <f>VLOOKUP(Table1314[[#This Row],[LogRecordType]],RecordTypes!$B$13:$C$27,2,0)</f>
        <v>PowerDown Or Network Disconnect Discovered</v>
      </c>
      <c r="H551" s="5" t="s">
        <v>67</v>
      </c>
      <c r="I551" s="30">
        <f t="shared" si="8"/>
        <v>44342</v>
      </c>
      <c r="J551" s="29">
        <f>+VLOOKUP(Table1314[[#This Row],[DeviceMAC]],C552:F2454,3,0)</f>
        <v>44342.651967592581</v>
      </c>
      <c r="K551">
        <f>+VLOOKUP(Table1314[[#This Row],[DeviceMAC]],C552:F2454,4,0)</f>
        <v>151</v>
      </c>
      <c r="L551" t="str">
        <f>VLOOKUP(Table1314[[#This Row],[PrevRecordType]],RecordTypes!$B$13:$C$27,2,0)</f>
        <v>Device Shutdown Finish</v>
      </c>
      <c r="M551" t="str">
        <f>+VLOOKUP(Table1314[[#This Row],[DeviceMAC]],C552:H2454,5,0)</f>
        <v>Device Shutdown Finish</v>
      </c>
    </row>
    <row r="552" spans="2:13" ht="28.8" hidden="1" x14ac:dyDescent="0.3">
      <c r="B552" s="5" t="s">
        <v>26</v>
      </c>
      <c r="C552" s="5" t="s">
        <v>43</v>
      </c>
      <c r="D552" s="6">
        <v>44342</v>
      </c>
      <c r="E552" s="28">
        <v>44342.651967592581</v>
      </c>
      <c r="F552" s="7">
        <v>151</v>
      </c>
      <c r="G552" s="7" t="str">
        <f>VLOOKUP(Table1314[[#This Row],[LogRecordType]],RecordTypes!$B$13:$C$27,2,0)</f>
        <v>Device Shutdown Finish</v>
      </c>
      <c r="H552" s="5" t="s">
        <v>44</v>
      </c>
      <c r="I552" s="30">
        <f t="shared" si="8"/>
        <v>44342</v>
      </c>
      <c r="J552" s="29">
        <f>+VLOOKUP(Table1314[[#This Row],[DeviceMAC]],C553:F2455,3,0)</f>
        <v>44342.651203703696</v>
      </c>
      <c r="K552">
        <f>+VLOOKUP(Table1314[[#This Row],[DeviceMAC]],C553:F2455,4,0)</f>
        <v>149</v>
      </c>
      <c r="L552" t="str">
        <f>VLOOKUP(Table1314[[#This Row],[PrevRecordType]],RecordTypes!$B$13:$C$27,2,0)</f>
        <v>Device Shutdown Start</v>
      </c>
      <c r="M552" t="str">
        <f>+VLOOKUP(Table1314[[#This Row],[DeviceMAC]],C553:H2455,5,0)</f>
        <v>Device Shutdown Start</v>
      </c>
    </row>
    <row r="553" spans="2:13" hidden="1" x14ac:dyDescent="0.3">
      <c r="B553" s="5" t="s">
        <v>26</v>
      </c>
      <c r="C553" s="5" t="s">
        <v>43</v>
      </c>
      <c r="D553" s="6">
        <v>44342</v>
      </c>
      <c r="E553" s="28">
        <v>44342.651203703696</v>
      </c>
      <c r="F553" s="7">
        <v>149</v>
      </c>
      <c r="G553" s="7" t="str">
        <f>VLOOKUP(Table1314[[#This Row],[LogRecordType]],RecordTypes!$B$13:$C$27,2,0)</f>
        <v>Device Shutdown Start</v>
      </c>
      <c r="H553" s="5" t="s">
        <v>44</v>
      </c>
      <c r="I553" s="30">
        <f t="shared" si="8"/>
        <v>44342</v>
      </c>
      <c r="J553" s="29">
        <f>+VLOOKUP(Table1314[[#This Row],[DeviceMAC]],C554:F2456,3,0)</f>
        <v>44342.650347222218</v>
      </c>
      <c r="K553">
        <f>+VLOOKUP(Table1314[[#This Row],[DeviceMAC]],C554:F2456,4,0)</f>
        <v>144</v>
      </c>
      <c r="L553" t="str">
        <f>VLOOKUP(Table1314[[#This Row],[PrevRecordType]],RecordTypes!$B$13:$C$27,2,0)</f>
        <v>User Logout is Good</v>
      </c>
      <c r="M553" t="str">
        <f>+VLOOKUP(Table1314[[#This Row],[DeviceMAC]],C554:H2456,5,0)</f>
        <v>User Logout is Good</v>
      </c>
    </row>
    <row r="554" spans="2:13" hidden="1" x14ac:dyDescent="0.3">
      <c r="B554" s="5" t="s">
        <v>26</v>
      </c>
      <c r="C554" s="5" t="s">
        <v>43</v>
      </c>
      <c r="D554" s="6">
        <v>44342</v>
      </c>
      <c r="E554" s="28">
        <v>44342.650347222218</v>
      </c>
      <c r="F554" s="7">
        <v>144</v>
      </c>
      <c r="G554" s="7" t="str">
        <f>VLOOKUP(Table1314[[#This Row],[LogRecordType]],RecordTypes!$B$13:$C$27,2,0)</f>
        <v>User Logout is Good</v>
      </c>
      <c r="H554" s="5" t="s">
        <v>47</v>
      </c>
      <c r="I554" s="30">
        <f t="shared" si="8"/>
        <v>44342</v>
      </c>
      <c r="J554" s="29">
        <f>+VLOOKUP(Table1314[[#This Row],[DeviceMAC]],C555:F2457,3,0)</f>
        <v>44342.649849537032</v>
      </c>
      <c r="K554">
        <f>+VLOOKUP(Table1314[[#This Row],[DeviceMAC]],C555:F2457,4,0)</f>
        <v>139</v>
      </c>
      <c r="L554" t="str">
        <f>VLOOKUP(Table1314[[#This Row],[PrevRecordType]],RecordTypes!$B$13:$C$27,2,0)</f>
        <v>User Logout Start</v>
      </c>
      <c r="M554" t="str">
        <f>+VLOOKUP(Table1314[[#This Row],[DeviceMAC]],C555:H2457,5,0)</f>
        <v>User Logout Start</v>
      </c>
    </row>
    <row r="555" spans="2:13" ht="28.8" hidden="1" x14ac:dyDescent="0.3">
      <c r="B555" s="5" t="s">
        <v>26</v>
      </c>
      <c r="C555" s="5" t="s">
        <v>43</v>
      </c>
      <c r="D555" s="6">
        <v>44342</v>
      </c>
      <c r="E555" s="28">
        <v>44342.649849537032</v>
      </c>
      <c r="F555" s="7">
        <v>139</v>
      </c>
      <c r="G555" s="7" t="str">
        <f>VLOOKUP(Table1314[[#This Row],[LogRecordType]],RecordTypes!$B$13:$C$27,2,0)</f>
        <v>User Logout Start</v>
      </c>
      <c r="H555" s="5" t="s">
        <v>46</v>
      </c>
      <c r="I555" s="30">
        <f t="shared" si="8"/>
        <v>44342</v>
      </c>
      <c r="J555" s="29">
        <f>+VLOOKUP(Table1314[[#This Row],[DeviceMAC]],C556:F2458,3,0)</f>
        <v>44342.280312499999</v>
      </c>
      <c r="K555">
        <f>+VLOOKUP(Table1314[[#This Row],[DeviceMAC]],C556:F2458,4,0)</f>
        <v>123</v>
      </c>
      <c r="L555" t="str">
        <f>VLOOKUP(Table1314[[#This Row],[PrevRecordType]],RecordTypes!$B$13:$C$27,2,0)</f>
        <v>User Login Start is Good</v>
      </c>
      <c r="M555" t="str">
        <f>+VLOOKUP(Table1314[[#This Row],[DeviceMAC]],C556:H2458,5,0)</f>
        <v>User Login Start is Good</v>
      </c>
    </row>
    <row r="556" spans="2:13" ht="43.2" hidden="1" x14ac:dyDescent="0.3">
      <c r="B556" s="5" t="s">
        <v>26</v>
      </c>
      <c r="C556" s="5" t="s">
        <v>37</v>
      </c>
      <c r="D556" s="6">
        <v>44342</v>
      </c>
      <c r="E556" s="28">
        <v>44342.646643518514</v>
      </c>
      <c r="F556" s="7">
        <v>156</v>
      </c>
      <c r="G556" s="7" t="str">
        <f>VLOOKUP(Table1314[[#This Row],[LogRecordType]],RecordTypes!$B$13:$C$27,2,0)</f>
        <v>PowerDown Or Network Disconnect Discovered</v>
      </c>
      <c r="H556" s="5" t="s">
        <v>67</v>
      </c>
      <c r="I556" s="30">
        <f t="shared" si="8"/>
        <v>44342</v>
      </c>
      <c r="J556" s="29">
        <f>+VLOOKUP(Table1314[[#This Row],[DeviceMAC]],C557:F2459,3,0)</f>
        <v>44342.646481481475</v>
      </c>
      <c r="K556">
        <f>+VLOOKUP(Table1314[[#This Row],[DeviceMAC]],C557:F2459,4,0)</f>
        <v>151</v>
      </c>
      <c r="L556" t="str">
        <f>VLOOKUP(Table1314[[#This Row],[PrevRecordType]],RecordTypes!$B$13:$C$27,2,0)</f>
        <v>Device Shutdown Finish</v>
      </c>
      <c r="M556" t="str">
        <f>+VLOOKUP(Table1314[[#This Row],[DeviceMAC]],C557:H2459,5,0)</f>
        <v>Device Shutdown Finish</v>
      </c>
    </row>
    <row r="557" spans="2:13" ht="28.8" hidden="1" x14ac:dyDescent="0.3">
      <c r="B557" s="5" t="s">
        <v>26</v>
      </c>
      <c r="C557" s="5" t="s">
        <v>37</v>
      </c>
      <c r="D557" s="6">
        <v>44342</v>
      </c>
      <c r="E557" s="28">
        <v>44342.646481481475</v>
      </c>
      <c r="F557" s="7">
        <v>151</v>
      </c>
      <c r="G557" s="7" t="str">
        <f>VLOOKUP(Table1314[[#This Row],[LogRecordType]],RecordTypes!$B$13:$C$27,2,0)</f>
        <v>Device Shutdown Finish</v>
      </c>
      <c r="H557" s="5" t="s">
        <v>38</v>
      </c>
      <c r="I557" s="30">
        <f t="shared" si="8"/>
        <v>44342</v>
      </c>
      <c r="J557" s="29">
        <f>+VLOOKUP(Table1314[[#This Row],[DeviceMAC]],C558:F2460,3,0)</f>
        <v>44342.645601851844</v>
      </c>
      <c r="K557">
        <f>+VLOOKUP(Table1314[[#This Row],[DeviceMAC]],C558:F2460,4,0)</f>
        <v>149</v>
      </c>
      <c r="L557" t="str">
        <f>VLOOKUP(Table1314[[#This Row],[PrevRecordType]],RecordTypes!$B$13:$C$27,2,0)</f>
        <v>Device Shutdown Start</v>
      </c>
      <c r="M557" t="str">
        <f>+VLOOKUP(Table1314[[#This Row],[DeviceMAC]],C558:H2460,5,0)</f>
        <v>Device Shutdown Start</v>
      </c>
    </row>
    <row r="558" spans="2:13" hidden="1" x14ac:dyDescent="0.3">
      <c r="B558" s="5" t="s">
        <v>26</v>
      </c>
      <c r="C558" s="5" t="s">
        <v>37</v>
      </c>
      <c r="D558" s="6">
        <v>44342</v>
      </c>
      <c r="E558" s="28">
        <v>44342.645601851844</v>
      </c>
      <c r="F558" s="7">
        <v>149</v>
      </c>
      <c r="G558" s="7" t="str">
        <f>VLOOKUP(Table1314[[#This Row],[LogRecordType]],RecordTypes!$B$13:$C$27,2,0)</f>
        <v>Device Shutdown Start</v>
      </c>
      <c r="H558" s="5" t="s">
        <v>38</v>
      </c>
      <c r="I558" s="30">
        <f t="shared" si="8"/>
        <v>44342</v>
      </c>
      <c r="J558" s="29">
        <f>+VLOOKUP(Table1314[[#This Row],[DeviceMAC]],C559:F2461,3,0)</f>
        <v>44342.644780092582</v>
      </c>
      <c r="K558">
        <f>+VLOOKUP(Table1314[[#This Row],[DeviceMAC]],C559:F2461,4,0)</f>
        <v>144</v>
      </c>
      <c r="L558" t="str">
        <f>VLOOKUP(Table1314[[#This Row],[PrevRecordType]],RecordTypes!$B$13:$C$27,2,0)</f>
        <v>User Logout is Good</v>
      </c>
      <c r="M558" t="str">
        <f>+VLOOKUP(Table1314[[#This Row],[DeviceMAC]],C559:H2461,5,0)</f>
        <v>User Logout is Good</v>
      </c>
    </row>
    <row r="559" spans="2:13" hidden="1" x14ac:dyDescent="0.3">
      <c r="B559" s="5" t="s">
        <v>26</v>
      </c>
      <c r="C559" s="5" t="s">
        <v>37</v>
      </c>
      <c r="D559" s="6">
        <v>44342</v>
      </c>
      <c r="E559" s="28">
        <v>44342.644780092582</v>
      </c>
      <c r="F559" s="7">
        <v>144</v>
      </c>
      <c r="G559" s="7" t="str">
        <f>VLOOKUP(Table1314[[#This Row],[LogRecordType]],RecordTypes!$B$13:$C$27,2,0)</f>
        <v>User Logout is Good</v>
      </c>
      <c r="H559" s="5" t="s">
        <v>40</v>
      </c>
      <c r="I559" s="30">
        <f t="shared" si="8"/>
        <v>44342</v>
      </c>
      <c r="J559" s="29">
        <f>+VLOOKUP(Table1314[[#This Row],[DeviceMAC]],C560:F2462,3,0)</f>
        <v>44342.644351851843</v>
      </c>
      <c r="K559">
        <f>+VLOOKUP(Table1314[[#This Row],[DeviceMAC]],C560:F2462,4,0)</f>
        <v>139</v>
      </c>
      <c r="L559" t="str">
        <f>VLOOKUP(Table1314[[#This Row],[PrevRecordType]],RecordTypes!$B$13:$C$27,2,0)</f>
        <v>User Logout Start</v>
      </c>
      <c r="M559" t="str">
        <f>+VLOOKUP(Table1314[[#This Row],[DeviceMAC]],C560:H2462,5,0)</f>
        <v>User Logout Start</v>
      </c>
    </row>
    <row r="560" spans="2:13" ht="28.8" hidden="1" x14ac:dyDescent="0.3">
      <c r="B560" s="5" t="s">
        <v>26</v>
      </c>
      <c r="C560" s="5" t="s">
        <v>37</v>
      </c>
      <c r="D560" s="6">
        <v>44342</v>
      </c>
      <c r="E560" s="28">
        <v>44342.644351851843</v>
      </c>
      <c r="F560" s="7">
        <v>139</v>
      </c>
      <c r="G560" s="7" t="str">
        <f>VLOOKUP(Table1314[[#This Row],[LogRecordType]],RecordTypes!$B$13:$C$27,2,0)</f>
        <v>User Logout Start</v>
      </c>
      <c r="H560" s="5" t="s">
        <v>39</v>
      </c>
      <c r="I560" s="30">
        <f t="shared" si="8"/>
        <v>44342</v>
      </c>
      <c r="J560" s="29">
        <f>+VLOOKUP(Table1314[[#This Row],[DeviceMAC]],C561:F2463,3,0)</f>
        <v>44342.26563657407</v>
      </c>
      <c r="K560">
        <f>+VLOOKUP(Table1314[[#This Row],[DeviceMAC]],C561:F2463,4,0)</f>
        <v>123</v>
      </c>
      <c r="L560" t="str">
        <f>VLOOKUP(Table1314[[#This Row],[PrevRecordType]],RecordTypes!$B$13:$C$27,2,0)</f>
        <v>User Login Start is Good</v>
      </c>
      <c r="M560" t="str">
        <f>+VLOOKUP(Table1314[[#This Row],[DeviceMAC]],C561:H2463,5,0)</f>
        <v>User Login Start is Good</v>
      </c>
    </row>
    <row r="561" spans="2:13" ht="43.2" hidden="1" x14ac:dyDescent="0.3">
      <c r="B561" s="5" t="s">
        <v>29</v>
      </c>
      <c r="C561" s="5" t="s">
        <v>30</v>
      </c>
      <c r="D561" s="6">
        <v>44342</v>
      </c>
      <c r="E561" s="28">
        <v>44342.635150462964</v>
      </c>
      <c r="F561" s="7">
        <v>156</v>
      </c>
      <c r="G561" s="7" t="str">
        <f>VLOOKUP(Table1314[[#This Row],[LogRecordType]],RecordTypes!$B$13:$C$27,2,0)</f>
        <v>PowerDown Or Network Disconnect Discovered</v>
      </c>
      <c r="H561" s="5" t="s">
        <v>67</v>
      </c>
      <c r="I561" s="30">
        <f t="shared" si="8"/>
        <v>44342</v>
      </c>
      <c r="J561" s="29">
        <f>+VLOOKUP(Table1314[[#This Row],[DeviceMAC]],C562:F2464,3,0)</f>
        <v>44342.635000000002</v>
      </c>
      <c r="K561">
        <f>+VLOOKUP(Table1314[[#This Row],[DeviceMAC]],C562:F2464,4,0)</f>
        <v>144</v>
      </c>
      <c r="L561" t="str">
        <f>VLOOKUP(Table1314[[#This Row],[PrevRecordType]],RecordTypes!$B$13:$C$27,2,0)</f>
        <v>User Logout is Good</v>
      </c>
      <c r="M561" t="str">
        <f>+VLOOKUP(Table1314[[#This Row],[DeviceMAC]],C562:H2464,5,0)</f>
        <v>User Logout is Good</v>
      </c>
    </row>
    <row r="562" spans="2:13" hidden="1" x14ac:dyDescent="0.3">
      <c r="B562" s="5" t="s">
        <v>29</v>
      </c>
      <c r="C562" s="5" t="s">
        <v>30</v>
      </c>
      <c r="D562" s="6">
        <v>44342</v>
      </c>
      <c r="E562" s="28">
        <v>44342.635000000002</v>
      </c>
      <c r="F562" s="7">
        <v>144</v>
      </c>
      <c r="G562" s="7" t="str">
        <f>VLOOKUP(Table1314[[#This Row],[LogRecordType]],RecordTypes!$B$13:$C$27,2,0)</f>
        <v>User Logout is Good</v>
      </c>
      <c r="H562" s="5" t="s">
        <v>36</v>
      </c>
      <c r="I562" s="30">
        <f t="shared" si="8"/>
        <v>44342</v>
      </c>
      <c r="J562" s="29">
        <f>+VLOOKUP(Table1314[[#This Row],[DeviceMAC]],C563:F2465,3,0)</f>
        <v>44342.634525462963</v>
      </c>
      <c r="K562">
        <f>+VLOOKUP(Table1314[[#This Row],[DeviceMAC]],C563:F2465,4,0)</f>
        <v>139</v>
      </c>
      <c r="L562" t="str">
        <f>VLOOKUP(Table1314[[#This Row],[PrevRecordType]],RecordTypes!$B$13:$C$27,2,0)</f>
        <v>User Logout Start</v>
      </c>
      <c r="M562" t="str">
        <f>+VLOOKUP(Table1314[[#This Row],[DeviceMAC]],C563:H2465,5,0)</f>
        <v>User Logout Start</v>
      </c>
    </row>
    <row r="563" spans="2:13" hidden="1" x14ac:dyDescent="0.3">
      <c r="B563" s="5" t="s">
        <v>29</v>
      </c>
      <c r="C563" s="5" t="s">
        <v>30</v>
      </c>
      <c r="D563" s="6">
        <v>44342</v>
      </c>
      <c r="E563" s="28">
        <v>44342.634525462963</v>
      </c>
      <c r="F563" s="7">
        <v>139</v>
      </c>
      <c r="G563" s="7" t="str">
        <f>VLOOKUP(Table1314[[#This Row],[LogRecordType]],RecordTypes!$B$13:$C$27,2,0)</f>
        <v>User Logout Start</v>
      </c>
      <c r="H563" s="5" t="s">
        <v>36</v>
      </c>
      <c r="I563" s="30">
        <f t="shared" si="8"/>
        <v>44342</v>
      </c>
      <c r="J563" s="29">
        <f>+VLOOKUP(Table1314[[#This Row],[DeviceMAC]],C564:F2466,3,0)</f>
        <v>44342.262685185182</v>
      </c>
      <c r="K563">
        <f>+VLOOKUP(Table1314[[#This Row],[DeviceMAC]],C564:F2466,4,0)</f>
        <v>123</v>
      </c>
      <c r="L563" t="str">
        <f>VLOOKUP(Table1314[[#This Row],[PrevRecordType]],RecordTypes!$B$13:$C$27,2,0)</f>
        <v>User Login Start is Good</v>
      </c>
      <c r="M563" t="str">
        <f>+VLOOKUP(Table1314[[#This Row],[DeviceMAC]],C564:H2466,5,0)</f>
        <v>User Login Start is Good</v>
      </c>
    </row>
    <row r="564" spans="2:13" ht="43.2" hidden="1" x14ac:dyDescent="0.3">
      <c r="B564" s="5" t="s">
        <v>26</v>
      </c>
      <c r="C564" s="5" t="s">
        <v>32</v>
      </c>
      <c r="D564" s="6">
        <v>44342</v>
      </c>
      <c r="E564" s="28">
        <v>44342.634351851848</v>
      </c>
      <c r="F564" s="7">
        <v>156</v>
      </c>
      <c r="G564" s="7" t="str">
        <f>VLOOKUP(Table1314[[#This Row],[LogRecordType]],RecordTypes!$B$13:$C$27,2,0)</f>
        <v>PowerDown Or Network Disconnect Discovered</v>
      </c>
      <c r="H564" s="5" t="s">
        <v>67</v>
      </c>
      <c r="I564" s="30">
        <f t="shared" si="8"/>
        <v>44342</v>
      </c>
      <c r="J564" s="29">
        <f>+VLOOKUP(Table1314[[#This Row],[DeviceMAC]],C565:F2467,3,0)</f>
        <v>44342.634236111109</v>
      </c>
      <c r="K564">
        <f>+VLOOKUP(Table1314[[#This Row],[DeviceMAC]],C565:F2467,4,0)</f>
        <v>151</v>
      </c>
      <c r="L564" t="str">
        <f>VLOOKUP(Table1314[[#This Row],[PrevRecordType]],RecordTypes!$B$13:$C$27,2,0)</f>
        <v>Device Shutdown Finish</v>
      </c>
      <c r="M564" t="str">
        <f>+VLOOKUP(Table1314[[#This Row],[DeviceMAC]],C565:H2467,5,0)</f>
        <v>Device Shutdown Finish</v>
      </c>
    </row>
    <row r="565" spans="2:13" ht="28.8" hidden="1" x14ac:dyDescent="0.3">
      <c r="B565" s="5" t="s">
        <v>26</v>
      </c>
      <c r="C565" s="5" t="s">
        <v>32</v>
      </c>
      <c r="D565" s="6">
        <v>44342</v>
      </c>
      <c r="E565" s="28">
        <v>44342.634236111109</v>
      </c>
      <c r="F565" s="7">
        <v>151</v>
      </c>
      <c r="G565" s="7" t="str">
        <f>VLOOKUP(Table1314[[#This Row],[LogRecordType]],RecordTypes!$B$13:$C$27,2,0)</f>
        <v>Device Shutdown Finish</v>
      </c>
      <c r="H565" s="5" t="s">
        <v>33</v>
      </c>
      <c r="I565" s="30">
        <f t="shared" si="8"/>
        <v>44342</v>
      </c>
      <c r="J565" s="29">
        <f>+VLOOKUP(Table1314[[#This Row],[DeviceMAC]],C566:F2468,3,0)</f>
        <v>44342.633391203701</v>
      </c>
      <c r="K565">
        <f>+VLOOKUP(Table1314[[#This Row],[DeviceMAC]],C566:F2468,4,0)</f>
        <v>149</v>
      </c>
      <c r="L565" t="str">
        <f>VLOOKUP(Table1314[[#This Row],[PrevRecordType]],RecordTypes!$B$13:$C$27,2,0)</f>
        <v>Device Shutdown Start</v>
      </c>
      <c r="M565" t="str">
        <f>+VLOOKUP(Table1314[[#This Row],[DeviceMAC]],C566:H2468,5,0)</f>
        <v>Device Shutdown Start</v>
      </c>
    </row>
    <row r="566" spans="2:13" hidden="1" x14ac:dyDescent="0.3">
      <c r="B566" s="5" t="s">
        <v>26</v>
      </c>
      <c r="C566" s="5" t="s">
        <v>32</v>
      </c>
      <c r="D566" s="6">
        <v>44342</v>
      </c>
      <c r="E566" s="28">
        <v>44342.633391203701</v>
      </c>
      <c r="F566" s="7">
        <v>149</v>
      </c>
      <c r="G566" s="7" t="str">
        <f>VLOOKUP(Table1314[[#This Row],[LogRecordType]],RecordTypes!$B$13:$C$27,2,0)</f>
        <v>Device Shutdown Start</v>
      </c>
      <c r="H566" s="5" t="s">
        <v>33</v>
      </c>
      <c r="I566" s="30">
        <f t="shared" si="8"/>
        <v>44342</v>
      </c>
      <c r="J566" s="29">
        <f>+VLOOKUP(Table1314[[#This Row],[DeviceMAC]],C567:F2469,3,0)</f>
        <v>44342.632905092592</v>
      </c>
      <c r="K566">
        <f>+VLOOKUP(Table1314[[#This Row],[DeviceMAC]],C567:F2469,4,0)</f>
        <v>144</v>
      </c>
      <c r="L566" t="str">
        <f>VLOOKUP(Table1314[[#This Row],[PrevRecordType]],RecordTypes!$B$13:$C$27,2,0)</f>
        <v>User Logout is Good</v>
      </c>
      <c r="M566" t="str">
        <f>+VLOOKUP(Table1314[[#This Row],[DeviceMAC]],C567:H2469,5,0)</f>
        <v>User Logout is Good</v>
      </c>
    </row>
    <row r="567" spans="2:13" hidden="1" x14ac:dyDescent="0.3">
      <c r="B567" s="5" t="s">
        <v>26</v>
      </c>
      <c r="C567" s="5" t="s">
        <v>32</v>
      </c>
      <c r="D567" s="6">
        <v>44342</v>
      </c>
      <c r="E567" s="28">
        <v>44342.632905092592</v>
      </c>
      <c r="F567" s="7">
        <v>144</v>
      </c>
      <c r="G567" s="7" t="str">
        <f>VLOOKUP(Table1314[[#This Row],[LogRecordType]],RecordTypes!$B$13:$C$27,2,0)</f>
        <v>User Logout is Good</v>
      </c>
      <c r="H567" s="5" t="s">
        <v>34</v>
      </c>
      <c r="I567" s="30">
        <f t="shared" si="8"/>
        <v>44342</v>
      </c>
      <c r="J567" s="29">
        <f>+VLOOKUP(Table1314[[#This Row],[DeviceMAC]],C568:F2470,3,0)</f>
        <v>44342.63244212963</v>
      </c>
      <c r="K567">
        <f>+VLOOKUP(Table1314[[#This Row],[DeviceMAC]],C568:F2470,4,0)</f>
        <v>139</v>
      </c>
      <c r="L567" t="str">
        <f>VLOOKUP(Table1314[[#This Row],[PrevRecordType]],RecordTypes!$B$13:$C$27,2,0)</f>
        <v>User Logout Start</v>
      </c>
      <c r="M567" t="str">
        <f>+VLOOKUP(Table1314[[#This Row],[DeviceMAC]],C568:H2470,5,0)</f>
        <v>User Logout Start</v>
      </c>
    </row>
    <row r="568" spans="2:13" ht="28.8" hidden="1" x14ac:dyDescent="0.3">
      <c r="B568" s="5" t="s">
        <v>26</v>
      </c>
      <c r="C568" s="5" t="s">
        <v>32</v>
      </c>
      <c r="D568" s="6">
        <v>44342</v>
      </c>
      <c r="E568" s="28">
        <v>44342.63244212963</v>
      </c>
      <c r="F568" s="7">
        <v>139</v>
      </c>
      <c r="G568" s="7" t="str">
        <f>VLOOKUP(Table1314[[#This Row],[LogRecordType]],RecordTypes!$B$13:$C$27,2,0)</f>
        <v>User Logout Start</v>
      </c>
      <c r="H568" s="5" t="s">
        <v>35</v>
      </c>
      <c r="I568" s="30">
        <f t="shared" si="8"/>
        <v>44342</v>
      </c>
      <c r="J568" s="29">
        <f>+VLOOKUP(Table1314[[#This Row],[DeviceMAC]],C569:F2471,3,0)</f>
        <v>44342.262372685189</v>
      </c>
      <c r="K568">
        <f>+VLOOKUP(Table1314[[#This Row],[DeviceMAC]],C569:F2471,4,0)</f>
        <v>123</v>
      </c>
      <c r="L568" t="str">
        <f>VLOOKUP(Table1314[[#This Row],[PrevRecordType]],RecordTypes!$B$13:$C$27,2,0)</f>
        <v>User Login Start is Good</v>
      </c>
      <c r="M568" t="str">
        <f>+VLOOKUP(Table1314[[#This Row],[DeviceMAC]],C569:H2471,5,0)</f>
        <v>User Login Start is Good</v>
      </c>
    </row>
    <row r="569" spans="2:13" ht="43.2" hidden="1" x14ac:dyDescent="0.3">
      <c r="B569" s="5" t="s">
        <v>26</v>
      </c>
      <c r="C569" s="5" t="s">
        <v>27</v>
      </c>
      <c r="D569" s="6">
        <v>44342</v>
      </c>
      <c r="E569" s="28">
        <v>44342.626990740755</v>
      </c>
      <c r="F569" s="7">
        <v>156</v>
      </c>
      <c r="G569" s="7" t="str">
        <f>VLOOKUP(Table1314[[#This Row],[LogRecordType]],RecordTypes!$B$13:$C$27,2,0)</f>
        <v>PowerDown Or Network Disconnect Discovered</v>
      </c>
      <c r="H569" s="5" t="s">
        <v>67</v>
      </c>
      <c r="I569" s="30">
        <f t="shared" si="8"/>
        <v>44342</v>
      </c>
      <c r="J569" s="29">
        <f>+VLOOKUP(Table1314[[#This Row],[DeviceMAC]],C570:F2472,3,0)</f>
        <v>44342.626828703716</v>
      </c>
      <c r="K569">
        <f>+VLOOKUP(Table1314[[#This Row],[DeviceMAC]],C570:F2472,4,0)</f>
        <v>144</v>
      </c>
      <c r="L569" t="str">
        <f>VLOOKUP(Table1314[[#This Row],[PrevRecordType]],RecordTypes!$B$13:$C$27,2,0)</f>
        <v>User Logout is Good</v>
      </c>
      <c r="M569" t="str">
        <f>+VLOOKUP(Table1314[[#This Row],[DeviceMAC]],C570:H2472,5,0)</f>
        <v>User Logout is Good</v>
      </c>
    </row>
    <row r="570" spans="2:13" hidden="1" x14ac:dyDescent="0.3">
      <c r="B570" s="5" t="s">
        <v>26</v>
      </c>
      <c r="C570" s="5" t="s">
        <v>27</v>
      </c>
      <c r="D570" s="6">
        <v>44342</v>
      </c>
      <c r="E570" s="28">
        <v>44342.626828703716</v>
      </c>
      <c r="F570" s="7">
        <v>144</v>
      </c>
      <c r="G570" s="7" t="str">
        <f>VLOOKUP(Table1314[[#This Row],[LogRecordType]],RecordTypes!$B$13:$C$27,2,0)</f>
        <v>User Logout is Good</v>
      </c>
      <c r="H570" s="5" t="s">
        <v>34</v>
      </c>
      <c r="I570" s="30">
        <f t="shared" si="8"/>
        <v>44342</v>
      </c>
      <c r="J570" s="29">
        <f>+VLOOKUP(Table1314[[#This Row],[DeviceMAC]],C571:F2473,3,0)</f>
        <v>44342.625567129639</v>
      </c>
      <c r="K570">
        <f>+VLOOKUP(Table1314[[#This Row],[DeviceMAC]],C571:F2473,4,0)</f>
        <v>139</v>
      </c>
      <c r="L570" t="str">
        <f>VLOOKUP(Table1314[[#This Row],[PrevRecordType]],RecordTypes!$B$13:$C$27,2,0)</f>
        <v>User Logout Start</v>
      </c>
      <c r="M570" t="str">
        <f>+VLOOKUP(Table1314[[#This Row],[DeviceMAC]],C571:H2473,5,0)</f>
        <v>User Logout Start</v>
      </c>
    </row>
    <row r="571" spans="2:13" hidden="1" x14ac:dyDescent="0.3">
      <c r="B571" s="5" t="s">
        <v>26</v>
      </c>
      <c r="C571" s="5" t="s">
        <v>27</v>
      </c>
      <c r="D571" s="6">
        <v>44342</v>
      </c>
      <c r="E571" s="28">
        <v>44342.625567129639</v>
      </c>
      <c r="F571" s="7">
        <v>139</v>
      </c>
      <c r="G571" s="7" t="str">
        <f>VLOOKUP(Table1314[[#This Row],[LogRecordType]],RecordTypes!$B$13:$C$27,2,0)</f>
        <v>User Logout Start</v>
      </c>
      <c r="H571" s="5" t="s">
        <v>34</v>
      </c>
      <c r="I571" s="30">
        <f t="shared" si="8"/>
        <v>44342</v>
      </c>
      <c r="J571" s="29">
        <f>+VLOOKUP(Table1314[[#This Row],[DeviceMAC]],C572:F2474,3,0)</f>
        <v>44342.259837962971</v>
      </c>
      <c r="K571">
        <f>+VLOOKUP(Table1314[[#This Row],[DeviceMAC]],C572:F2474,4,0)</f>
        <v>123</v>
      </c>
      <c r="L571" t="str">
        <f>VLOOKUP(Table1314[[#This Row],[PrevRecordType]],RecordTypes!$B$13:$C$27,2,0)</f>
        <v>User Login Start is Good</v>
      </c>
      <c r="M571" t="str">
        <f>+VLOOKUP(Table1314[[#This Row],[DeviceMAC]],C572:H2474,5,0)</f>
        <v>User Login Start is Good</v>
      </c>
    </row>
    <row r="572" spans="2:13" ht="28.8" x14ac:dyDescent="0.3">
      <c r="B572" s="5" t="s">
        <v>26</v>
      </c>
      <c r="C572" s="5" t="s">
        <v>184</v>
      </c>
      <c r="D572" s="6">
        <v>44342</v>
      </c>
      <c r="E572" s="28">
        <v>44342.338726851856</v>
      </c>
      <c r="F572" s="7">
        <v>123</v>
      </c>
      <c r="G572" s="7" t="str">
        <f>VLOOKUP(Table1314[[#This Row],[LogRecordType]],RecordTypes!$B$13:$C$27,2,0)</f>
        <v>User Login Start is Good</v>
      </c>
      <c r="H572" s="5" t="s">
        <v>182</v>
      </c>
      <c r="I572" s="30">
        <f t="shared" si="8"/>
        <v>44342</v>
      </c>
      <c r="J572" s="29">
        <f>+VLOOKUP(Table1314[[#This Row],[DeviceMAC]],C573:F2475,3,0)</f>
        <v>44342.33865740741</v>
      </c>
      <c r="K572">
        <f>+VLOOKUP(Table1314[[#This Row],[DeviceMAC]],C573:F2475,4,0)</f>
        <v>113</v>
      </c>
      <c r="L572" t="str">
        <f>VLOOKUP(Table1314[[#This Row],[PrevRecordType]],RecordTypes!$B$13:$C$27,2,0)</f>
        <v>User Login Start</v>
      </c>
      <c r="M572" t="str">
        <f>+VLOOKUP(Table1314[[#This Row],[DeviceMAC]],C573:H2475,5,0)</f>
        <v>User Login Start</v>
      </c>
    </row>
    <row r="573" spans="2:13" ht="28.8" hidden="1" x14ac:dyDescent="0.3">
      <c r="B573" s="5" t="s">
        <v>26</v>
      </c>
      <c r="C573" s="5" t="s">
        <v>184</v>
      </c>
      <c r="D573" s="6">
        <v>44342</v>
      </c>
      <c r="E573" s="28">
        <v>44342.33865740741</v>
      </c>
      <c r="F573" s="7">
        <v>113</v>
      </c>
      <c r="G573" s="7" t="str">
        <f>VLOOKUP(Table1314[[#This Row],[LogRecordType]],RecordTypes!$B$13:$C$27,2,0)</f>
        <v>User Login Start</v>
      </c>
      <c r="H573" s="5" t="s">
        <v>186</v>
      </c>
      <c r="I573" s="30">
        <f t="shared" si="8"/>
        <v>44342</v>
      </c>
      <c r="J573" s="29">
        <f>+VLOOKUP(Table1314[[#This Row],[DeviceMAC]],C574:F2476,3,0)</f>
        <v>44342.338229166671</v>
      </c>
      <c r="K573">
        <f>+VLOOKUP(Table1314[[#This Row],[DeviceMAC]],C574:F2476,4,0)</f>
        <v>112</v>
      </c>
      <c r="L573" t="str">
        <f>VLOOKUP(Table1314[[#This Row],[PrevRecordType]],RecordTypes!$B$13:$C$27,2,0)</f>
        <v>Device Connect Network</v>
      </c>
      <c r="M573" t="str">
        <f>+VLOOKUP(Table1314[[#This Row],[DeviceMAC]],C574:H2476,5,0)</f>
        <v>Device Connect Network</v>
      </c>
    </row>
    <row r="574" spans="2:13" ht="28.8" hidden="1" x14ac:dyDescent="0.3">
      <c r="B574" s="5" t="s">
        <v>26</v>
      </c>
      <c r="C574" s="5" t="s">
        <v>184</v>
      </c>
      <c r="D574" s="6">
        <v>44342</v>
      </c>
      <c r="E574" s="28">
        <v>44342.338229166671</v>
      </c>
      <c r="F574" s="7">
        <v>112</v>
      </c>
      <c r="G574" s="7" t="str">
        <f>VLOOKUP(Table1314[[#This Row],[LogRecordType]],RecordTypes!$B$13:$C$27,2,0)</f>
        <v>Device Connect Network</v>
      </c>
      <c r="H574" s="5" t="s">
        <v>185</v>
      </c>
      <c r="I574" s="30">
        <f t="shared" si="8"/>
        <v>44342</v>
      </c>
      <c r="J574" s="29">
        <f>+VLOOKUP(Table1314[[#This Row],[DeviceMAC]],C575:F2477,3,0)</f>
        <v>44342.338125000002</v>
      </c>
      <c r="K574">
        <f>+VLOOKUP(Table1314[[#This Row],[DeviceMAC]],C575:F2477,4,0)</f>
        <v>106</v>
      </c>
      <c r="L574" t="str">
        <f>VLOOKUP(Table1314[[#This Row],[PrevRecordType]],RecordTypes!$B$13:$C$27,2,0)</f>
        <v>Device Start is Good</v>
      </c>
      <c r="M574" t="str">
        <f>+VLOOKUP(Table1314[[#This Row],[DeviceMAC]],C575:H2477,5,0)</f>
        <v>Device Start is Good</v>
      </c>
    </row>
    <row r="575" spans="2:13" hidden="1" x14ac:dyDescent="0.3">
      <c r="B575" s="5" t="s">
        <v>26</v>
      </c>
      <c r="C575" s="5" t="s">
        <v>184</v>
      </c>
      <c r="D575" s="6">
        <v>44342</v>
      </c>
      <c r="E575" s="28">
        <v>44342.338125000002</v>
      </c>
      <c r="F575" s="7">
        <v>106</v>
      </c>
      <c r="G575" s="7" t="str">
        <f>VLOOKUP(Table1314[[#This Row],[LogRecordType]],RecordTypes!$B$13:$C$27,2,0)</f>
        <v>Device Start is Good</v>
      </c>
      <c r="H575" s="5" t="s">
        <v>185</v>
      </c>
      <c r="I575" s="30">
        <f t="shared" si="8"/>
        <v>44342</v>
      </c>
      <c r="J575" s="29">
        <f>+VLOOKUP(Table1314[[#This Row],[DeviceMAC]],C576:F2478,3,0)</f>
        <v>44342.337592592594</v>
      </c>
      <c r="K575">
        <f>+VLOOKUP(Table1314[[#This Row],[DeviceMAC]],C576:F2478,4,0)</f>
        <v>102</v>
      </c>
      <c r="L575" t="str">
        <f>VLOOKUP(Table1314[[#This Row],[PrevRecordType]],RecordTypes!$B$13:$C$27,2,0)</f>
        <v>Device Start</v>
      </c>
      <c r="M575" t="str">
        <f>+VLOOKUP(Table1314[[#This Row],[DeviceMAC]],C576:H2478,5,0)</f>
        <v>Device Start</v>
      </c>
    </row>
    <row r="576" spans="2:13" hidden="1" x14ac:dyDescent="0.3">
      <c r="B576" s="5" t="s">
        <v>26</v>
      </c>
      <c r="C576" s="5" t="s">
        <v>184</v>
      </c>
      <c r="D576" s="6">
        <v>44342</v>
      </c>
      <c r="E576" s="28">
        <v>44342.337592592594</v>
      </c>
      <c r="F576" s="7">
        <v>102</v>
      </c>
      <c r="G576" s="7" t="str">
        <f>VLOOKUP(Table1314[[#This Row],[LogRecordType]],RecordTypes!$B$13:$C$27,2,0)</f>
        <v>Device Start</v>
      </c>
      <c r="H576" s="5" t="s">
        <v>185</v>
      </c>
      <c r="I576" s="30">
        <f t="shared" si="8"/>
        <v>44341</v>
      </c>
      <c r="J576" s="29">
        <f>+VLOOKUP(Table1314[[#This Row],[DeviceMAC]],C577:F2479,3,0)</f>
        <v>44341.713761574072</v>
      </c>
      <c r="K576">
        <f>+VLOOKUP(Table1314[[#This Row],[DeviceMAC]],C577:F2479,4,0)</f>
        <v>156</v>
      </c>
      <c r="L576" t="str">
        <f>VLOOKUP(Table1314[[#This Row],[PrevRecordType]],RecordTypes!$B$13:$C$27,2,0)</f>
        <v>PowerDown Or Network Disconnect Discovered</v>
      </c>
      <c r="M576" s="31" t="str">
        <f>+VLOOKUP(Table1314[[#This Row],[DeviceMAC]],C577:H2479,5,0)</f>
        <v>PowerDown Or Network Disconnect Discovered</v>
      </c>
    </row>
    <row r="577" spans="2:13" ht="28.8" x14ac:dyDescent="0.3">
      <c r="B577" s="5" t="s">
        <v>26</v>
      </c>
      <c r="C577" s="5" t="s">
        <v>151</v>
      </c>
      <c r="D577" s="6">
        <v>44342</v>
      </c>
      <c r="E577" s="28">
        <v>44342.337430555548</v>
      </c>
      <c r="F577" s="7">
        <v>123</v>
      </c>
      <c r="G577" s="7" t="str">
        <f>VLOOKUP(Table1314[[#This Row],[LogRecordType]],RecordTypes!$B$13:$C$27,2,0)</f>
        <v>User Login Start is Good</v>
      </c>
      <c r="H577" s="5" t="s">
        <v>181</v>
      </c>
      <c r="I577" s="30">
        <f t="shared" si="8"/>
        <v>44342</v>
      </c>
      <c r="J577" s="29">
        <f>+VLOOKUP(Table1314[[#This Row],[DeviceMAC]],C578:F2480,3,0)</f>
        <v>44342.337384259248</v>
      </c>
      <c r="K577">
        <f>+VLOOKUP(Table1314[[#This Row],[DeviceMAC]],C578:F2480,4,0)</f>
        <v>113</v>
      </c>
      <c r="L577" t="str">
        <f>VLOOKUP(Table1314[[#This Row],[PrevRecordType]],RecordTypes!$B$13:$C$27,2,0)</f>
        <v>User Login Start</v>
      </c>
      <c r="M577" t="str">
        <f>+VLOOKUP(Table1314[[#This Row],[DeviceMAC]],C578:H2480,5,0)</f>
        <v>User Login Start</v>
      </c>
    </row>
    <row r="578" spans="2:13" hidden="1" x14ac:dyDescent="0.3">
      <c r="B578" s="5" t="s">
        <v>26</v>
      </c>
      <c r="C578" s="5" t="s">
        <v>151</v>
      </c>
      <c r="D578" s="6">
        <v>44342</v>
      </c>
      <c r="E578" s="28">
        <v>44342.337384259248</v>
      </c>
      <c r="F578" s="7">
        <v>113</v>
      </c>
      <c r="G578" s="7" t="str">
        <f>VLOOKUP(Table1314[[#This Row],[LogRecordType]],RecordTypes!$B$13:$C$27,2,0)</f>
        <v>User Login Start</v>
      </c>
      <c r="H578" s="5" t="s">
        <v>181</v>
      </c>
      <c r="I578" s="30">
        <f t="shared" si="8"/>
        <v>44342</v>
      </c>
      <c r="J578" s="29">
        <f>+VLOOKUP(Table1314[[#This Row],[DeviceMAC]],C579:F2481,3,0)</f>
        <v>44342.327743055546</v>
      </c>
      <c r="K578">
        <f>+VLOOKUP(Table1314[[#This Row],[DeviceMAC]],C579:F2481,4,0)</f>
        <v>112</v>
      </c>
      <c r="L578" t="str">
        <f>VLOOKUP(Table1314[[#This Row],[PrevRecordType]],RecordTypes!$B$13:$C$27,2,0)</f>
        <v>Device Connect Network</v>
      </c>
      <c r="M578" t="str">
        <f>+VLOOKUP(Table1314[[#This Row],[DeviceMAC]],C579:H2481,5,0)</f>
        <v>Device Connect Network</v>
      </c>
    </row>
    <row r="579" spans="2:13" ht="28.8" x14ac:dyDescent="0.3">
      <c r="B579" s="5" t="s">
        <v>29</v>
      </c>
      <c r="C579" s="5" t="s">
        <v>145</v>
      </c>
      <c r="D579" s="6">
        <v>44342</v>
      </c>
      <c r="E579" s="28">
        <v>44342.335995370362</v>
      </c>
      <c r="F579" s="7">
        <v>123</v>
      </c>
      <c r="G579" s="7" t="str">
        <f>VLOOKUP(Table1314[[#This Row],[LogRecordType]],RecordTypes!$B$13:$C$27,2,0)</f>
        <v>User Login Start is Good</v>
      </c>
      <c r="H579" s="5" t="s">
        <v>183</v>
      </c>
      <c r="I579" s="30">
        <f t="shared" si="8"/>
        <v>44342</v>
      </c>
      <c r="J579" s="29">
        <f>+VLOOKUP(Table1314[[#This Row],[DeviceMAC]],C580:F2482,3,0)</f>
        <v>44342.335960648139</v>
      </c>
      <c r="K579">
        <f>+VLOOKUP(Table1314[[#This Row],[DeviceMAC]],C580:F2482,4,0)</f>
        <v>113</v>
      </c>
      <c r="L579" t="str">
        <f>VLOOKUP(Table1314[[#This Row],[PrevRecordType]],RecordTypes!$B$13:$C$27,2,0)</f>
        <v>User Login Start</v>
      </c>
      <c r="M579" t="str">
        <f>+VLOOKUP(Table1314[[#This Row],[DeviceMAC]],C580:H2482,5,0)</f>
        <v>User Login Start</v>
      </c>
    </row>
    <row r="580" spans="2:13" hidden="1" x14ac:dyDescent="0.3">
      <c r="B580" s="5" t="s">
        <v>29</v>
      </c>
      <c r="C580" s="5" t="s">
        <v>145</v>
      </c>
      <c r="D580" s="6">
        <v>44342</v>
      </c>
      <c r="E580" s="28">
        <v>44342.335960648139</v>
      </c>
      <c r="F580" s="7">
        <v>113</v>
      </c>
      <c r="G580" s="7" t="str">
        <f>VLOOKUP(Table1314[[#This Row],[LogRecordType]],RecordTypes!$B$13:$C$27,2,0)</f>
        <v>User Login Start</v>
      </c>
      <c r="H580" s="5" t="s">
        <v>183</v>
      </c>
      <c r="I580" s="30">
        <f t="shared" si="8"/>
        <v>44342</v>
      </c>
      <c r="J580" s="29">
        <f>+VLOOKUP(Table1314[[#This Row],[DeviceMAC]],C581:F2483,3,0)</f>
        <v>44342.325578703698</v>
      </c>
      <c r="K580">
        <f>+VLOOKUP(Table1314[[#This Row],[DeviceMAC]],C581:F2483,4,0)</f>
        <v>112</v>
      </c>
      <c r="L580" t="str">
        <f>VLOOKUP(Table1314[[#This Row],[PrevRecordType]],RecordTypes!$B$13:$C$27,2,0)</f>
        <v>Device Connect Network</v>
      </c>
      <c r="M580" t="str">
        <f>+VLOOKUP(Table1314[[#This Row],[DeviceMAC]],C581:H2483,5,0)</f>
        <v>Device Connect Network</v>
      </c>
    </row>
    <row r="581" spans="2:13" ht="28.8" x14ac:dyDescent="0.3">
      <c r="B581" s="5" t="s">
        <v>26</v>
      </c>
      <c r="C581" s="5" t="s">
        <v>143</v>
      </c>
      <c r="D581" s="6">
        <v>44342</v>
      </c>
      <c r="E581" s="28">
        <v>44342.335787037031</v>
      </c>
      <c r="F581" s="7">
        <v>123</v>
      </c>
      <c r="G581" s="7" t="str">
        <f>VLOOKUP(Table1314[[#This Row],[LogRecordType]],RecordTypes!$B$13:$C$27,2,0)</f>
        <v>User Login Start is Good</v>
      </c>
      <c r="H581" s="5" t="s">
        <v>155</v>
      </c>
      <c r="I581" s="30">
        <f t="shared" si="8"/>
        <v>44342</v>
      </c>
      <c r="J581" s="29">
        <f>+VLOOKUP(Table1314[[#This Row],[DeviceMAC]],C582:F2484,3,0)</f>
        <v>44342.335717592585</v>
      </c>
      <c r="K581">
        <f>+VLOOKUP(Table1314[[#This Row],[DeviceMAC]],C582:F2484,4,0)</f>
        <v>113</v>
      </c>
      <c r="L581" t="str">
        <f>VLOOKUP(Table1314[[#This Row],[PrevRecordType]],RecordTypes!$B$13:$C$27,2,0)</f>
        <v>User Login Start</v>
      </c>
      <c r="M581" t="str">
        <f>+VLOOKUP(Table1314[[#This Row],[DeviceMAC]],C582:H2484,5,0)</f>
        <v>User Login Start</v>
      </c>
    </row>
    <row r="582" spans="2:13" hidden="1" x14ac:dyDescent="0.3">
      <c r="B582" s="5" t="s">
        <v>26</v>
      </c>
      <c r="C582" s="5" t="s">
        <v>143</v>
      </c>
      <c r="D582" s="6">
        <v>44342</v>
      </c>
      <c r="E582" s="28">
        <v>44342.335717592585</v>
      </c>
      <c r="F582" s="7">
        <v>113</v>
      </c>
      <c r="G582" s="7" t="str">
        <f>VLOOKUP(Table1314[[#This Row],[LogRecordType]],RecordTypes!$B$13:$C$27,2,0)</f>
        <v>User Login Start</v>
      </c>
      <c r="H582" s="5" t="s">
        <v>155</v>
      </c>
      <c r="I582" s="30">
        <f t="shared" si="8"/>
        <v>44342</v>
      </c>
      <c r="J582" s="29">
        <f>+VLOOKUP(Table1314[[#This Row],[DeviceMAC]],C583:F2485,3,0)</f>
        <v>44342.325185185175</v>
      </c>
      <c r="K582">
        <f>+VLOOKUP(Table1314[[#This Row],[DeviceMAC]],C583:F2485,4,0)</f>
        <v>112</v>
      </c>
      <c r="L582" t="str">
        <f>VLOOKUP(Table1314[[#This Row],[PrevRecordType]],RecordTypes!$B$13:$C$27,2,0)</f>
        <v>Device Connect Network</v>
      </c>
      <c r="M582" t="str">
        <f>+VLOOKUP(Table1314[[#This Row],[DeviceMAC]],C583:H2485,5,0)</f>
        <v>Device Connect Network</v>
      </c>
    </row>
    <row r="583" spans="2:13" ht="28.8" x14ac:dyDescent="0.3">
      <c r="B583" s="5" t="s">
        <v>26</v>
      </c>
      <c r="C583" s="5" t="s">
        <v>166</v>
      </c>
      <c r="D583" s="6">
        <v>44342</v>
      </c>
      <c r="E583" s="28">
        <v>44342.335451388899</v>
      </c>
      <c r="F583" s="7">
        <v>123</v>
      </c>
      <c r="G583" s="7" t="str">
        <f>VLOOKUP(Table1314[[#This Row],[LogRecordType]],RecordTypes!$B$13:$C$27,2,0)</f>
        <v>User Login Start is Good</v>
      </c>
      <c r="H583" s="5" t="s">
        <v>182</v>
      </c>
      <c r="I583" s="30">
        <f t="shared" si="8"/>
        <v>44342</v>
      </c>
      <c r="J583" s="29">
        <f>+VLOOKUP(Table1314[[#This Row],[DeviceMAC]],C584:F2486,3,0)</f>
        <v>44342.335416666676</v>
      </c>
      <c r="K583">
        <f>+VLOOKUP(Table1314[[#This Row],[DeviceMAC]],C584:F2486,4,0)</f>
        <v>113</v>
      </c>
      <c r="L583" t="str">
        <f>VLOOKUP(Table1314[[#This Row],[PrevRecordType]],RecordTypes!$B$13:$C$27,2,0)</f>
        <v>User Login Start</v>
      </c>
      <c r="M583" t="str">
        <f>+VLOOKUP(Table1314[[#This Row],[DeviceMAC]],C584:H2486,5,0)</f>
        <v>User Login Start</v>
      </c>
    </row>
    <row r="584" spans="2:13" hidden="1" x14ac:dyDescent="0.3">
      <c r="B584" s="5" t="s">
        <v>26</v>
      </c>
      <c r="C584" s="5" t="s">
        <v>166</v>
      </c>
      <c r="D584" s="6">
        <v>44342</v>
      </c>
      <c r="E584" s="28">
        <v>44342.335416666676</v>
      </c>
      <c r="F584" s="7">
        <v>113</v>
      </c>
      <c r="G584" s="7" t="str">
        <f>VLOOKUP(Table1314[[#This Row],[LogRecordType]],RecordTypes!$B$13:$C$27,2,0)</f>
        <v>User Login Start</v>
      </c>
      <c r="H584" s="5" t="s">
        <v>182</v>
      </c>
      <c r="I584" s="30">
        <f t="shared" si="8"/>
        <v>44342</v>
      </c>
      <c r="J584" s="29">
        <f>+VLOOKUP(Table1314[[#This Row],[DeviceMAC]],C585:F2487,3,0)</f>
        <v>44342.330729166672</v>
      </c>
      <c r="K584">
        <f>+VLOOKUP(Table1314[[#This Row],[DeviceMAC]],C585:F2487,4,0)</f>
        <v>112</v>
      </c>
      <c r="L584" t="str">
        <f>VLOOKUP(Table1314[[#This Row],[PrevRecordType]],RecordTypes!$B$13:$C$27,2,0)</f>
        <v>Device Connect Network</v>
      </c>
      <c r="M584" t="str">
        <f>+VLOOKUP(Table1314[[#This Row],[DeviceMAC]],C585:H2487,5,0)</f>
        <v>Device Connect Network</v>
      </c>
    </row>
    <row r="585" spans="2:13" ht="28.8" x14ac:dyDescent="0.3">
      <c r="B585" s="5" t="s">
        <v>26</v>
      </c>
      <c r="C585" s="5" t="s">
        <v>156</v>
      </c>
      <c r="D585" s="6">
        <v>44342</v>
      </c>
      <c r="E585" s="28">
        <v>44342.332534722227</v>
      </c>
      <c r="F585" s="7">
        <v>123</v>
      </c>
      <c r="G585" s="7" t="str">
        <f>VLOOKUP(Table1314[[#This Row],[LogRecordType]],RecordTypes!$B$13:$C$27,2,0)</f>
        <v>User Login Start is Good</v>
      </c>
      <c r="H585" s="5" t="s">
        <v>173</v>
      </c>
      <c r="I585" s="30">
        <f t="shared" si="8"/>
        <v>44342</v>
      </c>
      <c r="J585" s="29">
        <f>+VLOOKUP(Table1314[[#This Row],[DeviceMAC]],C586:F2488,3,0)</f>
        <v>44342.332430555558</v>
      </c>
      <c r="K585">
        <f>+VLOOKUP(Table1314[[#This Row],[DeviceMAC]],C586:F2488,4,0)</f>
        <v>113</v>
      </c>
      <c r="L585" t="str">
        <f>VLOOKUP(Table1314[[#This Row],[PrevRecordType]],RecordTypes!$B$13:$C$27,2,0)</f>
        <v>User Login Start</v>
      </c>
      <c r="M585" t="str">
        <f>+VLOOKUP(Table1314[[#This Row],[DeviceMAC]],C586:H2488,5,0)</f>
        <v>User Login Start</v>
      </c>
    </row>
    <row r="586" spans="2:13" ht="28.8" hidden="1" x14ac:dyDescent="0.3">
      <c r="B586" s="5" t="s">
        <v>26</v>
      </c>
      <c r="C586" s="5" t="s">
        <v>156</v>
      </c>
      <c r="D586" s="6">
        <v>44342</v>
      </c>
      <c r="E586" s="28">
        <v>44342.332430555558</v>
      </c>
      <c r="F586" s="7">
        <v>113</v>
      </c>
      <c r="G586" s="7" t="str">
        <f>VLOOKUP(Table1314[[#This Row],[LogRecordType]],RecordTypes!$B$13:$C$27,2,0)</f>
        <v>User Login Start</v>
      </c>
      <c r="H586" s="5" t="s">
        <v>172</v>
      </c>
      <c r="I586" s="30">
        <f t="shared" si="8"/>
        <v>44342</v>
      </c>
      <c r="J586" s="29">
        <f>+VLOOKUP(Table1314[[#This Row],[DeviceMAC]],C587:F2489,3,0)</f>
        <v>44342.331493055557</v>
      </c>
      <c r="K586">
        <f>+VLOOKUP(Table1314[[#This Row],[DeviceMAC]],C587:F2489,4,0)</f>
        <v>112</v>
      </c>
      <c r="L586" t="str">
        <f>VLOOKUP(Table1314[[#This Row],[PrevRecordType]],RecordTypes!$B$13:$C$27,2,0)</f>
        <v>Device Connect Network</v>
      </c>
      <c r="M586" t="str">
        <f>+VLOOKUP(Table1314[[#This Row],[DeviceMAC]],C587:H2489,5,0)</f>
        <v>Device Connect Network</v>
      </c>
    </row>
    <row r="587" spans="2:13" ht="28.8" x14ac:dyDescent="0.3">
      <c r="B587" s="5" t="s">
        <v>26</v>
      </c>
      <c r="C587" s="5" t="s">
        <v>149</v>
      </c>
      <c r="D587" s="6">
        <v>44342</v>
      </c>
      <c r="E587" s="28">
        <v>44342.332395833335</v>
      </c>
      <c r="F587" s="7">
        <v>123</v>
      </c>
      <c r="G587" s="7" t="str">
        <f>VLOOKUP(Table1314[[#This Row],[LogRecordType]],RecordTypes!$B$13:$C$27,2,0)</f>
        <v>User Login Start is Good</v>
      </c>
      <c r="H587" s="5" t="s">
        <v>177</v>
      </c>
      <c r="I587" s="30">
        <f t="shared" ref="I587:I650" si="9">+VLOOKUP(C587,C588:H2490,2,0)</f>
        <v>44342</v>
      </c>
      <c r="J587" s="29">
        <f>+VLOOKUP(Table1314[[#This Row],[DeviceMAC]],C588:F2490,3,0)</f>
        <v>44342.332337962966</v>
      </c>
      <c r="K587">
        <f>+VLOOKUP(Table1314[[#This Row],[DeviceMAC]],C588:F2490,4,0)</f>
        <v>113</v>
      </c>
      <c r="L587" t="str">
        <f>VLOOKUP(Table1314[[#This Row],[PrevRecordType]],RecordTypes!$B$13:$C$27,2,0)</f>
        <v>User Login Start</v>
      </c>
      <c r="M587" t="str">
        <f>+VLOOKUP(Table1314[[#This Row],[DeviceMAC]],C588:H2490,5,0)</f>
        <v>User Login Start</v>
      </c>
    </row>
    <row r="588" spans="2:13" hidden="1" x14ac:dyDescent="0.3">
      <c r="B588" s="5" t="s">
        <v>26</v>
      </c>
      <c r="C588" s="5" t="s">
        <v>149</v>
      </c>
      <c r="D588" s="6">
        <v>44342</v>
      </c>
      <c r="E588" s="28">
        <v>44342.332337962966</v>
      </c>
      <c r="F588" s="7">
        <v>113</v>
      </c>
      <c r="G588" s="7" t="str">
        <f>VLOOKUP(Table1314[[#This Row],[LogRecordType]],RecordTypes!$B$13:$C$27,2,0)</f>
        <v>User Login Start</v>
      </c>
      <c r="H588" s="5" t="s">
        <v>177</v>
      </c>
      <c r="I588" s="30">
        <f t="shared" si="9"/>
        <v>44342</v>
      </c>
      <c r="J588" s="29">
        <f>+VLOOKUP(Table1314[[#This Row],[DeviceMAC]],C589:F2491,3,0)</f>
        <v>44342.327453703707</v>
      </c>
      <c r="K588">
        <f>+VLOOKUP(Table1314[[#This Row],[DeviceMAC]],C589:F2491,4,0)</f>
        <v>112</v>
      </c>
      <c r="L588" t="str">
        <f>VLOOKUP(Table1314[[#This Row],[PrevRecordType]],RecordTypes!$B$13:$C$27,2,0)</f>
        <v>Device Connect Network</v>
      </c>
      <c r="M588" t="str">
        <f>+VLOOKUP(Table1314[[#This Row],[DeviceMAC]],C589:H2491,5,0)</f>
        <v>Device Connect Network</v>
      </c>
    </row>
    <row r="589" spans="2:13" ht="28.8" x14ac:dyDescent="0.3">
      <c r="B589" s="5" t="s">
        <v>26</v>
      </c>
      <c r="C589" s="5" t="s">
        <v>162</v>
      </c>
      <c r="D589" s="6">
        <v>44342</v>
      </c>
      <c r="E589" s="28">
        <v>44342.332256944457</v>
      </c>
      <c r="F589" s="7">
        <v>123</v>
      </c>
      <c r="G589" s="7" t="str">
        <f>VLOOKUP(Table1314[[#This Row],[LogRecordType]],RecordTypes!$B$13:$C$27,2,0)</f>
        <v>User Login Start is Good</v>
      </c>
      <c r="H589" s="5" t="s">
        <v>177</v>
      </c>
      <c r="I589" s="30">
        <f t="shared" si="9"/>
        <v>44342</v>
      </c>
      <c r="J589" s="29">
        <f>+VLOOKUP(Table1314[[#This Row],[DeviceMAC]],C590:F2492,3,0)</f>
        <v>44342.332094907419</v>
      </c>
      <c r="K589">
        <f>+VLOOKUP(Table1314[[#This Row],[DeviceMAC]],C590:F2492,4,0)</f>
        <v>113</v>
      </c>
      <c r="L589" t="str">
        <f>VLOOKUP(Table1314[[#This Row],[PrevRecordType]],RecordTypes!$B$13:$C$27,2,0)</f>
        <v>User Login Start</v>
      </c>
      <c r="M589" t="str">
        <f>+VLOOKUP(Table1314[[#This Row],[DeviceMAC]],C590:H2492,5,0)</f>
        <v>User Login Start</v>
      </c>
    </row>
    <row r="590" spans="2:13" ht="28.8" x14ac:dyDescent="0.3">
      <c r="B590" s="5" t="s">
        <v>26</v>
      </c>
      <c r="C590" s="5" t="s">
        <v>164</v>
      </c>
      <c r="D590" s="6">
        <v>44342</v>
      </c>
      <c r="E590" s="28">
        <v>44342.332199074073</v>
      </c>
      <c r="F590" s="7">
        <v>123</v>
      </c>
      <c r="G590" s="7" t="str">
        <f>VLOOKUP(Table1314[[#This Row],[LogRecordType]],RecordTypes!$B$13:$C$27,2,0)</f>
        <v>User Login Start is Good</v>
      </c>
      <c r="H590" s="5" t="s">
        <v>179</v>
      </c>
      <c r="I590" s="30">
        <f t="shared" si="9"/>
        <v>44342</v>
      </c>
      <c r="J590" s="29">
        <f>+VLOOKUP(Table1314[[#This Row],[DeviceMAC]],C591:F2493,3,0)</f>
        <v>44342.332071759258</v>
      </c>
      <c r="K590">
        <f>+VLOOKUP(Table1314[[#This Row],[DeviceMAC]],C591:F2493,4,0)</f>
        <v>113</v>
      </c>
      <c r="L590" t="str">
        <f>VLOOKUP(Table1314[[#This Row],[PrevRecordType]],RecordTypes!$B$13:$C$27,2,0)</f>
        <v>User Login Start</v>
      </c>
      <c r="M590" t="str">
        <f>+VLOOKUP(Table1314[[#This Row],[DeviceMAC]],C591:H2493,5,0)</f>
        <v>User Login Start</v>
      </c>
    </row>
    <row r="591" spans="2:13" ht="28.8" x14ac:dyDescent="0.3">
      <c r="B591" s="5" t="s">
        <v>26</v>
      </c>
      <c r="C591" s="5" t="s">
        <v>174</v>
      </c>
      <c r="D591" s="6">
        <v>44342</v>
      </c>
      <c r="E591" s="28">
        <v>44342.332118055558</v>
      </c>
      <c r="F591" s="7">
        <v>123</v>
      </c>
      <c r="G591" s="7" t="str">
        <f>VLOOKUP(Table1314[[#This Row],[LogRecordType]],RecordTypes!$B$13:$C$27,2,0)</f>
        <v>User Login Start is Good</v>
      </c>
      <c r="H591" s="5" t="s">
        <v>181</v>
      </c>
      <c r="I591" s="30">
        <f t="shared" si="9"/>
        <v>44342</v>
      </c>
      <c r="J591" s="29">
        <f>+VLOOKUP(Table1314[[#This Row],[DeviceMAC]],C592:F2494,3,0)</f>
        <v>44342.332071759258</v>
      </c>
      <c r="K591">
        <f>+VLOOKUP(Table1314[[#This Row],[DeviceMAC]],C592:F2494,4,0)</f>
        <v>113</v>
      </c>
      <c r="L591" t="str">
        <f>VLOOKUP(Table1314[[#This Row],[PrevRecordType]],RecordTypes!$B$13:$C$27,2,0)</f>
        <v>User Login Start</v>
      </c>
      <c r="M591" t="str">
        <f>+VLOOKUP(Table1314[[#This Row],[DeviceMAC]],C592:H2494,5,0)</f>
        <v>User Login Start</v>
      </c>
    </row>
    <row r="592" spans="2:13" ht="28.8" hidden="1" x14ac:dyDescent="0.3">
      <c r="B592" s="5" t="s">
        <v>26</v>
      </c>
      <c r="C592" s="5" t="s">
        <v>162</v>
      </c>
      <c r="D592" s="6">
        <v>44342</v>
      </c>
      <c r="E592" s="28">
        <v>44342.332094907419</v>
      </c>
      <c r="F592" s="7">
        <v>113</v>
      </c>
      <c r="G592" s="7" t="str">
        <f>VLOOKUP(Table1314[[#This Row],[LogRecordType]],RecordTypes!$B$13:$C$27,2,0)</f>
        <v>User Login Start</v>
      </c>
      <c r="H592" s="5" t="s">
        <v>176</v>
      </c>
      <c r="I592" s="30">
        <f t="shared" si="9"/>
        <v>44342</v>
      </c>
      <c r="J592" s="29">
        <f>+VLOOKUP(Table1314[[#This Row],[DeviceMAC]],C593:F2495,3,0)</f>
        <v>44342.331736111119</v>
      </c>
      <c r="K592">
        <f>+VLOOKUP(Table1314[[#This Row],[DeviceMAC]],C593:F2495,4,0)</f>
        <v>112</v>
      </c>
      <c r="L592" t="str">
        <f>VLOOKUP(Table1314[[#This Row],[PrevRecordType]],RecordTypes!$B$13:$C$27,2,0)</f>
        <v>Device Connect Network</v>
      </c>
      <c r="M592" t="str">
        <f>+VLOOKUP(Table1314[[#This Row],[DeviceMAC]],C593:H2495,5,0)</f>
        <v>Device Connect Network</v>
      </c>
    </row>
    <row r="593" spans="2:13" ht="28.8" x14ac:dyDescent="0.3">
      <c r="B593" s="5" t="s">
        <v>29</v>
      </c>
      <c r="C593" s="5" t="s">
        <v>153</v>
      </c>
      <c r="D593" s="6">
        <v>44342</v>
      </c>
      <c r="E593" s="28">
        <v>44342.332071759265</v>
      </c>
      <c r="F593" s="7">
        <v>123</v>
      </c>
      <c r="G593" s="7" t="str">
        <f>VLOOKUP(Table1314[[#This Row],[LogRecordType]],RecordTypes!$B$13:$C$27,2,0)</f>
        <v>User Login Start is Good</v>
      </c>
      <c r="H593" s="5" t="s">
        <v>169</v>
      </c>
      <c r="I593" s="30">
        <f t="shared" si="9"/>
        <v>44342</v>
      </c>
      <c r="J593" s="29">
        <f>+VLOOKUP(Table1314[[#This Row],[DeviceMAC]],C594:F2496,3,0)</f>
        <v>44342.332037037042</v>
      </c>
      <c r="K593">
        <f>+VLOOKUP(Table1314[[#This Row],[DeviceMAC]],C594:F2496,4,0)</f>
        <v>113</v>
      </c>
      <c r="L593" t="str">
        <f>VLOOKUP(Table1314[[#This Row],[PrevRecordType]],RecordTypes!$B$13:$C$27,2,0)</f>
        <v>User Login Start</v>
      </c>
      <c r="M593" t="str">
        <f>+VLOOKUP(Table1314[[#This Row],[DeviceMAC]],C594:H2496,5,0)</f>
        <v>User Login Start</v>
      </c>
    </row>
    <row r="594" spans="2:13" ht="28.8" hidden="1" x14ac:dyDescent="0.3">
      <c r="B594" s="5" t="s">
        <v>26</v>
      </c>
      <c r="C594" s="5" t="s">
        <v>164</v>
      </c>
      <c r="D594" s="6">
        <v>44342</v>
      </c>
      <c r="E594" s="28">
        <v>44342.332071759258</v>
      </c>
      <c r="F594" s="7">
        <v>113</v>
      </c>
      <c r="G594" s="7" t="str">
        <f>VLOOKUP(Table1314[[#This Row],[LogRecordType]],RecordTypes!$B$13:$C$27,2,0)</f>
        <v>User Login Start</v>
      </c>
      <c r="H594" s="5" t="s">
        <v>178</v>
      </c>
      <c r="I594" s="30">
        <f t="shared" si="9"/>
        <v>44342</v>
      </c>
      <c r="J594" s="29">
        <f>+VLOOKUP(Table1314[[#This Row],[DeviceMAC]],C595:F2497,3,0)</f>
        <v>44342.331064814818</v>
      </c>
      <c r="K594">
        <f>+VLOOKUP(Table1314[[#This Row],[DeviceMAC]],C595:F2497,4,0)</f>
        <v>112</v>
      </c>
      <c r="L594" t="str">
        <f>VLOOKUP(Table1314[[#This Row],[PrevRecordType]],RecordTypes!$B$13:$C$27,2,0)</f>
        <v>Device Connect Network</v>
      </c>
      <c r="M594" t="str">
        <f>+VLOOKUP(Table1314[[#This Row],[DeviceMAC]],C595:H2497,5,0)</f>
        <v>Device Connect Network</v>
      </c>
    </row>
    <row r="595" spans="2:13" ht="28.8" hidden="1" x14ac:dyDescent="0.3">
      <c r="B595" s="5" t="s">
        <v>26</v>
      </c>
      <c r="C595" s="5" t="s">
        <v>174</v>
      </c>
      <c r="D595" s="6">
        <v>44342</v>
      </c>
      <c r="E595" s="28">
        <v>44342.332071759258</v>
      </c>
      <c r="F595" s="7">
        <v>113</v>
      </c>
      <c r="G595" s="7" t="str">
        <f>VLOOKUP(Table1314[[#This Row],[LogRecordType]],RecordTypes!$B$13:$C$27,2,0)</f>
        <v>User Login Start</v>
      </c>
      <c r="H595" s="5" t="s">
        <v>180</v>
      </c>
      <c r="I595" s="30">
        <f t="shared" si="9"/>
        <v>44342</v>
      </c>
      <c r="J595" s="29">
        <f>+VLOOKUP(Table1314[[#This Row],[DeviceMAC]],C596:F2498,3,0)</f>
        <v>44342.33148148148</v>
      </c>
      <c r="K595">
        <f>+VLOOKUP(Table1314[[#This Row],[DeviceMAC]],C596:F2498,4,0)</f>
        <v>112</v>
      </c>
      <c r="L595" t="str">
        <f>VLOOKUP(Table1314[[#This Row],[PrevRecordType]],RecordTypes!$B$13:$C$27,2,0)</f>
        <v>Device Connect Network</v>
      </c>
      <c r="M595" t="str">
        <f>+VLOOKUP(Table1314[[#This Row],[DeviceMAC]],C596:H2498,5,0)</f>
        <v>Device Connect Network</v>
      </c>
    </row>
    <row r="596" spans="2:13" ht="28.8" hidden="1" x14ac:dyDescent="0.3">
      <c r="B596" s="5" t="s">
        <v>29</v>
      </c>
      <c r="C596" s="5" t="s">
        <v>153</v>
      </c>
      <c r="D596" s="6">
        <v>44342</v>
      </c>
      <c r="E596" s="28">
        <v>44342.332037037042</v>
      </c>
      <c r="F596" s="7">
        <v>113</v>
      </c>
      <c r="G596" s="7" t="str">
        <f>VLOOKUP(Table1314[[#This Row],[LogRecordType]],RecordTypes!$B$13:$C$27,2,0)</f>
        <v>User Login Start</v>
      </c>
      <c r="H596" s="5" t="s">
        <v>168</v>
      </c>
      <c r="I596" s="30">
        <f t="shared" si="9"/>
        <v>44342</v>
      </c>
      <c r="J596" s="29">
        <f>+VLOOKUP(Table1314[[#This Row],[DeviceMAC]],C597:F2499,3,0)</f>
        <v>44342.330671296302</v>
      </c>
      <c r="K596">
        <f>+VLOOKUP(Table1314[[#This Row],[DeviceMAC]],C597:F2499,4,0)</f>
        <v>112</v>
      </c>
      <c r="L596" t="str">
        <f>VLOOKUP(Table1314[[#This Row],[PrevRecordType]],RecordTypes!$B$13:$C$27,2,0)</f>
        <v>Device Connect Network</v>
      </c>
      <c r="M596" t="str">
        <f>+VLOOKUP(Table1314[[#This Row],[DeviceMAC]],C597:H2499,5,0)</f>
        <v>Device Connect Network</v>
      </c>
    </row>
    <row r="597" spans="2:13" ht="28.8" x14ac:dyDescent="0.3">
      <c r="B597" s="5" t="s">
        <v>29</v>
      </c>
      <c r="C597" s="5" t="s">
        <v>158</v>
      </c>
      <c r="D597" s="6">
        <v>44342</v>
      </c>
      <c r="E597" s="28">
        <v>44342.331793981488</v>
      </c>
      <c r="F597" s="7">
        <v>123</v>
      </c>
      <c r="G597" s="7" t="str">
        <f>VLOOKUP(Table1314[[#This Row],[LogRecordType]],RecordTypes!$B$13:$C$27,2,0)</f>
        <v>User Login Start is Good</v>
      </c>
      <c r="H597" s="5" t="s">
        <v>171</v>
      </c>
      <c r="I597" s="30">
        <f t="shared" si="9"/>
        <v>44342</v>
      </c>
      <c r="J597" s="29">
        <f>+VLOOKUP(Table1314[[#This Row],[DeviceMAC]],C598:F2500,3,0)</f>
        <v>44342.331793981488</v>
      </c>
      <c r="K597">
        <f>+VLOOKUP(Table1314[[#This Row],[DeviceMAC]],C598:F2500,4,0)</f>
        <v>113</v>
      </c>
      <c r="L597" t="str">
        <f>VLOOKUP(Table1314[[#This Row],[PrevRecordType]],RecordTypes!$B$13:$C$27,2,0)</f>
        <v>User Login Start</v>
      </c>
      <c r="M597" t="str">
        <f>+VLOOKUP(Table1314[[#This Row],[DeviceMAC]],C598:H2500,5,0)</f>
        <v>User Login Start</v>
      </c>
    </row>
    <row r="598" spans="2:13" ht="28.8" hidden="1" x14ac:dyDescent="0.3">
      <c r="B598" s="5" t="s">
        <v>29</v>
      </c>
      <c r="C598" s="5" t="s">
        <v>158</v>
      </c>
      <c r="D598" s="6">
        <v>44342</v>
      </c>
      <c r="E598" s="28">
        <v>44342.331793981488</v>
      </c>
      <c r="F598" s="7">
        <v>113</v>
      </c>
      <c r="G598" s="7" t="str">
        <f>VLOOKUP(Table1314[[#This Row],[LogRecordType]],RecordTypes!$B$13:$C$27,2,0)</f>
        <v>User Login Start</v>
      </c>
      <c r="H598" s="5" t="s">
        <v>170</v>
      </c>
      <c r="I598" s="30">
        <f t="shared" si="9"/>
        <v>44342</v>
      </c>
      <c r="J598" s="29">
        <f>+VLOOKUP(Table1314[[#This Row],[DeviceMAC]],C599:F2501,3,0)</f>
        <v>44342.331423611118</v>
      </c>
      <c r="K598">
        <f>+VLOOKUP(Table1314[[#This Row],[DeviceMAC]],C599:F2501,4,0)</f>
        <v>112</v>
      </c>
      <c r="L598" t="str">
        <f>VLOOKUP(Table1314[[#This Row],[PrevRecordType]],RecordTypes!$B$13:$C$27,2,0)</f>
        <v>Device Connect Network</v>
      </c>
      <c r="M598" t="str">
        <f>+VLOOKUP(Table1314[[#This Row],[DeviceMAC]],C599:H2501,5,0)</f>
        <v>Device Connect Network</v>
      </c>
    </row>
    <row r="599" spans="2:13" ht="28.8" hidden="1" x14ac:dyDescent="0.3">
      <c r="B599" s="5" t="s">
        <v>26</v>
      </c>
      <c r="C599" s="5" t="s">
        <v>162</v>
      </c>
      <c r="D599" s="6">
        <v>44342</v>
      </c>
      <c r="E599" s="28">
        <v>44342.331736111119</v>
      </c>
      <c r="F599" s="7">
        <v>112</v>
      </c>
      <c r="G599" s="7" t="str">
        <f>VLOOKUP(Table1314[[#This Row],[LogRecordType]],RecordTypes!$B$13:$C$27,2,0)</f>
        <v>Device Connect Network</v>
      </c>
      <c r="H599" s="5" t="s">
        <v>163</v>
      </c>
      <c r="I599" s="30">
        <f t="shared" si="9"/>
        <v>44342</v>
      </c>
      <c r="J599" s="29">
        <f>+VLOOKUP(Table1314[[#This Row],[DeviceMAC]],C600:F2502,3,0)</f>
        <v>44342.331631944449</v>
      </c>
      <c r="K599">
        <f>+VLOOKUP(Table1314[[#This Row],[DeviceMAC]],C600:F2502,4,0)</f>
        <v>106</v>
      </c>
      <c r="L599" t="str">
        <f>VLOOKUP(Table1314[[#This Row],[PrevRecordType]],RecordTypes!$B$13:$C$27,2,0)</f>
        <v>Device Start is Good</v>
      </c>
      <c r="M599" t="str">
        <f>+VLOOKUP(Table1314[[#This Row],[DeviceMAC]],C600:H2502,5,0)</f>
        <v>Device Start is Good</v>
      </c>
    </row>
    <row r="600" spans="2:13" hidden="1" x14ac:dyDescent="0.3">
      <c r="B600" s="5" t="s">
        <v>26</v>
      </c>
      <c r="C600" s="5" t="s">
        <v>162</v>
      </c>
      <c r="D600" s="6">
        <v>44342</v>
      </c>
      <c r="E600" s="28">
        <v>44342.331631944449</v>
      </c>
      <c r="F600" s="7">
        <v>106</v>
      </c>
      <c r="G600" s="7" t="str">
        <f>VLOOKUP(Table1314[[#This Row],[LogRecordType]],RecordTypes!$B$13:$C$27,2,0)</f>
        <v>Device Start is Good</v>
      </c>
      <c r="H600" s="5" t="s">
        <v>163</v>
      </c>
      <c r="I600" s="30">
        <f t="shared" si="9"/>
        <v>44342</v>
      </c>
      <c r="J600" s="29">
        <f>+VLOOKUP(Table1314[[#This Row],[DeviceMAC]],C601:F2503,3,0)</f>
        <v>44342.331111111111</v>
      </c>
      <c r="K600">
        <f>+VLOOKUP(Table1314[[#This Row],[DeviceMAC]],C601:F2503,4,0)</f>
        <v>102</v>
      </c>
      <c r="L600" t="str">
        <f>VLOOKUP(Table1314[[#This Row],[PrevRecordType]],RecordTypes!$B$13:$C$27,2,0)</f>
        <v>Device Start</v>
      </c>
      <c r="M600" t="str">
        <f>+VLOOKUP(Table1314[[#This Row],[DeviceMAC]],C601:H2503,5,0)</f>
        <v>Device Start</v>
      </c>
    </row>
    <row r="601" spans="2:13" ht="28.8" hidden="1" x14ac:dyDescent="0.3">
      <c r="B601" s="5" t="s">
        <v>26</v>
      </c>
      <c r="C601" s="5" t="s">
        <v>156</v>
      </c>
      <c r="D601" s="6">
        <v>44342</v>
      </c>
      <c r="E601" s="28">
        <v>44342.331493055557</v>
      </c>
      <c r="F601" s="7">
        <v>112</v>
      </c>
      <c r="G601" s="7" t="str">
        <f>VLOOKUP(Table1314[[#This Row],[LogRecordType]],RecordTypes!$B$13:$C$27,2,0)</f>
        <v>Device Connect Network</v>
      </c>
      <c r="H601" s="5" t="s">
        <v>157</v>
      </c>
      <c r="I601" s="30">
        <f t="shared" si="9"/>
        <v>44342</v>
      </c>
      <c r="J601" s="29">
        <f>+VLOOKUP(Table1314[[#This Row],[DeviceMAC]],C602:F2504,3,0)</f>
        <v>44342.331388888888</v>
      </c>
      <c r="K601">
        <f>+VLOOKUP(Table1314[[#This Row],[DeviceMAC]],C602:F2504,4,0)</f>
        <v>106</v>
      </c>
      <c r="L601" t="str">
        <f>VLOOKUP(Table1314[[#This Row],[PrevRecordType]],RecordTypes!$B$13:$C$27,2,0)</f>
        <v>Device Start is Good</v>
      </c>
      <c r="M601" t="str">
        <f>+VLOOKUP(Table1314[[#This Row],[DeviceMAC]],C602:H2504,5,0)</f>
        <v>Device Start is Good</v>
      </c>
    </row>
    <row r="602" spans="2:13" ht="28.8" hidden="1" x14ac:dyDescent="0.3">
      <c r="B602" s="5" t="s">
        <v>26</v>
      </c>
      <c r="C602" s="5" t="s">
        <v>174</v>
      </c>
      <c r="D602" s="6">
        <v>44342</v>
      </c>
      <c r="E602" s="28">
        <v>44342.33148148148</v>
      </c>
      <c r="F602" s="7">
        <v>112</v>
      </c>
      <c r="G602" s="7" t="str">
        <f>VLOOKUP(Table1314[[#This Row],[LogRecordType]],RecordTypes!$B$13:$C$27,2,0)</f>
        <v>Device Connect Network</v>
      </c>
      <c r="H602" s="5" t="s">
        <v>175</v>
      </c>
      <c r="I602" s="30">
        <f t="shared" si="9"/>
        <v>44342</v>
      </c>
      <c r="J602" s="29">
        <f>+VLOOKUP(Table1314[[#This Row],[DeviceMAC]],C603:F2505,3,0)</f>
        <v>44342.331377314811</v>
      </c>
      <c r="K602">
        <f>+VLOOKUP(Table1314[[#This Row],[DeviceMAC]],C603:F2505,4,0)</f>
        <v>106</v>
      </c>
      <c r="L602" t="str">
        <f>VLOOKUP(Table1314[[#This Row],[PrevRecordType]],RecordTypes!$B$13:$C$27,2,0)</f>
        <v>Device Start is Good</v>
      </c>
      <c r="M602" t="str">
        <f>+VLOOKUP(Table1314[[#This Row],[DeviceMAC]],C603:H2505,5,0)</f>
        <v>Device Start is Good</v>
      </c>
    </row>
    <row r="603" spans="2:13" ht="28.8" hidden="1" x14ac:dyDescent="0.3">
      <c r="B603" s="5" t="s">
        <v>29</v>
      </c>
      <c r="C603" s="5" t="s">
        <v>158</v>
      </c>
      <c r="D603" s="6">
        <v>44342</v>
      </c>
      <c r="E603" s="28">
        <v>44342.331423611118</v>
      </c>
      <c r="F603" s="7">
        <v>112</v>
      </c>
      <c r="G603" s="7" t="str">
        <f>VLOOKUP(Table1314[[#This Row],[LogRecordType]],RecordTypes!$B$13:$C$27,2,0)</f>
        <v>Device Connect Network</v>
      </c>
      <c r="H603" s="5" t="s">
        <v>159</v>
      </c>
      <c r="I603" s="30">
        <f t="shared" si="9"/>
        <v>44342</v>
      </c>
      <c r="J603" s="29">
        <f>+VLOOKUP(Table1314[[#This Row],[DeviceMAC]],C604:F2506,3,0)</f>
        <v>44342.331319444449</v>
      </c>
      <c r="K603">
        <f>+VLOOKUP(Table1314[[#This Row],[DeviceMAC]],C604:F2506,4,0)</f>
        <v>106</v>
      </c>
      <c r="L603" t="str">
        <f>VLOOKUP(Table1314[[#This Row],[PrevRecordType]],RecordTypes!$B$13:$C$27,2,0)</f>
        <v>Device Start is Good</v>
      </c>
      <c r="M603" t="str">
        <f>+VLOOKUP(Table1314[[#This Row],[DeviceMAC]],C604:H2506,5,0)</f>
        <v>Device Start is Good</v>
      </c>
    </row>
    <row r="604" spans="2:13" ht="28.8" x14ac:dyDescent="0.3">
      <c r="B604" s="5" t="s">
        <v>26</v>
      </c>
      <c r="C604" s="5" t="s">
        <v>141</v>
      </c>
      <c r="D604" s="6">
        <v>44342</v>
      </c>
      <c r="E604" s="28">
        <v>44342.331412037027</v>
      </c>
      <c r="F604" s="7">
        <v>123</v>
      </c>
      <c r="G604" s="7" t="str">
        <f>VLOOKUP(Table1314[[#This Row],[LogRecordType]],RecordTypes!$B$13:$C$27,2,0)</f>
        <v>User Login Start is Good</v>
      </c>
      <c r="H604" s="5" t="s">
        <v>161</v>
      </c>
      <c r="I604" s="30">
        <f t="shared" si="9"/>
        <v>44342</v>
      </c>
      <c r="J604" s="29">
        <f>+VLOOKUP(Table1314[[#This Row],[DeviceMAC]],C605:F2507,3,0)</f>
        <v>44342.331331018511</v>
      </c>
      <c r="K604">
        <f>+VLOOKUP(Table1314[[#This Row],[DeviceMAC]],C605:F2507,4,0)</f>
        <v>113</v>
      </c>
      <c r="L604" t="str">
        <f>VLOOKUP(Table1314[[#This Row],[PrevRecordType]],RecordTypes!$B$13:$C$27,2,0)</f>
        <v>User Login Start</v>
      </c>
      <c r="M604" t="str">
        <f>+VLOOKUP(Table1314[[#This Row],[DeviceMAC]],C605:H2507,5,0)</f>
        <v>User Login Start</v>
      </c>
    </row>
    <row r="605" spans="2:13" hidden="1" x14ac:dyDescent="0.3">
      <c r="B605" s="5" t="s">
        <v>26</v>
      </c>
      <c r="C605" s="5" t="s">
        <v>156</v>
      </c>
      <c r="D605" s="6">
        <v>44342</v>
      </c>
      <c r="E605" s="28">
        <v>44342.331388888888</v>
      </c>
      <c r="F605" s="7">
        <v>106</v>
      </c>
      <c r="G605" s="7" t="str">
        <f>VLOOKUP(Table1314[[#This Row],[LogRecordType]],RecordTypes!$B$13:$C$27,2,0)</f>
        <v>Device Start is Good</v>
      </c>
      <c r="H605" s="5" t="s">
        <v>157</v>
      </c>
      <c r="I605" s="30">
        <f t="shared" si="9"/>
        <v>44342</v>
      </c>
      <c r="J605" s="29">
        <f>+VLOOKUP(Table1314[[#This Row],[DeviceMAC]],C606:F2508,3,0)</f>
        <v>44342.330532407403</v>
      </c>
      <c r="K605">
        <f>+VLOOKUP(Table1314[[#This Row],[DeviceMAC]],C606:F2508,4,0)</f>
        <v>102</v>
      </c>
      <c r="L605" t="str">
        <f>VLOOKUP(Table1314[[#This Row],[PrevRecordType]],RecordTypes!$B$13:$C$27,2,0)</f>
        <v>Device Start</v>
      </c>
      <c r="M605" t="str">
        <f>+VLOOKUP(Table1314[[#This Row],[DeviceMAC]],C606:H2508,5,0)</f>
        <v>Device Start</v>
      </c>
    </row>
    <row r="606" spans="2:13" hidden="1" x14ac:dyDescent="0.3">
      <c r="B606" s="5" t="s">
        <v>26</v>
      </c>
      <c r="C606" s="5" t="s">
        <v>174</v>
      </c>
      <c r="D606" s="6">
        <v>44342</v>
      </c>
      <c r="E606" s="28">
        <v>44342.331377314811</v>
      </c>
      <c r="F606" s="7">
        <v>106</v>
      </c>
      <c r="G606" s="7" t="str">
        <f>VLOOKUP(Table1314[[#This Row],[LogRecordType]],RecordTypes!$B$13:$C$27,2,0)</f>
        <v>Device Start is Good</v>
      </c>
      <c r="H606" s="5" t="s">
        <v>175</v>
      </c>
      <c r="I606" s="30">
        <f t="shared" si="9"/>
        <v>44342</v>
      </c>
      <c r="J606" s="29">
        <f>+VLOOKUP(Table1314[[#This Row],[DeviceMAC]],C607:F2509,3,0)</f>
        <v>44342.330694444441</v>
      </c>
      <c r="K606">
        <f>+VLOOKUP(Table1314[[#This Row],[DeviceMAC]],C607:F2509,4,0)</f>
        <v>102</v>
      </c>
      <c r="L606" t="str">
        <f>VLOOKUP(Table1314[[#This Row],[PrevRecordType]],RecordTypes!$B$13:$C$27,2,0)</f>
        <v>Device Start</v>
      </c>
      <c r="M606" t="str">
        <f>+VLOOKUP(Table1314[[#This Row],[DeviceMAC]],C607:H2509,5,0)</f>
        <v>Device Start</v>
      </c>
    </row>
    <row r="607" spans="2:13" hidden="1" x14ac:dyDescent="0.3">
      <c r="B607" s="5" t="s">
        <v>26</v>
      </c>
      <c r="C607" s="5" t="s">
        <v>141</v>
      </c>
      <c r="D607" s="6">
        <v>44342</v>
      </c>
      <c r="E607" s="28">
        <v>44342.331331018511</v>
      </c>
      <c r="F607" s="7">
        <v>113</v>
      </c>
      <c r="G607" s="7" t="str">
        <f>VLOOKUP(Table1314[[#This Row],[LogRecordType]],RecordTypes!$B$13:$C$27,2,0)</f>
        <v>User Login Start</v>
      </c>
      <c r="H607" s="5" t="s">
        <v>161</v>
      </c>
      <c r="I607" s="30">
        <f t="shared" si="9"/>
        <v>44342</v>
      </c>
      <c r="J607" s="29">
        <f>+VLOOKUP(Table1314[[#This Row],[DeviceMAC]],C608:F2510,3,0)</f>
        <v>44342.32090277777</v>
      </c>
      <c r="K607">
        <f>+VLOOKUP(Table1314[[#This Row],[DeviceMAC]],C608:F2510,4,0)</f>
        <v>112</v>
      </c>
      <c r="L607" t="str">
        <f>VLOOKUP(Table1314[[#This Row],[PrevRecordType]],RecordTypes!$B$13:$C$27,2,0)</f>
        <v>Device Connect Network</v>
      </c>
      <c r="M607" t="str">
        <f>+VLOOKUP(Table1314[[#This Row],[DeviceMAC]],C608:H2510,5,0)</f>
        <v>Device Connect Network</v>
      </c>
    </row>
    <row r="608" spans="2:13" hidden="1" x14ac:dyDescent="0.3">
      <c r="B608" s="5" t="s">
        <v>29</v>
      </c>
      <c r="C608" s="5" t="s">
        <v>158</v>
      </c>
      <c r="D608" s="6">
        <v>44342</v>
      </c>
      <c r="E608" s="28">
        <v>44342.331319444449</v>
      </c>
      <c r="F608" s="7">
        <v>106</v>
      </c>
      <c r="G608" s="7" t="str">
        <f>VLOOKUP(Table1314[[#This Row],[LogRecordType]],RecordTypes!$B$13:$C$27,2,0)</f>
        <v>Device Start is Good</v>
      </c>
      <c r="H608" s="5" t="s">
        <v>159</v>
      </c>
      <c r="I608" s="30">
        <f t="shared" si="9"/>
        <v>44342</v>
      </c>
      <c r="J608" s="29">
        <f>+VLOOKUP(Table1314[[#This Row],[DeviceMAC]],C609:F2511,3,0)</f>
        <v>44342.33079861111</v>
      </c>
      <c r="K608">
        <f>+VLOOKUP(Table1314[[#This Row],[DeviceMAC]],C609:F2511,4,0)</f>
        <v>102</v>
      </c>
      <c r="L608" t="str">
        <f>VLOOKUP(Table1314[[#This Row],[PrevRecordType]],RecordTypes!$B$13:$C$27,2,0)</f>
        <v>Device Start</v>
      </c>
      <c r="M608" t="str">
        <f>+VLOOKUP(Table1314[[#This Row],[DeviceMAC]],C609:H2511,5,0)</f>
        <v>Device Start</v>
      </c>
    </row>
    <row r="609" spans="2:13" hidden="1" x14ac:dyDescent="0.3">
      <c r="B609" s="5" t="s">
        <v>26</v>
      </c>
      <c r="C609" s="5" t="s">
        <v>162</v>
      </c>
      <c r="D609" s="6">
        <v>44342</v>
      </c>
      <c r="E609" s="28">
        <v>44342.331111111111</v>
      </c>
      <c r="F609" s="7">
        <v>102</v>
      </c>
      <c r="G609" s="7" t="str">
        <f>VLOOKUP(Table1314[[#This Row],[LogRecordType]],RecordTypes!$B$13:$C$27,2,0)</f>
        <v>Device Start</v>
      </c>
      <c r="H609" s="5" t="s">
        <v>163</v>
      </c>
      <c r="I609" s="30">
        <f t="shared" si="9"/>
        <v>44341</v>
      </c>
      <c r="J609" s="29">
        <f>+VLOOKUP(Table1314[[#This Row],[DeviceMAC]],C610:F2512,3,0)</f>
        <v>44341.722233796296</v>
      </c>
      <c r="K609">
        <f>+VLOOKUP(Table1314[[#This Row],[DeviceMAC]],C610:F2512,4,0)</f>
        <v>156</v>
      </c>
      <c r="L609" t="str">
        <f>VLOOKUP(Table1314[[#This Row],[PrevRecordType]],RecordTypes!$B$13:$C$27,2,0)</f>
        <v>PowerDown Or Network Disconnect Discovered</v>
      </c>
      <c r="M609" s="31" t="str">
        <f>+VLOOKUP(Table1314[[#This Row],[DeviceMAC]],C610:H2512,5,0)</f>
        <v>PowerDown Or Network Disconnect Discovered</v>
      </c>
    </row>
    <row r="610" spans="2:13" ht="28.8" hidden="1" x14ac:dyDescent="0.3">
      <c r="B610" s="5" t="s">
        <v>26</v>
      </c>
      <c r="C610" s="5" t="s">
        <v>164</v>
      </c>
      <c r="D610" s="6">
        <v>44342</v>
      </c>
      <c r="E610" s="28">
        <v>44342.331064814818</v>
      </c>
      <c r="F610" s="7">
        <v>112</v>
      </c>
      <c r="G610" s="7" t="str">
        <f>VLOOKUP(Table1314[[#This Row],[LogRecordType]],RecordTypes!$B$13:$C$27,2,0)</f>
        <v>Device Connect Network</v>
      </c>
      <c r="H610" s="5" t="s">
        <v>165</v>
      </c>
      <c r="I610" s="30">
        <f t="shared" si="9"/>
        <v>44342</v>
      </c>
      <c r="J610" s="29">
        <f>+VLOOKUP(Table1314[[#This Row],[DeviceMAC]],C611:F2513,3,0)</f>
        <v>44342.330960648149</v>
      </c>
      <c r="K610">
        <f>+VLOOKUP(Table1314[[#This Row],[DeviceMAC]],C611:F2513,4,0)</f>
        <v>106</v>
      </c>
      <c r="L610" t="str">
        <f>VLOOKUP(Table1314[[#This Row],[PrevRecordType]],RecordTypes!$B$13:$C$27,2,0)</f>
        <v>Device Start is Good</v>
      </c>
      <c r="M610" t="str">
        <f>+VLOOKUP(Table1314[[#This Row],[DeviceMAC]],C611:H2513,5,0)</f>
        <v>Device Start is Good</v>
      </c>
    </row>
    <row r="611" spans="2:13" hidden="1" x14ac:dyDescent="0.3">
      <c r="B611" s="5" t="s">
        <v>26</v>
      </c>
      <c r="C611" s="5" t="s">
        <v>164</v>
      </c>
      <c r="D611" s="6">
        <v>44342</v>
      </c>
      <c r="E611" s="28">
        <v>44342.330960648149</v>
      </c>
      <c r="F611" s="7">
        <v>106</v>
      </c>
      <c r="G611" s="7" t="str">
        <f>VLOOKUP(Table1314[[#This Row],[LogRecordType]],RecordTypes!$B$13:$C$27,2,0)</f>
        <v>Device Start is Good</v>
      </c>
      <c r="H611" s="5" t="s">
        <v>165</v>
      </c>
      <c r="I611" s="30">
        <f t="shared" si="9"/>
        <v>44342</v>
      </c>
      <c r="J611" s="29">
        <f>+VLOOKUP(Table1314[[#This Row],[DeviceMAC]],C612:F2514,3,0)</f>
        <v>44342.330451388887</v>
      </c>
      <c r="K611">
        <f>+VLOOKUP(Table1314[[#This Row],[DeviceMAC]],C612:F2514,4,0)</f>
        <v>102</v>
      </c>
      <c r="L611" t="str">
        <f>VLOOKUP(Table1314[[#This Row],[PrevRecordType]],RecordTypes!$B$13:$C$27,2,0)</f>
        <v>Device Start</v>
      </c>
      <c r="M611" t="str">
        <f>+VLOOKUP(Table1314[[#This Row],[DeviceMAC]],C612:H2514,5,0)</f>
        <v>Device Start</v>
      </c>
    </row>
    <row r="612" spans="2:13" hidden="1" x14ac:dyDescent="0.3">
      <c r="B612" s="5" t="s">
        <v>29</v>
      </c>
      <c r="C612" s="5" t="s">
        <v>158</v>
      </c>
      <c r="D612" s="6">
        <v>44342</v>
      </c>
      <c r="E612" s="28">
        <v>44342.33079861111</v>
      </c>
      <c r="F612" s="7">
        <v>102</v>
      </c>
      <c r="G612" s="7" t="str">
        <f>VLOOKUP(Table1314[[#This Row],[LogRecordType]],RecordTypes!$B$13:$C$27,2,0)</f>
        <v>Device Start</v>
      </c>
      <c r="H612" s="5" t="s">
        <v>159</v>
      </c>
      <c r="I612" s="30">
        <f t="shared" si="9"/>
        <v>44341</v>
      </c>
      <c r="J612" s="29">
        <f>+VLOOKUP(Table1314[[#This Row],[DeviceMAC]],C613:F2515,3,0)</f>
        <v>44341.70275462963</v>
      </c>
      <c r="K612">
        <f>+VLOOKUP(Table1314[[#This Row],[DeviceMAC]],C613:F2515,4,0)</f>
        <v>156</v>
      </c>
      <c r="L612" t="str">
        <f>VLOOKUP(Table1314[[#This Row],[PrevRecordType]],RecordTypes!$B$13:$C$27,2,0)</f>
        <v>PowerDown Or Network Disconnect Discovered</v>
      </c>
      <c r="M612" s="31" t="str">
        <f>+VLOOKUP(Table1314[[#This Row],[DeviceMAC]],C613:H2515,5,0)</f>
        <v>PowerDown Or Network Disconnect Discovered</v>
      </c>
    </row>
    <row r="613" spans="2:13" ht="28.8" hidden="1" x14ac:dyDescent="0.3">
      <c r="B613" s="5" t="s">
        <v>26</v>
      </c>
      <c r="C613" s="5" t="s">
        <v>166</v>
      </c>
      <c r="D613" s="6">
        <v>44342</v>
      </c>
      <c r="E613" s="28">
        <v>44342.330729166672</v>
      </c>
      <c r="F613" s="7">
        <v>112</v>
      </c>
      <c r="G613" s="7" t="str">
        <f>VLOOKUP(Table1314[[#This Row],[LogRecordType]],RecordTypes!$B$13:$C$27,2,0)</f>
        <v>Device Connect Network</v>
      </c>
      <c r="H613" s="5" t="s">
        <v>167</v>
      </c>
      <c r="I613" s="30">
        <f t="shared" si="9"/>
        <v>44341</v>
      </c>
      <c r="J613" s="29">
        <f>+VLOOKUP(Table1314[[#This Row],[DeviceMAC]],C614:F2516,3,0)</f>
        <v>44341.715034722227</v>
      </c>
      <c r="K613">
        <f>+VLOOKUP(Table1314[[#This Row],[DeviceMAC]],C614:F2516,4,0)</f>
        <v>156</v>
      </c>
      <c r="L613" t="str">
        <f>VLOOKUP(Table1314[[#This Row],[PrevRecordType]],RecordTypes!$B$13:$C$27,2,0)</f>
        <v>PowerDown Or Network Disconnect Discovered</v>
      </c>
      <c r="M613" s="31" t="str">
        <f>+VLOOKUP(Table1314[[#This Row],[DeviceMAC]],C614:H2516,5,0)</f>
        <v>PowerDown Or Network Disconnect Discovered</v>
      </c>
    </row>
    <row r="614" spans="2:13" hidden="1" x14ac:dyDescent="0.3">
      <c r="B614" s="5" t="s">
        <v>26</v>
      </c>
      <c r="C614" s="5" t="s">
        <v>174</v>
      </c>
      <c r="D614" s="6">
        <v>44342</v>
      </c>
      <c r="E614" s="28">
        <v>44342.330694444441</v>
      </c>
      <c r="F614" s="7">
        <v>102</v>
      </c>
      <c r="G614" s="7" t="str">
        <f>VLOOKUP(Table1314[[#This Row],[LogRecordType]],RecordTypes!$B$13:$C$27,2,0)</f>
        <v>Device Start</v>
      </c>
      <c r="H614" s="5" t="s">
        <v>175</v>
      </c>
      <c r="I614" s="30">
        <f t="shared" si="9"/>
        <v>44341</v>
      </c>
      <c r="J614" s="29">
        <f>+VLOOKUP(Table1314[[#This Row],[DeviceMAC]],C615:F2517,3,0)</f>
        <v>44341.706481481488</v>
      </c>
      <c r="K614">
        <f>+VLOOKUP(Table1314[[#This Row],[DeviceMAC]],C615:F2517,4,0)</f>
        <v>156</v>
      </c>
      <c r="L614" t="str">
        <f>VLOOKUP(Table1314[[#This Row],[PrevRecordType]],RecordTypes!$B$13:$C$27,2,0)</f>
        <v>PowerDown Or Network Disconnect Discovered</v>
      </c>
      <c r="M614" s="31" t="str">
        <f>+VLOOKUP(Table1314[[#This Row],[DeviceMAC]],C615:H2517,5,0)</f>
        <v>PowerDown Or Network Disconnect Discovered</v>
      </c>
    </row>
    <row r="615" spans="2:13" ht="28.8" hidden="1" x14ac:dyDescent="0.3">
      <c r="B615" s="5" t="s">
        <v>29</v>
      </c>
      <c r="C615" s="5" t="s">
        <v>153</v>
      </c>
      <c r="D615" s="6">
        <v>44342</v>
      </c>
      <c r="E615" s="28">
        <v>44342.330671296302</v>
      </c>
      <c r="F615" s="7">
        <v>112</v>
      </c>
      <c r="G615" s="7" t="str">
        <f>VLOOKUP(Table1314[[#This Row],[LogRecordType]],RecordTypes!$B$13:$C$27,2,0)</f>
        <v>Device Connect Network</v>
      </c>
      <c r="H615" s="5" t="s">
        <v>154</v>
      </c>
      <c r="I615" s="30">
        <f t="shared" si="9"/>
        <v>44342</v>
      </c>
      <c r="J615" s="29">
        <f>+VLOOKUP(Table1314[[#This Row],[DeviceMAC]],C616:F2518,3,0)</f>
        <v>44342.330567129633</v>
      </c>
      <c r="K615">
        <f>+VLOOKUP(Table1314[[#This Row],[DeviceMAC]],C616:F2518,4,0)</f>
        <v>106</v>
      </c>
      <c r="L615" t="str">
        <f>VLOOKUP(Table1314[[#This Row],[PrevRecordType]],RecordTypes!$B$13:$C$27,2,0)</f>
        <v>Device Start is Good</v>
      </c>
      <c r="M615" t="str">
        <f>+VLOOKUP(Table1314[[#This Row],[DeviceMAC]],C616:H2518,5,0)</f>
        <v>Device Start is Good</v>
      </c>
    </row>
    <row r="616" spans="2:13" hidden="1" x14ac:dyDescent="0.3">
      <c r="B616" s="5" t="s">
        <v>29</v>
      </c>
      <c r="C616" s="5" t="s">
        <v>153</v>
      </c>
      <c r="D616" s="6">
        <v>44342</v>
      </c>
      <c r="E616" s="28">
        <v>44342.330567129633</v>
      </c>
      <c r="F616" s="7">
        <v>106</v>
      </c>
      <c r="G616" s="7" t="str">
        <f>VLOOKUP(Table1314[[#This Row],[LogRecordType]],RecordTypes!$B$13:$C$27,2,0)</f>
        <v>Device Start is Good</v>
      </c>
      <c r="H616" s="5" t="s">
        <v>154</v>
      </c>
      <c r="I616" s="30">
        <f t="shared" si="9"/>
        <v>44342</v>
      </c>
      <c r="J616" s="29">
        <f>+VLOOKUP(Table1314[[#This Row],[DeviceMAC]],C617:F2519,3,0)</f>
        <v>44342.328645833331</v>
      </c>
      <c r="K616">
        <f>+VLOOKUP(Table1314[[#This Row],[DeviceMAC]],C617:F2519,4,0)</f>
        <v>102</v>
      </c>
      <c r="L616" t="str">
        <f>VLOOKUP(Table1314[[#This Row],[PrevRecordType]],RecordTypes!$B$13:$C$27,2,0)</f>
        <v>Device Start</v>
      </c>
      <c r="M616" t="str">
        <f>+VLOOKUP(Table1314[[#This Row],[DeviceMAC]],C617:H2519,5,0)</f>
        <v>Device Start</v>
      </c>
    </row>
    <row r="617" spans="2:13" hidden="1" x14ac:dyDescent="0.3">
      <c r="B617" s="5" t="s">
        <v>26</v>
      </c>
      <c r="C617" s="5" t="s">
        <v>156</v>
      </c>
      <c r="D617" s="6">
        <v>44342</v>
      </c>
      <c r="E617" s="28">
        <v>44342.330532407403</v>
      </c>
      <c r="F617" s="7">
        <v>102</v>
      </c>
      <c r="G617" s="7" t="str">
        <f>VLOOKUP(Table1314[[#This Row],[LogRecordType]],RecordTypes!$B$13:$C$27,2,0)</f>
        <v>Device Start</v>
      </c>
      <c r="H617" s="5" t="s">
        <v>157</v>
      </c>
      <c r="I617" s="30">
        <f t="shared" si="9"/>
        <v>44341</v>
      </c>
      <c r="J617" s="29">
        <f>+VLOOKUP(Table1314[[#This Row],[DeviceMAC]],C618:F2520,3,0)</f>
        <v>44341.711550925924</v>
      </c>
      <c r="K617">
        <f>+VLOOKUP(Table1314[[#This Row],[DeviceMAC]],C618:F2520,4,0)</f>
        <v>156</v>
      </c>
      <c r="L617" t="str">
        <f>VLOOKUP(Table1314[[#This Row],[PrevRecordType]],RecordTypes!$B$13:$C$27,2,0)</f>
        <v>PowerDown Or Network Disconnect Discovered</v>
      </c>
      <c r="M617" s="31" t="str">
        <f>+VLOOKUP(Table1314[[#This Row],[DeviceMAC]],C618:H2520,5,0)</f>
        <v>PowerDown Or Network Disconnect Discovered</v>
      </c>
    </row>
    <row r="618" spans="2:13" hidden="1" x14ac:dyDescent="0.3">
      <c r="B618" s="5" t="s">
        <v>26</v>
      </c>
      <c r="C618" s="5" t="s">
        <v>164</v>
      </c>
      <c r="D618" s="6">
        <v>44342</v>
      </c>
      <c r="E618" s="28">
        <v>44342.330451388887</v>
      </c>
      <c r="F618" s="7">
        <v>102</v>
      </c>
      <c r="G618" s="7" t="str">
        <f>VLOOKUP(Table1314[[#This Row],[LogRecordType]],RecordTypes!$B$13:$C$27,2,0)</f>
        <v>Device Start</v>
      </c>
      <c r="H618" s="5" t="s">
        <v>165</v>
      </c>
      <c r="I618" s="30">
        <f t="shared" si="9"/>
        <v>44341</v>
      </c>
      <c r="J618" s="29">
        <f>+VLOOKUP(Table1314[[#This Row],[DeviceMAC]],C619:F2521,3,0)</f>
        <v>44341.703888888871</v>
      </c>
      <c r="K618">
        <f>+VLOOKUP(Table1314[[#This Row],[DeviceMAC]],C619:F2521,4,0)</f>
        <v>156</v>
      </c>
      <c r="L618" t="str">
        <f>VLOOKUP(Table1314[[#This Row],[PrevRecordType]],RecordTypes!$B$13:$C$27,2,0)</f>
        <v>PowerDown Or Network Disconnect Discovered</v>
      </c>
      <c r="M618" s="31" t="str">
        <f>+VLOOKUP(Table1314[[#This Row],[DeviceMAC]],C619:H2521,5,0)</f>
        <v>PowerDown Or Network Disconnect Discovered</v>
      </c>
    </row>
    <row r="619" spans="2:13" hidden="1" x14ac:dyDescent="0.3">
      <c r="B619" s="5" t="s">
        <v>29</v>
      </c>
      <c r="C619" s="5" t="s">
        <v>147</v>
      </c>
      <c r="D619" s="6">
        <v>44342</v>
      </c>
      <c r="E619" s="28">
        <v>44342.329895833333</v>
      </c>
      <c r="F619" s="7">
        <v>113</v>
      </c>
      <c r="G619" s="7" t="str">
        <f>VLOOKUP(Table1314[[#This Row],[LogRecordType]],RecordTypes!$B$13:$C$27,2,0)</f>
        <v>User Login Start</v>
      </c>
      <c r="H619" s="5" t="s">
        <v>160</v>
      </c>
      <c r="I619" s="30">
        <f t="shared" si="9"/>
        <v>44342</v>
      </c>
      <c r="J619" s="29">
        <f>+VLOOKUP(Table1314[[#This Row],[DeviceMAC]],C620:F2522,3,0)</f>
        <v>44342.329895833333</v>
      </c>
      <c r="K619">
        <f>+VLOOKUP(Table1314[[#This Row],[DeviceMAC]],C620:F2522,4,0)</f>
        <v>123</v>
      </c>
      <c r="L619" t="str">
        <f>VLOOKUP(Table1314[[#This Row],[PrevRecordType]],RecordTypes!$B$13:$C$27,2,0)</f>
        <v>User Login Start is Good</v>
      </c>
      <c r="M619" t="str">
        <f>+VLOOKUP(Table1314[[#This Row],[DeviceMAC]],C620:H2522,5,0)</f>
        <v>User Login Start is Good</v>
      </c>
    </row>
    <row r="620" spans="2:13" ht="28.8" x14ac:dyDescent="0.3">
      <c r="B620" s="5" t="s">
        <v>29</v>
      </c>
      <c r="C620" s="5" t="s">
        <v>147</v>
      </c>
      <c r="D620" s="6">
        <v>44342</v>
      </c>
      <c r="E620" s="28">
        <v>44342.329895833333</v>
      </c>
      <c r="F620" s="7">
        <v>123</v>
      </c>
      <c r="G620" s="7" t="str">
        <f>VLOOKUP(Table1314[[#This Row],[LogRecordType]],RecordTypes!$B$13:$C$27,2,0)</f>
        <v>User Login Start is Good</v>
      </c>
      <c r="H620" s="5" t="s">
        <v>160</v>
      </c>
      <c r="I620" s="30">
        <f t="shared" si="9"/>
        <v>44342</v>
      </c>
      <c r="J620" s="29">
        <f>+VLOOKUP(Table1314[[#This Row],[DeviceMAC]],C621:F2523,3,0)</f>
        <v>44342.325416666667</v>
      </c>
      <c r="K620">
        <f>+VLOOKUP(Table1314[[#This Row],[DeviceMAC]],C621:F2523,4,0)</f>
        <v>112</v>
      </c>
      <c r="L620" t="str">
        <f>VLOOKUP(Table1314[[#This Row],[PrevRecordType]],RecordTypes!$B$13:$C$27,2,0)</f>
        <v>Device Connect Network</v>
      </c>
      <c r="M620" t="str">
        <f>+VLOOKUP(Table1314[[#This Row],[DeviceMAC]],C621:H2523,5,0)</f>
        <v>Device Connect Network</v>
      </c>
    </row>
    <row r="621" spans="2:13" hidden="1" x14ac:dyDescent="0.3">
      <c r="B621" s="5" t="s">
        <v>29</v>
      </c>
      <c r="C621" s="5" t="s">
        <v>153</v>
      </c>
      <c r="D621" s="6">
        <v>44342</v>
      </c>
      <c r="E621" s="28">
        <v>44342.328645833331</v>
      </c>
      <c r="F621" s="7">
        <v>102</v>
      </c>
      <c r="G621" s="7" t="str">
        <f>VLOOKUP(Table1314[[#This Row],[LogRecordType]],RecordTypes!$B$13:$C$27,2,0)</f>
        <v>Device Start</v>
      </c>
      <c r="H621" s="5" t="s">
        <v>154</v>
      </c>
      <c r="I621" s="30">
        <f t="shared" si="9"/>
        <v>44341</v>
      </c>
      <c r="J621" s="29">
        <f>+VLOOKUP(Table1314[[#This Row],[DeviceMAC]],C622:F2524,3,0)</f>
        <v>44341.703587962969</v>
      </c>
      <c r="K621">
        <f>+VLOOKUP(Table1314[[#This Row],[DeviceMAC]],C622:F2524,4,0)</f>
        <v>156</v>
      </c>
      <c r="L621" t="str">
        <f>VLOOKUP(Table1314[[#This Row],[PrevRecordType]],RecordTypes!$B$13:$C$27,2,0)</f>
        <v>PowerDown Or Network Disconnect Discovered</v>
      </c>
      <c r="M621" s="31" t="str">
        <f>+VLOOKUP(Table1314[[#This Row],[DeviceMAC]],C622:H2524,5,0)</f>
        <v>PowerDown Or Network Disconnect Discovered</v>
      </c>
    </row>
    <row r="622" spans="2:13" ht="28.8" hidden="1" x14ac:dyDescent="0.3">
      <c r="B622" s="5" t="s">
        <v>26</v>
      </c>
      <c r="C622" s="5" t="s">
        <v>151</v>
      </c>
      <c r="D622" s="6">
        <v>44342</v>
      </c>
      <c r="E622" s="28">
        <v>44342.327743055546</v>
      </c>
      <c r="F622" s="7">
        <v>112</v>
      </c>
      <c r="G622" s="7" t="str">
        <f>VLOOKUP(Table1314[[#This Row],[LogRecordType]],RecordTypes!$B$13:$C$27,2,0)</f>
        <v>Device Connect Network</v>
      </c>
      <c r="H622" s="5" t="s">
        <v>152</v>
      </c>
      <c r="I622" s="30">
        <f t="shared" si="9"/>
        <v>44341</v>
      </c>
      <c r="J622" s="29">
        <f>+VLOOKUP(Table1314[[#This Row],[DeviceMAC]],C623:F2525,3,0)</f>
        <v>44341.721851851842</v>
      </c>
      <c r="K622">
        <f>+VLOOKUP(Table1314[[#This Row],[DeviceMAC]],C623:F2525,4,0)</f>
        <v>156</v>
      </c>
      <c r="L622" t="str">
        <f>VLOOKUP(Table1314[[#This Row],[PrevRecordType]],RecordTypes!$B$13:$C$27,2,0)</f>
        <v>PowerDown Or Network Disconnect Discovered</v>
      </c>
      <c r="M622" s="31" t="str">
        <f>+VLOOKUP(Table1314[[#This Row],[DeviceMAC]],C623:H2525,5,0)</f>
        <v>PowerDown Or Network Disconnect Discovered</v>
      </c>
    </row>
    <row r="623" spans="2:13" ht="28.8" hidden="1" x14ac:dyDescent="0.3">
      <c r="B623" s="5" t="s">
        <v>26</v>
      </c>
      <c r="C623" s="5" t="s">
        <v>149</v>
      </c>
      <c r="D623" s="6">
        <v>44342</v>
      </c>
      <c r="E623" s="28">
        <v>44342.327453703707</v>
      </c>
      <c r="F623" s="7">
        <v>112</v>
      </c>
      <c r="G623" s="7" t="str">
        <f>VLOOKUP(Table1314[[#This Row],[LogRecordType]],RecordTypes!$B$13:$C$27,2,0)</f>
        <v>Device Connect Network</v>
      </c>
      <c r="H623" s="5" t="s">
        <v>150</v>
      </c>
      <c r="I623" s="30">
        <f t="shared" si="9"/>
        <v>44341</v>
      </c>
      <c r="J623" s="29">
        <f>+VLOOKUP(Table1314[[#This Row],[DeviceMAC]],C624:F2526,3,0)</f>
        <v>44341.708634259259</v>
      </c>
      <c r="K623">
        <f>+VLOOKUP(Table1314[[#This Row],[DeviceMAC]],C624:F2526,4,0)</f>
        <v>156</v>
      </c>
      <c r="L623" t="str">
        <f>VLOOKUP(Table1314[[#This Row],[PrevRecordType]],RecordTypes!$B$13:$C$27,2,0)</f>
        <v>PowerDown Or Network Disconnect Discovered</v>
      </c>
      <c r="M623" s="31" t="str">
        <f>+VLOOKUP(Table1314[[#This Row],[DeviceMAC]],C624:H2526,5,0)</f>
        <v>PowerDown Or Network Disconnect Discovered</v>
      </c>
    </row>
    <row r="624" spans="2:13" ht="28.8" hidden="1" x14ac:dyDescent="0.3">
      <c r="B624" s="5" t="s">
        <v>29</v>
      </c>
      <c r="C624" s="5" t="s">
        <v>145</v>
      </c>
      <c r="D624" s="6">
        <v>44342</v>
      </c>
      <c r="E624" s="28">
        <v>44342.325578703698</v>
      </c>
      <c r="F624" s="7">
        <v>112</v>
      </c>
      <c r="G624" s="7" t="str">
        <f>VLOOKUP(Table1314[[#This Row],[LogRecordType]],RecordTypes!$B$13:$C$27,2,0)</f>
        <v>Device Connect Network</v>
      </c>
      <c r="H624" s="5" t="s">
        <v>146</v>
      </c>
      <c r="I624" s="30">
        <f t="shared" si="9"/>
        <v>44341</v>
      </c>
      <c r="J624" s="29">
        <f>+VLOOKUP(Table1314[[#This Row],[DeviceMAC]],C625:F2527,3,0)</f>
        <v>44341.699826388889</v>
      </c>
      <c r="K624">
        <f>+VLOOKUP(Table1314[[#This Row],[DeviceMAC]],C625:F2527,4,0)</f>
        <v>156</v>
      </c>
      <c r="L624" t="str">
        <f>VLOOKUP(Table1314[[#This Row],[PrevRecordType]],RecordTypes!$B$13:$C$27,2,0)</f>
        <v>PowerDown Or Network Disconnect Discovered</v>
      </c>
      <c r="M624" s="31" t="str">
        <f>+VLOOKUP(Table1314[[#This Row],[DeviceMAC]],C625:H2527,5,0)</f>
        <v>PowerDown Or Network Disconnect Discovered</v>
      </c>
    </row>
    <row r="625" spans="2:13" ht="28.8" hidden="1" x14ac:dyDescent="0.3">
      <c r="B625" s="5" t="s">
        <v>29</v>
      </c>
      <c r="C625" s="5" t="s">
        <v>147</v>
      </c>
      <c r="D625" s="6">
        <v>44342</v>
      </c>
      <c r="E625" s="28">
        <v>44342.325416666667</v>
      </c>
      <c r="F625" s="7">
        <v>112</v>
      </c>
      <c r="G625" s="7" t="str">
        <f>VLOOKUP(Table1314[[#This Row],[LogRecordType]],RecordTypes!$B$13:$C$27,2,0)</f>
        <v>Device Connect Network</v>
      </c>
      <c r="H625" s="5" t="s">
        <v>148</v>
      </c>
      <c r="I625" s="30">
        <f t="shared" si="9"/>
        <v>44341</v>
      </c>
      <c r="J625" s="29">
        <f>+VLOOKUP(Table1314[[#This Row],[DeviceMAC]],C626:F2528,3,0)</f>
        <v>44341.712071759255</v>
      </c>
      <c r="K625">
        <f>+VLOOKUP(Table1314[[#This Row],[DeviceMAC]],C626:F2528,4,0)</f>
        <v>156</v>
      </c>
      <c r="L625" t="str">
        <f>VLOOKUP(Table1314[[#This Row],[PrevRecordType]],RecordTypes!$B$13:$C$27,2,0)</f>
        <v>PowerDown Or Network Disconnect Discovered</v>
      </c>
      <c r="M625" s="31" t="str">
        <f>+VLOOKUP(Table1314[[#This Row],[DeviceMAC]],C626:H2528,5,0)</f>
        <v>PowerDown Or Network Disconnect Discovered</v>
      </c>
    </row>
    <row r="626" spans="2:13" ht="28.8" hidden="1" x14ac:dyDescent="0.3">
      <c r="B626" s="5" t="s">
        <v>26</v>
      </c>
      <c r="C626" s="5" t="s">
        <v>143</v>
      </c>
      <c r="D626" s="6">
        <v>44342</v>
      </c>
      <c r="E626" s="28">
        <v>44342.325185185175</v>
      </c>
      <c r="F626" s="7">
        <v>112</v>
      </c>
      <c r="G626" s="7" t="str">
        <f>VLOOKUP(Table1314[[#This Row],[LogRecordType]],RecordTypes!$B$13:$C$27,2,0)</f>
        <v>Device Connect Network</v>
      </c>
      <c r="H626" s="5" t="s">
        <v>144</v>
      </c>
      <c r="I626" s="30">
        <f t="shared" si="9"/>
        <v>44341</v>
      </c>
      <c r="J626" s="29">
        <f>+VLOOKUP(Table1314[[#This Row],[DeviceMAC]],C627:F2529,3,0)</f>
        <v>44341.7030787037</v>
      </c>
      <c r="K626">
        <f>+VLOOKUP(Table1314[[#This Row],[DeviceMAC]],C627:F2529,4,0)</f>
        <v>156</v>
      </c>
      <c r="L626" t="str">
        <f>VLOOKUP(Table1314[[#This Row],[PrevRecordType]],RecordTypes!$B$13:$C$27,2,0)</f>
        <v>PowerDown Or Network Disconnect Discovered</v>
      </c>
      <c r="M626" s="31" t="str">
        <f>+VLOOKUP(Table1314[[#This Row],[DeviceMAC]],C627:H2529,5,0)</f>
        <v>PowerDown Or Network Disconnect Discovered</v>
      </c>
    </row>
    <row r="627" spans="2:13" ht="28.8" hidden="1" x14ac:dyDescent="0.3">
      <c r="B627" s="5" t="s">
        <v>26</v>
      </c>
      <c r="C627" s="5" t="s">
        <v>141</v>
      </c>
      <c r="D627" s="6">
        <v>44342</v>
      </c>
      <c r="E627" s="28">
        <v>44342.32090277777</v>
      </c>
      <c r="F627" s="7">
        <v>112</v>
      </c>
      <c r="G627" s="7" t="str">
        <f>VLOOKUP(Table1314[[#This Row],[LogRecordType]],RecordTypes!$B$13:$C$27,2,0)</f>
        <v>Device Connect Network</v>
      </c>
      <c r="H627" s="5" t="s">
        <v>142</v>
      </c>
      <c r="I627" s="30">
        <f t="shared" si="9"/>
        <v>44341</v>
      </c>
      <c r="J627" s="29">
        <f>+VLOOKUP(Table1314[[#This Row],[DeviceMAC]],C628:F2530,3,0)</f>
        <v>44341.699699074074</v>
      </c>
      <c r="K627">
        <f>+VLOOKUP(Table1314[[#This Row],[DeviceMAC]],C628:F2530,4,0)</f>
        <v>156</v>
      </c>
      <c r="L627" t="str">
        <f>VLOOKUP(Table1314[[#This Row],[PrevRecordType]],RecordTypes!$B$13:$C$27,2,0)</f>
        <v>PowerDown Or Network Disconnect Discovered</v>
      </c>
      <c r="M627" s="31" t="str">
        <f>+VLOOKUP(Table1314[[#This Row],[DeviceMAC]],C628:H2530,5,0)</f>
        <v>PowerDown Or Network Disconnect Discovered</v>
      </c>
    </row>
    <row r="628" spans="2:13" ht="28.8" x14ac:dyDescent="0.3">
      <c r="B628" s="5" t="s">
        <v>29</v>
      </c>
      <c r="C628" s="5" t="s">
        <v>135</v>
      </c>
      <c r="D628" s="6">
        <v>44342</v>
      </c>
      <c r="E628" s="28">
        <v>44342.320127314815</v>
      </c>
      <c r="F628" s="7">
        <v>123</v>
      </c>
      <c r="G628" s="7" t="str">
        <f>VLOOKUP(Table1314[[#This Row],[LogRecordType]],RecordTypes!$B$13:$C$27,2,0)</f>
        <v>User Login Start is Good</v>
      </c>
      <c r="H628" s="5" t="s">
        <v>130</v>
      </c>
      <c r="I628" s="30">
        <f t="shared" si="9"/>
        <v>44342</v>
      </c>
      <c r="J628" s="29">
        <f>+VLOOKUP(Table1314[[#This Row],[DeviceMAC]],C629:F2531,3,0)</f>
        <v>44342.320104166669</v>
      </c>
      <c r="K628">
        <f>+VLOOKUP(Table1314[[#This Row],[DeviceMAC]],C629:F2531,4,0)</f>
        <v>113</v>
      </c>
      <c r="L628" t="str">
        <f>VLOOKUP(Table1314[[#This Row],[PrevRecordType]],RecordTypes!$B$13:$C$27,2,0)</f>
        <v>User Login Start</v>
      </c>
      <c r="M628" t="str">
        <f>+VLOOKUP(Table1314[[#This Row],[DeviceMAC]],C629:H2531,5,0)</f>
        <v>User Login Start</v>
      </c>
    </row>
    <row r="629" spans="2:13" ht="28.8" hidden="1" x14ac:dyDescent="0.3">
      <c r="B629" s="5" t="s">
        <v>29</v>
      </c>
      <c r="C629" s="5" t="s">
        <v>135</v>
      </c>
      <c r="D629" s="6">
        <v>44342</v>
      </c>
      <c r="E629" s="28">
        <v>44342.320104166669</v>
      </c>
      <c r="F629" s="7">
        <v>113</v>
      </c>
      <c r="G629" s="7" t="str">
        <f>VLOOKUP(Table1314[[#This Row],[LogRecordType]],RecordTypes!$B$13:$C$27,2,0)</f>
        <v>User Login Start</v>
      </c>
      <c r="H629" s="5" t="s">
        <v>140</v>
      </c>
      <c r="I629" s="30">
        <f t="shared" si="9"/>
        <v>44342</v>
      </c>
      <c r="J629" s="29">
        <f>+VLOOKUP(Table1314[[#This Row],[DeviceMAC]],C630:F2532,3,0)</f>
        <v>44342.319918981484</v>
      </c>
      <c r="K629">
        <f>+VLOOKUP(Table1314[[#This Row],[DeviceMAC]],C630:F2532,4,0)</f>
        <v>112</v>
      </c>
      <c r="L629" t="str">
        <f>VLOOKUP(Table1314[[#This Row],[PrevRecordType]],RecordTypes!$B$13:$C$27,2,0)</f>
        <v>Device Connect Network</v>
      </c>
      <c r="M629" t="str">
        <f>+VLOOKUP(Table1314[[#This Row],[DeviceMAC]],C630:H2532,5,0)</f>
        <v>Device Connect Network</v>
      </c>
    </row>
    <row r="630" spans="2:13" ht="28.8" hidden="1" x14ac:dyDescent="0.3">
      <c r="B630" s="5" t="s">
        <v>29</v>
      </c>
      <c r="C630" s="5" t="s">
        <v>135</v>
      </c>
      <c r="D630" s="6">
        <v>44342</v>
      </c>
      <c r="E630" s="28">
        <v>44342.319918981484</v>
      </c>
      <c r="F630" s="7">
        <v>112</v>
      </c>
      <c r="G630" s="7" t="str">
        <f>VLOOKUP(Table1314[[#This Row],[LogRecordType]],RecordTypes!$B$13:$C$27,2,0)</f>
        <v>Device Connect Network</v>
      </c>
      <c r="H630" s="5" t="s">
        <v>136</v>
      </c>
      <c r="I630" s="30">
        <f t="shared" si="9"/>
        <v>44342</v>
      </c>
      <c r="J630" s="29">
        <f>+VLOOKUP(Table1314[[#This Row],[DeviceMAC]],C631:F2533,3,0)</f>
        <v>44342.319814814815</v>
      </c>
      <c r="K630">
        <f>+VLOOKUP(Table1314[[#This Row],[DeviceMAC]],C631:F2533,4,0)</f>
        <v>106</v>
      </c>
      <c r="L630" t="str">
        <f>VLOOKUP(Table1314[[#This Row],[PrevRecordType]],RecordTypes!$B$13:$C$27,2,0)</f>
        <v>Device Start is Good</v>
      </c>
      <c r="M630" t="str">
        <f>+VLOOKUP(Table1314[[#This Row],[DeviceMAC]],C631:H2533,5,0)</f>
        <v>Device Start is Good</v>
      </c>
    </row>
    <row r="631" spans="2:13" hidden="1" x14ac:dyDescent="0.3">
      <c r="B631" s="5" t="s">
        <v>29</v>
      </c>
      <c r="C631" s="5" t="s">
        <v>135</v>
      </c>
      <c r="D631" s="6">
        <v>44342</v>
      </c>
      <c r="E631" s="28">
        <v>44342.319814814815</v>
      </c>
      <c r="F631" s="7">
        <v>106</v>
      </c>
      <c r="G631" s="7" t="str">
        <f>VLOOKUP(Table1314[[#This Row],[LogRecordType]],RecordTypes!$B$13:$C$27,2,0)</f>
        <v>Device Start is Good</v>
      </c>
      <c r="H631" s="5" t="s">
        <v>136</v>
      </c>
      <c r="I631" s="30">
        <f t="shared" si="9"/>
        <v>44342</v>
      </c>
      <c r="J631" s="29">
        <f>+VLOOKUP(Table1314[[#This Row],[DeviceMAC]],C632:F2534,3,0)</f>
        <v>44342.318877314814</v>
      </c>
      <c r="K631">
        <f>+VLOOKUP(Table1314[[#This Row],[DeviceMAC]],C632:F2534,4,0)</f>
        <v>102</v>
      </c>
      <c r="L631" t="str">
        <f>VLOOKUP(Table1314[[#This Row],[PrevRecordType]],RecordTypes!$B$13:$C$27,2,0)</f>
        <v>Device Start</v>
      </c>
      <c r="M631" t="str">
        <f>+VLOOKUP(Table1314[[#This Row],[DeviceMAC]],C632:H2534,5,0)</f>
        <v>Device Start</v>
      </c>
    </row>
    <row r="632" spans="2:13" ht="28.8" x14ac:dyDescent="0.3">
      <c r="B632" s="5" t="s">
        <v>26</v>
      </c>
      <c r="C632" s="5" t="s">
        <v>131</v>
      </c>
      <c r="D632" s="6">
        <v>44342</v>
      </c>
      <c r="E632" s="28">
        <v>44342.319270833337</v>
      </c>
      <c r="F632" s="7">
        <v>123</v>
      </c>
      <c r="G632" s="7" t="str">
        <f>VLOOKUP(Table1314[[#This Row],[LogRecordType]],RecordTypes!$B$13:$C$27,2,0)</f>
        <v>User Login Start is Good</v>
      </c>
      <c r="H632" s="5" t="s">
        <v>139</v>
      </c>
      <c r="I632" s="30">
        <f t="shared" si="9"/>
        <v>44342</v>
      </c>
      <c r="J632" s="29">
        <f>+VLOOKUP(Table1314[[#This Row],[DeviceMAC]],C633:F2535,3,0)</f>
        <v>44342.319166666668</v>
      </c>
      <c r="K632">
        <f>+VLOOKUP(Table1314[[#This Row],[DeviceMAC]],C633:F2535,4,0)</f>
        <v>113</v>
      </c>
      <c r="L632" t="str">
        <f>VLOOKUP(Table1314[[#This Row],[PrevRecordType]],RecordTypes!$B$13:$C$27,2,0)</f>
        <v>User Login Start</v>
      </c>
      <c r="M632" t="str">
        <f>+VLOOKUP(Table1314[[#This Row],[DeviceMAC]],C633:H2535,5,0)</f>
        <v>User Login Start</v>
      </c>
    </row>
    <row r="633" spans="2:13" ht="28.8" hidden="1" x14ac:dyDescent="0.3">
      <c r="B633" s="5" t="s">
        <v>26</v>
      </c>
      <c r="C633" s="5" t="s">
        <v>131</v>
      </c>
      <c r="D633" s="6">
        <v>44342</v>
      </c>
      <c r="E633" s="28">
        <v>44342.319166666668</v>
      </c>
      <c r="F633" s="7">
        <v>113</v>
      </c>
      <c r="G633" s="7" t="str">
        <f>VLOOKUP(Table1314[[#This Row],[LogRecordType]],RecordTypes!$B$13:$C$27,2,0)</f>
        <v>User Login Start</v>
      </c>
      <c r="H633" s="5" t="s">
        <v>138</v>
      </c>
      <c r="I633" s="30">
        <f t="shared" si="9"/>
        <v>44342</v>
      </c>
      <c r="J633" s="29">
        <f>+VLOOKUP(Table1314[[#This Row],[DeviceMAC]],C634:F2536,3,0)</f>
        <v>44342.318738425929</v>
      </c>
      <c r="K633">
        <f>+VLOOKUP(Table1314[[#This Row],[DeviceMAC]],C634:F2536,4,0)</f>
        <v>112</v>
      </c>
      <c r="L633" t="str">
        <f>VLOOKUP(Table1314[[#This Row],[PrevRecordType]],RecordTypes!$B$13:$C$27,2,0)</f>
        <v>Device Connect Network</v>
      </c>
      <c r="M633" t="str">
        <f>+VLOOKUP(Table1314[[#This Row],[DeviceMAC]],C634:H2536,5,0)</f>
        <v>Device Connect Network</v>
      </c>
    </row>
    <row r="634" spans="2:13" hidden="1" x14ac:dyDescent="0.3">
      <c r="B634" s="5" t="s">
        <v>29</v>
      </c>
      <c r="C634" s="5" t="s">
        <v>135</v>
      </c>
      <c r="D634" s="6">
        <v>44342</v>
      </c>
      <c r="E634" s="28">
        <v>44342.318877314814</v>
      </c>
      <c r="F634" s="7">
        <v>102</v>
      </c>
      <c r="G634" s="7" t="str">
        <f>VLOOKUP(Table1314[[#This Row],[LogRecordType]],RecordTypes!$B$13:$C$27,2,0)</f>
        <v>Device Start</v>
      </c>
      <c r="H634" s="5" t="s">
        <v>136</v>
      </c>
      <c r="I634" s="30">
        <f t="shared" si="9"/>
        <v>44341</v>
      </c>
      <c r="J634" s="29">
        <f>+VLOOKUP(Table1314[[#This Row],[DeviceMAC]],C635:F2537,3,0)</f>
        <v>44341.688634259255</v>
      </c>
      <c r="K634">
        <f>+VLOOKUP(Table1314[[#This Row],[DeviceMAC]],C635:F2537,4,0)</f>
        <v>156</v>
      </c>
      <c r="L634" t="str">
        <f>VLOOKUP(Table1314[[#This Row],[PrevRecordType]],RecordTypes!$B$13:$C$27,2,0)</f>
        <v>PowerDown Or Network Disconnect Discovered</v>
      </c>
      <c r="M634" s="31" t="str">
        <f>+VLOOKUP(Table1314[[#This Row],[DeviceMAC]],C635:H2537,5,0)</f>
        <v>PowerDown Or Network Disconnect Discovered</v>
      </c>
    </row>
    <row r="635" spans="2:13" ht="28.8" hidden="1" x14ac:dyDescent="0.3">
      <c r="B635" s="5" t="s">
        <v>26</v>
      </c>
      <c r="C635" s="5" t="s">
        <v>131</v>
      </c>
      <c r="D635" s="6">
        <v>44342</v>
      </c>
      <c r="E635" s="28">
        <v>44342.318738425929</v>
      </c>
      <c r="F635" s="7">
        <v>112</v>
      </c>
      <c r="G635" s="7" t="str">
        <f>VLOOKUP(Table1314[[#This Row],[LogRecordType]],RecordTypes!$B$13:$C$27,2,0)</f>
        <v>Device Connect Network</v>
      </c>
      <c r="H635" s="5" t="s">
        <v>132</v>
      </c>
      <c r="I635" s="30">
        <f t="shared" si="9"/>
        <v>44342</v>
      </c>
      <c r="J635" s="29">
        <f>+VLOOKUP(Table1314[[#This Row],[DeviceMAC]],C636:F2538,3,0)</f>
        <v>44342.31863425926</v>
      </c>
      <c r="K635">
        <f>+VLOOKUP(Table1314[[#This Row],[DeviceMAC]],C636:F2538,4,0)</f>
        <v>106</v>
      </c>
      <c r="L635" t="str">
        <f>VLOOKUP(Table1314[[#This Row],[PrevRecordType]],RecordTypes!$B$13:$C$27,2,0)</f>
        <v>Device Start is Good</v>
      </c>
      <c r="M635" t="str">
        <f>+VLOOKUP(Table1314[[#This Row],[DeviceMAC]],C636:H2538,5,0)</f>
        <v>Device Start is Good</v>
      </c>
    </row>
    <row r="636" spans="2:13" hidden="1" x14ac:dyDescent="0.3">
      <c r="B636" s="5" t="s">
        <v>26</v>
      </c>
      <c r="C636" s="5" t="s">
        <v>131</v>
      </c>
      <c r="D636" s="6">
        <v>44342</v>
      </c>
      <c r="E636" s="28">
        <v>44342.31863425926</v>
      </c>
      <c r="F636" s="7">
        <v>106</v>
      </c>
      <c r="G636" s="7" t="str">
        <f>VLOOKUP(Table1314[[#This Row],[LogRecordType]],RecordTypes!$B$13:$C$27,2,0)</f>
        <v>Device Start is Good</v>
      </c>
      <c r="H636" s="5" t="s">
        <v>132</v>
      </c>
      <c r="I636" s="30">
        <f t="shared" si="9"/>
        <v>44342</v>
      </c>
      <c r="J636" s="29">
        <f>+VLOOKUP(Table1314[[#This Row],[DeviceMAC]],C637:F2539,3,0)</f>
        <v>44342.317766203705</v>
      </c>
      <c r="K636">
        <f>+VLOOKUP(Table1314[[#This Row],[DeviceMAC]],C637:F2539,4,0)</f>
        <v>102</v>
      </c>
      <c r="L636" t="str">
        <f>VLOOKUP(Table1314[[#This Row],[PrevRecordType]],RecordTypes!$B$13:$C$27,2,0)</f>
        <v>Device Start</v>
      </c>
      <c r="M636" t="str">
        <f>+VLOOKUP(Table1314[[#This Row],[DeviceMAC]],C637:H2539,5,0)</f>
        <v>Device Start</v>
      </c>
    </row>
    <row r="637" spans="2:13" ht="28.8" x14ac:dyDescent="0.3">
      <c r="B637" s="5" t="s">
        <v>26</v>
      </c>
      <c r="C637" s="5" t="s">
        <v>124</v>
      </c>
      <c r="D637" s="6">
        <v>44342</v>
      </c>
      <c r="E637" s="28">
        <v>44342.317870370374</v>
      </c>
      <c r="F637" s="7">
        <v>123</v>
      </c>
      <c r="G637" s="7" t="str">
        <f>VLOOKUP(Table1314[[#This Row],[LogRecordType]],RecordTypes!$B$13:$C$27,2,0)</f>
        <v>User Login Start is Good</v>
      </c>
      <c r="H637" s="5" t="s">
        <v>134</v>
      </c>
      <c r="I637" s="30">
        <f t="shared" si="9"/>
        <v>44342</v>
      </c>
      <c r="J637" s="29">
        <f>+VLOOKUP(Table1314[[#This Row],[DeviceMAC]],C638:F2540,3,0)</f>
        <v>44342.317743055559</v>
      </c>
      <c r="K637">
        <f>+VLOOKUP(Table1314[[#This Row],[DeviceMAC]],C638:F2540,4,0)</f>
        <v>113</v>
      </c>
      <c r="L637" t="str">
        <f>VLOOKUP(Table1314[[#This Row],[PrevRecordType]],RecordTypes!$B$13:$C$27,2,0)</f>
        <v>User Login Start</v>
      </c>
      <c r="M637" t="str">
        <f>+VLOOKUP(Table1314[[#This Row],[DeviceMAC]],C638:H2540,5,0)</f>
        <v>User Login Start</v>
      </c>
    </row>
    <row r="638" spans="2:13" hidden="1" x14ac:dyDescent="0.3">
      <c r="B638" s="5" t="s">
        <v>26</v>
      </c>
      <c r="C638" s="5" t="s">
        <v>131</v>
      </c>
      <c r="D638" s="6">
        <v>44342</v>
      </c>
      <c r="E638" s="28">
        <v>44342.317766203705</v>
      </c>
      <c r="F638" s="7">
        <v>102</v>
      </c>
      <c r="G638" s="7" t="str">
        <f>VLOOKUP(Table1314[[#This Row],[LogRecordType]],RecordTypes!$B$13:$C$27,2,0)</f>
        <v>Device Start</v>
      </c>
      <c r="H638" s="5" t="s">
        <v>132</v>
      </c>
      <c r="I638" s="30">
        <f t="shared" si="9"/>
        <v>44341</v>
      </c>
      <c r="J638" s="29">
        <f>+VLOOKUP(Table1314[[#This Row],[DeviceMAC]],C639:F2541,3,0)</f>
        <v>44341.688842592594</v>
      </c>
      <c r="K638">
        <f>+VLOOKUP(Table1314[[#This Row],[DeviceMAC]],C639:F2541,4,0)</f>
        <v>156</v>
      </c>
      <c r="L638" t="str">
        <f>VLOOKUP(Table1314[[#This Row],[PrevRecordType]],RecordTypes!$B$13:$C$27,2,0)</f>
        <v>PowerDown Or Network Disconnect Discovered</v>
      </c>
      <c r="M638" s="31" t="str">
        <f>+VLOOKUP(Table1314[[#This Row],[DeviceMAC]],C639:H2541,5,0)</f>
        <v>PowerDown Or Network Disconnect Discovered</v>
      </c>
    </row>
    <row r="639" spans="2:13" ht="28.8" hidden="1" x14ac:dyDescent="0.3">
      <c r="B639" s="5" t="s">
        <v>26</v>
      </c>
      <c r="C639" s="5" t="s">
        <v>124</v>
      </c>
      <c r="D639" s="6">
        <v>44342</v>
      </c>
      <c r="E639" s="28">
        <v>44342.317743055559</v>
      </c>
      <c r="F639" s="7">
        <v>113</v>
      </c>
      <c r="G639" s="7" t="str">
        <f>VLOOKUP(Table1314[[#This Row],[LogRecordType]],RecordTypes!$B$13:$C$27,2,0)</f>
        <v>User Login Start</v>
      </c>
      <c r="H639" s="5" t="s">
        <v>133</v>
      </c>
      <c r="I639" s="30">
        <f t="shared" si="9"/>
        <v>44342</v>
      </c>
      <c r="J639" s="29">
        <f>+VLOOKUP(Table1314[[#This Row],[DeviceMAC]],C640:F2542,3,0)</f>
        <v>44342.317048611112</v>
      </c>
      <c r="K639">
        <f>+VLOOKUP(Table1314[[#This Row],[DeviceMAC]],C640:F2542,4,0)</f>
        <v>112</v>
      </c>
      <c r="L639" t="str">
        <f>VLOOKUP(Table1314[[#This Row],[PrevRecordType]],RecordTypes!$B$13:$C$27,2,0)</f>
        <v>Device Connect Network</v>
      </c>
      <c r="M639" t="str">
        <f>+VLOOKUP(Table1314[[#This Row],[DeviceMAC]],C640:H2542,5,0)</f>
        <v>Device Connect Network</v>
      </c>
    </row>
    <row r="640" spans="2:13" ht="28.8" x14ac:dyDescent="0.3">
      <c r="B640" s="5" t="s">
        <v>29</v>
      </c>
      <c r="C640" s="5" t="s">
        <v>116</v>
      </c>
      <c r="D640" s="6">
        <v>44342</v>
      </c>
      <c r="E640" s="28">
        <v>44342.317407407398</v>
      </c>
      <c r="F640" s="7">
        <v>123</v>
      </c>
      <c r="G640" s="7" t="str">
        <f>VLOOKUP(Table1314[[#This Row],[LogRecordType]],RecordTypes!$B$13:$C$27,2,0)</f>
        <v>User Login Start is Good</v>
      </c>
      <c r="H640" s="5" t="s">
        <v>128</v>
      </c>
      <c r="I640" s="30">
        <f t="shared" si="9"/>
        <v>44342</v>
      </c>
      <c r="J640" s="29">
        <f>+VLOOKUP(Table1314[[#This Row],[DeviceMAC]],C641:F2543,3,0)</f>
        <v>44342.317314814805</v>
      </c>
      <c r="K640">
        <f>+VLOOKUP(Table1314[[#This Row],[DeviceMAC]],C641:F2543,4,0)</f>
        <v>113</v>
      </c>
      <c r="L640" t="str">
        <f>VLOOKUP(Table1314[[#This Row],[PrevRecordType]],RecordTypes!$B$13:$C$27,2,0)</f>
        <v>User Login Start</v>
      </c>
      <c r="M640" t="str">
        <f>+VLOOKUP(Table1314[[#This Row],[DeviceMAC]],C641:H2543,5,0)</f>
        <v>User Login Start</v>
      </c>
    </row>
    <row r="641" spans="2:13" hidden="1" x14ac:dyDescent="0.3">
      <c r="B641" s="5" t="s">
        <v>29</v>
      </c>
      <c r="C641" s="5" t="s">
        <v>116</v>
      </c>
      <c r="D641" s="6">
        <v>44342</v>
      </c>
      <c r="E641" s="28">
        <v>44342.317314814805</v>
      </c>
      <c r="F641" s="7">
        <v>113</v>
      </c>
      <c r="G641" s="7" t="str">
        <f>VLOOKUP(Table1314[[#This Row],[LogRecordType]],RecordTypes!$B$13:$C$27,2,0)</f>
        <v>User Login Start</v>
      </c>
      <c r="H641" s="5" t="s">
        <v>128</v>
      </c>
      <c r="I641" s="30">
        <f t="shared" si="9"/>
        <v>44342</v>
      </c>
      <c r="J641" s="29">
        <f>+VLOOKUP(Table1314[[#This Row],[DeviceMAC]],C642:F2544,3,0)</f>
        <v>44342.312442129623</v>
      </c>
      <c r="K641">
        <f>+VLOOKUP(Table1314[[#This Row],[DeviceMAC]],C642:F2544,4,0)</f>
        <v>112</v>
      </c>
      <c r="L641" t="str">
        <f>VLOOKUP(Table1314[[#This Row],[PrevRecordType]],RecordTypes!$B$13:$C$27,2,0)</f>
        <v>Device Connect Network</v>
      </c>
      <c r="M641" t="str">
        <f>+VLOOKUP(Table1314[[#This Row],[DeviceMAC]],C642:H2544,5,0)</f>
        <v>Device Connect Network</v>
      </c>
    </row>
    <row r="642" spans="2:13" ht="28.8" x14ac:dyDescent="0.3">
      <c r="B642" s="5" t="s">
        <v>29</v>
      </c>
      <c r="C642" s="5" t="s">
        <v>105</v>
      </c>
      <c r="D642" s="6">
        <v>44342</v>
      </c>
      <c r="E642" s="28">
        <v>44342.317129629635</v>
      </c>
      <c r="F642" s="7">
        <v>123</v>
      </c>
      <c r="G642" s="7" t="str">
        <f>VLOOKUP(Table1314[[#This Row],[LogRecordType]],RecordTypes!$B$13:$C$27,2,0)</f>
        <v>User Login Start is Good</v>
      </c>
      <c r="H642" s="5" t="s">
        <v>127</v>
      </c>
      <c r="I642" s="30">
        <f t="shared" si="9"/>
        <v>44342</v>
      </c>
      <c r="J642" s="29">
        <f>+VLOOKUP(Table1314[[#This Row],[DeviceMAC]],C643:F2545,3,0)</f>
        <v>44342.316990740743</v>
      </c>
      <c r="K642">
        <f>+VLOOKUP(Table1314[[#This Row],[DeviceMAC]],C643:F2545,4,0)</f>
        <v>113</v>
      </c>
      <c r="L642" t="str">
        <f>VLOOKUP(Table1314[[#This Row],[PrevRecordType]],RecordTypes!$B$13:$C$27,2,0)</f>
        <v>User Login Start</v>
      </c>
      <c r="M642" t="str">
        <f>+VLOOKUP(Table1314[[#This Row],[DeviceMAC]],C643:H2545,5,0)</f>
        <v>User Login Start</v>
      </c>
    </row>
    <row r="643" spans="2:13" ht="28.8" hidden="1" x14ac:dyDescent="0.3">
      <c r="B643" s="5" t="s">
        <v>26</v>
      </c>
      <c r="C643" s="5" t="s">
        <v>124</v>
      </c>
      <c r="D643" s="6">
        <v>44342</v>
      </c>
      <c r="E643" s="28">
        <v>44342.317048611112</v>
      </c>
      <c r="F643" s="7">
        <v>112</v>
      </c>
      <c r="G643" s="7" t="str">
        <f>VLOOKUP(Table1314[[#This Row],[LogRecordType]],RecordTypes!$B$13:$C$27,2,0)</f>
        <v>Device Connect Network</v>
      </c>
      <c r="H643" s="5" t="s">
        <v>125</v>
      </c>
      <c r="I643" s="30">
        <f t="shared" si="9"/>
        <v>44342</v>
      </c>
      <c r="J643" s="29">
        <f>+VLOOKUP(Table1314[[#This Row],[DeviceMAC]],C644:F2546,3,0)</f>
        <v>44342.316944444443</v>
      </c>
      <c r="K643">
        <f>+VLOOKUP(Table1314[[#This Row],[DeviceMAC]],C644:F2546,4,0)</f>
        <v>106</v>
      </c>
      <c r="L643" t="str">
        <f>VLOOKUP(Table1314[[#This Row],[PrevRecordType]],RecordTypes!$B$13:$C$27,2,0)</f>
        <v>Device Start is Good</v>
      </c>
      <c r="M643" t="str">
        <f>+VLOOKUP(Table1314[[#This Row],[DeviceMAC]],C644:H2546,5,0)</f>
        <v>Device Start is Good</v>
      </c>
    </row>
    <row r="644" spans="2:13" hidden="1" x14ac:dyDescent="0.3">
      <c r="B644" s="5" t="s">
        <v>29</v>
      </c>
      <c r="C644" s="5" t="s">
        <v>105</v>
      </c>
      <c r="D644" s="6">
        <v>44342</v>
      </c>
      <c r="E644" s="28">
        <v>44342.316990740743</v>
      </c>
      <c r="F644" s="7">
        <v>113</v>
      </c>
      <c r="G644" s="7" t="str">
        <f>VLOOKUP(Table1314[[#This Row],[LogRecordType]],RecordTypes!$B$13:$C$27,2,0)</f>
        <v>User Login Start</v>
      </c>
      <c r="H644" s="5" t="s">
        <v>127</v>
      </c>
      <c r="I644" s="30">
        <f t="shared" si="9"/>
        <v>44342</v>
      </c>
      <c r="J644" s="29">
        <f>+VLOOKUP(Table1314[[#This Row],[DeviceMAC]],C645:F2547,3,0)</f>
        <v>44342.307256944448</v>
      </c>
      <c r="K644">
        <f>+VLOOKUP(Table1314[[#This Row],[DeviceMAC]],C645:F2547,4,0)</f>
        <v>112</v>
      </c>
      <c r="L644" t="str">
        <f>VLOOKUP(Table1314[[#This Row],[PrevRecordType]],RecordTypes!$B$13:$C$27,2,0)</f>
        <v>Device Connect Network</v>
      </c>
      <c r="M644" t="str">
        <f>+VLOOKUP(Table1314[[#This Row],[DeviceMAC]],C645:H2547,5,0)</f>
        <v>Device Connect Network</v>
      </c>
    </row>
    <row r="645" spans="2:13" hidden="1" x14ac:dyDescent="0.3">
      <c r="B645" s="5" t="s">
        <v>26</v>
      </c>
      <c r="C645" s="5" t="s">
        <v>124</v>
      </c>
      <c r="D645" s="6">
        <v>44342</v>
      </c>
      <c r="E645" s="28">
        <v>44342.316944444443</v>
      </c>
      <c r="F645" s="7">
        <v>106</v>
      </c>
      <c r="G645" s="7" t="str">
        <f>VLOOKUP(Table1314[[#This Row],[LogRecordType]],RecordTypes!$B$13:$C$27,2,0)</f>
        <v>Device Start is Good</v>
      </c>
      <c r="H645" s="5" t="s">
        <v>125</v>
      </c>
      <c r="I645" s="30">
        <f t="shared" si="9"/>
        <v>44342</v>
      </c>
      <c r="J645" s="29">
        <f>+VLOOKUP(Table1314[[#This Row],[DeviceMAC]],C646:F2548,3,0)</f>
        <v>44342.314768518518</v>
      </c>
      <c r="K645">
        <f>+VLOOKUP(Table1314[[#This Row],[DeviceMAC]],C646:F2548,4,0)</f>
        <v>102</v>
      </c>
      <c r="L645" t="str">
        <f>VLOOKUP(Table1314[[#This Row],[PrevRecordType]],RecordTypes!$B$13:$C$27,2,0)</f>
        <v>Device Start</v>
      </c>
      <c r="M645" t="str">
        <f>+VLOOKUP(Table1314[[#This Row],[DeviceMAC]],C646:H2548,5,0)</f>
        <v>Device Start</v>
      </c>
    </row>
    <row r="646" spans="2:13" ht="28.8" x14ac:dyDescent="0.3">
      <c r="B646" s="5" t="s">
        <v>29</v>
      </c>
      <c r="C646" s="5" t="s">
        <v>120</v>
      </c>
      <c r="D646" s="6">
        <v>44342</v>
      </c>
      <c r="E646" s="28">
        <v>44342.316944444443</v>
      </c>
      <c r="F646" s="7">
        <v>123</v>
      </c>
      <c r="G646" s="7" t="str">
        <f>VLOOKUP(Table1314[[#This Row],[LogRecordType]],RecordTypes!$B$13:$C$27,2,0)</f>
        <v>User Login Start is Good</v>
      </c>
      <c r="H646" s="5" t="s">
        <v>130</v>
      </c>
      <c r="I646" s="30">
        <f t="shared" si="9"/>
        <v>44342</v>
      </c>
      <c r="J646" s="29">
        <f>+VLOOKUP(Table1314[[#This Row],[DeviceMAC]],C647:F2549,3,0)</f>
        <v>44342.316886574074</v>
      </c>
      <c r="K646">
        <f>+VLOOKUP(Table1314[[#This Row],[DeviceMAC]],C647:F2549,4,0)</f>
        <v>113</v>
      </c>
      <c r="L646" t="str">
        <f>VLOOKUP(Table1314[[#This Row],[PrevRecordType]],RecordTypes!$B$13:$C$27,2,0)</f>
        <v>User Login Start</v>
      </c>
      <c r="M646" t="str">
        <f>+VLOOKUP(Table1314[[#This Row],[DeviceMAC]],C647:H2549,5,0)</f>
        <v>User Login Start</v>
      </c>
    </row>
    <row r="647" spans="2:13" hidden="1" x14ac:dyDescent="0.3">
      <c r="B647" s="5" t="s">
        <v>29</v>
      </c>
      <c r="C647" s="5" t="s">
        <v>120</v>
      </c>
      <c r="D647" s="6">
        <v>44342</v>
      </c>
      <c r="E647" s="28">
        <v>44342.316886574074</v>
      </c>
      <c r="F647" s="7">
        <v>113</v>
      </c>
      <c r="G647" s="7" t="str">
        <f>VLOOKUP(Table1314[[#This Row],[LogRecordType]],RecordTypes!$B$13:$C$27,2,0)</f>
        <v>User Login Start</v>
      </c>
      <c r="H647" s="5" t="s">
        <v>130</v>
      </c>
      <c r="I647" s="30">
        <f t="shared" si="9"/>
        <v>44342</v>
      </c>
      <c r="J647" s="29">
        <f>+VLOOKUP(Table1314[[#This Row],[DeviceMAC]],C648:F2550,3,0)</f>
        <v>44342.312395833331</v>
      </c>
      <c r="K647">
        <f>+VLOOKUP(Table1314[[#This Row],[DeviceMAC]],C648:F2550,4,0)</f>
        <v>112</v>
      </c>
      <c r="L647" t="str">
        <f>VLOOKUP(Table1314[[#This Row],[PrevRecordType]],RecordTypes!$B$13:$C$27,2,0)</f>
        <v>Device Connect Network</v>
      </c>
      <c r="M647" t="str">
        <f>+VLOOKUP(Table1314[[#This Row],[DeviceMAC]],C648:H2550,5,0)</f>
        <v>Device Connect Network</v>
      </c>
    </row>
    <row r="648" spans="2:13" ht="28.8" x14ac:dyDescent="0.3">
      <c r="B648" s="5" t="s">
        <v>29</v>
      </c>
      <c r="C648" s="5" t="s">
        <v>113</v>
      </c>
      <c r="D648" s="6">
        <v>44342</v>
      </c>
      <c r="E648" s="28">
        <v>44342.31585648148</v>
      </c>
      <c r="F648" s="7">
        <v>123</v>
      </c>
      <c r="G648" s="7" t="str">
        <f>VLOOKUP(Table1314[[#This Row],[LogRecordType]],RecordTypes!$B$13:$C$27,2,0)</f>
        <v>User Login Start is Good</v>
      </c>
      <c r="H648" s="5" t="s">
        <v>129</v>
      </c>
      <c r="I648" s="30">
        <f t="shared" si="9"/>
        <v>44342</v>
      </c>
      <c r="J648" s="29">
        <f>+VLOOKUP(Table1314[[#This Row],[DeviceMAC]],C649:F2551,3,0)</f>
        <v>44342.315740740742</v>
      </c>
      <c r="K648">
        <f>+VLOOKUP(Table1314[[#This Row],[DeviceMAC]],C649:F2551,4,0)</f>
        <v>113</v>
      </c>
      <c r="L648" t="str">
        <f>VLOOKUP(Table1314[[#This Row],[PrevRecordType]],RecordTypes!$B$13:$C$27,2,0)</f>
        <v>User Login Start</v>
      </c>
      <c r="M648" t="str">
        <f>+VLOOKUP(Table1314[[#This Row],[DeviceMAC]],C649:H2551,5,0)</f>
        <v>User Login Start</v>
      </c>
    </row>
    <row r="649" spans="2:13" hidden="1" x14ac:dyDescent="0.3">
      <c r="B649" s="5" t="s">
        <v>29</v>
      </c>
      <c r="C649" s="5" t="s">
        <v>113</v>
      </c>
      <c r="D649" s="6">
        <v>44342</v>
      </c>
      <c r="E649" s="28">
        <v>44342.315740740742</v>
      </c>
      <c r="F649" s="7">
        <v>113</v>
      </c>
      <c r="G649" s="7" t="str">
        <f>VLOOKUP(Table1314[[#This Row],[LogRecordType]],RecordTypes!$B$13:$C$27,2,0)</f>
        <v>User Login Start</v>
      </c>
      <c r="H649" s="5" t="s">
        <v>129</v>
      </c>
      <c r="I649" s="30">
        <f t="shared" si="9"/>
        <v>44342</v>
      </c>
      <c r="J649" s="29">
        <f>+VLOOKUP(Table1314[[#This Row],[DeviceMAC]],C650:F2552,3,0)</f>
        <v>44342.310601851852</v>
      </c>
      <c r="K649">
        <f>+VLOOKUP(Table1314[[#This Row],[DeviceMAC]],C650:F2552,4,0)</f>
        <v>112</v>
      </c>
      <c r="L649" t="str">
        <f>VLOOKUP(Table1314[[#This Row],[PrevRecordType]],RecordTypes!$B$13:$C$27,2,0)</f>
        <v>Device Connect Network</v>
      </c>
      <c r="M649" t="str">
        <f>+VLOOKUP(Table1314[[#This Row],[DeviceMAC]],C650:H2552,5,0)</f>
        <v>Device Connect Network</v>
      </c>
    </row>
    <row r="650" spans="2:13" ht="28.8" x14ac:dyDescent="0.3">
      <c r="B650" s="5" t="s">
        <v>29</v>
      </c>
      <c r="C650" s="5" t="s">
        <v>122</v>
      </c>
      <c r="D650" s="6">
        <v>44342</v>
      </c>
      <c r="E650" s="28">
        <v>44342.314872685194</v>
      </c>
      <c r="F650" s="7">
        <v>123</v>
      </c>
      <c r="G650" s="7" t="str">
        <f>VLOOKUP(Table1314[[#This Row],[LogRecordType]],RecordTypes!$B$13:$C$27,2,0)</f>
        <v>User Login Start is Good</v>
      </c>
      <c r="H650" s="5" t="s">
        <v>127</v>
      </c>
      <c r="I650" s="30">
        <f t="shared" si="9"/>
        <v>44342</v>
      </c>
      <c r="J650" s="29">
        <f>+VLOOKUP(Table1314[[#This Row],[DeviceMAC]],C651:F2553,3,0)</f>
        <v>44342.314710648156</v>
      </c>
      <c r="K650">
        <f>+VLOOKUP(Table1314[[#This Row],[DeviceMAC]],C651:F2553,4,0)</f>
        <v>113</v>
      </c>
      <c r="L650" t="str">
        <f>VLOOKUP(Table1314[[#This Row],[PrevRecordType]],RecordTypes!$B$13:$C$27,2,0)</f>
        <v>User Login Start</v>
      </c>
      <c r="M650" t="str">
        <f>+VLOOKUP(Table1314[[#This Row],[DeviceMAC]],C651:H2553,5,0)</f>
        <v>User Login Start</v>
      </c>
    </row>
    <row r="651" spans="2:13" hidden="1" x14ac:dyDescent="0.3">
      <c r="B651" s="5" t="s">
        <v>26</v>
      </c>
      <c r="C651" s="5" t="s">
        <v>124</v>
      </c>
      <c r="D651" s="6">
        <v>44342</v>
      </c>
      <c r="E651" s="28">
        <v>44342.314768518518</v>
      </c>
      <c r="F651" s="7">
        <v>102</v>
      </c>
      <c r="G651" s="7" t="str">
        <f>VLOOKUP(Table1314[[#This Row],[LogRecordType]],RecordTypes!$B$13:$C$27,2,0)</f>
        <v>Device Start</v>
      </c>
      <c r="H651" s="5" t="s">
        <v>125</v>
      </c>
      <c r="I651" s="30">
        <f t="shared" ref="I651:I714" si="10">+VLOOKUP(C651,C652:H2554,2,0)</f>
        <v>44341</v>
      </c>
      <c r="J651" s="29">
        <f>+VLOOKUP(Table1314[[#This Row],[DeviceMAC]],C652:F2554,3,0)</f>
        <v>44341.6956712963</v>
      </c>
      <c r="K651">
        <f>+VLOOKUP(Table1314[[#This Row],[DeviceMAC]],C652:F2554,4,0)</f>
        <v>156</v>
      </c>
      <c r="L651" t="str">
        <f>VLOOKUP(Table1314[[#This Row],[PrevRecordType]],RecordTypes!$B$13:$C$27,2,0)</f>
        <v>PowerDown Or Network Disconnect Discovered</v>
      </c>
      <c r="M651" s="31" t="str">
        <f>+VLOOKUP(Table1314[[#This Row],[DeviceMAC]],C652:H2554,5,0)</f>
        <v>PowerDown Or Network Disconnect Discovered</v>
      </c>
    </row>
    <row r="652" spans="2:13" ht="28.8" hidden="1" x14ac:dyDescent="0.3">
      <c r="B652" s="5" t="s">
        <v>29</v>
      </c>
      <c r="C652" s="5" t="s">
        <v>122</v>
      </c>
      <c r="D652" s="6">
        <v>44342</v>
      </c>
      <c r="E652" s="28">
        <v>44342.314710648156</v>
      </c>
      <c r="F652" s="7">
        <v>113</v>
      </c>
      <c r="G652" s="7" t="str">
        <f>VLOOKUP(Table1314[[#This Row],[LogRecordType]],RecordTypes!$B$13:$C$27,2,0)</f>
        <v>User Login Start</v>
      </c>
      <c r="H652" s="5" t="s">
        <v>126</v>
      </c>
      <c r="I652" s="30">
        <f t="shared" si="10"/>
        <v>44342</v>
      </c>
      <c r="J652" s="29">
        <f>+VLOOKUP(Table1314[[#This Row],[DeviceMAC]],C653:F2555,3,0)</f>
        <v>44342.313888888893</v>
      </c>
      <c r="K652">
        <f>+VLOOKUP(Table1314[[#This Row],[DeviceMAC]],C653:F2555,4,0)</f>
        <v>112</v>
      </c>
      <c r="L652" t="str">
        <f>VLOOKUP(Table1314[[#This Row],[PrevRecordType]],RecordTypes!$B$13:$C$27,2,0)</f>
        <v>Device Connect Network</v>
      </c>
      <c r="M652" t="str">
        <f>+VLOOKUP(Table1314[[#This Row],[DeviceMAC]],C653:H2555,5,0)</f>
        <v>Device Connect Network</v>
      </c>
    </row>
    <row r="653" spans="2:13" ht="28.8" hidden="1" x14ac:dyDescent="0.3">
      <c r="B653" s="5" t="s">
        <v>29</v>
      </c>
      <c r="C653" s="5" t="s">
        <v>122</v>
      </c>
      <c r="D653" s="6">
        <v>44342</v>
      </c>
      <c r="E653" s="28">
        <v>44342.313888888893</v>
      </c>
      <c r="F653" s="7">
        <v>112</v>
      </c>
      <c r="G653" s="7" t="str">
        <f>VLOOKUP(Table1314[[#This Row],[LogRecordType]],RecordTypes!$B$13:$C$27,2,0)</f>
        <v>Device Connect Network</v>
      </c>
      <c r="H653" s="5" t="s">
        <v>123</v>
      </c>
      <c r="I653" s="30">
        <f t="shared" si="10"/>
        <v>44342</v>
      </c>
      <c r="J653" s="29">
        <f>+VLOOKUP(Table1314[[#This Row],[DeviceMAC]],C654:F2556,3,0)</f>
        <v>44342.313784722224</v>
      </c>
      <c r="K653">
        <f>+VLOOKUP(Table1314[[#This Row],[DeviceMAC]],C654:F2556,4,0)</f>
        <v>106</v>
      </c>
      <c r="L653" t="str">
        <f>VLOOKUP(Table1314[[#This Row],[PrevRecordType]],RecordTypes!$B$13:$C$27,2,0)</f>
        <v>Device Start is Good</v>
      </c>
      <c r="M653" t="str">
        <f>+VLOOKUP(Table1314[[#This Row],[DeviceMAC]],C654:H2556,5,0)</f>
        <v>Device Start is Good</v>
      </c>
    </row>
    <row r="654" spans="2:13" ht="43.2" hidden="1" x14ac:dyDescent="0.3">
      <c r="B654" s="5" t="s">
        <v>26</v>
      </c>
      <c r="C654" s="5" t="s">
        <v>109</v>
      </c>
      <c r="D654" s="6">
        <v>44342</v>
      </c>
      <c r="E654" s="28">
        <v>44342.313842592594</v>
      </c>
      <c r="F654" s="7">
        <v>156</v>
      </c>
      <c r="G654" s="7" t="str">
        <f>VLOOKUP(Table1314[[#This Row],[LogRecordType]],RecordTypes!$B$13:$C$27,2,0)</f>
        <v>PowerDown Or Network Disconnect Discovered</v>
      </c>
      <c r="H654" s="5" t="s">
        <v>67</v>
      </c>
      <c r="I654" s="30">
        <f t="shared" si="10"/>
        <v>44342</v>
      </c>
      <c r="J654" s="29">
        <f>+VLOOKUP(Table1314[[#This Row],[DeviceMAC]],C655:F2557,3,0)</f>
        <v>44342.313726851855</v>
      </c>
      <c r="K654">
        <f>+VLOOKUP(Table1314[[#This Row],[DeviceMAC]],C655:F2557,4,0)</f>
        <v>123</v>
      </c>
      <c r="L654" t="str">
        <f>VLOOKUP(Table1314[[#This Row],[PrevRecordType]],RecordTypes!$B$13:$C$27,2,0)</f>
        <v>User Login Start is Good</v>
      </c>
      <c r="M654" t="str">
        <f>+VLOOKUP(Table1314[[#This Row],[DeviceMAC]],C655:H2557,5,0)</f>
        <v>User Login Start is Good</v>
      </c>
    </row>
    <row r="655" spans="2:13" hidden="1" x14ac:dyDescent="0.3">
      <c r="B655" s="5" t="s">
        <v>29</v>
      </c>
      <c r="C655" s="5" t="s">
        <v>122</v>
      </c>
      <c r="D655" s="6">
        <v>44342</v>
      </c>
      <c r="E655" s="28">
        <v>44342.313784722224</v>
      </c>
      <c r="F655" s="7">
        <v>106</v>
      </c>
      <c r="G655" s="7" t="str">
        <f>VLOOKUP(Table1314[[#This Row],[LogRecordType]],RecordTypes!$B$13:$C$27,2,0)</f>
        <v>Device Start is Good</v>
      </c>
      <c r="H655" s="5" t="s">
        <v>123</v>
      </c>
      <c r="I655" s="30">
        <f t="shared" si="10"/>
        <v>44342</v>
      </c>
      <c r="J655" s="29">
        <f>+VLOOKUP(Table1314[[#This Row],[DeviceMAC]],C656:F2558,3,0)</f>
        <v>44342.313009259262</v>
      </c>
      <c r="K655">
        <f>+VLOOKUP(Table1314[[#This Row],[DeviceMAC]],C656:F2558,4,0)</f>
        <v>102</v>
      </c>
      <c r="L655" t="str">
        <f>VLOOKUP(Table1314[[#This Row],[PrevRecordType]],RecordTypes!$B$13:$C$27,2,0)</f>
        <v>Device Start</v>
      </c>
      <c r="M655" t="str">
        <f>+VLOOKUP(Table1314[[#This Row],[DeviceMAC]],C656:H2558,5,0)</f>
        <v>Device Start</v>
      </c>
    </row>
    <row r="656" spans="2:13" ht="28.8" x14ac:dyDescent="0.3">
      <c r="B656" s="5" t="s">
        <v>26</v>
      </c>
      <c r="C656" s="5" t="s">
        <v>109</v>
      </c>
      <c r="D656" s="6">
        <v>44342</v>
      </c>
      <c r="E656" s="28">
        <v>44342.313726851855</v>
      </c>
      <c r="F656" s="7">
        <v>123</v>
      </c>
      <c r="G656" s="7" t="str">
        <f>VLOOKUP(Table1314[[#This Row],[LogRecordType]],RecordTypes!$B$13:$C$27,2,0)</f>
        <v>User Login Start is Good</v>
      </c>
      <c r="H656" s="5" t="s">
        <v>137</v>
      </c>
      <c r="I656" s="30">
        <f t="shared" si="10"/>
        <v>44342</v>
      </c>
      <c r="J656" s="29">
        <f>+VLOOKUP(Table1314[[#This Row],[DeviceMAC]],C657:F2559,3,0)</f>
        <v>44342.313703703709</v>
      </c>
      <c r="K656">
        <f>+VLOOKUP(Table1314[[#This Row],[DeviceMAC]],C657:F2559,4,0)</f>
        <v>113</v>
      </c>
      <c r="L656" t="str">
        <f>VLOOKUP(Table1314[[#This Row],[PrevRecordType]],RecordTypes!$B$13:$C$27,2,0)</f>
        <v>User Login Start</v>
      </c>
      <c r="M656" t="str">
        <f>+VLOOKUP(Table1314[[#This Row],[DeviceMAC]],C657:H2559,5,0)</f>
        <v>User Login Start</v>
      </c>
    </row>
    <row r="657" spans="2:13" hidden="1" x14ac:dyDescent="0.3">
      <c r="B657" s="5" t="s">
        <v>26</v>
      </c>
      <c r="C657" s="5" t="s">
        <v>109</v>
      </c>
      <c r="D657" s="6">
        <v>44342</v>
      </c>
      <c r="E657" s="28">
        <v>44342.313703703709</v>
      </c>
      <c r="F657" s="7">
        <v>113</v>
      </c>
      <c r="G657" s="7" t="str">
        <f>VLOOKUP(Table1314[[#This Row],[LogRecordType]],RecordTypes!$B$13:$C$27,2,0)</f>
        <v>User Login Start</v>
      </c>
      <c r="H657" s="5" t="s">
        <v>137</v>
      </c>
      <c r="I657" s="30">
        <f t="shared" si="10"/>
        <v>44342</v>
      </c>
      <c r="J657" s="29">
        <f>+VLOOKUP(Table1314[[#This Row],[DeviceMAC]],C658:F2560,3,0)</f>
        <v>44342.308946759265</v>
      </c>
      <c r="K657">
        <f>+VLOOKUP(Table1314[[#This Row],[DeviceMAC]],C658:F2560,4,0)</f>
        <v>112</v>
      </c>
      <c r="L657" t="str">
        <f>VLOOKUP(Table1314[[#This Row],[PrevRecordType]],RecordTypes!$B$13:$C$27,2,0)</f>
        <v>Device Connect Network</v>
      </c>
      <c r="M657" t="str">
        <f>+VLOOKUP(Table1314[[#This Row],[DeviceMAC]],C658:H2560,5,0)</f>
        <v>Device Connect Network</v>
      </c>
    </row>
    <row r="658" spans="2:13" hidden="1" x14ac:dyDescent="0.3">
      <c r="B658" s="5" t="s">
        <v>29</v>
      </c>
      <c r="C658" s="5" t="s">
        <v>122</v>
      </c>
      <c r="D658" s="6">
        <v>44342</v>
      </c>
      <c r="E658" s="28">
        <v>44342.313009259262</v>
      </c>
      <c r="F658" s="7">
        <v>102</v>
      </c>
      <c r="G658" s="7" t="str">
        <f>VLOOKUP(Table1314[[#This Row],[LogRecordType]],RecordTypes!$B$13:$C$27,2,0)</f>
        <v>Device Start</v>
      </c>
      <c r="H658" s="5" t="s">
        <v>123</v>
      </c>
      <c r="I658" s="30">
        <f t="shared" si="10"/>
        <v>44341</v>
      </c>
      <c r="J658" s="29">
        <f>+VLOOKUP(Table1314[[#This Row],[DeviceMAC]],C659:F2561,3,0)</f>
        <v>44341.691793981481</v>
      </c>
      <c r="K658">
        <f>+VLOOKUP(Table1314[[#This Row],[DeviceMAC]],C659:F2561,4,0)</f>
        <v>156</v>
      </c>
      <c r="L658" t="str">
        <f>VLOOKUP(Table1314[[#This Row],[PrevRecordType]],RecordTypes!$B$13:$C$27,2,0)</f>
        <v>PowerDown Or Network Disconnect Discovered</v>
      </c>
      <c r="M658" s="31" t="str">
        <f>+VLOOKUP(Table1314[[#This Row],[DeviceMAC]],C659:H2561,5,0)</f>
        <v>PowerDown Or Network Disconnect Discovered</v>
      </c>
    </row>
    <row r="659" spans="2:13" ht="28.8" hidden="1" x14ac:dyDescent="0.3">
      <c r="B659" s="5" t="s">
        <v>29</v>
      </c>
      <c r="C659" s="5" t="s">
        <v>116</v>
      </c>
      <c r="D659" s="6">
        <v>44342</v>
      </c>
      <c r="E659" s="28">
        <v>44342.312442129623</v>
      </c>
      <c r="F659" s="7">
        <v>112</v>
      </c>
      <c r="G659" s="7" t="str">
        <f>VLOOKUP(Table1314[[#This Row],[LogRecordType]],RecordTypes!$B$13:$C$27,2,0)</f>
        <v>Device Connect Network</v>
      </c>
      <c r="H659" s="5" t="s">
        <v>117</v>
      </c>
      <c r="I659" s="30">
        <f t="shared" si="10"/>
        <v>44341</v>
      </c>
      <c r="J659" s="29">
        <f>+VLOOKUP(Table1314[[#This Row],[DeviceMAC]],C660:F2562,3,0)</f>
        <v>44341.688194444439</v>
      </c>
      <c r="K659">
        <f>+VLOOKUP(Table1314[[#This Row],[DeviceMAC]],C660:F2562,4,0)</f>
        <v>156</v>
      </c>
      <c r="L659" t="str">
        <f>VLOOKUP(Table1314[[#This Row],[PrevRecordType]],RecordTypes!$B$13:$C$27,2,0)</f>
        <v>PowerDown Or Network Disconnect Discovered</v>
      </c>
      <c r="M659" s="31" t="str">
        <f>+VLOOKUP(Table1314[[#This Row],[DeviceMAC]],C660:H2562,5,0)</f>
        <v>PowerDown Or Network Disconnect Discovered</v>
      </c>
    </row>
    <row r="660" spans="2:13" ht="28.8" hidden="1" x14ac:dyDescent="0.3">
      <c r="B660" s="5" t="s">
        <v>29</v>
      </c>
      <c r="C660" s="5" t="s">
        <v>120</v>
      </c>
      <c r="D660" s="6">
        <v>44342</v>
      </c>
      <c r="E660" s="28">
        <v>44342.312395833331</v>
      </c>
      <c r="F660" s="7">
        <v>112</v>
      </c>
      <c r="G660" s="7" t="str">
        <f>VLOOKUP(Table1314[[#This Row],[LogRecordType]],RecordTypes!$B$13:$C$27,2,0)</f>
        <v>Device Connect Network</v>
      </c>
      <c r="H660" s="5" t="s">
        <v>121</v>
      </c>
      <c r="I660" s="30">
        <f t="shared" si="10"/>
        <v>44341</v>
      </c>
      <c r="J660" s="29">
        <f>+VLOOKUP(Table1314[[#This Row],[DeviceMAC]],C661:F2563,3,0)</f>
        <v>44341.701284722229</v>
      </c>
      <c r="K660">
        <f>+VLOOKUP(Table1314[[#This Row],[DeviceMAC]],C661:F2563,4,0)</f>
        <v>156</v>
      </c>
      <c r="L660" t="str">
        <f>VLOOKUP(Table1314[[#This Row],[PrevRecordType]],RecordTypes!$B$13:$C$27,2,0)</f>
        <v>PowerDown Or Network Disconnect Discovered</v>
      </c>
      <c r="M660" s="31" t="str">
        <f>+VLOOKUP(Table1314[[#This Row],[DeviceMAC]],C661:H2563,5,0)</f>
        <v>PowerDown Or Network Disconnect Discovered</v>
      </c>
    </row>
    <row r="661" spans="2:13" ht="28.8" x14ac:dyDescent="0.3">
      <c r="B661" s="5" t="s">
        <v>26</v>
      </c>
      <c r="C661" s="5" t="s">
        <v>111</v>
      </c>
      <c r="D661" s="6">
        <v>44342</v>
      </c>
      <c r="E661" s="28">
        <v>44342.312118055554</v>
      </c>
      <c r="F661" s="7">
        <v>123</v>
      </c>
      <c r="G661" s="7" t="str">
        <f>VLOOKUP(Table1314[[#This Row],[LogRecordType]],RecordTypes!$B$13:$C$27,2,0)</f>
        <v>User Login Start is Good</v>
      </c>
      <c r="H661" s="5" t="s">
        <v>119</v>
      </c>
      <c r="I661" s="30">
        <f t="shared" si="10"/>
        <v>44342</v>
      </c>
      <c r="J661" s="29">
        <f>+VLOOKUP(Table1314[[#This Row],[DeviceMAC]],C662:F2564,3,0)</f>
        <v>44342.312002314815</v>
      </c>
      <c r="K661">
        <f>+VLOOKUP(Table1314[[#This Row],[DeviceMAC]],C662:F2564,4,0)</f>
        <v>113</v>
      </c>
      <c r="L661" t="str">
        <f>VLOOKUP(Table1314[[#This Row],[PrevRecordType]],RecordTypes!$B$13:$C$27,2,0)</f>
        <v>User Login Start</v>
      </c>
      <c r="M661" t="str">
        <f>+VLOOKUP(Table1314[[#This Row],[DeviceMAC]],C662:H2564,5,0)</f>
        <v>User Login Start</v>
      </c>
    </row>
    <row r="662" spans="2:13" ht="28.8" hidden="1" x14ac:dyDescent="0.3">
      <c r="B662" s="5" t="s">
        <v>26</v>
      </c>
      <c r="C662" s="5" t="s">
        <v>111</v>
      </c>
      <c r="D662" s="6">
        <v>44342</v>
      </c>
      <c r="E662" s="28">
        <v>44342.312002314815</v>
      </c>
      <c r="F662" s="7">
        <v>113</v>
      </c>
      <c r="G662" s="7" t="str">
        <f>VLOOKUP(Table1314[[#This Row],[LogRecordType]],RecordTypes!$B$13:$C$27,2,0)</f>
        <v>User Login Start</v>
      </c>
      <c r="H662" s="5" t="s">
        <v>118</v>
      </c>
      <c r="I662" s="30">
        <f t="shared" si="10"/>
        <v>44342</v>
      </c>
      <c r="J662" s="29">
        <f>+VLOOKUP(Table1314[[#This Row],[DeviceMAC]],C663:F2565,3,0)</f>
        <v>44342.311018518521</v>
      </c>
      <c r="K662">
        <f>+VLOOKUP(Table1314[[#This Row],[DeviceMAC]],C663:F2565,4,0)</f>
        <v>112</v>
      </c>
      <c r="L662" t="str">
        <f>VLOOKUP(Table1314[[#This Row],[PrevRecordType]],RecordTypes!$B$13:$C$27,2,0)</f>
        <v>Device Connect Network</v>
      </c>
      <c r="M662" t="str">
        <f>+VLOOKUP(Table1314[[#This Row],[DeviceMAC]],C663:H2565,5,0)</f>
        <v>Device Connect Network</v>
      </c>
    </row>
    <row r="663" spans="2:13" ht="28.8" x14ac:dyDescent="0.3">
      <c r="B663" s="5" t="s">
        <v>29</v>
      </c>
      <c r="C663" s="5" t="s">
        <v>107</v>
      </c>
      <c r="D663" s="6">
        <v>44342</v>
      </c>
      <c r="E663" s="28">
        <v>44342.311585648145</v>
      </c>
      <c r="F663" s="7">
        <v>123</v>
      </c>
      <c r="G663" s="7" t="str">
        <f>VLOOKUP(Table1314[[#This Row],[LogRecordType]],RecordTypes!$B$13:$C$27,2,0)</f>
        <v>User Login Start is Good</v>
      </c>
      <c r="H663" s="5" t="s">
        <v>115</v>
      </c>
      <c r="I663" s="30">
        <f t="shared" si="10"/>
        <v>44342</v>
      </c>
      <c r="J663" s="29">
        <f>+VLOOKUP(Table1314[[#This Row],[DeviceMAC]],C664:F2566,3,0)</f>
        <v>44342.311550925922</v>
      </c>
      <c r="K663">
        <f>+VLOOKUP(Table1314[[#This Row],[DeviceMAC]],C664:F2566,4,0)</f>
        <v>113</v>
      </c>
      <c r="L663" t="str">
        <f>VLOOKUP(Table1314[[#This Row],[PrevRecordType]],RecordTypes!$B$13:$C$27,2,0)</f>
        <v>User Login Start</v>
      </c>
      <c r="M663" t="str">
        <f>+VLOOKUP(Table1314[[#This Row],[DeviceMAC]],C664:H2566,5,0)</f>
        <v>User Login Start</v>
      </c>
    </row>
    <row r="664" spans="2:13" hidden="1" x14ac:dyDescent="0.3">
      <c r="B664" s="5" t="s">
        <v>29</v>
      </c>
      <c r="C664" s="5" t="s">
        <v>107</v>
      </c>
      <c r="D664" s="6">
        <v>44342</v>
      </c>
      <c r="E664" s="28">
        <v>44342.311550925922</v>
      </c>
      <c r="F664" s="7">
        <v>113</v>
      </c>
      <c r="G664" s="7" t="str">
        <f>VLOOKUP(Table1314[[#This Row],[LogRecordType]],RecordTypes!$B$13:$C$27,2,0)</f>
        <v>User Login Start</v>
      </c>
      <c r="H664" s="5" t="s">
        <v>115</v>
      </c>
      <c r="I664" s="30">
        <f t="shared" si="10"/>
        <v>44342</v>
      </c>
      <c r="J664" s="29">
        <f>+VLOOKUP(Table1314[[#This Row],[DeviceMAC]],C665:F2567,3,0)</f>
        <v>44342.306701388879</v>
      </c>
      <c r="K664">
        <f>+VLOOKUP(Table1314[[#This Row],[DeviceMAC]],C665:F2567,4,0)</f>
        <v>112</v>
      </c>
      <c r="L664" t="str">
        <f>VLOOKUP(Table1314[[#This Row],[PrevRecordType]],RecordTypes!$B$13:$C$27,2,0)</f>
        <v>Device Connect Network</v>
      </c>
      <c r="M664" t="str">
        <f>+VLOOKUP(Table1314[[#This Row],[DeviceMAC]],C665:H2567,5,0)</f>
        <v>Device Connect Network</v>
      </c>
    </row>
    <row r="665" spans="2:13" ht="28.8" hidden="1" x14ac:dyDescent="0.3">
      <c r="B665" s="5" t="s">
        <v>26</v>
      </c>
      <c r="C665" s="5" t="s">
        <v>111</v>
      </c>
      <c r="D665" s="6">
        <v>44342</v>
      </c>
      <c r="E665" s="28">
        <v>44342.311018518521</v>
      </c>
      <c r="F665" s="7">
        <v>112</v>
      </c>
      <c r="G665" s="7" t="str">
        <f>VLOOKUP(Table1314[[#This Row],[LogRecordType]],RecordTypes!$B$13:$C$27,2,0)</f>
        <v>Device Connect Network</v>
      </c>
      <c r="H665" s="5" t="s">
        <v>112</v>
      </c>
      <c r="I665" s="30">
        <f t="shared" si="10"/>
        <v>44342</v>
      </c>
      <c r="J665" s="29">
        <f>+VLOOKUP(Table1314[[#This Row],[DeviceMAC]],C666:F2568,3,0)</f>
        <v>44342.310914351852</v>
      </c>
      <c r="K665">
        <f>+VLOOKUP(Table1314[[#This Row],[DeviceMAC]],C666:F2568,4,0)</f>
        <v>106</v>
      </c>
      <c r="L665" t="str">
        <f>VLOOKUP(Table1314[[#This Row],[PrevRecordType]],RecordTypes!$B$13:$C$27,2,0)</f>
        <v>Device Start is Good</v>
      </c>
      <c r="M665" t="str">
        <f>+VLOOKUP(Table1314[[#This Row],[DeviceMAC]],C666:H2568,5,0)</f>
        <v>Device Start is Good</v>
      </c>
    </row>
    <row r="666" spans="2:13" hidden="1" x14ac:dyDescent="0.3">
      <c r="B666" s="5" t="s">
        <v>26</v>
      </c>
      <c r="C666" s="5" t="s">
        <v>111</v>
      </c>
      <c r="D666" s="6">
        <v>44342</v>
      </c>
      <c r="E666" s="28">
        <v>44342.310914351852</v>
      </c>
      <c r="F666" s="7">
        <v>106</v>
      </c>
      <c r="G666" s="7" t="str">
        <f>VLOOKUP(Table1314[[#This Row],[LogRecordType]],RecordTypes!$B$13:$C$27,2,0)</f>
        <v>Device Start is Good</v>
      </c>
      <c r="H666" s="5" t="s">
        <v>112</v>
      </c>
      <c r="I666" s="30">
        <f t="shared" si="10"/>
        <v>44342</v>
      </c>
      <c r="J666" s="29">
        <f>+VLOOKUP(Table1314[[#This Row],[DeviceMAC]],C667:F2569,3,0)</f>
        <v>44342.309976851851</v>
      </c>
      <c r="K666">
        <f>+VLOOKUP(Table1314[[#This Row],[DeviceMAC]],C667:F2569,4,0)</f>
        <v>102</v>
      </c>
      <c r="L666" t="str">
        <f>VLOOKUP(Table1314[[#This Row],[PrevRecordType]],RecordTypes!$B$13:$C$27,2,0)</f>
        <v>Device Start</v>
      </c>
      <c r="M666" t="str">
        <f>+VLOOKUP(Table1314[[#This Row],[DeviceMAC]],C667:H2569,5,0)</f>
        <v>Device Start</v>
      </c>
    </row>
    <row r="667" spans="2:13" ht="28.8" hidden="1" x14ac:dyDescent="0.3">
      <c r="B667" s="5" t="s">
        <v>29</v>
      </c>
      <c r="C667" s="5" t="s">
        <v>113</v>
      </c>
      <c r="D667" s="6">
        <v>44342</v>
      </c>
      <c r="E667" s="28">
        <v>44342.310601851852</v>
      </c>
      <c r="F667" s="7">
        <v>112</v>
      </c>
      <c r="G667" s="7" t="str">
        <f>VLOOKUP(Table1314[[#This Row],[LogRecordType]],RecordTypes!$B$13:$C$27,2,0)</f>
        <v>Device Connect Network</v>
      </c>
      <c r="H667" s="5" t="s">
        <v>114</v>
      </c>
      <c r="I667" s="30">
        <f t="shared" si="10"/>
        <v>44341</v>
      </c>
      <c r="J667" s="29">
        <f>+VLOOKUP(Table1314[[#This Row],[DeviceMAC]],C668:F2570,3,0)</f>
        <v>44341.707986111112</v>
      </c>
      <c r="K667">
        <f>+VLOOKUP(Table1314[[#This Row],[DeviceMAC]],C668:F2570,4,0)</f>
        <v>156</v>
      </c>
      <c r="L667" t="str">
        <f>VLOOKUP(Table1314[[#This Row],[PrevRecordType]],RecordTypes!$B$13:$C$27,2,0)</f>
        <v>PowerDown Or Network Disconnect Discovered</v>
      </c>
      <c r="M667" s="31" t="str">
        <f>+VLOOKUP(Table1314[[#This Row],[DeviceMAC]],C668:H2570,5,0)</f>
        <v>PowerDown Or Network Disconnect Discovered</v>
      </c>
    </row>
    <row r="668" spans="2:13" hidden="1" x14ac:dyDescent="0.3">
      <c r="B668" s="5" t="s">
        <v>26</v>
      </c>
      <c r="C668" s="5" t="s">
        <v>111</v>
      </c>
      <c r="D668" s="6">
        <v>44342</v>
      </c>
      <c r="E668" s="28">
        <v>44342.309976851851</v>
      </c>
      <c r="F668" s="7">
        <v>102</v>
      </c>
      <c r="G668" s="7" t="str">
        <f>VLOOKUP(Table1314[[#This Row],[LogRecordType]],RecordTypes!$B$13:$C$27,2,0)</f>
        <v>Device Start</v>
      </c>
      <c r="H668" s="5" t="s">
        <v>112</v>
      </c>
      <c r="I668" s="30">
        <f t="shared" si="10"/>
        <v>44341</v>
      </c>
      <c r="J668" s="29">
        <f>+VLOOKUP(Table1314[[#This Row],[DeviceMAC]],C669:F2571,3,0)</f>
        <v>44341.702384259283</v>
      </c>
      <c r="K668">
        <f>+VLOOKUP(Table1314[[#This Row],[DeviceMAC]],C669:F2571,4,0)</f>
        <v>156</v>
      </c>
      <c r="L668" t="str">
        <f>VLOOKUP(Table1314[[#This Row],[PrevRecordType]],RecordTypes!$B$13:$C$27,2,0)</f>
        <v>PowerDown Or Network Disconnect Discovered</v>
      </c>
      <c r="M668" s="31" t="str">
        <f>+VLOOKUP(Table1314[[#This Row],[DeviceMAC]],C669:H2571,5,0)</f>
        <v>PowerDown Or Network Disconnect Discovered</v>
      </c>
    </row>
    <row r="669" spans="2:13" ht="28.8" hidden="1" x14ac:dyDescent="0.3">
      <c r="B669" s="5" t="s">
        <v>26</v>
      </c>
      <c r="C669" s="5" t="s">
        <v>109</v>
      </c>
      <c r="D669" s="6">
        <v>44342</v>
      </c>
      <c r="E669" s="28">
        <v>44342.308946759265</v>
      </c>
      <c r="F669" s="7">
        <v>112</v>
      </c>
      <c r="G669" s="7" t="str">
        <f>VLOOKUP(Table1314[[#This Row],[LogRecordType]],RecordTypes!$B$13:$C$27,2,0)</f>
        <v>Device Connect Network</v>
      </c>
      <c r="H669" s="5" t="s">
        <v>110</v>
      </c>
      <c r="I669" s="30">
        <f t="shared" si="10"/>
        <v>44341</v>
      </c>
      <c r="J669" s="29">
        <f>+VLOOKUP(Table1314[[#This Row],[DeviceMAC]],C670:F2572,3,0)</f>
        <v>44341.314699074086</v>
      </c>
      <c r="K669">
        <f>+VLOOKUP(Table1314[[#This Row],[DeviceMAC]],C670:F2572,4,0)</f>
        <v>156</v>
      </c>
      <c r="L669" t="str">
        <f>VLOOKUP(Table1314[[#This Row],[PrevRecordType]],RecordTypes!$B$13:$C$27,2,0)</f>
        <v>PowerDown Or Network Disconnect Discovered</v>
      </c>
      <c r="M669" s="31" t="str">
        <f>+VLOOKUP(Table1314[[#This Row],[DeviceMAC]],C670:H2572,5,0)</f>
        <v>PowerDown Or Network Disconnect Discovered</v>
      </c>
    </row>
    <row r="670" spans="2:13" ht="28.8" hidden="1" x14ac:dyDescent="0.3">
      <c r="B670" s="5" t="s">
        <v>29</v>
      </c>
      <c r="C670" s="5" t="s">
        <v>105</v>
      </c>
      <c r="D670" s="6">
        <v>44342</v>
      </c>
      <c r="E670" s="28">
        <v>44342.307256944448</v>
      </c>
      <c r="F670" s="7">
        <v>112</v>
      </c>
      <c r="G670" s="7" t="str">
        <f>VLOOKUP(Table1314[[#This Row],[LogRecordType]],RecordTypes!$B$13:$C$27,2,0)</f>
        <v>Device Connect Network</v>
      </c>
      <c r="H670" s="5" t="s">
        <v>106</v>
      </c>
      <c r="I670" s="30">
        <f t="shared" si="10"/>
        <v>44341</v>
      </c>
      <c r="J670" s="29">
        <f>+VLOOKUP(Table1314[[#This Row],[DeviceMAC]],C671:F2573,3,0)</f>
        <v>44341.697696759271</v>
      </c>
      <c r="K670">
        <f>+VLOOKUP(Table1314[[#This Row],[DeviceMAC]],C671:F2573,4,0)</f>
        <v>156</v>
      </c>
      <c r="L670" t="str">
        <f>VLOOKUP(Table1314[[#This Row],[PrevRecordType]],RecordTypes!$B$13:$C$27,2,0)</f>
        <v>PowerDown Or Network Disconnect Discovered</v>
      </c>
      <c r="M670" s="31" t="str">
        <f>+VLOOKUP(Table1314[[#This Row],[DeviceMAC]],C671:H2573,5,0)</f>
        <v>PowerDown Or Network Disconnect Discovered</v>
      </c>
    </row>
    <row r="671" spans="2:13" ht="28.8" hidden="1" x14ac:dyDescent="0.3">
      <c r="B671" s="5" t="s">
        <v>29</v>
      </c>
      <c r="C671" s="5" t="s">
        <v>107</v>
      </c>
      <c r="D671" s="6">
        <v>44342</v>
      </c>
      <c r="E671" s="28">
        <v>44342.306701388879</v>
      </c>
      <c r="F671" s="7">
        <v>112</v>
      </c>
      <c r="G671" s="7" t="str">
        <f>VLOOKUP(Table1314[[#This Row],[LogRecordType]],RecordTypes!$B$13:$C$27,2,0)</f>
        <v>Device Connect Network</v>
      </c>
      <c r="H671" s="5" t="s">
        <v>108</v>
      </c>
      <c r="I671" s="30">
        <f t="shared" si="10"/>
        <v>44341</v>
      </c>
      <c r="J671" s="29">
        <f>+VLOOKUP(Table1314[[#This Row],[DeviceMAC]],C672:F2574,3,0)</f>
        <v>44341.684548611105</v>
      </c>
      <c r="K671">
        <f>+VLOOKUP(Table1314[[#This Row],[DeviceMAC]],C672:F2574,4,0)</f>
        <v>156</v>
      </c>
      <c r="L671" t="str">
        <f>VLOOKUP(Table1314[[#This Row],[PrevRecordType]],RecordTypes!$B$13:$C$27,2,0)</f>
        <v>PowerDown Or Network Disconnect Discovered</v>
      </c>
      <c r="M671" s="31" t="str">
        <f>+VLOOKUP(Table1314[[#This Row],[DeviceMAC]],C672:H2574,5,0)</f>
        <v>PowerDown Or Network Disconnect Discovered</v>
      </c>
    </row>
    <row r="672" spans="2:13" ht="28.8" x14ac:dyDescent="0.3">
      <c r="B672" s="5" t="s">
        <v>29</v>
      </c>
      <c r="C672" s="5" t="s">
        <v>100</v>
      </c>
      <c r="D672" s="6">
        <v>44342</v>
      </c>
      <c r="E672" s="28">
        <v>44342.305393518516</v>
      </c>
      <c r="F672" s="7">
        <v>123</v>
      </c>
      <c r="G672" s="7" t="str">
        <f>VLOOKUP(Table1314[[#This Row],[LogRecordType]],RecordTypes!$B$13:$C$27,2,0)</f>
        <v>User Login Start is Good</v>
      </c>
      <c r="H672" s="5" t="s">
        <v>104</v>
      </c>
      <c r="I672" s="30">
        <f t="shared" si="10"/>
        <v>44342</v>
      </c>
      <c r="J672" s="29">
        <f>+VLOOKUP(Table1314[[#This Row],[DeviceMAC]],C673:F2575,3,0)</f>
        <v>44342.305300925924</v>
      </c>
      <c r="K672">
        <f>+VLOOKUP(Table1314[[#This Row],[DeviceMAC]],C673:F2575,4,0)</f>
        <v>113</v>
      </c>
      <c r="L672" t="str">
        <f>VLOOKUP(Table1314[[#This Row],[PrevRecordType]],RecordTypes!$B$13:$C$27,2,0)</f>
        <v>User Login Start</v>
      </c>
      <c r="M672" t="str">
        <f>+VLOOKUP(Table1314[[#This Row],[DeviceMAC]],C673:H2575,5,0)</f>
        <v>User Login Start</v>
      </c>
    </row>
    <row r="673" spans="2:13" ht="28.8" hidden="1" x14ac:dyDescent="0.3">
      <c r="B673" s="5" t="s">
        <v>29</v>
      </c>
      <c r="C673" s="5" t="s">
        <v>100</v>
      </c>
      <c r="D673" s="6">
        <v>44342</v>
      </c>
      <c r="E673" s="28">
        <v>44342.305300925924</v>
      </c>
      <c r="F673" s="7">
        <v>113</v>
      </c>
      <c r="G673" s="7" t="str">
        <f>VLOOKUP(Table1314[[#This Row],[LogRecordType]],RecordTypes!$B$13:$C$27,2,0)</f>
        <v>User Login Start</v>
      </c>
      <c r="H673" s="5" t="s">
        <v>103</v>
      </c>
      <c r="I673" s="30">
        <f t="shared" si="10"/>
        <v>44342</v>
      </c>
      <c r="J673" s="29">
        <f>+VLOOKUP(Table1314[[#This Row],[DeviceMAC]],C674:F2576,3,0)</f>
        <v>44342.304699074077</v>
      </c>
      <c r="K673">
        <f>+VLOOKUP(Table1314[[#This Row],[DeviceMAC]],C674:F2576,4,0)</f>
        <v>112</v>
      </c>
      <c r="L673" t="str">
        <f>VLOOKUP(Table1314[[#This Row],[PrevRecordType]],RecordTypes!$B$13:$C$27,2,0)</f>
        <v>Device Connect Network</v>
      </c>
      <c r="M673" t="str">
        <f>+VLOOKUP(Table1314[[#This Row],[DeviceMAC]],C674:H2576,5,0)</f>
        <v>Device Connect Network</v>
      </c>
    </row>
    <row r="674" spans="2:13" ht="28.8" hidden="1" x14ac:dyDescent="0.3">
      <c r="B674" s="5" t="s">
        <v>29</v>
      </c>
      <c r="C674" s="5" t="s">
        <v>100</v>
      </c>
      <c r="D674" s="6">
        <v>44342</v>
      </c>
      <c r="E674" s="28">
        <v>44342.304699074077</v>
      </c>
      <c r="F674" s="7">
        <v>112</v>
      </c>
      <c r="G674" s="7" t="str">
        <f>VLOOKUP(Table1314[[#This Row],[LogRecordType]],RecordTypes!$B$13:$C$27,2,0)</f>
        <v>Device Connect Network</v>
      </c>
      <c r="H674" s="5" t="s">
        <v>101</v>
      </c>
      <c r="I674" s="30">
        <f t="shared" si="10"/>
        <v>44342</v>
      </c>
      <c r="J674" s="29">
        <f>+VLOOKUP(Table1314[[#This Row],[DeviceMAC]],C675:F2577,3,0)</f>
        <v>44342.304594907408</v>
      </c>
      <c r="K674">
        <f>+VLOOKUP(Table1314[[#This Row],[DeviceMAC]],C675:F2577,4,0)</f>
        <v>106</v>
      </c>
      <c r="L674" t="str">
        <f>VLOOKUP(Table1314[[#This Row],[PrevRecordType]],RecordTypes!$B$13:$C$27,2,0)</f>
        <v>Device Start is Good</v>
      </c>
      <c r="M674" t="str">
        <f>+VLOOKUP(Table1314[[#This Row],[DeviceMAC]],C675:H2577,5,0)</f>
        <v>Device Start is Good</v>
      </c>
    </row>
    <row r="675" spans="2:13" hidden="1" x14ac:dyDescent="0.3">
      <c r="B675" s="5" t="s">
        <v>29</v>
      </c>
      <c r="C675" s="5" t="s">
        <v>100</v>
      </c>
      <c r="D675" s="6">
        <v>44342</v>
      </c>
      <c r="E675" s="28">
        <v>44342.304594907408</v>
      </c>
      <c r="F675" s="7">
        <v>106</v>
      </c>
      <c r="G675" s="7" t="str">
        <f>VLOOKUP(Table1314[[#This Row],[LogRecordType]],RecordTypes!$B$13:$C$27,2,0)</f>
        <v>Device Start is Good</v>
      </c>
      <c r="H675" s="5" t="s">
        <v>101</v>
      </c>
      <c r="I675" s="30">
        <f t="shared" si="10"/>
        <v>44342</v>
      </c>
      <c r="J675" s="29">
        <f>+VLOOKUP(Table1314[[#This Row],[DeviceMAC]],C676:F2578,3,0)</f>
        <v>44342.303923611107</v>
      </c>
      <c r="K675">
        <f>+VLOOKUP(Table1314[[#This Row],[DeviceMAC]],C676:F2578,4,0)</f>
        <v>102</v>
      </c>
      <c r="L675" t="str">
        <f>VLOOKUP(Table1314[[#This Row],[PrevRecordType]],RecordTypes!$B$13:$C$27,2,0)</f>
        <v>Device Start</v>
      </c>
      <c r="M675" t="str">
        <f>+VLOOKUP(Table1314[[#This Row],[DeviceMAC]],C676:H2578,5,0)</f>
        <v>Device Start</v>
      </c>
    </row>
    <row r="676" spans="2:13" ht="28.8" x14ac:dyDescent="0.3">
      <c r="B676" s="5" t="s">
        <v>26</v>
      </c>
      <c r="C676" s="5" t="s">
        <v>95</v>
      </c>
      <c r="D676" s="6">
        <v>44342</v>
      </c>
      <c r="E676" s="28">
        <v>44342.304201388892</v>
      </c>
      <c r="F676" s="7">
        <v>123</v>
      </c>
      <c r="G676" s="7" t="str">
        <f>VLOOKUP(Table1314[[#This Row],[LogRecordType]],RecordTypes!$B$13:$C$27,2,0)</f>
        <v>User Login Start is Good</v>
      </c>
      <c r="H676" s="5" t="s">
        <v>102</v>
      </c>
      <c r="I676" s="30">
        <f t="shared" si="10"/>
        <v>44342</v>
      </c>
      <c r="J676" s="29">
        <f>+VLOOKUP(Table1314[[#This Row],[DeviceMAC]],C677:F2579,3,0)</f>
        <v>44342.304166666669</v>
      </c>
      <c r="K676">
        <f>+VLOOKUP(Table1314[[#This Row],[DeviceMAC]],C677:F2579,4,0)</f>
        <v>113</v>
      </c>
      <c r="L676" t="str">
        <f>VLOOKUP(Table1314[[#This Row],[PrevRecordType]],RecordTypes!$B$13:$C$27,2,0)</f>
        <v>User Login Start</v>
      </c>
      <c r="M676" t="str">
        <f>+VLOOKUP(Table1314[[#This Row],[DeviceMAC]],C677:H2579,5,0)</f>
        <v>User Login Start</v>
      </c>
    </row>
    <row r="677" spans="2:13" hidden="1" x14ac:dyDescent="0.3">
      <c r="B677" s="5" t="s">
        <v>26</v>
      </c>
      <c r="C677" s="5" t="s">
        <v>95</v>
      </c>
      <c r="D677" s="6">
        <v>44342</v>
      </c>
      <c r="E677" s="28">
        <v>44342.304166666669</v>
      </c>
      <c r="F677" s="7">
        <v>113</v>
      </c>
      <c r="G677" s="7" t="str">
        <f>VLOOKUP(Table1314[[#This Row],[LogRecordType]],RecordTypes!$B$13:$C$27,2,0)</f>
        <v>User Login Start</v>
      </c>
      <c r="H677" s="5" t="s">
        <v>102</v>
      </c>
      <c r="I677" s="30">
        <f t="shared" si="10"/>
        <v>44342</v>
      </c>
      <c r="J677" s="29">
        <f>+VLOOKUP(Table1314[[#This Row],[DeviceMAC]],C678:F2580,3,0)</f>
        <v>44342.298877314817</v>
      </c>
      <c r="K677">
        <f>+VLOOKUP(Table1314[[#This Row],[DeviceMAC]],C678:F2580,4,0)</f>
        <v>112</v>
      </c>
      <c r="L677" t="str">
        <f>VLOOKUP(Table1314[[#This Row],[PrevRecordType]],RecordTypes!$B$13:$C$27,2,0)</f>
        <v>Device Connect Network</v>
      </c>
      <c r="M677" t="str">
        <f>+VLOOKUP(Table1314[[#This Row],[DeviceMAC]],C678:H2580,5,0)</f>
        <v>Device Connect Network</v>
      </c>
    </row>
    <row r="678" spans="2:13" hidden="1" x14ac:dyDescent="0.3">
      <c r="B678" s="5" t="s">
        <v>29</v>
      </c>
      <c r="C678" s="5" t="s">
        <v>100</v>
      </c>
      <c r="D678" s="6">
        <v>44342</v>
      </c>
      <c r="E678" s="28">
        <v>44342.303923611107</v>
      </c>
      <c r="F678" s="7">
        <v>102</v>
      </c>
      <c r="G678" s="7" t="str">
        <f>VLOOKUP(Table1314[[#This Row],[LogRecordType]],RecordTypes!$B$13:$C$27,2,0)</f>
        <v>Device Start</v>
      </c>
      <c r="H678" s="5" t="s">
        <v>101</v>
      </c>
      <c r="I678" s="30">
        <f t="shared" si="10"/>
        <v>44341</v>
      </c>
      <c r="J678" s="29">
        <f>+VLOOKUP(Table1314[[#This Row],[DeviceMAC]],C679:F2581,3,0)</f>
        <v>44341.680925925932</v>
      </c>
      <c r="K678">
        <f>+VLOOKUP(Table1314[[#This Row],[DeviceMAC]],C679:F2581,4,0)</f>
        <v>156</v>
      </c>
      <c r="L678" t="str">
        <f>VLOOKUP(Table1314[[#This Row],[PrevRecordType]],RecordTypes!$B$13:$C$27,2,0)</f>
        <v>PowerDown Or Network Disconnect Discovered</v>
      </c>
      <c r="M678" s="31" t="str">
        <f>+VLOOKUP(Table1314[[#This Row],[DeviceMAC]],C679:H2581,5,0)</f>
        <v>PowerDown Or Network Disconnect Discovered</v>
      </c>
    </row>
    <row r="679" spans="2:13" ht="28.8" x14ac:dyDescent="0.3">
      <c r="B679" s="5" t="s">
        <v>29</v>
      </c>
      <c r="C679" s="5" t="s">
        <v>97</v>
      </c>
      <c r="D679" s="6">
        <v>44342</v>
      </c>
      <c r="E679" s="28">
        <v>44342.302118055559</v>
      </c>
      <c r="F679" s="7">
        <v>123</v>
      </c>
      <c r="G679" s="7" t="str">
        <f>VLOOKUP(Table1314[[#This Row],[LogRecordType]],RecordTypes!$B$13:$C$27,2,0)</f>
        <v>User Login Start is Good</v>
      </c>
      <c r="H679" s="5" t="s">
        <v>94</v>
      </c>
      <c r="I679" s="30">
        <f t="shared" si="10"/>
        <v>44342</v>
      </c>
      <c r="J679" s="29">
        <f>+VLOOKUP(Table1314[[#This Row],[DeviceMAC]],C680:F2582,3,0)</f>
        <v>44342.301967592597</v>
      </c>
      <c r="K679">
        <f>+VLOOKUP(Table1314[[#This Row],[DeviceMAC]],C680:F2582,4,0)</f>
        <v>113</v>
      </c>
      <c r="L679" t="str">
        <f>VLOOKUP(Table1314[[#This Row],[PrevRecordType]],RecordTypes!$B$13:$C$27,2,0)</f>
        <v>User Login Start</v>
      </c>
      <c r="M679" t="str">
        <f>+VLOOKUP(Table1314[[#This Row],[DeviceMAC]],C680:H2582,5,0)</f>
        <v>User Login Start</v>
      </c>
    </row>
    <row r="680" spans="2:13" ht="28.8" hidden="1" x14ac:dyDescent="0.3">
      <c r="B680" s="5" t="s">
        <v>29</v>
      </c>
      <c r="C680" s="5" t="s">
        <v>97</v>
      </c>
      <c r="D680" s="6">
        <v>44342</v>
      </c>
      <c r="E680" s="28">
        <v>44342.301967592597</v>
      </c>
      <c r="F680" s="7">
        <v>113</v>
      </c>
      <c r="G680" s="7" t="str">
        <f>VLOOKUP(Table1314[[#This Row],[LogRecordType]],RecordTypes!$B$13:$C$27,2,0)</f>
        <v>User Login Start</v>
      </c>
      <c r="H680" s="5" t="s">
        <v>99</v>
      </c>
      <c r="I680" s="30">
        <f t="shared" si="10"/>
        <v>44342</v>
      </c>
      <c r="J680" s="29">
        <f>+VLOOKUP(Table1314[[#This Row],[DeviceMAC]],C681:F2583,3,0)</f>
        <v>44342.299490740748</v>
      </c>
      <c r="K680">
        <f>+VLOOKUP(Table1314[[#This Row],[DeviceMAC]],C681:F2583,4,0)</f>
        <v>135</v>
      </c>
      <c r="L680" t="str">
        <f>VLOOKUP(Table1314[[#This Row],[PrevRecordType]],RecordTypes!$B$13:$C$27,2,0)</f>
        <v>User Login Start Fail</v>
      </c>
      <c r="M680" t="str">
        <f>+VLOOKUP(Table1314[[#This Row],[DeviceMAC]],C681:H2583,5,0)</f>
        <v>User Login Start Fail</v>
      </c>
    </row>
    <row r="681" spans="2:13" hidden="1" x14ac:dyDescent="0.3">
      <c r="B681" s="5" t="s">
        <v>29</v>
      </c>
      <c r="C681" s="5" t="s">
        <v>97</v>
      </c>
      <c r="D681" s="6">
        <v>44342</v>
      </c>
      <c r="E681" s="28">
        <v>44342.299490740748</v>
      </c>
      <c r="F681" s="7">
        <v>135</v>
      </c>
      <c r="G681" s="7" t="str">
        <f>VLOOKUP(Table1314[[#This Row],[LogRecordType]],RecordTypes!$B$13:$C$27,2,0)</f>
        <v>User Login Start Fail</v>
      </c>
      <c r="H681" s="5" t="s">
        <v>94</v>
      </c>
      <c r="I681" s="30">
        <f t="shared" si="10"/>
        <v>44342</v>
      </c>
      <c r="J681" s="29">
        <f>+VLOOKUP(Table1314[[#This Row],[DeviceMAC]],C682:F2584,3,0)</f>
        <v>44342.299444444448</v>
      </c>
      <c r="K681">
        <f>+VLOOKUP(Table1314[[#This Row],[DeviceMAC]],C682:F2584,4,0)</f>
        <v>113</v>
      </c>
      <c r="L681" t="str">
        <f>VLOOKUP(Table1314[[#This Row],[PrevRecordType]],RecordTypes!$B$13:$C$27,2,0)</f>
        <v>User Login Start</v>
      </c>
      <c r="M681" t="str">
        <f>+VLOOKUP(Table1314[[#This Row],[DeviceMAC]],C682:H2584,5,0)</f>
        <v>User Login Start</v>
      </c>
    </row>
    <row r="682" spans="2:13" ht="28.8" hidden="1" x14ac:dyDescent="0.3">
      <c r="B682" s="5" t="s">
        <v>29</v>
      </c>
      <c r="C682" s="5" t="s">
        <v>97</v>
      </c>
      <c r="D682" s="6">
        <v>44342</v>
      </c>
      <c r="E682" s="28">
        <v>44342.299444444448</v>
      </c>
      <c r="F682" s="7">
        <v>113</v>
      </c>
      <c r="G682" s="7" t="str">
        <f>VLOOKUP(Table1314[[#This Row],[LogRecordType]],RecordTypes!$B$13:$C$27,2,0)</f>
        <v>User Login Start</v>
      </c>
      <c r="H682" s="5" t="s">
        <v>99</v>
      </c>
      <c r="I682" s="30">
        <f t="shared" si="10"/>
        <v>44342</v>
      </c>
      <c r="J682" s="29">
        <f>+VLOOKUP(Table1314[[#This Row],[DeviceMAC]],C683:F2585,3,0)</f>
        <v>44342.299351851856</v>
      </c>
      <c r="K682">
        <f>+VLOOKUP(Table1314[[#This Row],[DeviceMAC]],C683:F2585,4,0)</f>
        <v>112</v>
      </c>
      <c r="L682" t="str">
        <f>VLOOKUP(Table1314[[#This Row],[PrevRecordType]],RecordTypes!$B$13:$C$27,2,0)</f>
        <v>Device Connect Network</v>
      </c>
      <c r="M682" t="str">
        <f>+VLOOKUP(Table1314[[#This Row],[DeviceMAC]],C683:H2585,5,0)</f>
        <v>Device Connect Network</v>
      </c>
    </row>
    <row r="683" spans="2:13" ht="28.8" hidden="1" x14ac:dyDescent="0.3">
      <c r="B683" s="5" t="s">
        <v>29</v>
      </c>
      <c r="C683" s="5" t="s">
        <v>97</v>
      </c>
      <c r="D683" s="6">
        <v>44342</v>
      </c>
      <c r="E683" s="28">
        <v>44342.299351851856</v>
      </c>
      <c r="F683" s="7">
        <v>112</v>
      </c>
      <c r="G683" s="7" t="str">
        <f>VLOOKUP(Table1314[[#This Row],[LogRecordType]],RecordTypes!$B$13:$C$27,2,0)</f>
        <v>Device Connect Network</v>
      </c>
      <c r="H683" s="5" t="s">
        <v>98</v>
      </c>
      <c r="I683" s="30">
        <f t="shared" si="10"/>
        <v>44342</v>
      </c>
      <c r="J683" s="29">
        <f>+VLOOKUP(Table1314[[#This Row],[DeviceMAC]],C684:F2586,3,0)</f>
        <v>44342.299247685187</v>
      </c>
      <c r="K683">
        <f>+VLOOKUP(Table1314[[#This Row],[DeviceMAC]],C684:F2586,4,0)</f>
        <v>106</v>
      </c>
      <c r="L683" t="str">
        <f>VLOOKUP(Table1314[[#This Row],[PrevRecordType]],RecordTypes!$B$13:$C$27,2,0)</f>
        <v>Device Start is Good</v>
      </c>
      <c r="M683" t="str">
        <f>+VLOOKUP(Table1314[[#This Row],[DeviceMAC]],C684:H2586,5,0)</f>
        <v>Device Start is Good</v>
      </c>
    </row>
    <row r="684" spans="2:13" hidden="1" x14ac:dyDescent="0.3">
      <c r="B684" s="5" t="s">
        <v>29</v>
      </c>
      <c r="C684" s="5" t="s">
        <v>97</v>
      </c>
      <c r="D684" s="6">
        <v>44342</v>
      </c>
      <c r="E684" s="28">
        <v>44342.299247685187</v>
      </c>
      <c r="F684" s="7">
        <v>106</v>
      </c>
      <c r="G684" s="7" t="str">
        <f>VLOOKUP(Table1314[[#This Row],[LogRecordType]],RecordTypes!$B$13:$C$27,2,0)</f>
        <v>Device Start is Good</v>
      </c>
      <c r="H684" s="5" t="s">
        <v>98</v>
      </c>
      <c r="I684" s="30">
        <f t="shared" si="10"/>
        <v>44342</v>
      </c>
      <c r="J684" s="29">
        <f>+VLOOKUP(Table1314[[#This Row],[DeviceMAC]],C685:F2587,3,0)</f>
        <v>44342.29855324074</v>
      </c>
      <c r="K684">
        <f>+VLOOKUP(Table1314[[#This Row],[DeviceMAC]],C685:F2587,4,0)</f>
        <v>102</v>
      </c>
      <c r="L684" t="str">
        <f>VLOOKUP(Table1314[[#This Row],[PrevRecordType]],RecordTypes!$B$13:$C$27,2,0)</f>
        <v>Device Start</v>
      </c>
      <c r="M684" t="str">
        <f>+VLOOKUP(Table1314[[#This Row],[DeviceMAC]],C685:H2587,5,0)</f>
        <v>Device Start</v>
      </c>
    </row>
    <row r="685" spans="2:13" ht="28.8" hidden="1" x14ac:dyDescent="0.3">
      <c r="B685" s="5" t="s">
        <v>26</v>
      </c>
      <c r="C685" s="5" t="s">
        <v>95</v>
      </c>
      <c r="D685" s="6">
        <v>44342</v>
      </c>
      <c r="E685" s="28">
        <v>44342.298877314817</v>
      </c>
      <c r="F685" s="7">
        <v>112</v>
      </c>
      <c r="G685" s="7" t="str">
        <f>VLOOKUP(Table1314[[#This Row],[LogRecordType]],RecordTypes!$B$13:$C$27,2,0)</f>
        <v>Device Connect Network</v>
      </c>
      <c r="H685" s="5" t="s">
        <v>96</v>
      </c>
      <c r="I685" s="30">
        <f t="shared" si="10"/>
        <v>44341</v>
      </c>
      <c r="J685" s="29">
        <f>+VLOOKUP(Table1314[[#This Row],[DeviceMAC]],C686:F2588,3,0)</f>
        <v>44341.681469907402</v>
      </c>
      <c r="K685">
        <f>+VLOOKUP(Table1314[[#This Row],[DeviceMAC]],C686:F2588,4,0)</f>
        <v>156</v>
      </c>
      <c r="L685" t="str">
        <f>VLOOKUP(Table1314[[#This Row],[PrevRecordType]],RecordTypes!$B$13:$C$27,2,0)</f>
        <v>PowerDown Or Network Disconnect Discovered</v>
      </c>
      <c r="M685" s="31" t="str">
        <f>+VLOOKUP(Table1314[[#This Row],[DeviceMAC]],C686:H2588,5,0)</f>
        <v>PowerDown Or Network Disconnect Discovered</v>
      </c>
    </row>
    <row r="686" spans="2:13" hidden="1" x14ac:dyDescent="0.3">
      <c r="B686" s="5" t="s">
        <v>29</v>
      </c>
      <c r="C686" s="5" t="s">
        <v>97</v>
      </c>
      <c r="D686" s="6">
        <v>44342</v>
      </c>
      <c r="E686" s="28">
        <v>44342.29855324074</v>
      </c>
      <c r="F686" s="7">
        <v>102</v>
      </c>
      <c r="G686" s="7" t="str">
        <f>VLOOKUP(Table1314[[#This Row],[LogRecordType]],RecordTypes!$B$13:$C$27,2,0)</f>
        <v>Device Start</v>
      </c>
      <c r="H686" s="5" t="s">
        <v>98</v>
      </c>
      <c r="I686" s="30">
        <f t="shared" si="10"/>
        <v>44341</v>
      </c>
      <c r="J686" s="29">
        <f>+VLOOKUP(Table1314[[#This Row],[DeviceMAC]],C687:F2589,3,0)</f>
        <v>44341.67587962962</v>
      </c>
      <c r="K686">
        <f>+VLOOKUP(Table1314[[#This Row],[DeviceMAC]],C687:F2589,4,0)</f>
        <v>156</v>
      </c>
      <c r="L686" t="str">
        <f>VLOOKUP(Table1314[[#This Row],[PrevRecordType]],RecordTypes!$B$13:$C$27,2,0)</f>
        <v>PowerDown Or Network Disconnect Discovered</v>
      </c>
      <c r="M686" s="31" t="str">
        <f>+VLOOKUP(Table1314[[#This Row],[DeviceMAC]],C687:H2589,5,0)</f>
        <v>PowerDown Or Network Disconnect Discovered</v>
      </c>
    </row>
    <row r="687" spans="2:13" ht="28.8" x14ac:dyDescent="0.3">
      <c r="B687" s="5" t="s">
        <v>26</v>
      </c>
      <c r="C687" s="5" t="s">
        <v>85</v>
      </c>
      <c r="D687" s="6">
        <v>44342</v>
      </c>
      <c r="E687" s="28">
        <v>44342.298379629639</v>
      </c>
      <c r="F687" s="7">
        <v>123</v>
      </c>
      <c r="G687" s="7" t="str">
        <f>VLOOKUP(Table1314[[#This Row],[LogRecordType]],RecordTypes!$B$13:$C$27,2,0)</f>
        <v>User Login Start is Good</v>
      </c>
      <c r="H687" s="5" t="s">
        <v>90</v>
      </c>
      <c r="I687" s="30">
        <f t="shared" si="10"/>
        <v>44342</v>
      </c>
      <c r="J687" s="29">
        <f>+VLOOKUP(Table1314[[#This Row],[DeviceMAC]],C688:F2590,3,0)</f>
        <v>44342.298229166678</v>
      </c>
      <c r="K687">
        <f>+VLOOKUP(Table1314[[#This Row],[DeviceMAC]],C688:F2590,4,0)</f>
        <v>113</v>
      </c>
      <c r="L687" t="str">
        <f>VLOOKUP(Table1314[[#This Row],[PrevRecordType]],RecordTypes!$B$13:$C$27,2,0)</f>
        <v>User Login Start</v>
      </c>
      <c r="M687" t="str">
        <f>+VLOOKUP(Table1314[[#This Row],[DeviceMAC]],C688:H2590,5,0)</f>
        <v>User Login Start</v>
      </c>
    </row>
    <row r="688" spans="2:13" ht="28.8" hidden="1" x14ac:dyDescent="0.3">
      <c r="B688" s="5" t="s">
        <v>26</v>
      </c>
      <c r="C688" s="5" t="s">
        <v>85</v>
      </c>
      <c r="D688" s="6">
        <v>44342</v>
      </c>
      <c r="E688" s="28">
        <v>44342.298229166678</v>
      </c>
      <c r="F688" s="7">
        <v>113</v>
      </c>
      <c r="G688" s="7" t="str">
        <f>VLOOKUP(Table1314[[#This Row],[LogRecordType]],RecordTypes!$B$13:$C$27,2,0)</f>
        <v>User Login Start</v>
      </c>
      <c r="H688" s="5" t="s">
        <v>89</v>
      </c>
      <c r="I688" s="30">
        <f t="shared" si="10"/>
        <v>44342</v>
      </c>
      <c r="J688" s="29">
        <f>+VLOOKUP(Table1314[[#This Row],[DeviceMAC]],C689:F2591,3,0)</f>
        <v>44342.296631944453</v>
      </c>
      <c r="K688">
        <f>+VLOOKUP(Table1314[[#This Row],[DeviceMAC]],C689:F2591,4,0)</f>
        <v>135</v>
      </c>
      <c r="L688" t="str">
        <f>VLOOKUP(Table1314[[#This Row],[PrevRecordType]],RecordTypes!$B$13:$C$27,2,0)</f>
        <v>User Login Start Fail</v>
      </c>
      <c r="M688" t="str">
        <f>+VLOOKUP(Table1314[[#This Row],[DeviceMAC]],C689:H2591,5,0)</f>
        <v>User Login Start Fail</v>
      </c>
    </row>
    <row r="689" spans="2:13" ht="28.8" x14ac:dyDescent="0.3">
      <c r="B689" s="5" t="s">
        <v>29</v>
      </c>
      <c r="C689" s="5" t="s">
        <v>74</v>
      </c>
      <c r="D689" s="6">
        <v>44342</v>
      </c>
      <c r="E689" s="28">
        <v>44342.296643518515</v>
      </c>
      <c r="F689" s="7">
        <v>123</v>
      </c>
      <c r="G689" s="7" t="str">
        <f>VLOOKUP(Table1314[[#This Row],[LogRecordType]],RecordTypes!$B$13:$C$27,2,0)</f>
        <v>User Login Start is Good</v>
      </c>
      <c r="H689" s="5" t="s">
        <v>94</v>
      </c>
      <c r="I689" s="30">
        <f t="shared" si="10"/>
        <v>44342</v>
      </c>
      <c r="J689" s="29">
        <f>+VLOOKUP(Table1314[[#This Row],[DeviceMAC]],C690:F2592,3,0)</f>
        <v>44342.296585648146</v>
      </c>
      <c r="K689">
        <f>+VLOOKUP(Table1314[[#This Row],[DeviceMAC]],C690:F2592,4,0)</f>
        <v>113</v>
      </c>
      <c r="L689" t="str">
        <f>VLOOKUP(Table1314[[#This Row],[PrevRecordType]],RecordTypes!$B$13:$C$27,2,0)</f>
        <v>User Login Start</v>
      </c>
      <c r="M689" t="str">
        <f>+VLOOKUP(Table1314[[#This Row],[DeviceMAC]],C690:H2592,5,0)</f>
        <v>User Login Start</v>
      </c>
    </row>
    <row r="690" spans="2:13" hidden="1" x14ac:dyDescent="0.3">
      <c r="B690" s="5" t="s">
        <v>26</v>
      </c>
      <c r="C690" s="5" t="s">
        <v>85</v>
      </c>
      <c r="D690" s="6">
        <v>44342</v>
      </c>
      <c r="E690" s="28">
        <v>44342.296631944453</v>
      </c>
      <c r="F690" s="7">
        <v>135</v>
      </c>
      <c r="G690" s="7" t="str">
        <f>VLOOKUP(Table1314[[#This Row],[LogRecordType]],RecordTypes!$B$13:$C$27,2,0)</f>
        <v>User Login Start Fail</v>
      </c>
      <c r="H690" s="5" t="s">
        <v>90</v>
      </c>
      <c r="I690" s="30">
        <f t="shared" si="10"/>
        <v>44342</v>
      </c>
      <c r="J690" s="29">
        <f>+VLOOKUP(Table1314[[#This Row],[DeviceMAC]],C691:F2593,3,0)</f>
        <v>44342.296562500007</v>
      </c>
      <c r="K690">
        <f>+VLOOKUP(Table1314[[#This Row],[DeviceMAC]],C691:F2593,4,0)</f>
        <v>113</v>
      </c>
      <c r="L690" t="str">
        <f>VLOOKUP(Table1314[[#This Row],[PrevRecordType]],RecordTypes!$B$13:$C$27,2,0)</f>
        <v>User Login Start</v>
      </c>
      <c r="M690" t="str">
        <f>+VLOOKUP(Table1314[[#This Row],[DeviceMAC]],C691:H2593,5,0)</f>
        <v>User Login Start</v>
      </c>
    </row>
    <row r="691" spans="2:13" hidden="1" x14ac:dyDescent="0.3">
      <c r="B691" s="5" t="s">
        <v>29</v>
      </c>
      <c r="C691" s="5" t="s">
        <v>74</v>
      </c>
      <c r="D691" s="6">
        <v>44342</v>
      </c>
      <c r="E691" s="28">
        <v>44342.296585648146</v>
      </c>
      <c r="F691" s="7">
        <v>113</v>
      </c>
      <c r="G691" s="7" t="str">
        <f>VLOOKUP(Table1314[[#This Row],[LogRecordType]],RecordTypes!$B$13:$C$27,2,0)</f>
        <v>User Login Start</v>
      </c>
      <c r="H691" s="5" t="s">
        <v>94</v>
      </c>
      <c r="I691" s="30">
        <f t="shared" si="10"/>
        <v>44342</v>
      </c>
      <c r="J691" s="29">
        <f>+VLOOKUP(Table1314[[#This Row],[DeviceMAC]],C692:F2594,3,0)</f>
        <v>44342.291365740733</v>
      </c>
      <c r="K691">
        <f>+VLOOKUP(Table1314[[#This Row],[DeviceMAC]],C692:F2594,4,0)</f>
        <v>112</v>
      </c>
      <c r="L691" t="str">
        <f>VLOOKUP(Table1314[[#This Row],[PrevRecordType]],RecordTypes!$B$13:$C$27,2,0)</f>
        <v>Device Connect Network</v>
      </c>
      <c r="M691" t="str">
        <f>+VLOOKUP(Table1314[[#This Row],[DeviceMAC]],C692:H2594,5,0)</f>
        <v>Device Connect Network</v>
      </c>
    </row>
    <row r="692" spans="2:13" ht="28.8" hidden="1" x14ac:dyDescent="0.3">
      <c r="B692" s="5" t="s">
        <v>26</v>
      </c>
      <c r="C692" s="5" t="s">
        <v>85</v>
      </c>
      <c r="D692" s="6">
        <v>44342</v>
      </c>
      <c r="E692" s="28">
        <v>44342.296562500007</v>
      </c>
      <c r="F692" s="7">
        <v>113</v>
      </c>
      <c r="G692" s="7" t="str">
        <f>VLOOKUP(Table1314[[#This Row],[LogRecordType]],RecordTypes!$B$13:$C$27,2,0)</f>
        <v>User Login Start</v>
      </c>
      <c r="H692" s="5" t="s">
        <v>89</v>
      </c>
      <c r="I692" s="30">
        <f t="shared" si="10"/>
        <v>44342</v>
      </c>
      <c r="J692" s="29">
        <f>+VLOOKUP(Table1314[[#This Row],[DeviceMAC]],C693:F2595,3,0)</f>
        <v>44342.295567129637</v>
      </c>
      <c r="K692">
        <f>+VLOOKUP(Table1314[[#This Row],[DeviceMAC]],C693:F2595,4,0)</f>
        <v>112</v>
      </c>
      <c r="L692" t="str">
        <f>VLOOKUP(Table1314[[#This Row],[PrevRecordType]],RecordTypes!$B$13:$C$27,2,0)</f>
        <v>Device Connect Network</v>
      </c>
      <c r="M692" t="str">
        <f>+VLOOKUP(Table1314[[#This Row],[DeviceMAC]],C693:H2595,5,0)</f>
        <v>Device Connect Network</v>
      </c>
    </row>
    <row r="693" spans="2:13" ht="28.8" hidden="1" x14ac:dyDescent="0.3">
      <c r="B693" s="5" t="s">
        <v>26</v>
      </c>
      <c r="C693" s="5" t="s">
        <v>85</v>
      </c>
      <c r="D693" s="6">
        <v>44342</v>
      </c>
      <c r="E693" s="28">
        <v>44342.295567129637</v>
      </c>
      <c r="F693" s="7">
        <v>112</v>
      </c>
      <c r="G693" s="7" t="str">
        <f>VLOOKUP(Table1314[[#This Row],[LogRecordType]],RecordTypes!$B$13:$C$27,2,0)</f>
        <v>Device Connect Network</v>
      </c>
      <c r="H693" s="5" t="s">
        <v>86</v>
      </c>
      <c r="I693" s="30">
        <f t="shared" si="10"/>
        <v>44342</v>
      </c>
      <c r="J693" s="29">
        <f>+VLOOKUP(Table1314[[#This Row],[DeviceMAC]],C694:F2596,3,0)</f>
        <v>44342.295462962968</v>
      </c>
      <c r="K693">
        <f>+VLOOKUP(Table1314[[#This Row],[DeviceMAC]],C694:F2596,4,0)</f>
        <v>106</v>
      </c>
      <c r="L693" t="str">
        <f>VLOOKUP(Table1314[[#This Row],[PrevRecordType]],RecordTypes!$B$13:$C$27,2,0)</f>
        <v>Device Start is Good</v>
      </c>
      <c r="M693" t="str">
        <f>+VLOOKUP(Table1314[[#This Row],[DeviceMAC]],C694:H2596,5,0)</f>
        <v>Device Start is Good</v>
      </c>
    </row>
    <row r="694" spans="2:13" ht="28.8" x14ac:dyDescent="0.3">
      <c r="B694" s="5" t="s">
        <v>29</v>
      </c>
      <c r="C694" s="5" t="s">
        <v>70</v>
      </c>
      <c r="D694" s="6">
        <v>44342</v>
      </c>
      <c r="E694" s="28">
        <v>44342.29554398149</v>
      </c>
      <c r="F694" s="7">
        <v>123</v>
      </c>
      <c r="G694" s="7" t="str">
        <f>VLOOKUP(Table1314[[#This Row],[LogRecordType]],RecordTypes!$B$13:$C$27,2,0)</f>
        <v>User Login Start is Good</v>
      </c>
      <c r="H694" s="5" t="s">
        <v>78</v>
      </c>
      <c r="I694" s="30">
        <f t="shared" si="10"/>
        <v>44342</v>
      </c>
      <c r="J694" s="29">
        <f>+VLOOKUP(Table1314[[#This Row],[DeviceMAC]],C695:F2597,3,0)</f>
        <v>44342.295451388898</v>
      </c>
      <c r="K694">
        <f>+VLOOKUP(Table1314[[#This Row],[DeviceMAC]],C695:F2597,4,0)</f>
        <v>113</v>
      </c>
      <c r="L694" t="str">
        <f>VLOOKUP(Table1314[[#This Row],[PrevRecordType]],RecordTypes!$B$13:$C$27,2,0)</f>
        <v>User Login Start</v>
      </c>
      <c r="M694" t="str">
        <f>+VLOOKUP(Table1314[[#This Row],[DeviceMAC]],C695:H2597,5,0)</f>
        <v>User Login Start</v>
      </c>
    </row>
    <row r="695" spans="2:13" hidden="1" x14ac:dyDescent="0.3">
      <c r="B695" s="5" t="s">
        <v>26</v>
      </c>
      <c r="C695" s="5" t="s">
        <v>85</v>
      </c>
      <c r="D695" s="6">
        <v>44342</v>
      </c>
      <c r="E695" s="28">
        <v>44342.295462962968</v>
      </c>
      <c r="F695" s="7">
        <v>106</v>
      </c>
      <c r="G695" s="7" t="str">
        <f>VLOOKUP(Table1314[[#This Row],[LogRecordType]],RecordTypes!$B$13:$C$27,2,0)</f>
        <v>Device Start is Good</v>
      </c>
      <c r="H695" s="5" t="s">
        <v>86</v>
      </c>
      <c r="I695" s="30">
        <f t="shared" si="10"/>
        <v>44342</v>
      </c>
      <c r="J695" s="29">
        <f>+VLOOKUP(Table1314[[#This Row],[DeviceMAC]],C696:F2598,3,0)</f>
        <v>44342.294710648152</v>
      </c>
      <c r="K695">
        <f>+VLOOKUP(Table1314[[#This Row],[DeviceMAC]],C696:F2598,4,0)</f>
        <v>102</v>
      </c>
      <c r="L695" t="str">
        <f>VLOOKUP(Table1314[[#This Row],[PrevRecordType]],RecordTypes!$B$13:$C$27,2,0)</f>
        <v>Device Start</v>
      </c>
      <c r="M695" t="str">
        <f>+VLOOKUP(Table1314[[#This Row],[DeviceMAC]],C696:H2598,5,0)</f>
        <v>Device Start</v>
      </c>
    </row>
    <row r="696" spans="2:13" ht="28.8" hidden="1" x14ac:dyDescent="0.3">
      <c r="B696" s="5" t="s">
        <v>29</v>
      </c>
      <c r="C696" s="5" t="s">
        <v>70</v>
      </c>
      <c r="D696" s="6">
        <v>44342</v>
      </c>
      <c r="E696" s="28">
        <v>44342.295451388898</v>
      </c>
      <c r="F696" s="7">
        <v>113</v>
      </c>
      <c r="G696" s="7" t="str">
        <f>VLOOKUP(Table1314[[#This Row],[LogRecordType]],RecordTypes!$B$13:$C$27,2,0)</f>
        <v>User Login Start</v>
      </c>
      <c r="H696" s="5" t="s">
        <v>77</v>
      </c>
      <c r="I696" s="30">
        <f t="shared" si="10"/>
        <v>44342</v>
      </c>
      <c r="J696" s="29">
        <f>+VLOOKUP(Table1314[[#This Row],[DeviceMAC]],C697:F2599,3,0)</f>
        <v>44342.29318287038</v>
      </c>
      <c r="K696">
        <f>+VLOOKUP(Table1314[[#This Row],[DeviceMAC]],C697:F2599,4,0)</f>
        <v>135</v>
      </c>
      <c r="L696" t="str">
        <f>VLOOKUP(Table1314[[#This Row],[PrevRecordType]],RecordTypes!$B$13:$C$27,2,0)</f>
        <v>User Login Start Fail</v>
      </c>
      <c r="M696" t="str">
        <f>+VLOOKUP(Table1314[[#This Row],[DeviceMAC]],C697:H2599,5,0)</f>
        <v>User Login Start Fail</v>
      </c>
    </row>
    <row r="697" spans="2:13" ht="28.8" x14ac:dyDescent="0.3">
      <c r="B697" s="5" t="s">
        <v>26</v>
      </c>
      <c r="C697" s="5" t="s">
        <v>64</v>
      </c>
      <c r="D697" s="6">
        <v>44342</v>
      </c>
      <c r="E697" s="28">
        <v>44342.295104166667</v>
      </c>
      <c r="F697" s="7">
        <v>123</v>
      </c>
      <c r="G697" s="7" t="str">
        <f>VLOOKUP(Table1314[[#This Row],[LogRecordType]],RecordTypes!$B$13:$C$27,2,0)</f>
        <v>User Login Start is Good</v>
      </c>
      <c r="H697" s="5" t="s">
        <v>90</v>
      </c>
      <c r="I697" s="30">
        <f t="shared" si="10"/>
        <v>44342</v>
      </c>
      <c r="J697" s="29">
        <f>+VLOOKUP(Table1314[[#This Row],[DeviceMAC]],C698:F2600,3,0)</f>
        <v>44342.294999999998</v>
      </c>
      <c r="K697">
        <f>+VLOOKUP(Table1314[[#This Row],[DeviceMAC]],C698:F2600,4,0)</f>
        <v>113</v>
      </c>
      <c r="L697" t="str">
        <f>VLOOKUP(Table1314[[#This Row],[PrevRecordType]],RecordTypes!$B$13:$C$27,2,0)</f>
        <v>User Login Start</v>
      </c>
      <c r="M697" t="str">
        <f>+VLOOKUP(Table1314[[#This Row],[DeviceMAC]],C698:H2600,5,0)</f>
        <v>User Login Start</v>
      </c>
    </row>
    <row r="698" spans="2:13" hidden="1" x14ac:dyDescent="0.3">
      <c r="B698" s="5" t="s">
        <v>26</v>
      </c>
      <c r="C698" s="5" t="s">
        <v>64</v>
      </c>
      <c r="D698" s="6">
        <v>44342</v>
      </c>
      <c r="E698" s="28">
        <v>44342.294999999998</v>
      </c>
      <c r="F698" s="7">
        <v>113</v>
      </c>
      <c r="G698" s="7" t="str">
        <f>VLOOKUP(Table1314[[#This Row],[LogRecordType]],RecordTypes!$B$13:$C$27,2,0)</f>
        <v>User Login Start</v>
      </c>
      <c r="H698" s="5" t="s">
        <v>90</v>
      </c>
      <c r="I698" s="30">
        <f t="shared" si="10"/>
        <v>44342</v>
      </c>
      <c r="J698" s="29">
        <f>+VLOOKUP(Table1314[[#This Row],[DeviceMAC]],C699:F2601,3,0)</f>
        <v>44342.293425925927</v>
      </c>
      <c r="K698">
        <f>+VLOOKUP(Table1314[[#This Row],[DeviceMAC]],C699:F2601,4,0)</f>
        <v>135</v>
      </c>
      <c r="L698" t="str">
        <f>VLOOKUP(Table1314[[#This Row],[PrevRecordType]],RecordTypes!$B$13:$C$27,2,0)</f>
        <v>User Login Start Fail</v>
      </c>
      <c r="M698" t="str">
        <f>+VLOOKUP(Table1314[[#This Row],[DeviceMAC]],C699:H2601,5,0)</f>
        <v>User Login Start Fail</v>
      </c>
    </row>
    <row r="699" spans="2:13" hidden="1" x14ac:dyDescent="0.3">
      <c r="B699" s="5" t="s">
        <v>26</v>
      </c>
      <c r="C699" s="5" t="s">
        <v>85</v>
      </c>
      <c r="D699" s="6">
        <v>44342</v>
      </c>
      <c r="E699" s="28">
        <v>44342.294710648152</v>
      </c>
      <c r="F699" s="7">
        <v>102</v>
      </c>
      <c r="G699" s="7" t="str">
        <f>VLOOKUP(Table1314[[#This Row],[LogRecordType]],RecordTypes!$B$13:$C$27,2,0)</f>
        <v>Device Start</v>
      </c>
      <c r="H699" s="5" t="s">
        <v>86</v>
      </c>
      <c r="I699" s="30">
        <f t="shared" si="10"/>
        <v>44341</v>
      </c>
      <c r="J699" s="29">
        <f>+VLOOKUP(Table1314[[#This Row],[DeviceMAC]],C700:F2602,3,0)</f>
        <v>44341.662280092591</v>
      </c>
      <c r="K699">
        <f>+VLOOKUP(Table1314[[#This Row],[DeviceMAC]],C700:F2602,4,0)</f>
        <v>156</v>
      </c>
      <c r="L699" t="str">
        <f>VLOOKUP(Table1314[[#This Row],[PrevRecordType]],RecordTypes!$B$13:$C$27,2,0)</f>
        <v>PowerDown Or Network Disconnect Discovered</v>
      </c>
      <c r="M699" s="31" t="str">
        <f>+VLOOKUP(Table1314[[#This Row],[DeviceMAC]],C700:H2602,5,0)</f>
        <v>PowerDown Or Network Disconnect Discovered</v>
      </c>
    </row>
    <row r="700" spans="2:13" ht="28.8" x14ac:dyDescent="0.3">
      <c r="B700" s="5" t="s">
        <v>29</v>
      </c>
      <c r="C700" s="5" t="s">
        <v>83</v>
      </c>
      <c r="D700" s="6">
        <v>44342</v>
      </c>
      <c r="E700" s="28">
        <v>44342.293946759259</v>
      </c>
      <c r="F700" s="7">
        <v>123</v>
      </c>
      <c r="G700" s="7" t="str">
        <f>VLOOKUP(Table1314[[#This Row],[LogRecordType]],RecordTypes!$B$13:$C$27,2,0)</f>
        <v>User Login Start is Good</v>
      </c>
      <c r="H700" s="5" t="s">
        <v>93</v>
      </c>
      <c r="I700" s="30">
        <f t="shared" si="10"/>
        <v>44342</v>
      </c>
      <c r="J700" s="29">
        <f>+VLOOKUP(Table1314[[#This Row],[DeviceMAC]],C701:F2603,3,0)</f>
        <v>44342.293900462959</v>
      </c>
      <c r="K700">
        <f>+VLOOKUP(Table1314[[#This Row],[DeviceMAC]],C701:F2603,4,0)</f>
        <v>113</v>
      </c>
      <c r="L700" t="str">
        <f>VLOOKUP(Table1314[[#This Row],[PrevRecordType]],RecordTypes!$B$13:$C$27,2,0)</f>
        <v>User Login Start</v>
      </c>
      <c r="M700" t="str">
        <f>+VLOOKUP(Table1314[[#This Row],[DeviceMAC]],C701:H2603,5,0)</f>
        <v>User Login Start</v>
      </c>
    </row>
    <row r="701" spans="2:13" ht="28.8" hidden="1" x14ac:dyDescent="0.3">
      <c r="B701" s="5" t="s">
        <v>29</v>
      </c>
      <c r="C701" s="5" t="s">
        <v>83</v>
      </c>
      <c r="D701" s="6">
        <v>44342</v>
      </c>
      <c r="E701" s="28">
        <v>44342.293900462959</v>
      </c>
      <c r="F701" s="7">
        <v>113</v>
      </c>
      <c r="G701" s="7" t="str">
        <f>VLOOKUP(Table1314[[#This Row],[LogRecordType]],RecordTypes!$B$13:$C$27,2,0)</f>
        <v>User Login Start</v>
      </c>
      <c r="H701" s="5" t="s">
        <v>92</v>
      </c>
      <c r="I701" s="30">
        <f t="shared" si="10"/>
        <v>44342</v>
      </c>
      <c r="J701" s="29">
        <f>+VLOOKUP(Table1314[[#This Row],[DeviceMAC]],C702:F2604,3,0)</f>
        <v>44342.293796296297</v>
      </c>
      <c r="K701">
        <f>+VLOOKUP(Table1314[[#This Row],[DeviceMAC]],C702:F2604,4,0)</f>
        <v>112</v>
      </c>
      <c r="L701" t="str">
        <f>VLOOKUP(Table1314[[#This Row],[PrevRecordType]],RecordTypes!$B$13:$C$27,2,0)</f>
        <v>Device Connect Network</v>
      </c>
      <c r="M701" t="str">
        <f>+VLOOKUP(Table1314[[#This Row],[DeviceMAC]],C702:H2604,5,0)</f>
        <v>Device Connect Network</v>
      </c>
    </row>
    <row r="702" spans="2:13" ht="28.8" hidden="1" x14ac:dyDescent="0.3">
      <c r="B702" s="5" t="s">
        <v>29</v>
      </c>
      <c r="C702" s="5" t="s">
        <v>83</v>
      </c>
      <c r="D702" s="6">
        <v>44342</v>
      </c>
      <c r="E702" s="28">
        <v>44342.293796296297</v>
      </c>
      <c r="F702" s="7">
        <v>112</v>
      </c>
      <c r="G702" s="7" t="str">
        <f>VLOOKUP(Table1314[[#This Row],[LogRecordType]],RecordTypes!$B$13:$C$27,2,0)</f>
        <v>Device Connect Network</v>
      </c>
      <c r="H702" s="5" t="s">
        <v>84</v>
      </c>
      <c r="I702" s="30">
        <f t="shared" si="10"/>
        <v>44342</v>
      </c>
      <c r="J702" s="29">
        <f>+VLOOKUP(Table1314[[#This Row],[DeviceMAC]],C703:F2605,3,0)</f>
        <v>44342.293692129628</v>
      </c>
      <c r="K702">
        <f>+VLOOKUP(Table1314[[#This Row],[DeviceMAC]],C703:F2605,4,0)</f>
        <v>106</v>
      </c>
      <c r="L702" t="str">
        <f>VLOOKUP(Table1314[[#This Row],[PrevRecordType]],RecordTypes!$B$13:$C$27,2,0)</f>
        <v>Device Start is Good</v>
      </c>
      <c r="M702" t="str">
        <f>+VLOOKUP(Table1314[[#This Row],[DeviceMAC]],C703:H2605,5,0)</f>
        <v>Device Start is Good</v>
      </c>
    </row>
    <row r="703" spans="2:13" hidden="1" x14ac:dyDescent="0.3">
      <c r="B703" s="5" t="s">
        <v>29</v>
      </c>
      <c r="C703" s="5" t="s">
        <v>83</v>
      </c>
      <c r="D703" s="6">
        <v>44342</v>
      </c>
      <c r="E703" s="28">
        <v>44342.293692129628</v>
      </c>
      <c r="F703" s="7">
        <v>106</v>
      </c>
      <c r="G703" s="7" t="str">
        <f>VLOOKUP(Table1314[[#This Row],[LogRecordType]],RecordTypes!$B$13:$C$27,2,0)</f>
        <v>Device Start is Good</v>
      </c>
      <c r="H703" s="5" t="s">
        <v>84</v>
      </c>
      <c r="I703" s="30">
        <f t="shared" si="10"/>
        <v>44342</v>
      </c>
      <c r="J703" s="29">
        <f>+VLOOKUP(Table1314[[#This Row],[DeviceMAC]],C704:F2606,3,0)</f>
        <v>44342.292754629627</v>
      </c>
      <c r="K703">
        <f>+VLOOKUP(Table1314[[#This Row],[DeviceMAC]],C704:F2606,4,0)</f>
        <v>102</v>
      </c>
      <c r="L703" t="str">
        <f>VLOOKUP(Table1314[[#This Row],[PrevRecordType]],RecordTypes!$B$13:$C$27,2,0)</f>
        <v>Device Start</v>
      </c>
      <c r="M703" t="str">
        <f>+VLOOKUP(Table1314[[#This Row],[DeviceMAC]],C704:H2606,5,0)</f>
        <v>Device Start</v>
      </c>
    </row>
    <row r="704" spans="2:13" ht="28.8" x14ac:dyDescent="0.3">
      <c r="B704" s="5" t="s">
        <v>26</v>
      </c>
      <c r="C704" s="5" t="s">
        <v>79</v>
      </c>
      <c r="D704" s="6">
        <v>44342</v>
      </c>
      <c r="E704" s="28">
        <v>44342.293634259266</v>
      </c>
      <c r="F704" s="7">
        <v>123</v>
      </c>
      <c r="G704" s="7" t="str">
        <f>VLOOKUP(Table1314[[#This Row],[LogRecordType]],RecordTypes!$B$13:$C$27,2,0)</f>
        <v>User Login Start is Good</v>
      </c>
      <c r="H704" s="5" t="s">
        <v>82</v>
      </c>
      <c r="I704" s="30">
        <f t="shared" si="10"/>
        <v>44342</v>
      </c>
      <c r="J704" s="29">
        <f>+VLOOKUP(Table1314[[#This Row],[DeviceMAC]],C705:F2607,3,0)</f>
        <v>44342.29356481482</v>
      </c>
      <c r="K704">
        <f>+VLOOKUP(Table1314[[#This Row],[DeviceMAC]],C705:F2607,4,0)</f>
        <v>113</v>
      </c>
      <c r="L704" t="str">
        <f>VLOOKUP(Table1314[[#This Row],[PrevRecordType]],RecordTypes!$B$13:$C$27,2,0)</f>
        <v>User Login Start</v>
      </c>
      <c r="M704" t="str">
        <f>+VLOOKUP(Table1314[[#This Row],[DeviceMAC]],C705:H2607,5,0)</f>
        <v>User Login Start</v>
      </c>
    </row>
    <row r="705" spans="2:13" ht="28.8" hidden="1" x14ac:dyDescent="0.3">
      <c r="B705" s="5" t="s">
        <v>26</v>
      </c>
      <c r="C705" s="5" t="s">
        <v>79</v>
      </c>
      <c r="D705" s="6">
        <v>44342</v>
      </c>
      <c r="E705" s="28">
        <v>44342.29356481482</v>
      </c>
      <c r="F705" s="7">
        <v>113</v>
      </c>
      <c r="G705" s="7" t="str">
        <f>VLOOKUP(Table1314[[#This Row],[LogRecordType]],RecordTypes!$B$13:$C$27,2,0)</f>
        <v>User Login Start</v>
      </c>
      <c r="H705" s="5" t="s">
        <v>81</v>
      </c>
      <c r="I705" s="30">
        <f t="shared" si="10"/>
        <v>44342</v>
      </c>
      <c r="J705" s="29">
        <f>+VLOOKUP(Table1314[[#This Row],[DeviceMAC]],C706:F2608,3,0)</f>
        <v>44342.293206018527</v>
      </c>
      <c r="K705">
        <f>+VLOOKUP(Table1314[[#This Row],[DeviceMAC]],C706:F2608,4,0)</f>
        <v>112</v>
      </c>
      <c r="L705" t="str">
        <f>VLOOKUP(Table1314[[#This Row],[PrevRecordType]],RecordTypes!$B$13:$C$27,2,0)</f>
        <v>Device Connect Network</v>
      </c>
      <c r="M705" t="str">
        <f>+VLOOKUP(Table1314[[#This Row],[DeviceMAC]],C706:H2608,5,0)</f>
        <v>Device Connect Network</v>
      </c>
    </row>
    <row r="706" spans="2:13" hidden="1" x14ac:dyDescent="0.3">
      <c r="B706" s="5" t="s">
        <v>26</v>
      </c>
      <c r="C706" s="5" t="s">
        <v>64</v>
      </c>
      <c r="D706" s="6">
        <v>44342</v>
      </c>
      <c r="E706" s="28">
        <v>44342.293425925927</v>
      </c>
      <c r="F706" s="7">
        <v>135</v>
      </c>
      <c r="G706" s="7" t="str">
        <f>VLOOKUP(Table1314[[#This Row],[LogRecordType]],RecordTypes!$B$13:$C$27,2,0)</f>
        <v>User Login Start Fail</v>
      </c>
      <c r="H706" s="5" t="s">
        <v>90</v>
      </c>
      <c r="I706" s="30">
        <f t="shared" si="10"/>
        <v>44342</v>
      </c>
      <c r="J706" s="29">
        <f>+VLOOKUP(Table1314[[#This Row],[DeviceMAC]],C707:F2609,3,0)</f>
        <v>44342.293321759258</v>
      </c>
      <c r="K706">
        <f>+VLOOKUP(Table1314[[#This Row],[DeviceMAC]],C707:F2609,4,0)</f>
        <v>113</v>
      </c>
      <c r="L706" t="str">
        <f>VLOOKUP(Table1314[[#This Row],[PrevRecordType]],RecordTypes!$B$13:$C$27,2,0)</f>
        <v>User Login Start</v>
      </c>
      <c r="M706" t="str">
        <f>+VLOOKUP(Table1314[[#This Row],[DeviceMAC]],C707:H2609,5,0)</f>
        <v>User Login Start</v>
      </c>
    </row>
    <row r="707" spans="2:13" ht="28.8" x14ac:dyDescent="0.3">
      <c r="B707" s="5" t="s">
        <v>26</v>
      </c>
      <c r="C707" s="5" t="s">
        <v>72</v>
      </c>
      <c r="D707" s="6">
        <v>44342</v>
      </c>
      <c r="E707" s="28">
        <v>44342.293414351858</v>
      </c>
      <c r="F707" s="7">
        <v>123</v>
      </c>
      <c r="G707" s="7" t="str">
        <f>VLOOKUP(Table1314[[#This Row],[LogRecordType]],RecordTypes!$B$13:$C$27,2,0)</f>
        <v>User Login Start is Good</v>
      </c>
      <c r="H707" s="5" t="s">
        <v>68</v>
      </c>
      <c r="I707" s="30">
        <f t="shared" si="10"/>
        <v>44342</v>
      </c>
      <c r="J707" s="29">
        <f>+VLOOKUP(Table1314[[#This Row],[DeviceMAC]],C708:F2610,3,0)</f>
        <v>44342.293344907412</v>
      </c>
      <c r="K707">
        <f>+VLOOKUP(Table1314[[#This Row],[DeviceMAC]],C708:F2610,4,0)</f>
        <v>113</v>
      </c>
      <c r="L707" t="str">
        <f>VLOOKUP(Table1314[[#This Row],[PrevRecordType]],RecordTypes!$B$13:$C$27,2,0)</f>
        <v>User Login Start</v>
      </c>
      <c r="M707" t="str">
        <f>+VLOOKUP(Table1314[[#This Row],[DeviceMAC]],C708:H2610,5,0)</f>
        <v>User Login Start</v>
      </c>
    </row>
    <row r="708" spans="2:13" ht="28.8" hidden="1" x14ac:dyDescent="0.3">
      <c r="B708" s="5" t="s">
        <v>26</v>
      </c>
      <c r="C708" s="5" t="s">
        <v>72</v>
      </c>
      <c r="D708" s="6">
        <v>44342</v>
      </c>
      <c r="E708" s="28">
        <v>44342.293344907412</v>
      </c>
      <c r="F708" s="7">
        <v>113</v>
      </c>
      <c r="G708" s="7" t="str">
        <f>VLOOKUP(Table1314[[#This Row],[LogRecordType]],RecordTypes!$B$13:$C$27,2,0)</f>
        <v>User Login Start</v>
      </c>
      <c r="H708" s="5" t="s">
        <v>87</v>
      </c>
      <c r="I708" s="30">
        <f t="shared" si="10"/>
        <v>44342</v>
      </c>
      <c r="J708" s="29">
        <f>+VLOOKUP(Table1314[[#This Row],[DeviceMAC]],C709:F2611,3,0)</f>
        <v>44342.292812500003</v>
      </c>
      <c r="K708">
        <f>+VLOOKUP(Table1314[[#This Row],[DeviceMAC]],C709:F2611,4,0)</f>
        <v>112</v>
      </c>
      <c r="L708" t="str">
        <f>VLOOKUP(Table1314[[#This Row],[PrevRecordType]],RecordTypes!$B$13:$C$27,2,0)</f>
        <v>Device Connect Network</v>
      </c>
      <c r="M708" t="str">
        <f>+VLOOKUP(Table1314[[#This Row],[DeviceMAC]],C709:H2611,5,0)</f>
        <v>Device Connect Network</v>
      </c>
    </row>
    <row r="709" spans="2:13" hidden="1" x14ac:dyDescent="0.3">
      <c r="B709" s="5" t="s">
        <v>26</v>
      </c>
      <c r="C709" s="5" t="s">
        <v>64</v>
      </c>
      <c r="D709" s="6">
        <v>44342</v>
      </c>
      <c r="E709" s="28">
        <v>44342.293321759258</v>
      </c>
      <c r="F709" s="7">
        <v>113</v>
      </c>
      <c r="G709" s="7" t="str">
        <f>VLOOKUP(Table1314[[#This Row],[LogRecordType]],RecordTypes!$B$13:$C$27,2,0)</f>
        <v>User Login Start</v>
      </c>
      <c r="H709" s="5" t="s">
        <v>90</v>
      </c>
      <c r="I709" s="30">
        <f t="shared" si="10"/>
        <v>44342</v>
      </c>
      <c r="J709" s="29">
        <f>+VLOOKUP(Table1314[[#This Row],[DeviceMAC]],C710:F2612,3,0)</f>
        <v>44342.2887962963</v>
      </c>
      <c r="K709">
        <f>+VLOOKUP(Table1314[[#This Row],[DeviceMAC]],C710:F2612,4,0)</f>
        <v>112</v>
      </c>
      <c r="L709" t="str">
        <f>VLOOKUP(Table1314[[#This Row],[PrevRecordType]],RecordTypes!$B$13:$C$27,2,0)</f>
        <v>Device Connect Network</v>
      </c>
      <c r="M709" t="str">
        <f>+VLOOKUP(Table1314[[#This Row],[DeviceMAC]],C710:H2612,5,0)</f>
        <v>Device Connect Network</v>
      </c>
    </row>
    <row r="710" spans="2:13" ht="28.8" hidden="1" x14ac:dyDescent="0.3">
      <c r="B710" s="5" t="s">
        <v>26</v>
      </c>
      <c r="C710" s="5" t="s">
        <v>79</v>
      </c>
      <c r="D710" s="6">
        <v>44342</v>
      </c>
      <c r="E710" s="28">
        <v>44342.293206018527</v>
      </c>
      <c r="F710" s="7">
        <v>112</v>
      </c>
      <c r="G710" s="7" t="str">
        <f>VLOOKUP(Table1314[[#This Row],[LogRecordType]],RecordTypes!$B$13:$C$27,2,0)</f>
        <v>Device Connect Network</v>
      </c>
      <c r="H710" s="5" t="s">
        <v>80</v>
      </c>
      <c r="I710" s="30">
        <f t="shared" si="10"/>
        <v>44342</v>
      </c>
      <c r="J710" s="29">
        <f>+VLOOKUP(Table1314[[#This Row],[DeviceMAC]],C711:F2613,3,0)</f>
        <v>44342.293101851858</v>
      </c>
      <c r="K710">
        <f>+VLOOKUP(Table1314[[#This Row],[DeviceMAC]],C711:F2613,4,0)</f>
        <v>106</v>
      </c>
      <c r="L710" t="str">
        <f>VLOOKUP(Table1314[[#This Row],[PrevRecordType]],RecordTypes!$B$13:$C$27,2,0)</f>
        <v>Device Start is Good</v>
      </c>
      <c r="M710" t="str">
        <f>+VLOOKUP(Table1314[[#This Row],[DeviceMAC]],C711:H2613,5,0)</f>
        <v>Device Start is Good</v>
      </c>
    </row>
    <row r="711" spans="2:13" hidden="1" x14ac:dyDescent="0.3">
      <c r="B711" s="5" t="s">
        <v>29</v>
      </c>
      <c r="C711" s="5" t="s">
        <v>70</v>
      </c>
      <c r="D711" s="6">
        <v>44342</v>
      </c>
      <c r="E711" s="28">
        <v>44342.29318287038</v>
      </c>
      <c r="F711" s="7">
        <v>135</v>
      </c>
      <c r="G711" s="7" t="str">
        <f>VLOOKUP(Table1314[[#This Row],[LogRecordType]],RecordTypes!$B$13:$C$27,2,0)</f>
        <v>User Login Start Fail</v>
      </c>
      <c r="H711" s="5" t="s">
        <v>78</v>
      </c>
      <c r="I711" s="30">
        <f t="shared" si="10"/>
        <v>44342</v>
      </c>
      <c r="J711" s="29">
        <f>+VLOOKUP(Table1314[[#This Row],[DeviceMAC]],C712:F2614,3,0)</f>
        <v>44342.293125000011</v>
      </c>
      <c r="K711">
        <f>+VLOOKUP(Table1314[[#This Row],[DeviceMAC]],C712:F2614,4,0)</f>
        <v>113</v>
      </c>
      <c r="L711" t="str">
        <f>VLOOKUP(Table1314[[#This Row],[PrevRecordType]],RecordTypes!$B$13:$C$27,2,0)</f>
        <v>User Login Start</v>
      </c>
      <c r="M711" t="str">
        <f>+VLOOKUP(Table1314[[#This Row],[DeviceMAC]],C712:H2614,5,0)</f>
        <v>User Login Start</v>
      </c>
    </row>
    <row r="712" spans="2:13" ht="28.8" hidden="1" x14ac:dyDescent="0.3">
      <c r="B712" s="5" t="s">
        <v>29</v>
      </c>
      <c r="C712" s="5" t="s">
        <v>70</v>
      </c>
      <c r="D712" s="6">
        <v>44342</v>
      </c>
      <c r="E712" s="28">
        <v>44342.293125000011</v>
      </c>
      <c r="F712" s="7">
        <v>113</v>
      </c>
      <c r="G712" s="7" t="str">
        <f>VLOOKUP(Table1314[[#This Row],[LogRecordType]],RecordTypes!$B$13:$C$27,2,0)</f>
        <v>User Login Start</v>
      </c>
      <c r="H712" s="5" t="s">
        <v>77</v>
      </c>
      <c r="I712" s="30">
        <f t="shared" si="10"/>
        <v>44342</v>
      </c>
      <c r="J712" s="29">
        <f>+VLOOKUP(Table1314[[#This Row],[DeviceMAC]],C713:F2615,3,0)</f>
        <v>44342.291724537048</v>
      </c>
      <c r="K712">
        <f>+VLOOKUP(Table1314[[#This Row],[DeviceMAC]],C713:F2615,4,0)</f>
        <v>112</v>
      </c>
      <c r="L712" t="str">
        <f>VLOOKUP(Table1314[[#This Row],[PrevRecordType]],RecordTypes!$B$13:$C$27,2,0)</f>
        <v>Device Connect Network</v>
      </c>
      <c r="M712" t="str">
        <f>+VLOOKUP(Table1314[[#This Row],[DeviceMAC]],C713:H2615,5,0)</f>
        <v>Device Connect Network</v>
      </c>
    </row>
    <row r="713" spans="2:13" hidden="1" x14ac:dyDescent="0.3">
      <c r="B713" s="5" t="s">
        <v>26</v>
      </c>
      <c r="C713" s="5" t="s">
        <v>79</v>
      </c>
      <c r="D713" s="6">
        <v>44342</v>
      </c>
      <c r="E713" s="28">
        <v>44342.293101851858</v>
      </c>
      <c r="F713" s="7">
        <v>106</v>
      </c>
      <c r="G713" s="7" t="str">
        <f>VLOOKUP(Table1314[[#This Row],[LogRecordType]],RecordTypes!$B$13:$C$27,2,0)</f>
        <v>Device Start is Good</v>
      </c>
      <c r="H713" s="5" t="s">
        <v>80</v>
      </c>
      <c r="I713" s="30">
        <f t="shared" si="10"/>
        <v>44342</v>
      </c>
      <c r="J713" s="29">
        <f>+VLOOKUP(Table1314[[#This Row],[DeviceMAC]],C714:F2616,3,0)</f>
        <v>44342.292175925933</v>
      </c>
      <c r="K713">
        <f>+VLOOKUP(Table1314[[#This Row],[DeviceMAC]],C714:F2616,4,0)</f>
        <v>102</v>
      </c>
      <c r="L713" t="str">
        <f>VLOOKUP(Table1314[[#This Row],[PrevRecordType]],RecordTypes!$B$13:$C$27,2,0)</f>
        <v>Device Start</v>
      </c>
      <c r="M713" t="str">
        <f>+VLOOKUP(Table1314[[#This Row],[DeviceMAC]],C714:H2616,5,0)</f>
        <v>Device Start</v>
      </c>
    </row>
    <row r="714" spans="2:13" ht="28.8" x14ac:dyDescent="0.3">
      <c r="B714" s="5" t="s">
        <v>29</v>
      </c>
      <c r="C714" s="5" t="s">
        <v>60</v>
      </c>
      <c r="D714" s="6">
        <v>44342</v>
      </c>
      <c r="E714" s="28">
        <v>44342.293090277788</v>
      </c>
      <c r="F714" s="7">
        <v>123</v>
      </c>
      <c r="G714" s="7" t="str">
        <f>VLOOKUP(Table1314[[#This Row],[LogRecordType]],RecordTypes!$B$13:$C$27,2,0)</f>
        <v>User Login Start is Good</v>
      </c>
      <c r="H714" s="5" t="s">
        <v>76</v>
      </c>
      <c r="I714" s="30">
        <f t="shared" si="10"/>
        <v>44342</v>
      </c>
      <c r="J714" s="29">
        <f>+VLOOKUP(Table1314[[#This Row],[DeviceMAC]],C715:F2617,3,0)</f>
        <v>44342.293055555565</v>
      </c>
      <c r="K714">
        <f>+VLOOKUP(Table1314[[#This Row],[DeviceMAC]],C715:F2617,4,0)</f>
        <v>113</v>
      </c>
      <c r="L714" t="str">
        <f>VLOOKUP(Table1314[[#This Row],[PrevRecordType]],RecordTypes!$B$13:$C$27,2,0)</f>
        <v>User Login Start</v>
      </c>
      <c r="M714" t="str">
        <f>+VLOOKUP(Table1314[[#This Row],[DeviceMAC]],C715:H2617,5,0)</f>
        <v>User Login Start</v>
      </c>
    </row>
    <row r="715" spans="2:13" hidden="1" x14ac:dyDescent="0.3">
      <c r="B715" s="5" t="s">
        <v>29</v>
      </c>
      <c r="C715" s="5" t="s">
        <v>60</v>
      </c>
      <c r="D715" s="6">
        <v>44342</v>
      </c>
      <c r="E715" s="28">
        <v>44342.293055555565</v>
      </c>
      <c r="F715" s="7">
        <v>113</v>
      </c>
      <c r="G715" s="7" t="str">
        <f>VLOOKUP(Table1314[[#This Row],[LogRecordType]],RecordTypes!$B$13:$C$27,2,0)</f>
        <v>User Login Start</v>
      </c>
      <c r="H715" s="5" t="s">
        <v>76</v>
      </c>
      <c r="I715" s="30">
        <f t="shared" ref="I715:I778" si="11">+VLOOKUP(C715,C716:H2618,2,0)</f>
        <v>44342</v>
      </c>
      <c r="J715" s="29">
        <f>+VLOOKUP(Table1314[[#This Row],[DeviceMAC]],C716:F2618,3,0)</f>
        <v>44342.291736111118</v>
      </c>
      <c r="K715">
        <f>+VLOOKUP(Table1314[[#This Row],[DeviceMAC]],C716:F2618,4,0)</f>
        <v>135</v>
      </c>
      <c r="L715" t="str">
        <f>VLOOKUP(Table1314[[#This Row],[PrevRecordType]],RecordTypes!$B$13:$C$27,2,0)</f>
        <v>User Login Start Fail</v>
      </c>
      <c r="M715" t="str">
        <f>+VLOOKUP(Table1314[[#This Row],[DeviceMAC]],C716:H2618,5,0)</f>
        <v>User Login Start Fail</v>
      </c>
    </row>
    <row r="716" spans="2:13" ht="28.8" x14ac:dyDescent="0.3">
      <c r="B716" s="5" t="s">
        <v>26</v>
      </c>
      <c r="C716" s="5" t="s">
        <v>62</v>
      </c>
      <c r="D716" s="6">
        <v>44342</v>
      </c>
      <c r="E716" s="28">
        <v>44342.292870370373</v>
      </c>
      <c r="F716" s="7">
        <v>123</v>
      </c>
      <c r="G716" s="7" t="str">
        <f>VLOOKUP(Table1314[[#This Row],[LogRecordType]],RecordTypes!$B$13:$C$27,2,0)</f>
        <v>User Login Start is Good</v>
      </c>
      <c r="H716" s="5" t="s">
        <v>63</v>
      </c>
      <c r="I716" s="30">
        <f t="shared" si="11"/>
        <v>44342</v>
      </c>
      <c r="J716" s="29">
        <f>+VLOOKUP(Table1314[[#This Row],[DeviceMAC]],C717:F2619,3,0)</f>
        <v>44342.292800925927</v>
      </c>
      <c r="K716">
        <f>+VLOOKUP(Table1314[[#This Row],[DeviceMAC]],C717:F2619,4,0)</f>
        <v>113</v>
      </c>
      <c r="L716" t="str">
        <f>VLOOKUP(Table1314[[#This Row],[PrevRecordType]],RecordTypes!$B$13:$C$27,2,0)</f>
        <v>User Login Start</v>
      </c>
      <c r="M716" t="str">
        <f>+VLOOKUP(Table1314[[#This Row],[DeviceMAC]],C717:H2619,5,0)</f>
        <v>User Login Start</v>
      </c>
    </row>
    <row r="717" spans="2:13" ht="28.8" hidden="1" x14ac:dyDescent="0.3">
      <c r="B717" s="5" t="s">
        <v>26</v>
      </c>
      <c r="C717" s="5" t="s">
        <v>72</v>
      </c>
      <c r="D717" s="6">
        <v>44342</v>
      </c>
      <c r="E717" s="28">
        <v>44342.292812500003</v>
      </c>
      <c r="F717" s="7">
        <v>112</v>
      </c>
      <c r="G717" s="7" t="str">
        <f>VLOOKUP(Table1314[[#This Row],[LogRecordType]],RecordTypes!$B$13:$C$27,2,0)</f>
        <v>Device Connect Network</v>
      </c>
      <c r="H717" s="5" t="s">
        <v>73</v>
      </c>
      <c r="I717" s="30">
        <f t="shared" si="11"/>
        <v>44342</v>
      </c>
      <c r="J717" s="29">
        <f>+VLOOKUP(Table1314[[#This Row],[DeviceMAC]],C718:F2620,3,0)</f>
        <v>44342.292708333334</v>
      </c>
      <c r="K717">
        <f>+VLOOKUP(Table1314[[#This Row],[DeviceMAC]],C718:F2620,4,0)</f>
        <v>106</v>
      </c>
      <c r="L717" t="str">
        <f>VLOOKUP(Table1314[[#This Row],[PrevRecordType]],RecordTypes!$B$13:$C$27,2,0)</f>
        <v>Device Start is Good</v>
      </c>
      <c r="M717" t="str">
        <f>+VLOOKUP(Table1314[[#This Row],[DeviceMAC]],C718:H2620,5,0)</f>
        <v>Device Start is Good</v>
      </c>
    </row>
    <row r="718" spans="2:13" hidden="1" x14ac:dyDescent="0.3">
      <c r="B718" s="5" t="s">
        <v>26</v>
      </c>
      <c r="C718" s="5" t="s">
        <v>62</v>
      </c>
      <c r="D718" s="6">
        <v>44342</v>
      </c>
      <c r="E718" s="28">
        <v>44342.292800925927</v>
      </c>
      <c r="F718" s="7">
        <v>113</v>
      </c>
      <c r="G718" s="7" t="str">
        <f>VLOOKUP(Table1314[[#This Row],[LogRecordType]],RecordTypes!$B$13:$C$27,2,0)</f>
        <v>User Login Start</v>
      </c>
      <c r="H718" s="5" t="s">
        <v>63</v>
      </c>
      <c r="I718" s="30">
        <f t="shared" si="11"/>
        <v>44342</v>
      </c>
      <c r="J718" s="29">
        <f>+VLOOKUP(Table1314[[#This Row],[DeviceMAC]],C719:F2621,3,0)</f>
        <v>44342.288194444445</v>
      </c>
      <c r="K718">
        <f>+VLOOKUP(Table1314[[#This Row],[DeviceMAC]],C719:F2621,4,0)</f>
        <v>112</v>
      </c>
      <c r="L718" t="str">
        <f>VLOOKUP(Table1314[[#This Row],[PrevRecordType]],RecordTypes!$B$13:$C$27,2,0)</f>
        <v>Device Connect Network</v>
      </c>
      <c r="M718" t="str">
        <f>+VLOOKUP(Table1314[[#This Row],[DeviceMAC]],C719:H2621,5,0)</f>
        <v>Device Connect Network</v>
      </c>
    </row>
    <row r="719" spans="2:13" hidden="1" x14ac:dyDescent="0.3">
      <c r="B719" s="5" t="s">
        <v>29</v>
      </c>
      <c r="C719" s="5" t="s">
        <v>83</v>
      </c>
      <c r="D719" s="6">
        <v>44342</v>
      </c>
      <c r="E719" s="28">
        <v>44342.292754629627</v>
      </c>
      <c r="F719" s="7">
        <v>102</v>
      </c>
      <c r="G719" s="7" t="str">
        <f>VLOOKUP(Table1314[[#This Row],[LogRecordType]],RecordTypes!$B$13:$C$27,2,0)</f>
        <v>Device Start</v>
      </c>
      <c r="H719" s="5" t="s">
        <v>84</v>
      </c>
      <c r="I719" s="30">
        <f t="shared" si="11"/>
        <v>44341</v>
      </c>
      <c r="J719" s="29">
        <f>+VLOOKUP(Table1314[[#This Row],[DeviceMAC]],C720:F2622,3,0)</f>
        <v>44341.702164351853</v>
      </c>
      <c r="K719">
        <f>+VLOOKUP(Table1314[[#This Row],[DeviceMAC]],C720:F2622,4,0)</f>
        <v>156</v>
      </c>
      <c r="L719" t="str">
        <f>VLOOKUP(Table1314[[#This Row],[PrevRecordType]],RecordTypes!$B$13:$C$27,2,0)</f>
        <v>PowerDown Or Network Disconnect Discovered</v>
      </c>
      <c r="M719" s="31" t="str">
        <f>+VLOOKUP(Table1314[[#This Row],[DeviceMAC]],C720:H2622,5,0)</f>
        <v>PowerDown Or Network Disconnect Discovered</v>
      </c>
    </row>
    <row r="720" spans="2:13" hidden="1" x14ac:dyDescent="0.3">
      <c r="B720" s="5" t="s">
        <v>26</v>
      </c>
      <c r="C720" s="5" t="s">
        <v>72</v>
      </c>
      <c r="D720" s="6">
        <v>44342</v>
      </c>
      <c r="E720" s="28">
        <v>44342.292708333334</v>
      </c>
      <c r="F720" s="7">
        <v>106</v>
      </c>
      <c r="G720" s="7" t="str">
        <f>VLOOKUP(Table1314[[#This Row],[LogRecordType]],RecordTypes!$B$13:$C$27,2,0)</f>
        <v>Device Start is Good</v>
      </c>
      <c r="H720" s="5" t="s">
        <v>73</v>
      </c>
      <c r="I720" s="30">
        <f t="shared" si="11"/>
        <v>44342</v>
      </c>
      <c r="J720" s="29">
        <f>+VLOOKUP(Table1314[[#This Row],[DeviceMAC]],C721:F2623,3,0)</f>
        <v>44342.290520833332</v>
      </c>
      <c r="K720">
        <f>+VLOOKUP(Table1314[[#This Row],[DeviceMAC]],C721:F2623,4,0)</f>
        <v>102</v>
      </c>
      <c r="L720" t="str">
        <f>VLOOKUP(Table1314[[#This Row],[PrevRecordType]],RecordTypes!$B$13:$C$27,2,0)</f>
        <v>Device Start</v>
      </c>
      <c r="M720" t="str">
        <f>+VLOOKUP(Table1314[[#This Row],[DeviceMAC]],C721:H2623,5,0)</f>
        <v>Device Start</v>
      </c>
    </row>
    <row r="721" spans="2:13" hidden="1" x14ac:dyDescent="0.3">
      <c r="B721" s="5" t="s">
        <v>26</v>
      </c>
      <c r="C721" s="5" t="s">
        <v>79</v>
      </c>
      <c r="D721" s="6">
        <v>44342</v>
      </c>
      <c r="E721" s="28">
        <v>44342.292175925933</v>
      </c>
      <c r="F721" s="7">
        <v>102</v>
      </c>
      <c r="G721" s="7" t="str">
        <f>VLOOKUP(Table1314[[#This Row],[LogRecordType]],RecordTypes!$B$13:$C$27,2,0)</f>
        <v>Device Start</v>
      </c>
      <c r="H721" s="5" t="s">
        <v>80</v>
      </c>
      <c r="I721" s="30">
        <f t="shared" si="11"/>
        <v>44341</v>
      </c>
      <c r="J721" s="29">
        <f>+VLOOKUP(Table1314[[#This Row],[DeviceMAC]],C722:F2624,3,0)</f>
        <v>44341.681817129633</v>
      </c>
      <c r="K721">
        <f>+VLOOKUP(Table1314[[#This Row],[DeviceMAC]],C722:F2624,4,0)</f>
        <v>156</v>
      </c>
      <c r="L721" t="str">
        <f>VLOOKUP(Table1314[[#This Row],[PrevRecordType]],RecordTypes!$B$13:$C$27,2,0)</f>
        <v>PowerDown Or Network Disconnect Discovered</v>
      </c>
      <c r="M721" s="31" t="str">
        <f>+VLOOKUP(Table1314[[#This Row],[DeviceMAC]],C722:H2624,5,0)</f>
        <v>PowerDown Or Network Disconnect Discovered</v>
      </c>
    </row>
    <row r="722" spans="2:13" hidden="1" x14ac:dyDescent="0.3">
      <c r="B722" s="5" t="s">
        <v>29</v>
      </c>
      <c r="C722" s="5" t="s">
        <v>60</v>
      </c>
      <c r="D722" s="6">
        <v>44342</v>
      </c>
      <c r="E722" s="28">
        <v>44342.291736111118</v>
      </c>
      <c r="F722" s="7">
        <v>135</v>
      </c>
      <c r="G722" s="7" t="str">
        <f>VLOOKUP(Table1314[[#This Row],[LogRecordType]],RecordTypes!$B$13:$C$27,2,0)</f>
        <v>User Login Start Fail</v>
      </c>
      <c r="H722" s="5" t="s">
        <v>76</v>
      </c>
      <c r="I722" s="30">
        <f t="shared" si="11"/>
        <v>44342</v>
      </c>
      <c r="J722" s="29">
        <f>+VLOOKUP(Table1314[[#This Row],[DeviceMAC]],C723:F2625,3,0)</f>
        <v>44342.291724537041</v>
      </c>
      <c r="K722">
        <f>+VLOOKUP(Table1314[[#This Row],[DeviceMAC]],C723:F2625,4,0)</f>
        <v>113</v>
      </c>
      <c r="L722" t="str">
        <f>VLOOKUP(Table1314[[#This Row],[PrevRecordType]],RecordTypes!$B$13:$C$27,2,0)</f>
        <v>User Login Start</v>
      </c>
      <c r="M722" t="str">
        <f>+VLOOKUP(Table1314[[#This Row],[DeviceMAC]],C723:H2625,5,0)</f>
        <v>User Login Start</v>
      </c>
    </row>
    <row r="723" spans="2:13" ht="28.8" hidden="1" x14ac:dyDescent="0.3">
      <c r="B723" s="5" t="s">
        <v>29</v>
      </c>
      <c r="C723" s="5" t="s">
        <v>70</v>
      </c>
      <c r="D723" s="6">
        <v>44342</v>
      </c>
      <c r="E723" s="28">
        <v>44342.291724537048</v>
      </c>
      <c r="F723" s="7">
        <v>112</v>
      </c>
      <c r="G723" s="7" t="str">
        <f>VLOOKUP(Table1314[[#This Row],[LogRecordType]],RecordTypes!$B$13:$C$27,2,0)</f>
        <v>Device Connect Network</v>
      </c>
      <c r="H723" s="5" t="s">
        <v>71</v>
      </c>
      <c r="I723" s="30">
        <f t="shared" si="11"/>
        <v>44342</v>
      </c>
      <c r="J723" s="29">
        <f>+VLOOKUP(Table1314[[#This Row],[DeviceMAC]],C724:F2626,3,0)</f>
        <v>44342.291620370379</v>
      </c>
      <c r="K723">
        <f>+VLOOKUP(Table1314[[#This Row],[DeviceMAC]],C724:F2626,4,0)</f>
        <v>106</v>
      </c>
      <c r="L723" t="str">
        <f>VLOOKUP(Table1314[[#This Row],[PrevRecordType]],RecordTypes!$B$13:$C$27,2,0)</f>
        <v>Device Start is Good</v>
      </c>
      <c r="M723" t="str">
        <f>+VLOOKUP(Table1314[[#This Row],[DeviceMAC]],C724:H2626,5,0)</f>
        <v>Device Start is Good</v>
      </c>
    </row>
    <row r="724" spans="2:13" hidden="1" x14ac:dyDescent="0.3">
      <c r="B724" s="5" t="s">
        <v>29</v>
      </c>
      <c r="C724" s="5" t="s">
        <v>60</v>
      </c>
      <c r="D724" s="6">
        <v>44342</v>
      </c>
      <c r="E724" s="28">
        <v>44342.291724537041</v>
      </c>
      <c r="F724" s="7">
        <v>113</v>
      </c>
      <c r="G724" s="7" t="str">
        <f>VLOOKUP(Table1314[[#This Row],[LogRecordType]],RecordTypes!$B$13:$C$27,2,0)</f>
        <v>User Login Start</v>
      </c>
      <c r="H724" s="5" t="s">
        <v>76</v>
      </c>
      <c r="I724" s="30">
        <f t="shared" si="11"/>
        <v>44342</v>
      </c>
      <c r="J724" s="29">
        <f>+VLOOKUP(Table1314[[#This Row],[DeviceMAC]],C725:F2627,3,0)</f>
        <v>44342.286932870375</v>
      </c>
      <c r="K724">
        <f>+VLOOKUP(Table1314[[#This Row],[DeviceMAC]],C725:F2627,4,0)</f>
        <v>112</v>
      </c>
      <c r="L724" t="str">
        <f>VLOOKUP(Table1314[[#This Row],[PrevRecordType]],RecordTypes!$B$13:$C$27,2,0)</f>
        <v>Device Connect Network</v>
      </c>
      <c r="M724" t="str">
        <f>+VLOOKUP(Table1314[[#This Row],[DeviceMAC]],C725:H2627,5,0)</f>
        <v>Device Connect Network</v>
      </c>
    </row>
    <row r="725" spans="2:13" hidden="1" x14ac:dyDescent="0.3">
      <c r="B725" s="5" t="s">
        <v>29</v>
      </c>
      <c r="C725" s="5" t="s">
        <v>70</v>
      </c>
      <c r="D725" s="6">
        <v>44342</v>
      </c>
      <c r="E725" s="28">
        <v>44342.291620370379</v>
      </c>
      <c r="F725" s="7">
        <v>106</v>
      </c>
      <c r="G725" s="7" t="str">
        <f>VLOOKUP(Table1314[[#This Row],[LogRecordType]],RecordTypes!$B$13:$C$27,2,0)</f>
        <v>Device Start is Good</v>
      </c>
      <c r="H725" s="5" t="s">
        <v>71</v>
      </c>
      <c r="I725" s="30">
        <f t="shared" si="11"/>
        <v>44342</v>
      </c>
      <c r="J725" s="29">
        <f>+VLOOKUP(Table1314[[#This Row],[DeviceMAC]],C726:F2628,3,0)</f>
        <v>44342.29109953704</v>
      </c>
      <c r="K725">
        <f>+VLOOKUP(Table1314[[#This Row],[DeviceMAC]],C726:F2628,4,0)</f>
        <v>102</v>
      </c>
      <c r="L725" t="str">
        <f>VLOOKUP(Table1314[[#This Row],[PrevRecordType]],RecordTypes!$B$13:$C$27,2,0)</f>
        <v>Device Start</v>
      </c>
      <c r="M725" t="str">
        <f>+VLOOKUP(Table1314[[#This Row],[DeviceMAC]],C726:H2628,5,0)</f>
        <v>Device Start</v>
      </c>
    </row>
    <row r="726" spans="2:13" ht="28.8" x14ac:dyDescent="0.3">
      <c r="B726" s="5" t="s">
        <v>26</v>
      </c>
      <c r="C726" s="5" t="s">
        <v>56</v>
      </c>
      <c r="D726" s="6">
        <v>44342</v>
      </c>
      <c r="E726" s="28">
        <v>44342.291608796295</v>
      </c>
      <c r="F726" s="7">
        <v>123</v>
      </c>
      <c r="G726" s="7" t="str">
        <f>VLOOKUP(Table1314[[#This Row],[LogRecordType]],RecordTypes!$B$13:$C$27,2,0)</f>
        <v>User Login Start is Good</v>
      </c>
      <c r="H726" s="5" t="s">
        <v>68</v>
      </c>
      <c r="I726" s="30">
        <f t="shared" si="11"/>
        <v>44342</v>
      </c>
      <c r="J726" s="29">
        <f>+VLOOKUP(Table1314[[#This Row],[DeviceMAC]],C727:F2629,3,0)</f>
        <v>44342.291562499995</v>
      </c>
      <c r="K726">
        <f>+VLOOKUP(Table1314[[#This Row],[DeviceMAC]],C727:F2629,4,0)</f>
        <v>113</v>
      </c>
      <c r="L726" t="str">
        <f>VLOOKUP(Table1314[[#This Row],[PrevRecordType]],RecordTypes!$B$13:$C$27,2,0)</f>
        <v>User Login Start</v>
      </c>
      <c r="M726" t="str">
        <f>+VLOOKUP(Table1314[[#This Row],[DeviceMAC]],C727:H2629,5,0)</f>
        <v>User Login Start</v>
      </c>
    </row>
    <row r="727" spans="2:13" hidden="1" x14ac:dyDescent="0.3">
      <c r="B727" s="5" t="s">
        <v>26</v>
      </c>
      <c r="C727" s="5" t="s">
        <v>56</v>
      </c>
      <c r="D727" s="6">
        <v>44342</v>
      </c>
      <c r="E727" s="28">
        <v>44342.291562499995</v>
      </c>
      <c r="F727" s="7">
        <v>113</v>
      </c>
      <c r="G727" s="7" t="str">
        <f>VLOOKUP(Table1314[[#This Row],[LogRecordType]],RecordTypes!$B$13:$C$27,2,0)</f>
        <v>User Login Start</v>
      </c>
      <c r="H727" s="5" t="s">
        <v>68</v>
      </c>
      <c r="I727" s="30">
        <f t="shared" si="11"/>
        <v>44342</v>
      </c>
      <c r="J727" s="29">
        <f>+VLOOKUP(Table1314[[#This Row],[DeviceMAC]],C728:F2630,3,0)</f>
        <v>44342.286365740736</v>
      </c>
      <c r="K727">
        <f>+VLOOKUP(Table1314[[#This Row],[DeviceMAC]],C728:F2630,4,0)</f>
        <v>112</v>
      </c>
      <c r="L727" t="str">
        <f>VLOOKUP(Table1314[[#This Row],[PrevRecordType]],RecordTypes!$B$13:$C$27,2,0)</f>
        <v>Device Connect Network</v>
      </c>
      <c r="M727" t="str">
        <f>+VLOOKUP(Table1314[[#This Row],[DeviceMAC]],C728:H2630,5,0)</f>
        <v>Device Connect Network</v>
      </c>
    </row>
    <row r="728" spans="2:13" ht="28.8" hidden="1" x14ac:dyDescent="0.3">
      <c r="B728" s="5" t="s">
        <v>29</v>
      </c>
      <c r="C728" s="5" t="s">
        <v>74</v>
      </c>
      <c r="D728" s="6">
        <v>44342</v>
      </c>
      <c r="E728" s="28">
        <v>44342.291365740733</v>
      </c>
      <c r="F728" s="7">
        <v>112</v>
      </c>
      <c r="G728" s="7" t="str">
        <f>VLOOKUP(Table1314[[#This Row],[LogRecordType]],RecordTypes!$B$13:$C$27,2,0)</f>
        <v>Device Connect Network</v>
      </c>
      <c r="H728" s="5" t="s">
        <v>75</v>
      </c>
      <c r="I728" s="30">
        <f t="shared" si="11"/>
        <v>44341</v>
      </c>
      <c r="J728" s="29">
        <f>+VLOOKUP(Table1314[[#This Row],[DeviceMAC]],C729:F2631,3,0)</f>
        <v>44341.675381944442</v>
      </c>
      <c r="K728">
        <f>+VLOOKUP(Table1314[[#This Row],[DeviceMAC]],C729:F2631,4,0)</f>
        <v>156</v>
      </c>
      <c r="L728" t="str">
        <f>VLOOKUP(Table1314[[#This Row],[PrevRecordType]],RecordTypes!$B$13:$C$27,2,0)</f>
        <v>PowerDown Or Network Disconnect Discovered</v>
      </c>
      <c r="M728" s="31" t="str">
        <f>+VLOOKUP(Table1314[[#This Row],[DeviceMAC]],C729:H2631,5,0)</f>
        <v>PowerDown Or Network Disconnect Discovered</v>
      </c>
    </row>
    <row r="729" spans="2:13" hidden="1" x14ac:dyDescent="0.3">
      <c r="B729" s="5" t="s">
        <v>29</v>
      </c>
      <c r="C729" s="5" t="s">
        <v>70</v>
      </c>
      <c r="D729" s="6">
        <v>44342</v>
      </c>
      <c r="E729" s="28">
        <v>44342.29109953704</v>
      </c>
      <c r="F729" s="7">
        <v>102</v>
      </c>
      <c r="G729" s="7" t="str">
        <f>VLOOKUP(Table1314[[#This Row],[LogRecordType]],RecordTypes!$B$13:$C$27,2,0)</f>
        <v>Device Start</v>
      </c>
      <c r="H729" s="5" t="s">
        <v>71</v>
      </c>
      <c r="I729" s="30">
        <f t="shared" si="11"/>
        <v>44341</v>
      </c>
      <c r="J729" s="29">
        <f>+VLOOKUP(Table1314[[#This Row],[DeviceMAC]],C730:F2632,3,0)</f>
        <v>44341.675335648164</v>
      </c>
      <c r="K729">
        <f>+VLOOKUP(Table1314[[#This Row],[DeviceMAC]],C730:F2632,4,0)</f>
        <v>156</v>
      </c>
      <c r="L729" t="str">
        <f>VLOOKUP(Table1314[[#This Row],[PrevRecordType]],RecordTypes!$B$13:$C$27,2,0)</f>
        <v>PowerDown Or Network Disconnect Discovered</v>
      </c>
      <c r="M729" s="31" t="str">
        <f>+VLOOKUP(Table1314[[#This Row],[DeviceMAC]],C730:H2632,5,0)</f>
        <v>PowerDown Or Network Disconnect Discovered</v>
      </c>
    </row>
    <row r="730" spans="2:13" ht="28.8" x14ac:dyDescent="0.3">
      <c r="B730" s="5" t="s">
        <v>26</v>
      </c>
      <c r="C730" s="5" t="s">
        <v>54</v>
      </c>
      <c r="D730" s="6">
        <v>44342</v>
      </c>
      <c r="E730" s="28">
        <v>44342.290995370371</v>
      </c>
      <c r="F730" s="7">
        <v>123</v>
      </c>
      <c r="G730" s="7" t="str">
        <f>VLOOKUP(Table1314[[#This Row],[LogRecordType]],RecordTypes!$B$13:$C$27,2,0)</f>
        <v>User Login Start is Good</v>
      </c>
      <c r="H730" s="5" t="s">
        <v>88</v>
      </c>
      <c r="I730" s="30">
        <f t="shared" si="11"/>
        <v>44342</v>
      </c>
      <c r="J730" s="29">
        <f>+VLOOKUP(Table1314[[#This Row],[DeviceMAC]],C731:F2633,3,0)</f>
        <v>44342.290891203702</v>
      </c>
      <c r="K730">
        <f>+VLOOKUP(Table1314[[#This Row],[DeviceMAC]],C731:F2633,4,0)</f>
        <v>113</v>
      </c>
      <c r="L730" t="str">
        <f>VLOOKUP(Table1314[[#This Row],[PrevRecordType]],RecordTypes!$B$13:$C$27,2,0)</f>
        <v>User Login Start</v>
      </c>
      <c r="M730" t="str">
        <f>+VLOOKUP(Table1314[[#This Row],[DeviceMAC]],C731:H2633,5,0)</f>
        <v>User Login Start</v>
      </c>
    </row>
    <row r="731" spans="2:13" ht="43.2" hidden="1" x14ac:dyDescent="0.3">
      <c r="B731" s="5" t="s">
        <v>26</v>
      </c>
      <c r="C731" s="5" t="s">
        <v>52</v>
      </c>
      <c r="D731" s="6">
        <v>44342</v>
      </c>
      <c r="E731" s="28">
        <v>44342.290914351855</v>
      </c>
      <c r="F731" s="7">
        <v>156</v>
      </c>
      <c r="G731" s="7" t="str">
        <f>VLOOKUP(Table1314[[#This Row],[LogRecordType]],RecordTypes!$B$13:$C$27,2,0)</f>
        <v>PowerDown Or Network Disconnect Discovered</v>
      </c>
      <c r="H731" s="5" t="s">
        <v>67</v>
      </c>
      <c r="I731" s="30">
        <f t="shared" si="11"/>
        <v>44342</v>
      </c>
      <c r="J731" s="29">
        <f>+VLOOKUP(Table1314[[#This Row],[DeviceMAC]],C732:F2634,3,0)</f>
        <v>44342.290752314817</v>
      </c>
      <c r="K731">
        <f>+VLOOKUP(Table1314[[#This Row],[DeviceMAC]],C732:F2634,4,0)</f>
        <v>123</v>
      </c>
      <c r="L731" t="str">
        <f>VLOOKUP(Table1314[[#This Row],[PrevRecordType]],RecordTypes!$B$13:$C$27,2,0)</f>
        <v>User Login Start is Good</v>
      </c>
      <c r="M731" t="str">
        <f>+VLOOKUP(Table1314[[#This Row],[DeviceMAC]],C732:H2634,5,0)</f>
        <v>User Login Start is Good</v>
      </c>
    </row>
    <row r="732" spans="2:13" hidden="1" x14ac:dyDescent="0.3">
      <c r="B732" s="5" t="s">
        <v>26</v>
      </c>
      <c r="C732" s="5" t="s">
        <v>54</v>
      </c>
      <c r="D732" s="6">
        <v>44342</v>
      </c>
      <c r="E732" s="28">
        <v>44342.290891203702</v>
      </c>
      <c r="F732" s="7">
        <v>113</v>
      </c>
      <c r="G732" s="7" t="str">
        <f>VLOOKUP(Table1314[[#This Row],[LogRecordType]],RecordTypes!$B$13:$C$27,2,0)</f>
        <v>User Login Start</v>
      </c>
      <c r="H732" s="5" t="s">
        <v>88</v>
      </c>
      <c r="I732" s="30">
        <f t="shared" si="11"/>
        <v>44342</v>
      </c>
      <c r="J732" s="29">
        <f>+VLOOKUP(Table1314[[#This Row],[DeviceMAC]],C733:F2635,3,0)</f>
        <v>44342.286006944443</v>
      </c>
      <c r="K732">
        <f>+VLOOKUP(Table1314[[#This Row],[DeviceMAC]],C733:F2635,4,0)</f>
        <v>112</v>
      </c>
      <c r="L732" t="str">
        <f>VLOOKUP(Table1314[[#This Row],[PrevRecordType]],RecordTypes!$B$13:$C$27,2,0)</f>
        <v>Device Connect Network</v>
      </c>
      <c r="M732" t="str">
        <f>+VLOOKUP(Table1314[[#This Row],[DeviceMAC]],C733:H2635,5,0)</f>
        <v>Device Connect Network</v>
      </c>
    </row>
    <row r="733" spans="2:13" ht="28.8" x14ac:dyDescent="0.3">
      <c r="B733" s="5" t="s">
        <v>26</v>
      </c>
      <c r="C733" s="5" t="s">
        <v>52</v>
      </c>
      <c r="D733" s="6">
        <v>44342</v>
      </c>
      <c r="E733" s="28">
        <v>44342.290752314817</v>
      </c>
      <c r="F733" s="7">
        <v>123</v>
      </c>
      <c r="G733" s="7" t="str">
        <f>VLOOKUP(Table1314[[#This Row],[LogRecordType]],RecordTypes!$B$13:$C$27,2,0)</f>
        <v>User Login Start is Good</v>
      </c>
      <c r="H733" s="5" t="s">
        <v>66</v>
      </c>
      <c r="I733" s="30">
        <f t="shared" si="11"/>
        <v>44342</v>
      </c>
      <c r="J733" s="29">
        <f>+VLOOKUP(Table1314[[#This Row],[DeviceMAC]],C734:F2636,3,0)</f>
        <v>44342.290729166671</v>
      </c>
      <c r="K733">
        <f>+VLOOKUP(Table1314[[#This Row],[DeviceMAC]],C734:F2636,4,0)</f>
        <v>113</v>
      </c>
      <c r="L733" t="str">
        <f>VLOOKUP(Table1314[[#This Row],[PrevRecordType]],RecordTypes!$B$13:$C$27,2,0)</f>
        <v>User Login Start</v>
      </c>
      <c r="M733" t="str">
        <f>+VLOOKUP(Table1314[[#This Row],[DeviceMAC]],C734:H2636,5,0)</f>
        <v>User Login Start</v>
      </c>
    </row>
    <row r="734" spans="2:13" hidden="1" x14ac:dyDescent="0.3">
      <c r="B734" s="5" t="s">
        <v>26</v>
      </c>
      <c r="C734" s="5" t="s">
        <v>52</v>
      </c>
      <c r="D734" s="6">
        <v>44342</v>
      </c>
      <c r="E734" s="28">
        <v>44342.290729166671</v>
      </c>
      <c r="F734" s="7">
        <v>113</v>
      </c>
      <c r="G734" s="7" t="str">
        <f>VLOOKUP(Table1314[[#This Row],[LogRecordType]],RecordTypes!$B$13:$C$27,2,0)</f>
        <v>User Login Start</v>
      </c>
      <c r="H734" s="5" t="s">
        <v>66</v>
      </c>
      <c r="I734" s="30">
        <f t="shared" si="11"/>
        <v>44342</v>
      </c>
      <c r="J734" s="29">
        <f>+VLOOKUP(Table1314[[#This Row],[DeviceMAC]],C735:F2637,3,0)</f>
        <v>44342.285312500004</v>
      </c>
      <c r="K734">
        <f>+VLOOKUP(Table1314[[#This Row],[DeviceMAC]],C735:F2637,4,0)</f>
        <v>112</v>
      </c>
      <c r="L734" t="str">
        <f>VLOOKUP(Table1314[[#This Row],[PrevRecordType]],RecordTypes!$B$13:$C$27,2,0)</f>
        <v>Device Connect Network</v>
      </c>
      <c r="M734" t="str">
        <f>+VLOOKUP(Table1314[[#This Row],[DeviceMAC]],C735:H2637,5,0)</f>
        <v>Device Connect Network</v>
      </c>
    </row>
    <row r="735" spans="2:13" hidden="1" x14ac:dyDescent="0.3">
      <c r="B735" s="5" t="s">
        <v>26</v>
      </c>
      <c r="C735" s="5" t="s">
        <v>72</v>
      </c>
      <c r="D735" s="6">
        <v>44342</v>
      </c>
      <c r="E735" s="28">
        <v>44342.290520833332</v>
      </c>
      <c r="F735" s="7">
        <v>102</v>
      </c>
      <c r="G735" s="7" t="str">
        <f>VLOOKUP(Table1314[[#This Row],[LogRecordType]],RecordTypes!$B$13:$C$27,2,0)</f>
        <v>Device Start</v>
      </c>
      <c r="H735" s="5" t="s">
        <v>73</v>
      </c>
      <c r="I735" s="30">
        <f t="shared" si="11"/>
        <v>44341</v>
      </c>
      <c r="J735" s="29">
        <f>+VLOOKUP(Table1314[[#This Row],[DeviceMAC]],C736:F2638,3,0)</f>
        <v>44341.660740740743</v>
      </c>
      <c r="K735">
        <f>+VLOOKUP(Table1314[[#This Row],[DeviceMAC]],C736:F2638,4,0)</f>
        <v>156</v>
      </c>
      <c r="L735" t="str">
        <f>VLOOKUP(Table1314[[#This Row],[PrevRecordType]],RecordTypes!$B$13:$C$27,2,0)</f>
        <v>PowerDown Or Network Disconnect Discovered</v>
      </c>
      <c r="M735" s="31" t="str">
        <f>+VLOOKUP(Table1314[[#This Row],[DeviceMAC]],C736:H2638,5,0)</f>
        <v>PowerDown Or Network Disconnect Discovered</v>
      </c>
    </row>
    <row r="736" spans="2:13" ht="43.2" hidden="1" x14ac:dyDescent="0.3">
      <c r="B736" s="5" t="s">
        <v>29</v>
      </c>
      <c r="C736" s="5" t="s">
        <v>58</v>
      </c>
      <c r="D736" s="6">
        <v>44342</v>
      </c>
      <c r="E736" s="28">
        <v>44342.290451388893</v>
      </c>
      <c r="F736" s="7">
        <v>156</v>
      </c>
      <c r="G736" s="7" t="str">
        <f>VLOOKUP(Table1314[[#This Row],[LogRecordType]],RecordTypes!$B$13:$C$27,2,0)</f>
        <v>PowerDown Or Network Disconnect Discovered</v>
      </c>
      <c r="H736" s="5" t="s">
        <v>67</v>
      </c>
      <c r="I736" s="30">
        <f t="shared" si="11"/>
        <v>44342</v>
      </c>
      <c r="J736" s="29">
        <f>+VLOOKUP(Table1314[[#This Row],[DeviceMAC]],C737:F2639,3,0)</f>
        <v>44342.290335648155</v>
      </c>
      <c r="K736">
        <f>+VLOOKUP(Table1314[[#This Row],[DeviceMAC]],C737:F2639,4,0)</f>
        <v>123</v>
      </c>
      <c r="L736" t="str">
        <f>VLOOKUP(Table1314[[#This Row],[PrevRecordType]],RecordTypes!$B$13:$C$27,2,0)</f>
        <v>User Login Start is Good</v>
      </c>
      <c r="M736" t="str">
        <f>+VLOOKUP(Table1314[[#This Row],[DeviceMAC]],C737:H2639,5,0)</f>
        <v>User Login Start is Good</v>
      </c>
    </row>
    <row r="737" spans="2:13" ht="28.8" x14ac:dyDescent="0.3">
      <c r="B737" s="5" t="s">
        <v>29</v>
      </c>
      <c r="C737" s="5" t="s">
        <v>58</v>
      </c>
      <c r="D737" s="6">
        <v>44342</v>
      </c>
      <c r="E737" s="28">
        <v>44342.290335648155</v>
      </c>
      <c r="F737" s="7">
        <v>123</v>
      </c>
      <c r="G737" s="7" t="str">
        <f>VLOOKUP(Table1314[[#This Row],[LogRecordType]],RecordTypes!$B$13:$C$27,2,0)</f>
        <v>User Login Start is Good</v>
      </c>
      <c r="H737" s="5" t="s">
        <v>69</v>
      </c>
      <c r="I737" s="30">
        <f t="shared" si="11"/>
        <v>44342</v>
      </c>
      <c r="J737" s="29">
        <f>+VLOOKUP(Table1314[[#This Row],[DeviceMAC]],C738:F2640,3,0)</f>
        <v>44342.290324074078</v>
      </c>
      <c r="K737">
        <f>+VLOOKUP(Table1314[[#This Row],[DeviceMAC]],C738:F2640,4,0)</f>
        <v>113</v>
      </c>
      <c r="L737" t="str">
        <f>VLOOKUP(Table1314[[#This Row],[PrevRecordType]],RecordTypes!$B$13:$C$27,2,0)</f>
        <v>User Login Start</v>
      </c>
      <c r="M737" t="str">
        <f>+VLOOKUP(Table1314[[#This Row],[DeviceMAC]],C738:H2640,5,0)</f>
        <v>User Login Start</v>
      </c>
    </row>
    <row r="738" spans="2:13" ht="28.8" hidden="1" x14ac:dyDescent="0.3">
      <c r="B738" s="5" t="s">
        <v>29</v>
      </c>
      <c r="C738" s="5" t="s">
        <v>58</v>
      </c>
      <c r="D738" s="6">
        <v>44342</v>
      </c>
      <c r="E738" s="28">
        <v>44342.290324074078</v>
      </c>
      <c r="F738" s="7">
        <v>113</v>
      </c>
      <c r="G738" s="7" t="str">
        <f>VLOOKUP(Table1314[[#This Row],[LogRecordType]],RecordTypes!$B$13:$C$27,2,0)</f>
        <v>User Login Start</v>
      </c>
      <c r="H738" s="5" t="s">
        <v>69</v>
      </c>
      <c r="I738" s="30">
        <f t="shared" si="11"/>
        <v>44342</v>
      </c>
      <c r="J738" s="29">
        <f>+VLOOKUP(Table1314[[#This Row],[DeviceMAC]],C739:F2641,3,0)</f>
        <v>44342.285300925927</v>
      </c>
      <c r="K738">
        <f>+VLOOKUP(Table1314[[#This Row],[DeviceMAC]],C739:F2641,4,0)</f>
        <v>112</v>
      </c>
      <c r="L738" t="str">
        <f>VLOOKUP(Table1314[[#This Row],[PrevRecordType]],RecordTypes!$B$13:$C$27,2,0)</f>
        <v>Device Connect Network</v>
      </c>
      <c r="M738" t="str">
        <f>+VLOOKUP(Table1314[[#This Row],[DeviceMAC]],C739:H2641,5,0)</f>
        <v>Device Connect Network</v>
      </c>
    </row>
    <row r="739" spans="2:13" ht="43.2" hidden="1" x14ac:dyDescent="0.3">
      <c r="B739" s="5" t="s">
        <v>29</v>
      </c>
      <c r="C739" s="5" t="s">
        <v>50</v>
      </c>
      <c r="D739" s="6">
        <v>44342</v>
      </c>
      <c r="E739" s="28">
        <v>44342.290092592593</v>
      </c>
      <c r="F739" s="7">
        <v>156</v>
      </c>
      <c r="G739" s="7" t="str">
        <f>VLOOKUP(Table1314[[#This Row],[LogRecordType]],RecordTypes!$B$13:$C$27,2,0)</f>
        <v>PowerDown Or Network Disconnect Discovered</v>
      </c>
      <c r="H739" s="5" t="s">
        <v>67</v>
      </c>
      <c r="I739" s="30">
        <f t="shared" si="11"/>
        <v>44342</v>
      </c>
      <c r="J739" s="29">
        <f>+VLOOKUP(Table1314[[#This Row],[DeviceMAC]],C740:F2642,3,0)</f>
        <v>44342.289942129632</v>
      </c>
      <c r="K739">
        <f>+VLOOKUP(Table1314[[#This Row],[DeviceMAC]],C740:F2642,4,0)</f>
        <v>123</v>
      </c>
      <c r="L739" t="str">
        <f>VLOOKUP(Table1314[[#This Row],[PrevRecordType]],RecordTypes!$B$13:$C$27,2,0)</f>
        <v>User Login Start is Good</v>
      </c>
      <c r="M739" t="str">
        <f>+VLOOKUP(Table1314[[#This Row],[DeviceMAC]],C740:H2642,5,0)</f>
        <v>User Login Start is Good</v>
      </c>
    </row>
    <row r="740" spans="2:13" ht="28.8" x14ac:dyDescent="0.3">
      <c r="B740" s="5" t="s">
        <v>29</v>
      </c>
      <c r="C740" s="5" t="s">
        <v>50</v>
      </c>
      <c r="D740" s="6">
        <v>44342</v>
      </c>
      <c r="E740" s="28">
        <v>44342.289942129632</v>
      </c>
      <c r="F740" s="7">
        <v>123</v>
      </c>
      <c r="G740" s="7" t="str">
        <f>VLOOKUP(Table1314[[#This Row],[LogRecordType]],RecordTypes!$B$13:$C$27,2,0)</f>
        <v>User Login Start is Good</v>
      </c>
      <c r="H740" s="5" t="s">
        <v>91</v>
      </c>
      <c r="I740" s="30">
        <f t="shared" si="11"/>
        <v>44342</v>
      </c>
      <c r="J740" s="29">
        <f>+VLOOKUP(Table1314[[#This Row],[DeviceMAC]],C741:F2643,3,0)</f>
        <v>44342.289872685185</v>
      </c>
      <c r="K740">
        <f>+VLOOKUP(Table1314[[#This Row],[DeviceMAC]],C741:F2643,4,0)</f>
        <v>113</v>
      </c>
      <c r="L740" t="str">
        <f>VLOOKUP(Table1314[[#This Row],[PrevRecordType]],RecordTypes!$B$13:$C$27,2,0)</f>
        <v>User Login Start</v>
      </c>
      <c r="M740" t="str">
        <f>+VLOOKUP(Table1314[[#This Row],[DeviceMAC]],C741:H2643,5,0)</f>
        <v>User Login Start</v>
      </c>
    </row>
    <row r="741" spans="2:13" hidden="1" x14ac:dyDescent="0.3">
      <c r="B741" s="5" t="s">
        <v>29</v>
      </c>
      <c r="C741" s="5" t="s">
        <v>50</v>
      </c>
      <c r="D741" s="6">
        <v>44342</v>
      </c>
      <c r="E741" s="28">
        <v>44342.289872685185</v>
      </c>
      <c r="F741" s="7">
        <v>113</v>
      </c>
      <c r="G741" s="7" t="str">
        <f>VLOOKUP(Table1314[[#This Row],[LogRecordType]],RecordTypes!$B$13:$C$27,2,0)</f>
        <v>User Login Start</v>
      </c>
      <c r="H741" s="5" t="s">
        <v>91</v>
      </c>
      <c r="I741" s="30">
        <f t="shared" si="11"/>
        <v>44342</v>
      </c>
      <c r="J741" s="29">
        <f>+VLOOKUP(Table1314[[#This Row],[DeviceMAC]],C742:F2644,3,0)</f>
        <v>44342.285081018512</v>
      </c>
      <c r="K741">
        <f>+VLOOKUP(Table1314[[#This Row],[DeviceMAC]],C742:F2644,4,0)</f>
        <v>112</v>
      </c>
      <c r="L741" t="str">
        <f>VLOOKUP(Table1314[[#This Row],[PrevRecordType]],RecordTypes!$B$13:$C$27,2,0)</f>
        <v>Device Connect Network</v>
      </c>
      <c r="M741" t="str">
        <f>+VLOOKUP(Table1314[[#This Row],[DeviceMAC]],C742:H2644,5,0)</f>
        <v>Device Connect Network</v>
      </c>
    </row>
    <row r="742" spans="2:13" ht="28.8" hidden="1" x14ac:dyDescent="0.3">
      <c r="B742" s="5" t="s">
        <v>26</v>
      </c>
      <c r="C742" s="5" t="s">
        <v>64</v>
      </c>
      <c r="D742" s="6">
        <v>44342</v>
      </c>
      <c r="E742" s="28">
        <v>44342.2887962963</v>
      </c>
      <c r="F742" s="7">
        <v>112</v>
      </c>
      <c r="G742" s="7" t="str">
        <f>VLOOKUP(Table1314[[#This Row],[LogRecordType]],RecordTypes!$B$13:$C$27,2,0)</f>
        <v>Device Connect Network</v>
      </c>
      <c r="H742" s="5" t="s">
        <v>65</v>
      </c>
      <c r="I742" s="30">
        <f t="shared" si="11"/>
        <v>44341</v>
      </c>
      <c r="J742" s="29">
        <f>+VLOOKUP(Table1314[[#This Row],[DeviceMAC]],C743:F2645,3,0)</f>
        <v>44341.665381944447</v>
      </c>
      <c r="K742">
        <f>+VLOOKUP(Table1314[[#This Row],[DeviceMAC]],C743:F2645,4,0)</f>
        <v>156</v>
      </c>
      <c r="L742" t="str">
        <f>VLOOKUP(Table1314[[#This Row],[PrevRecordType]],RecordTypes!$B$13:$C$27,2,0)</f>
        <v>PowerDown Or Network Disconnect Discovered</v>
      </c>
      <c r="M742" s="31" t="str">
        <f>+VLOOKUP(Table1314[[#This Row],[DeviceMAC]],C743:H2645,5,0)</f>
        <v>PowerDown Or Network Disconnect Discovered</v>
      </c>
    </row>
    <row r="743" spans="2:13" ht="28.8" hidden="1" x14ac:dyDescent="0.3">
      <c r="B743" s="5" t="s">
        <v>26</v>
      </c>
      <c r="C743" s="5" t="s">
        <v>62</v>
      </c>
      <c r="D743" s="6">
        <v>44342</v>
      </c>
      <c r="E743" s="28">
        <v>44342.288194444445</v>
      </c>
      <c r="F743" s="7">
        <v>112</v>
      </c>
      <c r="G743" s="7" t="str">
        <f>VLOOKUP(Table1314[[#This Row],[LogRecordType]],RecordTypes!$B$13:$C$27,2,0)</f>
        <v>Device Connect Network</v>
      </c>
      <c r="H743" s="5" t="s">
        <v>49</v>
      </c>
      <c r="I743" s="30">
        <f t="shared" si="11"/>
        <v>44341</v>
      </c>
      <c r="J743" s="29">
        <f>+VLOOKUP(Table1314[[#This Row],[DeviceMAC]],C744:F2646,3,0)</f>
        <v>44341.662210648145</v>
      </c>
      <c r="K743">
        <f>+VLOOKUP(Table1314[[#This Row],[DeviceMAC]],C744:F2646,4,0)</f>
        <v>156</v>
      </c>
      <c r="L743" t="str">
        <f>VLOOKUP(Table1314[[#This Row],[PrevRecordType]],RecordTypes!$B$13:$C$27,2,0)</f>
        <v>PowerDown Or Network Disconnect Discovered</v>
      </c>
      <c r="M743" s="31" t="str">
        <f>+VLOOKUP(Table1314[[#This Row],[DeviceMAC]],C744:H2646,5,0)</f>
        <v>PowerDown Or Network Disconnect Discovered</v>
      </c>
    </row>
    <row r="744" spans="2:13" ht="28.8" x14ac:dyDescent="0.3">
      <c r="B744" s="5" t="s">
        <v>26</v>
      </c>
      <c r="C744" s="5" t="s">
        <v>48</v>
      </c>
      <c r="D744" s="6">
        <v>44342</v>
      </c>
      <c r="E744" s="28">
        <v>44342.287337962953</v>
      </c>
      <c r="F744" s="7">
        <v>123</v>
      </c>
      <c r="G744" s="7" t="str">
        <f>VLOOKUP(Table1314[[#This Row],[LogRecordType]],RecordTypes!$B$13:$C$27,2,0)</f>
        <v>User Login Start is Good</v>
      </c>
      <c r="H744" s="5" t="s">
        <v>63</v>
      </c>
      <c r="I744" s="30">
        <f t="shared" si="11"/>
        <v>44342</v>
      </c>
      <c r="J744" s="29">
        <f>+VLOOKUP(Table1314[[#This Row],[DeviceMAC]],C745:F2647,3,0)</f>
        <v>44342.287280092583</v>
      </c>
      <c r="K744">
        <f>+VLOOKUP(Table1314[[#This Row],[DeviceMAC]],C745:F2647,4,0)</f>
        <v>113</v>
      </c>
      <c r="L744" t="str">
        <f>VLOOKUP(Table1314[[#This Row],[PrevRecordType]],RecordTypes!$B$13:$C$27,2,0)</f>
        <v>User Login Start</v>
      </c>
      <c r="M744" t="str">
        <f>+VLOOKUP(Table1314[[#This Row],[DeviceMAC]],C745:H2647,5,0)</f>
        <v>User Login Start</v>
      </c>
    </row>
    <row r="745" spans="2:13" hidden="1" x14ac:dyDescent="0.3">
      <c r="B745" s="5" t="s">
        <v>26</v>
      </c>
      <c r="C745" s="5" t="s">
        <v>48</v>
      </c>
      <c r="D745" s="6">
        <v>44342</v>
      </c>
      <c r="E745" s="28">
        <v>44342.287280092583</v>
      </c>
      <c r="F745" s="7">
        <v>113</v>
      </c>
      <c r="G745" s="7" t="str">
        <f>VLOOKUP(Table1314[[#This Row],[LogRecordType]],RecordTypes!$B$13:$C$27,2,0)</f>
        <v>User Login Start</v>
      </c>
      <c r="H745" s="5" t="s">
        <v>63</v>
      </c>
      <c r="I745" s="30">
        <f t="shared" si="11"/>
        <v>44342</v>
      </c>
      <c r="J745" s="29">
        <f>+VLOOKUP(Table1314[[#This Row],[DeviceMAC]],C746:F2648,3,0)</f>
        <v>44342.282743055548</v>
      </c>
      <c r="K745">
        <f>+VLOOKUP(Table1314[[#This Row],[DeviceMAC]],C746:F2648,4,0)</f>
        <v>112</v>
      </c>
      <c r="L745" t="str">
        <f>VLOOKUP(Table1314[[#This Row],[PrevRecordType]],RecordTypes!$B$13:$C$27,2,0)</f>
        <v>Device Connect Network</v>
      </c>
      <c r="M745" t="str">
        <f>+VLOOKUP(Table1314[[#This Row],[DeviceMAC]],C746:H2648,5,0)</f>
        <v>Device Connect Network</v>
      </c>
    </row>
    <row r="746" spans="2:13" ht="28.8" hidden="1" x14ac:dyDescent="0.3">
      <c r="B746" s="5" t="s">
        <v>29</v>
      </c>
      <c r="C746" s="5" t="s">
        <v>60</v>
      </c>
      <c r="D746" s="6">
        <v>44342</v>
      </c>
      <c r="E746" s="28">
        <v>44342.286932870375</v>
      </c>
      <c r="F746" s="7">
        <v>112</v>
      </c>
      <c r="G746" s="7" t="str">
        <f>VLOOKUP(Table1314[[#This Row],[LogRecordType]],RecordTypes!$B$13:$C$27,2,0)</f>
        <v>Device Connect Network</v>
      </c>
      <c r="H746" s="5" t="s">
        <v>61</v>
      </c>
      <c r="I746" s="30">
        <f t="shared" si="11"/>
        <v>44341</v>
      </c>
      <c r="J746" s="29">
        <f>+VLOOKUP(Table1314[[#This Row],[DeviceMAC]],C747:F2649,3,0)</f>
        <v>44341.659930555557</v>
      </c>
      <c r="K746">
        <f>+VLOOKUP(Table1314[[#This Row],[DeviceMAC]],C747:F2649,4,0)</f>
        <v>156</v>
      </c>
      <c r="L746" t="str">
        <f>VLOOKUP(Table1314[[#This Row],[PrevRecordType]],RecordTypes!$B$13:$C$27,2,0)</f>
        <v>PowerDown Or Network Disconnect Discovered</v>
      </c>
      <c r="M746" s="31" t="str">
        <f>+VLOOKUP(Table1314[[#This Row],[DeviceMAC]],C747:H2649,5,0)</f>
        <v>PowerDown Or Network Disconnect Discovered</v>
      </c>
    </row>
    <row r="747" spans="2:13" ht="28.8" hidden="1" x14ac:dyDescent="0.3">
      <c r="B747" s="5" t="s">
        <v>26</v>
      </c>
      <c r="C747" s="5" t="s">
        <v>56</v>
      </c>
      <c r="D747" s="6">
        <v>44342</v>
      </c>
      <c r="E747" s="28">
        <v>44342.286365740736</v>
      </c>
      <c r="F747" s="7">
        <v>112</v>
      </c>
      <c r="G747" s="7" t="str">
        <f>VLOOKUP(Table1314[[#This Row],[LogRecordType]],RecordTypes!$B$13:$C$27,2,0)</f>
        <v>Device Connect Network</v>
      </c>
      <c r="H747" s="5" t="s">
        <v>57</v>
      </c>
      <c r="I747" s="30">
        <f t="shared" si="11"/>
        <v>44341</v>
      </c>
      <c r="J747" s="29">
        <f>+VLOOKUP(Table1314[[#This Row],[DeviceMAC]],C748:F2650,3,0)</f>
        <v>44341.673171296301</v>
      </c>
      <c r="K747">
        <f>+VLOOKUP(Table1314[[#This Row],[DeviceMAC]],C748:F2650,4,0)</f>
        <v>156</v>
      </c>
      <c r="L747" t="str">
        <f>VLOOKUP(Table1314[[#This Row],[PrevRecordType]],RecordTypes!$B$13:$C$27,2,0)</f>
        <v>PowerDown Or Network Disconnect Discovered</v>
      </c>
      <c r="M747" s="31" t="str">
        <f>+VLOOKUP(Table1314[[#This Row],[DeviceMAC]],C748:H2650,5,0)</f>
        <v>PowerDown Or Network Disconnect Discovered</v>
      </c>
    </row>
    <row r="748" spans="2:13" ht="28.8" hidden="1" x14ac:dyDescent="0.3">
      <c r="B748" s="5" t="s">
        <v>26</v>
      </c>
      <c r="C748" s="5" t="s">
        <v>54</v>
      </c>
      <c r="D748" s="6">
        <v>44342</v>
      </c>
      <c r="E748" s="28">
        <v>44342.286006944443</v>
      </c>
      <c r="F748" s="7">
        <v>112</v>
      </c>
      <c r="G748" s="7" t="str">
        <f>VLOOKUP(Table1314[[#This Row],[LogRecordType]],RecordTypes!$B$13:$C$27,2,0)</f>
        <v>Device Connect Network</v>
      </c>
      <c r="H748" s="5" t="s">
        <v>55</v>
      </c>
      <c r="I748" s="30">
        <f t="shared" si="11"/>
        <v>44341</v>
      </c>
      <c r="J748" s="29">
        <f>+VLOOKUP(Table1314[[#This Row],[DeviceMAC]],C749:F2651,3,0)</f>
        <v>44341.662442129615</v>
      </c>
      <c r="K748">
        <f>+VLOOKUP(Table1314[[#This Row],[DeviceMAC]],C749:F2651,4,0)</f>
        <v>156</v>
      </c>
      <c r="L748" t="str">
        <f>VLOOKUP(Table1314[[#This Row],[PrevRecordType]],RecordTypes!$B$13:$C$27,2,0)</f>
        <v>PowerDown Or Network Disconnect Discovered</v>
      </c>
      <c r="M748" s="31" t="str">
        <f>+VLOOKUP(Table1314[[#This Row],[DeviceMAC]],C749:H2651,5,0)</f>
        <v>PowerDown Or Network Disconnect Discovered</v>
      </c>
    </row>
    <row r="749" spans="2:13" ht="28.8" hidden="1" x14ac:dyDescent="0.3">
      <c r="B749" s="5" t="s">
        <v>26</v>
      </c>
      <c r="C749" s="5" t="s">
        <v>52</v>
      </c>
      <c r="D749" s="6">
        <v>44342</v>
      </c>
      <c r="E749" s="28">
        <v>44342.285312500004</v>
      </c>
      <c r="F749" s="7">
        <v>112</v>
      </c>
      <c r="G749" s="7" t="str">
        <f>VLOOKUP(Table1314[[#This Row],[LogRecordType]],RecordTypes!$B$13:$C$27,2,0)</f>
        <v>Device Connect Network</v>
      </c>
      <c r="H749" s="5" t="s">
        <v>53</v>
      </c>
      <c r="I749" s="30">
        <f t="shared" si="11"/>
        <v>44341</v>
      </c>
      <c r="J749" s="29">
        <f>+VLOOKUP(Table1314[[#This Row],[DeviceMAC]],C750:F2652,3,0)</f>
        <v>44341.289953703708</v>
      </c>
      <c r="K749">
        <f>+VLOOKUP(Table1314[[#This Row],[DeviceMAC]],C750:F2652,4,0)</f>
        <v>156</v>
      </c>
      <c r="L749" t="str">
        <f>VLOOKUP(Table1314[[#This Row],[PrevRecordType]],RecordTypes!$B$13:$C$27,2,0)</f>
        <v>PowerDown Or Network Disconnect Discovered</v>
      </c>
      <c r="M749" s="31" t="str">
        <f>+VLOOKUP(Table1314[[#This Row],[DeviceMAC]],C750:H2652,5,0)</f>
        <v>PowerDown Or Network Disconnect Discovered</v>
      </c>
    </row>
    <row r="750" spans="2:13" ht="28.8" hidden="1" x14ac:dyDescent="0.3">
      <c r="B750" s="5" t="s">
        <v>29</v>
      </c>
      <c r="C750" s="5" t="s">
        <v>58</v>
      </c>
      <c r="D750" s="6">
        <v>44342</v>
      </c>
      <c r="E750" s="28">
        <v>44342.285300925927</v>
      </c>
      <c r="F750" s="7">
        <v>112</v>
      </c>
      <c r="G750" s="7" t="str">
        <f>VLOOKUP(Table1314[[#This Row],[LogRecordType]],RecordTypes!$B$13:$C$27,2,0)</f>
        <v>Device Connect Network</v>
      </c>
      <c r="H750" s="5" t="s">
        <v>59</v>
      </c>
      <c r="I750" s="30">
        <f t="shared" si="11"/>
        <v>44341</v>
      </c>
      <c r="J750" s="29">
        <f>+VLOOKUP(Table1314[[#This Row],[DeviceMAC]],C751:F2653,3,0)</f>
        <v>44341.291539351856</v>
      </c>
      <c r="K750">
        <f>+VLOOKUP(Table1314[[#This Row],[DeviceMAC]],C751:F2653,4,0)</f>
        <v>156</v>
      </c>
      <c r="L750" t="str">
        <f>VLOOKUP(Table1314[[#This Row],[PrevRecordType]],RecordTypes!$B$13:$C$27,2,0)</f>
        <v>PowerDown Or Network Disconnect Discovered</v>
      </c>
      <c r="M750" s="31" t="str">
        <f>+VLOOKUP(Table1314[[#This Row],[DeviceMAC]],C751:H2653,5,0)</f>
        <v>PowerDown Or Network Disconnect Discovered</v>
      </c>
    </row>
    <row r="751" spans="2:13" ht="28.8" hidden="1" x14ac:dyDescent="0.3">
      <c r="B751" s="5" t="s">
        <v>29</v>
      </c>
      <c r="C751" s="5" t="s">
        <v>50</v>
      </c>
      <c r="D751" s="6">
        <v>44342</v>
      </c>
      <c r="E751" s="28">
        <v>44342.285081018512</v>
      </c>
      <c r="F751" s="7">
        <v>112</v>
      </c>
      <c r="G751" s="7" t="str">
        <f>VLOOKUP(Table1314[[#This Row],[LogRecordType]],RecordTypes!$B$13:$C$27,2,0)</f>
        <v>Device Connect Network</v>
      </c>
      <c r="H751" s="5" t="s">
        <v>51</v>
      </c>
      <c r="I751" s="30">
        <f t="shared" si="11"/>
        <v>44341</v>
      </c>
      <c r="J751" s="29">
        <f>+VLOOKUP(Table1314[[#This Row],[DeviceMAC]],C752:F2654,3,0)</f>
        <v>44341.294861111106</v>
      </c>
      <c r="K751">
        <f>+VLOOKUP(Table1314[[#This Row],[DeviceMAC]],C752:F2654,4,0)</f>
        <v>156</v>
      </c>
      <c r="L751" t="str">
        <f>VLOOKUP(Table1314[[#This Row],[PrevRecordType]],RecordTypes!$B$13:$C$27,2,0)</f>
        <v>PowerDown Or Network Disconnect Discovered</v>
      </c>
      <c r="M751" s="31" t="str">
        <f>+VLOOKUP(Table1314[[#This Row],[DeviceMAC]],C752:H2654,5,0)</f>
        <v>PowerDown Or Network Disconnect Discovered</v>
      </c>
    </row>
    <row r="752" spans="2:13" ht="28.8" x14ac:dyDescent="0.3">
      <c r="B752" s="5" t="s">
        <v>29</v>
      </c>
      <c r="C752" s="5" t="s">
        <v>41</v>
      </c>
      <c r="D752" s="6">
        <v>44342</v>
      </c>
      <c r="E752" s="28">
        <v>44342.284594907404</v>
      </c>
      <c r="F752" s="7">
        <v>123</v>
      </c>
      <c r="G752" s="7" t="str">
        <f>VLOOKUP(Table1314[[#This Row],[LogRecordType]],RecordTypes!$B$13:$C$27,2,0)</f>
        <v>User Login Start is Good</v>
      </c>
      <c r="H752" s="5" t="s">
        <v>45</v>
      </c>
      <c r="I752" s="30">
        <f t="shared" si="11"/>
        <v>44342</v>
      </c>
      <c r="J752" s="29">
        <f>+VLOOKUP(Table1314[[#This Row],[DeviceMAC]],C753:F2655,3,0)</f>
        <v>44342.284571759257</v>
      </c>
      <c r="K752">
        <f>+VLOOKUP(Table1314[[#This Row],[DeviceMAC]],C753:F2655,4,0)</f>
        <v>113</v>
      </c>
      <c r="L752" t="str">
        <f>VLOOKUP(Table1314[[#This Row],[PrevRecordType]],RecordTypes!$B$13:$C$27,2,0)</f>
        <v>User Login Start</v>
      </c>
      <c r="M752" t="str">
        <f>+VLOOKUP(Table1314[[#This Row],[DeviceMAC]],C753:H2655,5,0)</f>
        <v>User Login Start</v>
      </c>
    </row>
    <row r="753" spans="2:13" hidden="1" x14ac:dyDescent="0.3">
      <c r="B753" s="5" t="s">
        <v>29</v>
      </c>
      <c r="C753" s="5" t="s">
        <v>41</v>
      </c>
      <c r="D753" s="6">
        <v>44342</v>
      </c>
      <c r="E753" s="28">
        <v>44342.284571759257</v>
      </c>
      <c r="F753" s="7">
        <v>113</v>
      </c>
      <c r="G753" s="7" t="str">
        <f>VLOOKUP(Table1314[[#This Row],[LogRecordType]],RecordTypes!$B$13:$C$27,2,0)</f>
        <v>User Login Start</v>
      </c>
      <c r="H753" s="5" t="s">
        <v>45</v>
      </c>
      <c r="I753" s="30">
        <f t="shared" si="11"/>
        <v>44342</v>
      </c>
      <c r="J753" s="29">
        <f>+VLOOKUP(Table1314[[#This Row],[DeviceMAC]],C754:F2656,3,0)</f>
        <v>44342.273888888885</v>
      </c>
      <c r="K753">
        <f>+VLOOKUP(Table1314[[#This Row],[DeviceMAC]],C754:F2656,4,0)</f>
        <v>112</v>
      </c>
      <c r="L753" t="str">
        <f>VLOOKUP(Table1314[[#This Row],[PrevRecordType]],RecordTypes!$B$13:$C$27,2,0)</f>
        <v>Device Connect Network</v>
      </c>
      <c r="M753" t="str">
        <f>+VLOOKUP(Table1314[[#This Row],[DeviceMAC]],C754:H2656,5,0)</f>
        <v>Device Connect Network</v>
      </c>
    </row>
    <row r="754" spans="2:13" ht="28.8" hidden="1" x14ac:dyDescent="0.3">
      <c r="B754" s="5" t="s">
        <v>26</v>
      </c>
      <c r="C754" s="5" t="s">
        <v>48</v>
      </c>
      <c r="D754" s="6">
        <v>44342</v>
      </c>
      <c r="E754" s="28">
        <v>44342.282743055548</v>
      </c>
      <c r="F754" s="7">
        <v>112</v>
      </c>
      <c r="G754" s="7" t="str">
        <f>VLOOKUP(Table1314[[#This Row],[LogRecordType]],RecordTypes!$B$13:$C$27,2,0)</f>
        <v>Device Connect Network</v>
      </c>
      <c r="H754" s="5" t="s">
        <v>49</v>
      </c>
      <c r="I754" s="30">
        <f t="shared" si="11"/>
        <v>44341</v>
      </c>
      <c r="J754" s="29">
        <f>+VLOOKUP(Table1314[[#This Row],[DeviceMAC]],C755:F2657,3,0)</f>
        <v>44341.679062499992</v>
      </c>
      <c r="K754">
        <f>+VLOOKUP(Table1314[[#This Row],[DeviceMAC]],C755:F2657,4,0)</f>
        <v>156</v>
      </c>
      <c r="L754" t="str">
        <f>VLOOKUP(Table1314[[#This Row],[PrevRecordType]],RecordTypes!$B$13:$C$27,2,0)</f>
        <v>PowerDown Or Network Disconnect Discovered</v>
      </c>
      <c r="M754" s="31" t="str">
        <f>+VLOOKUP(Table1314[[#This Row],[DeviceMAC]],C755:H2657,5,0)</f>
        <v>PowerDown Or Network Disconnect Discovered</v>
      </c>
    </row>
    <row r="755" spans="2:13" ht="28.8" x14ac:dyDescent="0.3">
      <c r="B755" s="5" t="s">
        <v>26</v>
      </c>
      <c r="C755" s="5" t="s">
        <v>43</v>
      </c>
      <c r="D755" s="6">
        <v>44342</v>
      </c>
      <c r="E755" s="28">
        <v>44342.280312499999</v>
      </c>
      <c r="F755" s="7">
        <v>123</v>
      </c>
      <c r="G755" s="7" t="str">
        <f>VLOOKUP(Table1314[[#This Row],[LogRecordType]],RecordTypes!$B$13:$C$27,2,0)</f>
        <v>User Login Start is Good</v>
      </c>
      <c r="H755" s="5" t="s">
        <v>47</v>
      </c>
      <c r="I755" s="30">
        <f t="shared" si="11"/>
        <v>44342</v>
      </c>
      <c r="J755" s="29">
        <f>+VLOOKUP(Table1314[[#This Row],[DeviceMAC]],C756:F2658,3,0)</f>
        <v>44342.28020833333</v>
      </c>
      <c r="K755">
        <f>+VLOOKUP(Table1314[[#This Row],[DeviceMAC]],C756:F2658,4,0)</f>
        <v>113</v>
      </c>
      <c r="L755" t="str">
        <f>VLOOKUP(Table1314[[#This Row],[PrevRecordType]],RecordTypes!$B$13:$C$27,2,0)</f>
        <v>User Login Start</v>
      </c>
      <c r="M755" t="str">
        <f>+VLOOKUP(Table1314[[#This Row],[DeviceMAC]],C756:H2658,5,0)</f>
        <v>User Login Start</v>
      </c>
    </row>
    <row r="756" spans="2:13" ht="28.8" hidden="1" x14ac:dyDescent="0.3">
      <c r="B756" s="5" t="s">
        <v>26</v>
      </c>
      <c r="C756" s="5" t="s">
        <v>43</v>
      </c>
      <c r="D756" s="6">
        <v>44342</v>
      </c>
      <c r="E756" s="28">
        <v>44342.28020833333</v>
      </c>
      <c r="F756" s="7">
        <v>113</v>
      </c>
      <c r="G756" s="7" t="str">
        <f>VLOOKUP(Table1314[[#This Row],[LogRecordType]],RecordTypes!$B$13:$C$27,2,0)</f>
        <v>User Login Start</v>
      </c>
      <c r="H756" s="5" t="s">
        <v>46</v>
      </c>
      <c r="I756" s="30">
        <f t="shared" si="11"/>
        <v>44342</v>
      </c>
      <c r="J756" s="29">
        <f>+VLOOKUP(Table1314[[#This Row],[DeviceMAC]],C757:F2659,3,0)</f>
        <v>44342.279421296291</v>
      </c>
      <c r="K756">
        <f>+VLOOKUP(Table1314[[#This Row],[DeviceMAC]],C757:F2659,4,0)</f>
        <v>112</v>
      </c>
      <c r="L756" t="str">
        <f>VLOOKUP(Table1314[[#This Row],[PrevRecordType]],RecordTypes!$B$13:$C$27,2,0)</f>
        <v>Device Connect Network</v>
      </c>
      <c r="M756" t="str">
        <f>+VLOOKUP(Table1314[[#This Row],[DeviceMAC]],C757:H2659,5,0)</f>
        <v>Device Connect Network</v>
      </c>
    </row>
    <row r="757" spans="2:13" ht="28.8" hidden="1" x14ac:dyDescent="0.3">
      <c r="B757" s="5" t="s">
        <v>26</v>
      </c>
      <c r="C757" s="5" t="s">
        <v>43</v>
      </c>
      <c r="D757" s="6">
        <v>44342</v>
      </c>
      <c r="E757" s="28">
        <v>44342.279421296291</v>
      </c>
      <c r="F757" s="7">
        <v>112</v>
      </c>
      <c r="G757" s="7" t="str">
        <f>VLOOKUP(Table1314[[#This Row],[LogRecordType]],RecordTypes!$B$13:$C$27,2,0)</f>
        <v>Device Connect Network</v>
      </c>
      <c r="H757" s="5" t="s">
        <v>44</v>
      </c>
      <c r="I757" s="30">
        <f t="shared" si="11"/>
        <v>44342</v>
      </c>
      <c r="J757" s="29">
        <f>+VLOOKUP(Table1314[[#This Row],[DeviceMAC]],C758:F2660,3,0)</f>
        <v>44342.279317129622</v>
      </c>
      <c r="K757">
        <f>+VLOOKUP(Table1314[[#This Row],[DeviceMAC]],C758:F2660,4,0)</f>
        <v>106</v>
      </c>
      <c r="L757" t="str">
        <f>VLOOKUP(Table1314[[#This Row],[PrevRecordType]],RecordTypes!$B$13:$C$27,2,0)</f>
        <v>Device Start is Good</v>
      </c>
      <c r="M757" t="str">
        <f>+VLOOKUP(Table1314[[#This Row],[DeviceMAC]],C758:H2660,5,0)</f>
        <v>Device Start is Good</v>
      </c>
    </row>
    <row r="758" spans="2:13" hidden="1" x14ac:dyDescent="0.3">
      <c r="B758" s="5" t="s">
        <v>26</v>
      </c>
      <c r="C758" s="5" t="s">
        <v>43</v>
      </c>
      <c r="D758" s="6">
        <v>44342</v>
      </c>
      <c r="E758" s="28">
        <v>44342.279317129622</v>
      </c>
      <c r="F758" s="7">
        <v>106</v>
      </c>
      <c r="G758" s="7" t="str">
        <f>VLOOKUP(Table1314[[#This Row],[LogRecordType]],RecordTypes!$B$13:$C$27,2,0)</f>
        <v>Device Start is Good</v>
      </c>
      <c r="H758" s="5" t="s">
        <v>44</v>
      </c>
      <c r="I758" s="30">
        <f t="shared" si="11"/>
        <v>44342</v>
      </c>
      <c r="J758" s="29">
        <f>+VLOOKUP(Table1314[[#This Row],[DeviceMAC]],C759:F2661,3,0)</f>
        <v>44342.278414351844</v>
      </c>
      <c r="K758">
        <f>+VLOOKUP(Table1314[[#This Row],[DeviceMAC]],C759:F2661,4,0)</f>
        <v>102</v>
      </c>
      <c r="L758" t="str">
        <f>VLOOKUP(Table1314[[#This Row],[PrevRecordType]],RecordTypes!$B$13:$C$27,2,0)</f>
        <v>Device Start</v>
      </c>
      <c r="M758" t="str">
        <f>+VLOOKUP(Table1314[[#This Row],[DeviceMAC]],C759:H2661,5,0)</f>
        <v>Device Start</v>
      </c>
    </row>
    <row r="759" spans="2:13" hidden="1" x14ac:dyDescent="0.3">
      <c r="B759" s="5" t="s">
        <v>26</v>
      </c>
      <c r="C759" s="5" t="s">
        <v>43</v>
      </c>
      <c r="D759" s="6">
        <v>44342</v>
      </c>
      <c r="E759" s="28">
        <v>44342.278414351844</v>
      </c>
      <c r="F759" s="7">
        <v>102</v>
      </c>
      <c r="G759" s="7" t="str">
        <f>VLOOKUP(Table1314[[#This Row],[LogRecordType]],RecordTypes!$B$13:$C$27,2,0)</f>
        <v>Device Start</v>
      </c>
      <c r="H759" s="5" t="s">
        <v>44</v>
      </c>
      <c r="I759" s="30">
        <f t="shared" si="11"/>
        <v>44341</v>
      </c>
      <c r="J759" s="29">
        <f>+VLOOKUP(Table1314[[#This Row],[DeviceMAC]],C760:F2662,3,0)</f>
        <v>44341.665185185178</v>
      </c>
      <c r="K759">
        <f>+VLOOKUP(Table1314[[#This Row],[DeviceMAC]],C760:F2662,4,0)</f>
        <v>156</v>
      </c>
      <c r="L759" t="str">
        <f>VLOOKUP(Table1314[[#This Row],[PrevRecordType]],RecordTypes!$B$13:$C$27,2,0)</f>
        <v>PowerDown Or Network Disconnect Discovered</v>
      </c>
      <c r="M759" s="31" t="str">
        <f>+VLOOKUP(Table1314[[#This Row],[DeviceMAC]],C760:H2662,5,0)</f>
        <v>PowerDown Or Network Disconnect Discovered</v>
      </c>
    </row>
    <row r="760" spans="2:13" ht="28.8" hidden="1" x14ac:dyDescent="0.3">
      <c r="B760" s="5" t="s">
        <v>29</v>
      </c>
      <c r="C760" s="5" t="s">
        <v>41</v>
      </c>
      <c r="D760" s="6">
        <v>44342</v>
      </c>
      <c r="E760" s="28">
        <v>44342.273888888885</v>
      </c>
      <c r="F760" s="7">
        <v>112</v>
      </c>
      <c r="G760" s="7" t="str">
        <f>VLOOKUP(Table1314[[#This Row],[LogRecordType]],RecordTypes!$B$13:$C$27,2,0)</f>
        <v>Device Connect Network</v>
      </c>
      <c r="H760" s="5" t="s">
        <v>42</v>
      </c>
      <c r="I760" s="30">
        <f t="shared" si="11"/>
        <v>44341</v>
      </c>
      <c r="J760" s="29">
        <f>+VLOOKUP(Table1314[[#This Row],[DeviceMAC]],C761:F2663,3,0)</f>
        <v>44341.652129629627</v>
      </c>
      <c r="K760">
        <f>+VLOOKUP(Table1314[[#This Row],[DeviceMAC]],C761:F2663,4,0)</f>
        <v>156</v>
      </c>
      <c r="L760" t="str">
        <f>VLOOKUP(Table1314[[#This Row],[PrevRecordType]],RecordTypes!$B$13:$C$27,2,0)</f>
        <v>PowerDown Or Network Disconnect Discovered</v>
      </c>
      <c r="M760" s="31" t="str">
        <f>+VLOOKUP(Table1314[[#This Row],[DeviceMAC]],C761:H2663,5,0)</f>
        <v>PowerDown Or Network Disconnect Discovered</v>
      </c>
    </row>
    <row r="761" spans="2:13" ht="28.8" x14ac:dyDescent="0.3">
      <c r="B761" s="5" t="s">
        <v>26</v>
      </c>
      <c r="C761" s="5" t="s">
        <v>37</v>
      </c>
      <c r="D761" s="6">
        <v>44342</v>
      </c>
      <c r="E761" s="28">
        <v>44342.26563657407</v>
      </c>
      <c r="F761" s="7">
        <v>123</v>
      </c>
      <c r="G761" s="7" t="str">
        <f>VLOOKUP(Table1314[[#This Row],[LogRecordType]],RecordTypes!$B$13:$C$27,2,0)</f>
        <v>User Login Start is Good</v>
      </c>
      <c r="H761" s="5" t="s">
        <v>40</v>
      </c>
      <c r="I761" s="30">
        <f t="shared" si="11"/>
        <v>44342</v>
      </c>
      <c r="J761" s="29">
        <f>+VLOOKUP(Table1314[[#This Row],[DeviceMAC]],C762:F2664,3,0)</f>
        <v>44342.265474537031</v>
      </c>
      <c r="K761">
        <f>+VLOOKUP(Table1314[[#This Row],[DeviceMAC]],C762:F2664,4,0)</f>
        <v>113</v>
      </c>
      <c r="L761" t="str">
        <f>VLOOKUP(Table1314[[#This Row],[PrevRecordType]],RecordTypes!$B$13:$C$27,2,0)</f>
        <v>User Login Start</v>
      </c>
      <c r="M761" t="str">
        <f>+VLOOKUP(Table1314[[#This Row],[DeviceMAC]],C762:H2664,5,0)</f>
        <v>User Login Start</v>
      </c>
    </row>
    <row r="762" spans="2:13" ht="28.8" hidden="1" x14ac:dyDescent="0.3">
      <c r="B762" s="5" t="s">
        <v>26</v>
      </c>
      <c r="C762" s="5" t="s">
        <v>37</v>
      </c>
      <c r="D762" s="6">
        <v>44342</v>
      </c>
      <c r="E762" s="28">
        <v>44342.265474537031</v>
      </c>
      <c r="F762" s="7">
        <v>113</v>
      </c>
      <c r="G762" s="7" t="str">
        <f>VLOOKUP(Table1314[[#This Row],[LogRecordType]],RecordTypes!$B$13:$C$27,2,0)</f>
        <v>User Login Start</v>
      </c>
      <c r="H762" s="5" t="s">
        <v>39</v>
      </c>
      <c r="I762" s="30">
        <f t="shared" si="11"/>
        <v>44342</v>
      </c>
      <c r="J762" s="29">
        <f>+VLOOKUP(Table1314[[#This Row],[DeviceMAC]],C763:F2665,3,0)</f>
        <v>44342.264791666661</v>
      </c>
      <c r="K762">
        <f>+VLOOKUP(Table1314[[#This Row],[DeviceMAC]],C763:F2665,4,0)</f>
        <v>112</v>
      </c>
      <c r="L762" t="str">
        <f>VLOOKUP(Table1314[[#This Row],[PrevRecordType]],RecordTypes!$B$13:$C$27,2,0)</f>
        <v>Device Connect Network</v>
      </c>
      <c r="M762" t="str">
        <f>+VLOOKUP(Table1314[[#This Row],[DeviceMAC]],C763:H2665,5,0)</f>
        <v>Device Connect Network</v>
      </c>
    </row>
    <row r="763" spans="2:13" ht="28.8" hidden="1" x14ac:dyDescent="0.3">
      <c r="B763" s="5" t="s">
        <v>26</v>
      </c>
      <c r="C763" s="5" t="s">
        <v>37</v>
      </c>
      <c r="D763" s="6">
        <v>44342</v>
      </c>
      <c r="E763" s="28">
        <v>44342.264791666661</v>
      </c>
      <c r="F763" s="7">
        <v>112</v>
      </c>
      <c r="G763" s="7" t="str">
        <f>VLOOKUP(Table1314[[#This Row],[LogRecordType]],RecordTypes!$B$13:$C$27,2,0)</f>
        <v>Device Connect Network</v>
      </c>
      <c r="H763" s="5" t="s">
        <v>38</v>
      </c>
      <c r="I763" s="30">
        <f t="shared" si="11"/>
        <v>44342</v>
      </c>
      <c r="J763" s="29">
        <f>+VLOOKUP(Table1314[[#This Row],[DeviceMAC]],C764:F2666,3,0)</f>
        <v>44342.264687499992</v>
      </c>
      <c r="K763">
        <f>+VLOOKUP(Table1314[[#This Row],[DeviceMAC]],C764:F2666,4,0)</f>
        <v>106</v>
      </c>
      <c r="L763" t="str">
        <f>VLOOKUP(Table1314[[#This Row],[PrevRecordType]],RecordTypes!$B$13:$C$27,2,0)</f>
        <v>Device Start is Good</v>
      </c>
      <c r="M763" t="str">
        <f>+VLOOKUP(Table1314[[#This Row],[DeviceMAC]],C764:H2666,5,0)</f>
        <v>Device Start is Good</v>
      </c>
    </row>
    <row r="764" spans="2:13" hidden="1" x14ac:dyDescent="0.3">
      <c r="B764" s="5" t="s">
        <v>26</v>
      </c>
      <c r="C764" s="5" t="s">
        <v>37</v>
      </c>
      <c r="D764" s="6">
        <v>44342</v>
      </c>
      <c r="E764" s="28">
        <v>44342.264687499992</v>
      </c>
      <c r="F764" s="7">
        <v>106</v>
      </c>
      <c r="G764" s="7" t="str">
        <f>VLOOKUP(Table1314[[#This Row],[LogRecordType]],RecordTypes!$B$13:$C$27,2,0)</f>
        <v>Device Start is Good</v>
      </c>
      <c r="H764" s="5" t="s">
        <v>38</v>
      </c>
      <c r="I764" s="30">
        <f t="shared" si="11"/>
        <v>44342</v>
      </c>
      <c r="J764" s="29">
        <f>+VLOOKUP(Table1314[[#This Row],[DeviceMAC]],C765:F2667,3,0)</f>
        <v>44342.263819444437</v>
      </c>
      <c r="K764">
        <f>+VLOOKUP(Table1314[[#This Row],[DeviceMAC]],C765:F2667,4,0)</f>
        <v>102</v>
      </c>
      <c r="L764" t="str">
        <f>VLOOKUP(Table1314[[#This Row],[PrevRecordType]],RecordTypes!$B$13:$C$27,2,0)</f>
        <v>Device Start</v>
      </c>
      <c r="M764" t="str">
        <f>+VLOOKUP(Table1314[[#This Row],[DeviceMAC]],C765:H2667,5,0)</f>
        <v>Device Start</v>
      </c>
    </row>
    <row r="765" spans="2:13" hidden="1" x14ac:dyDescent="0.3">
      <c r="B765" s="5" t="s">
        <v>26</v>
      </c>
      <c r="C765" s="5" t="s">
        <v>37</v>
      </c>
      <c r="D765" s="6">
        <v>44342</v>
      </c>
      <c r="E765" s="28">
        <v>44342.263819444437</v>
      </c>
      <c r="F765" s="7">
        <v>102</v>
      </c>
      <c r="G765" s="7" t="str">
        <f>VLOOKUP(Table1314[[#This Row],[LogRecordType]],RecordTypes!$B$13:$C$27,2,0)</f>
        <v>Device Start</v>
      </c>
      <c r="H765" s="5" t="s">
        <v>38</v>
      </c>
      <c r="I765" s="30">
        <f t="shared" si="11"/>
        <v>44341</v>
      </c>
      <c r="J765" s="29">
        <f>+VLOOKUP(Table1314[[#This Row],[DeviceMAC]],C766:F2668,3,0)</f>
        <v>44341.650393518525</v>
      </c>
      <c r="K765">
        <f>+VLOOKUP(Table1314[[#This Row],[DeviceMAC]],C766:F2668,4,0)</f>
        <v>156</v>
      </c>
      <c r="L765" t="str">
        <f>VLOOKUP(Table1314[[#This Row],[PrevRecordType]],RecordTypes!$B$13:$C$27,2,0)</f>
        <v>PowerDown Or Network Disconnect Discovered</v>
      </c>
      <c r="M765" s="31" t="str">
        <f>+VLOOKUP(Table1314[[#This Row],[DeviceMAC]],C766:H2668,5,0)</f>
        <v>PowerDown Or Network Disconnect Discovered</v>
      </c>
    </row>
    <row r="766" spans="2:13" ht="28.8" x14ac:dyDescent="0.3">
      <c r="B766" s="5" t="s">
        <v>29</v>
      </c>
      <c r="C766" s="5" t="s">
        <v>30</v>
      </c>
      <c r="D766" s="6">
        <v>44342</v>
      </c>
      <c r="E766" s="28">
        <v>44342.262685185182</v>
      </c>
      <c r="F766" s="7">
        <v>123</v>
      </c>
      <c r="G766" s="7" t="str">
        <f>VLOOKUP(Table1314[[#This Row],[LogRecordType]],RecordTypes!$B$13:$C$27,2,0)</f>
        <v>User Login Start is Good</v>
      </c>
      <c r="H766" s="5" t="s">
        <v>36</v>
      </c>
      <c r="I766" s="30">
        <f t="shared" si="11"/>
        <v>44342</v>
      </c>
      <c r="J766" s="29">
        <f>+VLOOKUP(Table1314[[#This Row],[DeviceMAC]],C767:F2669,3,0)</f>
        <v>44342.262662037036</v>
      </c>
      <c r="K766">
        <f>+VLOOKUP(Table1314[[#This Row],[DeviceMAC]],C767:F2669,4,0)</f>
        <v>113</v>
      </c>
      <c r="L766" t="str">
        <f>VLOOKUP(Table1314[[#This Row],[PrevRecordType]],RecordTypes!$B$13:$C$27,2,0)</f>
        <v>User Login Start</v>
      </c>
      <c r="M766" t="str">
        <f>+VLOOKUP(Table1314[[#This Row],[DeviceMAC]],C767:H2669,5,0)</f>
        <v>User Login Start</v>
      </c>
    </row>
    <row r="767" spans="2:13" hidden="1" x14ac:dyDescent="0.3">
      <c r="B767" s="5" t="s">
        <v>29</v>
      </c>
      <c r="C767" s="5" t="s">
        <v>30</v>
      </c>
      <c r="D767" s="6">
        <v>44342</v>
      </c>
      <c r="E767" s="28">
        <v>44342.262662037036</v>
      </c>
      <c r="F767" s="7">
        <v>113</v>
      </c>
      <c r="G767" s="7" t="str">
        <f>VLOOKUP(Table1314[[#This Row],[LogRecordType]],RecordTypes!$B$13:$C$27,2,0)</f>
        <v>User Login Start</v>
      </c>
      <c r="H767" s="5" t="s">
        <v>36</v>
      </c>
      <c r="I767" s="30">
        <f t="shared" si="11"/>
        <v>44342</v>
      </c>
      <c r="J767" s="29">
        <f>+VLOOKUP(Table1314[[#This Row],[DeviceMAC]],C768:F2670,3,0)</f>
        <v>44342.257905092592</v>
      </c>
      <c r="K767">
        <f>+VLOOKUP(Table1314[[#This Row],[DeviceMAC]],C768:F2670,4,0)</f>
        <v>112</v>
      </c>
      <c r="L767" t="str">
        <f>VLOOKUP(Table1314[[#This Row],[PrevRecordType]],RecordTypes!$B$13:$C$27,2,0)</f>
        <v>Device Connect Network</v>
      </c>
      <c r="M767" t="str">
        <f>+VLOOKUP(Table1314[[#This Row],[DeviceMAC]],C768:H2670,5,0)</f>
        <v>Device Connect Network</v>
      </c>
    </row>
    <row r="768" spans="2:13" ht="28.8" x14ac:dyDescent="0.3">
      <c r="B768" s="5" t="s">
        <v>26</v>
      </c>
      <c r="C768" s="5" t="s">
        <v>32</v>
      </c>
      <c r="D768" s="6">
        <v>44342</v>
      </c>
      <c r="E768" s="28">
        <v>44342.262372685189</v>
      </c>
      <c r="F768" s="7">
        <v>123</v>
      </c>
      <c r="G768" s="7" t="str">
        <f>VLOOKUP(Table1314[[#This Row],[LogRecordType]],RecordTypes!$B$13:$C$27,2,0)</f>
        <v>User Login Start is Good</v>
      </c>
      <c r="H768" s="5" t="s">
        <v>34</v>
      </c>
      <c r="I768" s="30">
        <f t="shared" si="11"/>
        <v>44342</v>
      </c>
      <c r="J768" s="29">
        <f>+VLOOKUP(Table1314[[#This Row],[DeviceMAC]],C769:F2671,3,0)</f>
        <v>44342.262222222227</v>
      </c>
      <c r="K768">
        <f>+VLOOKUP(Table1314[[#This Row],[DeviceMAC]],C769:F2671,4,0)</f>
        <v>113</v>
      </c>
      <c r="L768" t="str">
        <f>VLOOKUP(Table1314[[#This Row],[PrevRecordType]],RecordTypes!$B$13:$C$27,2,0)</f>
        <v>User Login Start</v>
      </c>
      <c r="M768" t="str">
        <f>+VLOOKUP(Table1314[[#This Row],[DeviceMAC]],C769:H2671,5,0)</f>
        <v>User Login Start</v>
      </c>
    </row>
    <row r="769" spans="2:13" ht="28.8" hidden="1" x14ac:dyDescent="0.3">
      <c r="B769" s="5" t="s">
        <v>26</v>
      </c>
      <c r="C769" s="5" t="s">
        <v>32</v>
      </c>
      <c r="D769" s="6">
        <v>44342</v>
      </c>
      <c r="E769" s="28">
        <v>44342.262222222227</v>
      </c>
      <c r="F769" s="7">
        <v>113</v>
      </c>
      <c r="G769" s="7" t="str">
        <f>VLOOKUP(Table1314[[#This Row],[LogRecordType]],RecordTypes!$B$13:$C$27,2,0)</f>
        <v>User Login Start</v>
      </c>
      <c r="H769" s="5" t="s">
        <v>35</v>
      </c>
      <c r="I769" s="30">
        <f t="shared" si="11"/>
        <v>44342</v>
      </c>
      <c r="J769" s="29">
        <f>+VLOOKUP(Table1314[[#This Row],[DeviceMAC]],C770:F2672,3,0)</f>
        <v>44342.261018518526</v>
      </c>
      <c r="K769">
        <f>+VLOOKUP(Table1314[[#This Row],[DeviceMAC]],C770:F2672,4,0)</f>
        <v>112</v>
      </c>
      <c r="L769" t="str">
        <f>VLOOKUP(Table1314[[#This Row],[PrevRecordType]],RecordTypes!$B$13:$C$27,2,0)</f>
        <v>Device Connect Network</v>
      </c>
      <c r="M769" t="str">
        <f>+VLOOKUP(Table1314[[#This Row],[DeviceMAC]],C770:H2672,5,0)</f>
        <v>Device Connect Network</v>
      </c>
    </row>
    <row r="770" spans="2:13" ht="28.8" hidden="1" x14ac:dyDescent="0.3">
      <c r="B770" s="5" t="s">
        <v>26</v>
      </c>
      <c r="C770" s="5" t="s">
        <v>32</v>
      </c>
      <c r="D770" s="6">
        <v>44342</v>
      </c>
      <c r="E770" s="28">
        <v>44342.261018518526</v>
      </c>
      <c r="F770" s="7">
        <v>112</v>
      </c>
      <c r="G770" s="7" t="str">
        <f>VLOOKUP(Table1314[[#This Row],[LogRecordType]],RecordTypes!$B$13:$C$27,2,0)</f>
        <v>Device Connect Network</v>
      </c>
      <c r="H770" s="5" t="s">
        <v>33</v>
      </c>
      <c r="I770" s="30">
        <f t="shared" si="11"/>
        <v>44342</v>
      </c>
      <c r="J770" s="29">
        <f>+VLOOKUP(Table1314[[#This Row],[DeviceMAC]],C771:F2673,3,0)</f>
        <v>44342.260914351857</v>
      </c>
      <c r="K770">
        <f>+VLOOKUP(Table1314[[#This Row],[DeviceMAC]],C771:F2673,4,0)</f>
        <v>106</v>
      </c>
      <c r="L770" t="str">
        <f>VLOOKUP(Table1314[[#This Row],[PrevRecordType]],RecordTypes!$B$13:$C$27,2,0)</f>
        <v>Device Start is Good</v>
      </c>
      <c r="M770" t="str">
        <f>+VLOOKUP(Table1314[[#This Row],[DeviceMAC]],C771:H2673,5,0)</f>
        <v>Device Start is Good</v>
      </c>
    </row>
    <row r="771" spans="2:13" hidden="1" x14ac:dyDescent="0.3">
      <c r="B771" s="5" t="s">
        <v>26</v>
      </c>
      <c r="C771" s="5" t="s">
        <v>32</v>
      </c>
      <c r="D771" s="6">
        <v>44342</v>
      </c>
      <c r="E771" s="28">
        <v>44342.260914351857</v>
      </c>
      <c r="F771" s="7">
        <v>106</v>
      </c>
      <c r="G771" s="7" t="str">
        <f>VLOOKUP(Table1314[[#This Row],[LogRecordType]],RecordTypes!$B$13:$C$27,2,0)</f>
        <v>Device Start is Good</v>
      </c>
      <c r="H771" s="5" t="s">
        <v>33</v>
      </c>
      <c r="I771" s="30">
        <f t="shared" si="11"/>
        <v>44342</v>
      </c>
      <c r="J771" s="29">
        <f>+VLOOKUP(Table1314[[#This Row],[DeviceMAC]],C772:F2674,3,0)</f>
        <v>44342.260104166671</v>
      </c>
      <c r="K771">
        <f>+VLOOKUP(Table1314[[#This Row],[DeviceMAC]],C772:F2674,4,0)</f>
        <v>102</v>
      </c>
      <c r="L771" t="str">
        <f>VLOOKUP(Table1314[[#This Row],[PrevRecordType]],RecordTypes!$B$13:$C$27,2,0)</f>
        <v>Device Start</v>
      </c>
      <c r="M771" t="str">
        <f>+VLOOKUP(Table1314[[#This Row],[DeviceMAC]],C772:H2674,5,0)</f>
        <v>Device Start</v>
      </c>
    </row>
    <row r="772" spans="2:13" hidden="1" x14ac:dyDescent="0.3">
      <c r="B772" s="5" t="s">
        <v>26</v>
      </c>
      <c r="C772" s="5" t="s">
        <v>32</v>
      </c>
      <c r="D772" s="6">
        <v>44342</v>
      </c>
      <c r="E772" s="28">
        <v>44342.260104166671</v>
      </c>
      <c r="F772" s="7">
        <v>102</v>
      </c>
      <c r="G772" s="7" t="str">
        <f>VLOOKUP(Table1314[[#This Row],[LogRecordType]],RecordTypes!$B$13:$C$27,2,0)</f>
        <v>Device Start</v>
      </c>
      <c r="H772" s="5" t="s">
        <v>33</v>
      </c>
      <c r="I772" s="30">
        <f t="shared" si="11"/>
        <v>44341</v>
      </c>
      <c r="J772" s="29">
        <f>+VLOOKUP(Table1314[[#This Row],[DeviceMAC]],C773:F2675,3,0)</f>
        <v>44341.651111111125</v>
      </c>
      <c r="K772">
        <f>+VLOOKUP(Table1314[[#This Row],[DeviceMAC]],C773:F2675,4,0)</f>
        <v>156</v>
      </c>
      <c r="L772" t="str">
        <f>VLOOKUP(Table1314[[#This Row],[PrevRecordType]],RecordTypes!$B$13:$C$27,2,0)</f>
        <v>PowerDown Or Network Disconnect Discovered</v>
      </c>
      <c r="M772" s="31" t="str">
        <f>+VLOOKUP(Table1314[[#This Row],[DeviceMAC]],C773:H2675,5,0)</f>
        <v>PowerDown Or Network Disconnect Discovered</v>
      </c>
    </row>
    <row r="773" spans="2:13" ht="28.8" x14ac:dyDescent="0.3">
      <c r="B773" s="5" t="s">
        <v>26</v>
      </c>
      <c r="C773" s="5" t="s">
        <v>27</v>
      </c>
      <c r="D773" s="6">
        <v>44342</v>
      </c>
      <c r="E773" s="28">
        <v>44342.259837962971</v>
      </c>
      <c r="F773" s="7">
        <v>123</v>
      </c>
      <c r="G773" s="7" t="str">
        <f>VLOOKUP(Table1314[[#This Row],[LogRecordType]],RecordTypes!$B$13:$C$27,2,0)</f>
        <v>User Login Start is Good</v>
      </c>
      <c r="H773" s="5" t="s">
        <v>34</v>
      </c>
      <c r="I773" s="30">
        <f t="shared" si="11"/>
        <v>44342</v>
      </c>
      <c r="J773" s="29">
        <f>+VLOOKUP(Table1314[[#This Row],[DeviceMAC]],C774:F2676,3,0)</f>
        <v>44342.259768518525</v>
      </c>
      <c r="K773">
        <f>+VLOOKUP(Table1314[[#This Row],[DeviceMAC]],C774:F2676,4,0)</f>
        <v>113</v>
      </c>
      <c r="L773" t="str">
        <f>VLOOKUP(Table1314[[#This Row],[PrevRecordType]],RecordTypes!$B$13:$C$27,2,0)</f>
        <v>User Login Start</v>
      </c>
      <c r="M773" t="str">
        <f>+VLOOKUP(Table1314[[#This Row],[DeviceMAC]],C774:H2676,5,0)</f>
        <v>User Login Start</v>
      </c>
    </row>
    <row r="774" spans="2:13" hidden="1" x14ac:dyDescent="0.3">
      <c r="B774" s="5" t="s">
        <v>26</v>
      </c>
      <c r="C774" s="5" t="s">
        <v>27</v>
      </c>
      <c r="D774" s="6">
        <v>44342</v>
      </c>
      <c r="E774" s="28">
        <v>44342.259768518525</v>
      </c>
      <c r="F774" s="7">
        <v>113</v>
      </c>
      <c r="G774" s="7" t="str">
        <f>VLOOKUP(Table1314[[#This Row],[LogRecordType]],RecordTypes!$B$13:$C$27,2,0)</f>
        <v>User Login Start</v>
      </c>
      <c r="H774" s="5" t="s">
        <v>34</v>
      </c>
      <c r="I774" s="30">
        <f t="shared" si="11"/>
        <v>44342</v>
      </c>
      <c r="J774" s="29">
        <f>+VLOOKUP(Table1314[[#This Row],[DeviceMAC]],C775:F2677,3,0)</f>
        <v>44342.254571759266</v>
      </c>
      <c r="K774">
        <f>+VLOOKUP(Table1314[[#This Row],[DeviceMAC]],C775:F2677,4,0)</f>
        <v>112</v>
      </c>
      <c r="L774" t="str">
        <f>VLOOKUP(Table1314[[#This Row],[PrevRecordType]],RecordTypes!$B$13:$C$27,2,0)</f>
        <v>Device Connect Network</v>
      </c>
      <c r="M774" t="str">
        <f>+VLOOKUP(Table1314[[#This Row],[DeviceMAC]],C775:H2677,5,0)</f>
        <v>Device Connect Network</v>
      </c>
    </row>
    <row r="775" spans="2:13" ht="28.8" hidden="1" x14ac:dyDescent="0.3">
      <c r="B775" s="5" t="s">
        <v>29</v>
      </c>
      <c r="C775" s="5" t="s">
        <v>30</v>
      </c>
      <c r="D775" s="6">
        <v>44342</v>
      </c>
      <c r="E775" s="28">
        <v>44342.257905092592</v>
      </c>
      <c r="F775" s="7">
        <v>112</v>
      </c>
      <c r="G775" s="7" t="str">
        <f>VLOOKUP(Table1314[[#This Row],[LogRecordType]],RecordTypes!$B$13:$C$27,2,0)</f>
        <v>Device Connect Network</v>
      </c>
      <c r="H775" s="5" t="s">
        <v>31</v>
      </c>
      <c r="I775" s="30">
        <f t="shared" si="11"/>
        <v>44341</v>
      </c>
      <c r="J775" s="29">
        <f>+VLOOKUP(Table1314[[#This Row],[DeviceMAC]],C776:F2678,3,0)</f>
        <v>44341.639803240731</v>
      </c>
      <c r="K775">
        <f>+VLOOKUP(Table1314[[#This Row],[DeviceMAC]],C776:F2678,4,0)</f>
        <v>156</v>
      </c>
      <c r="L775" t="str">
        <f>VLOOKUP(Table1314[[#This Row],[PrevRecordType]],RecordTypes!$B$13:$C$27,2,0)</f>
        <v>PowerDown Or Network Disconnect Discovered</v>
      </c>
      <c r="M775" s="31" t="str">
        <f>+VLOOKUP(Table1314[[#This Row],[DeviceMAC]],C776:H2678,5,0)</f>
        <v>PowerDown Or Network Disconnect Discovered</v>
      </c>
    </row>
    <row r="776" spans="2:13" ht="28.8" hidden="1" x14ac:dyDescent="0.3">
      <c r="B776" s="5" t="s">
        <v>26</v>
      </c>
      <c r="C776" s="5" t="s">
        <v>27</v>
      </c>
      <c r="D776" s="6">
        <v>44342</v>
      </c>
      <c r="E776" s="28">
        <v>44342.254571759266</v>
      </c>
      <c r="F776" s="7">
        <v>112</v>
      </c>
      <c r="G776" s="7" t="str">
        <f>VLOOKUP(Table1314[[#This Row],[LogRecordType]],RecordTypes!$B$13:$C$27,2,0)</f>
        <v>Device Connect Network</v>
      </c>
      <c r="H776" s="5" t="s">
        <v>28</v>
      </c>
      <c r="I776" s="30">
        <f t="shared" si="11"/>
        <v>44341</v>
      </c>
      <c r="J776" s="29">
        <f>+VLOOKUP(Table1314[[#This Row],[DeviceMAC]],C777:F2679,3,0)</f>
        <v>44341.648726851854</v>
      </c>
      <c r="K776">
        <f>+VLOOKUP(Table1314[[#This Row],[DeviceMAC]],C777:F2679,4,0)</f>
        <v>156</v>
      </c>
      <c r="L776" t="str">
        <f>VLOOKUP(Table1314[[#This Row],[PrevRecordType]],RecordTypes!$B$13:$C$27,2,0)</f>
        <v>PowerDown Or Network Disconnect Discovered</v>
      </c>
      <c r="M776" s="31" t="str">
        <f>+VLOOKUP(Table1314[[#This Row],[DeviceMAC]],C777:H2679,5,0)</f>
        <v>PowerDown Or Network Disconnect Discovered</v>
      </c>
    </row>
    <row r="777" spans="2:13" ht="43.2" hidden="1" x14ac:dyDescent="0.3">
      <c r="B777" s="5" t="s">
        <v>26</v>
      </c>
      <c r="C777" s="5" t="s">
        <v>162</v>
      </c>
      <c r="D777" s="6">
        <v>44341</v>
      </c>
      <c r="E777" s="28">
        <v>44341.722233796296</v>
      </c>
      <c r="F777" s="7">
        <v>156</v>
      </c>
      <c r="G777" s="7" t="str">
        <f>VLOOKUP(Table1314[[#This Row],[LogRecordType]],RecordTypes!$B$13:$C$27,2,0)</f>
        <v>PowerDown Or Network Disconnect Discovered</v>
      </c>
      <c r="H777" s="5" t="s">
        <v>67</v>
      </c>
      <c r="I777" s="30">
        <f t="shared" si="11"/>
        <v>44341</v>
      </c>
      <c r="J777" s="29">
        <f>+VLOOKUP(Table1314[[#This Row],[DeviceMAC]],C778:F2680,3,0)</f>
        <v>44341.722118055557</v>
      </c>
      <c r="K777">
        <f>+VLOOKUP(Table1314[[#This Row],[DeviceMAC]],C778:F2680,4,0)</f>
        <v>151</v>
      </c>
      <c r="L777" t="str">
        <f>VLOOKUP(Table1314[[#This Row],[PrevRecordType]],RecordTypes!$B$13:$C$27,2,0)</f>
        <v>Device Shutdown Finish</v>
      </c>
      <c r="M777" t="str">
        <f>+VLOOKUP(Table1314[[#This Row],[DeviceMAC]],C778:H2680,5,0)</f>
        <v>Device Shutdown Finish</v>
      </c>
    </row>
    <row r="778" spans="2:13" ht="28.8" hidden="1" x14ac:dyDescent="0.3">
      <c r="B778" s="5" t="s">
        <v>26</v>
      </c>
      <c r="C778" s="5" t="s">
        <v>162</v>
      </c>
      <c r="D778" s="6">
        <v>44341</v>
      </c>
      <c r="E778" s="28">
        <v>44341.722118055557</v>
      </c>
      <c r="F778" s="7">
        <v>151</v>
      </c>
      <c r="G778" s="7" t="str">
        <f>VLOOKUP(Table1314[[#This Row],[LogRecordType]],RecordTypes!$B$13:$C$27,2,0)</f>
        <v>Device Shutdown Finish</v>
      </c>
      <c r="H778" s="5" t="s">
        <v>163</v>
      </c>
      <c r="I778" s="30">
        <f t="shared" si="11"/>
        <v>44341</v>
      </c>
      <c r="J778" s="29">
        <f>+VLOOKUP(Table1314[[#This Row],[DeviceMAC]],C779:F2681,3,0)</f>
        <v>44341.721412037041</v>
      </c>
      <c r="K778">
        <f>+VLOOKUP(Table1314[[#This Row],[DeviceMAC]],C779:F2681,4,0)</f>
        <v>149</v>
      </c>
      <c r="L778" t="str">
        <f>VLOOKUP(Table1314[[#This Row],[PrevRecordType]],RecordTypes!$B$13:$C$27,2,0)</f>
        <v>Device Shutdown Start</v>
      </c>
      <c r="M778" t="str">
        <f>+VLOOKUP(Table1314[[#This Row],[DeviceMAC]],C779:H2681,5,0)</f>
        <v>Device Shutdown Start</v>
      </c>
    </row>
    <row r="779" spans="2:13" ht="43.2" hidden="1" x14ac:dyDescent="0.3">
      <c r="B779" s="5" t="s">
        <v>26</v>
      </c>
      <c r="C779" s="5" t="s">
        <v>151</v>
      </c>
      <c r="D779" s="6">
        <v>44341</v>
      </c>
      <c r="E779" s="28">
        <v>44341.721851851842</v>
      </c>
      <c r="F779" s="7">
        <v>156</v>
      </c>
      <c r="G779" s="7" t="str">
        <f>VLOOKUP(Table1314[[#This Row],[LogRecordType]],RecordTypes!$B$13:$C$27,2,0)</f>
        <v>PowerDown Or Network Disconnect Discovered</v>
      </c>
      <c r="H779" s="5" t="s">
        <v>67</v>
      </c>
      <c r="I779" s="30">
        <f t="shared" ref="I779:I842" si="12">+VLOOKUP(C779,C780:H2682,2,0)</f>
        <v>44341</v>
      </c>
      <c r="J779" s="29">
        <f>+VLOOKUP(Table1314[[#This Row],[DeviceMAC]],C780:F2682,3,0)</f>
        <v>44341.72170138888</v>
      </c>
      <c r="K779">
        <f>+VLOOKUP(Table1314[[#This Row],[DeviceMAC]],C780:F2682,4,0)</f>
        <v>144</v>
      </c>
      <c r="L779" t="str">
        <f>VLOOKUP(Table1314[[#This Row],[PrevRecordType]],RecordTypes!$B$13:$C$27,2,0)</f>
        <v>User Logout is Good</v>
      </c>
      <c r="M779" t="str">
        <f>+VLOOKUP(Table1314[[#This Row],[DeviceMAC]],C780:H2682,5,0)</f>
        <v>User Logout is Good</v>
      </c>
    </row>
    <row r="780" spans="2:13" hidden="1" x14ac:dyDescent="0.3">
      <c r="B780" s="5" t="s">
        <v>26</v>
      </c>
      <c r="C780" s="5" t="s">
        <v>151</v>
      </c>
      <c r="D780" s="6">
        <v>44341</v>
      </c>
      <c r="E780" s="28">
        <v>44341.72170138888</v>
      </c>
      <c r="F780" s="7">
        <v>144</v>
      </c>
      <c r="G780" s="7" t="str">
        <f>VLOOKUP(Table1314[[#This Row],[LogRecordType]],RecordTypes!$B$13:$C$27,2,0)</f>
        <v>User Logout is Good</v>
      </c>
      <c r="H780" s="5" t="s">
        <v>181</v>
      </c>
      <c r="I780" s="30">
        <f t="shared" si="12"/>
        <v>44341</v>
      </c>
      <c r="J780" s="29">
        <f>+VLOOKUP(Table1314[[#This Row],[DeviceMAC]],C781:F2683,3,0)</f>
        <v>44341.721226851841</v>
      </c>
      <c r="K780">
        <f>+VLOOKUP(Table1314[[#This Row],[DeviceMAC]],C781:F2683,4,0)</f>
        <v>139</v>
      </c>
      <c r="L780" t="str">
        <f>VLOOKUP(Table1314[[#This Row],[PrevRecordType]],RecordTypes!$B$13:$C$27,2,0)</f>
        <v>User Logout Start</v>
      </c>
      <c r="M780" t="str">
        <f>+VLOOKUP(Table1314[[#This Row],[DeviceMAC]],C781:H2683,5,0)</f>
        <v>User Logout Start</v>
      </c>
    </row>
    <row r="781" spans="2:13" hidden="1" x14ac:dyDescent="0.3">
      <c r="B781" s="5" t="s">
        <v>26</v>
      </c>
      <c r="C781" s="5" t="s">
        <v>162</v>
      </c>
      <c r="D781" s="6">
        <v>44341</v>
      </c>
      <c r="E781" s="28">
        <v>44341.721412037041</v>
      </c>
      <c r="F781" s="7">
        <v>149</v>
      </c>
      <c r="G781" s="7" t="str">
        <f>VLOOKUP(Table1314[[#This Row],[LogRecordType]],RecordTypes!$B$13:$C$27,2,0)</f>
        <v>Device Shutdown Start</v>
      </c>
      <c r="H781" s="5" t="s">
        <v>163</v>
      </c>
      <c r="I781" s="30">
        <f t="shared" si="12"/>
        <v>44341</v>
      </c>
      <c r="J781" s="29">
        <f>+VLOOKUP(Table1314[[#This Row],[DeviceMAC]],C782:F2684,3,0)</f>
        <v>44341.721134259264</v>
      </c>
      <c r="K781">
        <f>+VLOOKUP(Table1314[[#This Row],[DeviceMAC]],C782:F2684,4,0)</f>
        <v>144</v>
      </c>
      <c r="L781" t="str">
        <f>VLOOKUP(Table1314[[#This Row],[PrevRecordType]],RecordTypes!$B$13:$C$27,2,0)</f>
        <v>User Logout is Good</v>
      </c>
      <c r="M781" t="str">
        <f>+VLOOKUP(Table1314[[#This Row],[DeviceMAC]],C782:H2684,5,0)</f>
        <v>User Logout is Good</v>
      </c>
    </row>
    <row r="782" spans="2:13" hidden="1" x14ac:dyDescent="0.3">
      <c r="B782" s="5" t="s">
        <v>26</v>
      </c>
      <c r="C782" s="5" t="s">
        <v>151</v>
      </c>
      <c r="D782" s="6">
        <v>44341</v>
      </c>
      <c r="E782" s="28">
        <v>44341.721226851841</v>
      </c>
      <c r="F782" s="7">
        <v>139</v>
      </c>
      <c r="G782" s="7" t="str">
        <f>VLOOKUP(Table1314[[#This Row],[LogRecordType]],RecordTypes!$B$13:$C$27,2,0)</f>
        <v>User Logout Start</v>
      </c>
      <c r="H782" s="5" t="s">
        <v>181</v>
      </c>
      <c r="I782" s="30">
        <f t="shared" si="12"/>
        <v>44341</v>
      </c>
      <c r="J782" s="29">
        <f>+VLOOKUP(Table1314[[#This Row],[DeviceMAC]],C783:F2685,3,0)</f>
        <v>44341.332708333321</v>
      </c>
      <c r="K782">
        <f>+VLOOKUP(Table1314[[#This Row],[DeviceMAC]],C783:F2685,4,0)</f>
        <v>123</v>
      </c>
      <c r="L782" t="str">
        <f>VLOOKUP(Table1314[[#This Row],[PrevRecordType]],RecordTypes!$B$13:$C$27,2,0)</f>
        <v>User Login Start is Good</v>
      </c>
      <c r="M782" t="str">
        <f>+VLOOKUP(Table1314[[#This Row],[DeviceMAC]],C783:H2685,5,0)</f>
        <v>User Login Start is Good</v>
      </c>
    </row>
    <row r="783" spans="2:13" hidden="1" x14ac:dyDescent="0.3">
      <c r="B783" s="5" t="s">
        <v>26</v>
      </c>
      <c r="C783" s="5" t="s">
        <v>162</v>
      </c>
      <c r="D783" s="6">
        <v>44341</v>
      </c>
      <c r="E783" s="28">
        <v>44341.721134259264</v>
      </c>
      <c r="F783" s="7">
        <v>144</v>
      </c>
      <c r="G783" s="7" t="str">
        <f>VLOOKUP(Table1314[[#This Row],[LogRecordType]],RecordTypes!$B$13:$C$27,2,0)</f>
        <v>User Logout is Good</v>
      </c>
      <c r="H783" s="5" t="s">
        <v>177</v>
      </c>
      <c r="I783" s="30">
        <f t="shared" si="12"/>
        <v>44341</v>
      </c>
      <c r="J783" s="29">
        <f>+VLOOKUP(Table1314[[#This Row],[DeviceMAC]],C784:F2686,3,0)</f>
        <v>44341.720763888894</v>
      </c>
      <c r="K783">
        <f>+VLOOKUP(Table1314[[#This Row],[DeviceMAC]],C784:F2686,4,0)</f>
        <v>139</v>
      </c>
      <c r="L783" t="str">
        <f>VLOOKUP(Table1314[[#This Row],[PrevRecordType]],RecordTypes!$B$13:$C$27,2,0)</f>
        <v>User Logout Start</v>
      </c>
      <c r="M783" t="str">
        <f>+VLOOKUP(Table1314[[#This Row],[DeviceMAC]],C784:H2686,5,0)</f>
        <v>User Logout Start</v>
      </c>
    </row>
    <row r="784" spans="2:13" ht="28.8" hidden="1" x14ac:dyDescent="0.3">
      <c r="B784" s="5" t="s">
        <v>26</v>
      </c>
      <c r="C784" s="5" t="s">
        <v>162</v>
      </c>
      <c r="D784" s="6">
        <v>44341</v>
      </c>
      <c r="E784" s="28">
        <v>44341.720763888894</v>
      </c>
      <c r="F784" s="7">
        <v>139</v>
      </c>
      <c r="G784" s="7" t="str">
        <f>VLOOKUP(Table1314[[#This Row],[LogRecordType]],RecordTypes!$B$13:$C$27,2,0)</f>
        <v>User Logout Start</v>
      </c>
      <c r="H784" s="5" t="s">
        <v>176</v>
      </c>
      <c r="I784" s="30">
        <f t="shared" si="12"/>
        <v>44341</v>
      </c>
      <c r="J784" s="29">
        <f>+VLOOKUP(Table1314[[#This Row],[DeviceMAC]],C785:F2687,3,0)</f>
        <v>44341.33130787038</v>
      </c>
      <c r="K784">
        <f>+VLOOKUP(Table1314[[#This Row],[DeviceMAC]],C785:F2687,4,0)</f>
        <v>123</v>
      </c>
      <c r="L784" t="str">
        <f>VLOOKUP(Table1314[[#This Row],[PrevRecordType]],RecordTypes!$B$13:$C$27,2,0)</f>
        <v>User Login Start is Good</v>
      </c>
      <c r="M784" t="str">
        <f>+VLOOKUP(Table1314[[#This Row],[DeviceMAC]],C785:H2687,5,0)</f>
        <v>User Login Start is Good</v>
      </c>
    </row>
    <row r="785" spans="2:13" ht="43.2" hidden="1" x14ac:dyDescent="0.3">
      <c r="B785" s="5" t="s">
        <v>26</v>
      </c>
      <c r="C785" s="5" t="s">
        <v>166</v>
      </c>
      <c r="D785" s="6">
        <v>44341</v>
      </c>
      <c r="E785" s="28">
        <v>44341.715034722227</v>
      </c>
      <c r="F785" s="7">
        <v>156</v>
      </c>
      <c r="G785" s="7" t="str">
        <f>VLOOKUP(Table1314[[#This Row],[LogRecordType]],RecordTypes!$B$13:$C$27,2,0)</f>
        <v>PowerDown Or Network Disconnect Discovered</v>
      </c>
      <c r="H785" s="5" t="s">
        <v>67</v>
      </c>
      <c r="I785" s="30">
        <f t="shared" si="12"/>
        <v>44341</v>
      </c>
      <c r="J785" s="29">
        <f>+VLOOKUP(Table1314[[#This Row],[DeviceMAC]],C786:F2688,3,0)</f>
        <v>44341.714895833335</v>
      </c>
      <c r="K785">
        <f>+VLOOKUP(Table1314[[#This Row],[DeviceMAC]],C786:F2688,4,0)</f>
        <v>144</v>
      </c>
      <c r="L785" t="str">
        <f>VLOOKUP(Table1314[[#This Row],[PrevRecordType]],RecordTypes!$B$13:$C$27,2,0)</f>
        <v>User Logout is Good</v>
      </c>
      <c r="M785" t="str">
        <f>+VLOOKUP(Table1314[[#This Row],[DeviceMAC]],C786:H2688,5,0)</f>
        <v>User Logout is Good</v>
      </c>
    </row>
    <row r="786" spans="2:13" hidden="1" x14ac:dyDescent="0.3">
      <c r="B786" s="5" t="s">
        <v>26</v>
      </c>
      <c r="C786" s="5" t="s">
        <v>166</v>
      </c>
      <c r="D786" s="6">
        <v>44341</v>
      </c>
      <c r="E786" s="28">
        <v>44341.714895833335</v>
      </c>
      <c r="F786" s="7">
        <v>144</v>
      </c>
      <c r="G786" s="7" t="str">
        <f>VLOOKUP(Table1314[[#This Row],[LogRecordType]],RecordTypes!$B$13:$C$27,2,0)</f>
        <v>User Logout is Good</v>
      </c>
      <c r="H786" s="5" t="s">
        <v>182</v>
      </c>
      <c r="I786" s="30">
        <f t="shared" si="12"/>
        <v>44341</v>
      </c>
      <c r="J786" s="29">
        <f>+VLOOKUP(Table1314[[#This Row],[DeviceMAC]],C787:F2689,3,0)</f>
        <v>44341.714456018519</v>
      </c>
      <c r="K786">
        <f>+VLOOKUP(Table1314[[#This Row],[DeviceMAC]],C787:F2689,4,0)</f>
        <v>139</v>
      </c>
      <c r="L786" t="str">
        <f>VLOOKUP(Table1314[[#This Row],[PrevRecordType]],RecordTypes!$B$13:$C$27,2,0)</f>
        <v>User Logout Start</v>
      </c>
      <c r="M786" t="str">
        <f>+VLOOKUP(Table1314[[#This Row],[DeviceMAC]],C787:H2689,5,0)</f>
        <v>User Logout Start</v>
      </c>
    </row>
    <row r="787" spans="2:13" hidden="1" x14ac:dyDescent="0.3">
      <c r="B787" s="5" t="s">
        <v>26</v>
      </c>
      <c r="C787" s="5" t="s">
        <v>166</v>
      </c>
      <c r="D787" s="6">
        <v>44341</v>
      </c>
      <c r="E787" s="28">
        <v>44341.714456018519</v>
      </c>
      <c r="F787" s="7">
        <v>139</v>
      </c>
      <c r="G787" s="7" t="str">
        <f>VLOOKUP(Table1314[[#This Row],[LogRecordType]],RecordTypes!$B$13:$C$27,2,0)</f>
        <v>User Logout Start</v>
      </c>
      <c r="H787" s="5" t="s">
        <v>182</v>
      </c>
      <c r="I787" s="30">
        <f t="shared" si="12"/>
        <v>44341</v>
      </c>
      <c r="J787" s="29">
        <f>+VLOOKUP(Table1314[[#This Row],[DeviceMAC]],C788:F2690,3,0)</f>
        <v>44341.3360300926</v>
      </c>
      <c r="K787">
        <f>+VLOOKUP(Table1314[[#This Row],[DeviceMAC]],C788:F2690,4,0)</f>
        <v>123</v>
      </c>
      <c r="L787" t="str">
        <f>VLOOKUP(Table1314[[#This Row],[PrevRecordType]],RecordTypes!$B$13:$C$27,2,0)</f>
        <v>User Login Start is Good</v>
      </c>
      <c r="M787" t="str">
        <f>+VLOOKUP(Table1314[[#This Row],[DeviceMAC]],C788:H2690,5,0)</f>
        <v>User Login Start is Good</v>
      </c>
    </row>
    <row r="788" spans="2:13" ht="43.2" hidden="1" x14ac:dyDescent="0.3">
      <c r="B788" s="5" t="s">
        <v>26</v>
      </c>
      <c r="C788" s="5" t="s">
        <v>184</v>
      </c>
      <c r="D788" s="6">
        <v>44341</v>
      </c>
      <c r="E788" s="28">
        <v>44341.713761574072</v>
      </c>
      <c r="F788" s="7">
        <v>156</v>
      </c>
      <c r="G788" s="7" t="str">
        <f>VLOOKUP(Table1314[[#This Row],[LogRecordType]],RecordTypes!$B$13:$C$27,2,0)</f>
        <v>PowerDown Or Network Disconnect Discovered</v>
      </c>
      <c r="H788" s="5" t="s">
        <v>67</v>
      </c>
      <c r="I788" s="30">
        <f t="shared" si="12"/>
        <v>44341</v>
      </c>
      <c r="J788" s="29">
        <f>+VLOOKUP(Table1314[[#This Row],[DeviceMAC]],C789:F2691,3,0)</f>
        <v>44341.713599537034</v>
      </c>
      <c r="K788">
        <f>+VLOOKUP(Table1314[[#This Row],[DeviceMAC]],C789:F2691,4,0)</f>
        <v>151</v>
      </c>
      <c r="L788" t="str">
        <f>VLOOKUP(Table1314[[#This Row],[PrevRecordType]],RecordTypes!$B$13:$C$27,2,0)</f>
        <v>Device Shutdown Finish</v>
      </c>
      <c r="M788" t="str">
        <f>+VLOOKUP(Table1314[[#This Row],[DeviceMAC]],C789:H2691,5,0)</f>
        <v>Device Shutdown Finish</v>
      </c>
    </row>
    <row r="789" spans="2:13" ht="28.8" hidden="1" x14ac:dyDescent="0.3">
      <c r="B789" s="5" t="s">
        <v>26</v>
      </c>
      <c r="C789" s="5" t="s">
        <v>184</v>
      </c>
      <c r="D789" s="6">
        <v>44341</v>
      </c>
      <c r="E789" s="28">
        <v>44341.713599537034</v>
      </c>
      <c r="F789" s="7">
        <v>151</v>
      </c>
      <c r="G789" s="7" t="str">
        <f>VLOOKUP(Table1314[[#This Row],[LogRecordType]],RecordTypes!$B$13:$C$27,2,0)</f>
        <v>Device Shutdown Finish</v>
      </c>
      <c r="H789" s="5" t="s">
        <v>185</v>
      </c>
      <c r="I789" s="30">
        <f t="shared" si="12"/>
        <v>44341</v>
      </c>
      <c r="J789" s="29">
        <f>+VLOOKUP(Table1314[[#This Row],[DeviceMAC]],C790:F2692,3,0)</f>
        <v>44341.713009259256</v>
      </c>
      <c r="K789">
        <f>+VLOOKUP(Table1314[[#This Row],[DeviceMAC]],C790:F2692,4,0)</f>
        <v>149</v>
      </c>
      <c r="L789" t="str">
        <f>VLOOKUP(Table1314[[#This Row],[PrevRecordType]],RecordTypes!$B$13:$C$27,2,0)</f>
        <v>Device Shutdown Start</v>
      </c>
      <c r="M789" t="str">
        <f>+VLOOKUP(Table1314[[#This Row],[DeviceMAC]],C790:H2692,5,0)</f>
        <v>Device Shutdown Start</v>
      </c>
    </row>
    <row r="790" spans="2:13" hidden="1" x14ac:dyDescent="0.3">
      <c r="B790" s="5" t="s">
        <v>26</v>
      </c>
      <c r="C790" s="5" t="s">
        <v>184</v>
      </c>
      <c r="D790" s="6">
        <v>44341</v>
      </c>
      <c r="E790" s="28">
        <v>44341.713009259256</v>
      </c>
      <c r="F790" s="7">
        <v>149</v>
      </c>
      <c r="G790" s="7" t="str">
        <f>VLOOKUP(Table1314[[#This Row],[LogRecordType]],RecordTypes!$B$13:$C$27,2,0)</f>
        <v>Device Shutdown Start</v>
      </c>
      <c r="H790" s="5" t="s">
        <v>185</v>
      </c>
      <c r="I790" s="30">
        <f t="shared" si="12"/>
        <v>44341</v>
      </c>
      <c r="J790" s="29">
        <f>+VLOOKUP(Table1314[[#This Row],[DeviceMAC]],C791:F2693,3,0)</f>
        <v>44341.71230324074</v>
      </c>
      <c r="K790">
        <f>+VLOOKUP(Table1314[[#This Row],[DeviceMAC]],C791:F2693,4,0)</f>
        <v>144</v>
      </c>
      <c r="L790" t="str">
        <f>VLOOKUP(Table1314[[#This Row],[PrevRecordType]],RecordTypes!$B$13:$C$27,2,0)</f>
        <v>User Logout is Good</v>
      </c>
      <c r="M790" t="str">
        <f>+VLOOKUP(Table1314[[#This Row],[DeviceMAC]],C791:H2693,5,0)</f>
        <v>User Logout is Good</v>
      </c>
    </row>
    <row r="791" spans="2:13" hidden="1" x14ac:dyDescent="0.3">
      <c r="B791" s="5" t="s">
        <v>26</v>
      </c>
      <c r="C791" s="5" t="s">
        <v>184</v>
      </c>
      <c r="D791" s="6">
        <v>44341</v>
      </c>
      <c r="E791" s="28">
        <v>44341.71230324074</v>
      </c>
      <c r="F791" s="7">
        <v>144</v>
      </c>
      <c r="G791" s="7" t="str">
        <f>VLOOKUP(Table1314[[#This Row],[LogRecordType]],RecordTypes!$B$13:$C$27,2,0)</f>
        <v>User Logout is Good</v>
      </c>
      <c r="H791" s="5" t="s">
        <v>182</v>
      </c>
      <c r="I791" s="30">
        <f t="shared" si="12"/>
        <v>44341</v>
      </c>
      <c r="J791" s="29">
        <f>+VLOOKUP(Table1314[[#This Row],[DeviceMAC]],C792:F2694,3,0)</f>
        <v>44341.711944444447</v>
      </c>
      <c r="K791">
        <f>+VLOOKUP(Table1314[[#This Row],[DeviceMAC]],C792:F2694,4,0)</f>
        <v>139</v>
      </c>
      <c r="L791" t="str">
        <f>VLOOKUP(Table1314[[#This Row],[PrevRecordType]],RecordTypes!$B$13:$C$27,2,0)</f>
        <v>User Logout Start</v>
      </c>
      <c r="M791" t="str">
        <f>+VLOOKUP(Table1314[[#This Row],[DeviceMAC]],C792:H2694,5,0)</f>
        <v>User Logout Start</v>
      </c>
    </row>
    <row r="792" spans="2:13" ht="43.2" hidden="1" x14ac:dyDescent="0.3">
      <c r="B792" s="5" t="s">
        <v>29</v>
      </c>
      <c r="C792" s="5" t="s">
        <v>147</v>
      </c>
      <c r="D792" s="6">
        <v>44341</v>
      </c>
      <c r="E792" s="28">
        <v>44341.712071759255</v>
      </c>
      <c r="F792" s="7">
        <v>156</v>
      </c>
      <c r="G792" s="7" t="str">
        <f>VLOOKUP(Table1314[[#This Row],[LogRecordType]],RecordTypes!$B$13:$C$27,2,0)</f>
        <v>PowerDown Or Network Disconnect Discovered</v>
      </c>
      <c r="H792" s="5" t="s">
        <v>67</v>
      </c>
      <c r="I792" s="30">
        <f t="shared" si="12"/>
        <v>44341</v>
      </c>
      <c r="J792" s="29">
        <f>+VLOOKUP(Table1314[[#This Row],[DeviceMAC]],C793:F2695,3,0)</f>
        <v>44341.711909722217</v>
      </c>
      <c r="K792">
        <f>+VLOOKUP(Table1314[[#This Row],[DeviceMAC]],C793:F2695,4,0)</f>
        <v>144</v>
      </c>
      <c r="L792" t="str">
        <f>VLOOKUP(Table1314[[#This Row],[PrevRecordType]],RecordTypes!$B$13:$C$27,2,0)</f>
        <v>User Logout is Good</v>
      </c>
      <c r="M792" t="str">
        <f>+VLOOKUP(Table1314[[#This Row],[DeviceMAC]],C793:H2695,5,0)</f>
        <v>User Logout is Good</v>
      </c>
    </row>
    <row r="793" spans="2:13" ht="28.8" hidden="1" x14ac:dyDescent="0.3">
      <c r="B793" s="5" t="s">
        <v>26</v>
      </c>
      <c r="C793" s="5" t="s">
        <v>184</v>
      </c>
      <c r="D793" s="6">
        <v>44341</v>
      </c>
      <c r="E793" s="28">
        <v>44341.711944444447</v>
      </c>
      <c r="F793" s="7">
        <v>139</v>
      </c>
      <c r="G793" s="7" t="str">
        <f>VLOOKUP(Table1314[[#This Row],[LogRecordType]],RecordTypes!$B$13:$C$27,2,0)</f>
        <v>User Logout Start</v>
      </c>
      <c r="H793" s="5" t="s">
        <v>186</v>
      </c>
      <c r="I793" s="30">
        <f t="shared" si="12"/>
        <v>44341</v>
      </c>
      <c r="J793" s="29">
        <f>+VLOOKUP(Table1314[[#This Row],[DeviceMAC]],C794:F2696,3,0)</f>
        <v>44341.337696759263</v>
      </c>
      <c r="K793">
        <f>+VLOOKUP(Table1314[[#This Row],[DeviceMAC]],C794:F2696,4,0)</f>
        <v>123</v>
      </c>
      <c r="L793" t="str">
        <f>VLOOKUP(Table1314[[#This Row],[PrevRecordType]],RecordTypes!$B$13:$C$27,2,0)</f>
        <v>User Login Start is Good</v>
      </c>
      <c r="M793" t="str">
        <f>+VLOOKUP(Table1314[[#This Row],[DeviceMAC]],C794:H2696,5,0)</f>
        <v>User Login Start is Good</v>
      </c>
    </row>
    <row r="794" spans="2:13" hidden="1" x14ac:dyDescent="0.3">
      <c r="B794" s="5" t="s">
        <v>29</v>
      </c>
      <c r="C794" s="5" t="s">
        <v>147</v>
      </c>
      <c r="D794" s="6">
        <v>44341</v>
      </c>
      <c r="E794" s="28">
        <v>44341.711909722217</v>
      </c>
      <c r="F794" s="7">
        <v>144</v>
      </c>
      <c r="G794" s="7" t="str">
        <f>VLOOKUP(Table1314[[#This Row],[LogRecordType]],RecordTypes!$B$13:$C$27,2,0)</f>
        <v>User Logout is Good</v>
      </c>
      <c r="H794" s="5" t="s">
        <v>160</v>
      </c>
      <c r="I794" s="30">
        <f t="shared" si="12"/>
        <v>44341</v>
      </c>
      <c r="J794" s="29">
        <f>+VLOOKUP(Table1314[[#This Row],[DeviceMAC]],C795:F2697,3,0)</f>
        <v>44341.710555555554</v>
      </c>
      <c r="K794">
        <f>+VLOOKUP(Table1314[[#This Row],[DeviceMAC]],C795:F2697,4,0)</f>
        <v>139</v>
      </c>
      <c r="L794" t="str">
        <f>VLOOKUP(Table1314[[#This Row],[PrevRecordType]],RecordTypes!$B$13:$C$27,2,0)</f>
        <v>User Logout Start</v>
      </c>
      <c r="M794" t="str">
        <f>+VLOOKUP(Table1314[[#This Row],[DeviceMAC]],C795:H2697,5,0)</f>
        <v>User Logout Start</v>
      </c>
    </row>
    <row r="795" spans="2:13" ht="43.2" hidden="1" x14ac:dyDescent="0.3">
      <c r="B795" s="5" t="s">
        <v>26</v>
      </c>
      <c r="C795" s="5" t="s">
        <v>156</v>
      </c>
      <c r="D795" s="6">
        <v>44341</v>
      </c>
      <c r="E795" s="28">
        <v>44341.711550925924</v>
      </c>
      <c r="F795" s="7">
        <v>156</v>
      </c>
      <c r="G795" s="7" t="str">
        <f>VLOOKUP(Table1314[[#This Row],[LogRecordType]],RecordTypes!$B$13:$C$27,2,0)</f>
        <v>PowerDown Or Network Disconnect Discovered</v>
      </c>
      <c r="H795" s="5" t="s">
        <v>67</v>
      </c>
      <c r="I795" s="30">
        <f t="shared" si="12"/>
        <v>44341</v>
      </c>
      <c r="J795" s="29">
        <f>+VLOOKUP(Table1314[[#This Row],[DeviceMAC]],C796:F2698,3,0)</f>
        <v>44341.711435185185</v>
      </c>
      <c r="K795">
        <f>+VLOOKUP(Table1314[[#This Row],[DeviceMAC]],C796:F2698,4,0)</f>
        <v>151</v>
      </c>
      <c r="L795" t="str">
        <f>VLOOKUP(Table1314[[#This Row],[PrevRecordType]],RecordTypes!$B$13:$C$27,2,0)</f>
        <v>Device Shutdown Finish</v>
      </c>
      <c r="M795" t="str">
        <f>+VLOOKUP(Table1314[[#This Row],[DeviceMAC]],C796:H2698,5,0)</f>
        <v>Device Shutdown Finish</v>
      </c>
    </row>
    <row r="796" spans="2:13" ht="28.8" hidden="1" x14ac:dyDescent="0.3">
      <c r="B796" s="5" t="s">
        <v>26</v>
      </c>
      <c r="C796" s="5" t="s">
        <v>156</v>
      </c>
      <c r="D796" s="6">
        <v>44341</v>
      </c>
      <c r="E796" s="28">
        <v>44341.711435185185</v>
      </c>
      <c r="F796" s="7">
        <v>151</v>
      </c>
      <c r="G796" s="7" t="str">
        <f>VLOOKUP(Table1314[[#This Row],[LogRecordType]],RecordTypes!$B$13:$C$27,2,0)</f>
        <v>Device Shutdown Finish</v>
      </c>
      <c r="H796" s="5" t="s">
        <v>157</v>
      </c>
      <c r="I796" s="30">
        <f t="shared" si="12"/>
        <v>44341</v>
      </c>
      <c r="J796" s="29">
        <f>+VLOOKUP(Table1314[[#This Row],[DeviceMAC]],C797:F2699,3,0)</f>
        <v>44341.711030092592</v>
      </c>
      <c r="K796">
        <f>+VLOOKUP(Table1314[[#This Row],[DeviceMAC]],C797:F2699,4,0)</f>
        <v>149</v>
      </c>
      <c r="L796" t="str">
        <f>VLOOKUP(Table1314[[#This Row],[PrevRecordType]],RecordTypes!$B$13:$C$27,2,0)</f>
        <v>Device Shutdown Start</v>
      </c>
      <c r="M796" t="str">
        <f>+VLOOKUP(Table1314[[#This Row],[DeviceMAC]],C797:H2699,5,0)</f>
        <v>Device Shutdown Start</v>
      </c>
    </row>
    <row r="797" spans="2:13" hidden="1" x14ac:dyDescent="0.3">
      <c r="B797" s="5" t="s">
        <v>26</v>
      </c>
      <c r="C797" s="5" t="s">
        <v>156</v>
      </c>
      <c r="D797" s="6">
        <v>44341</v>
      </c>
      <c r="E797" s="28">
        <v>44341.711030092592</v>
      </c>
      <c r="F797" s="7">
        <v>149</v>
      </c>
      <c r="G797" s="7" t="str">
        <f>VLOOKUP(Table1314[[#This Row],[LogRecordType]],RecordTypes!$B$13:$C$27,2,0)</f>
        <v>Device Shutdown Start</v>
      </c>
      <c r="H797" s="5" t="s">
        <v>157</v>
      </c>
      <c r="I797" s="30">
        <f t="shared" si="12"/>
        <v>44341</v>
      </c>
      <c r="J797" s="29">
        <f>+VLOOKUP(Table1314[[#This Row],[DeviceMAC]],C798:F2700,3,0)</f>
        <v>44341.710289351853</v>
      </c>
      <c r="K797">
        <f>+VLOOKUP(Table1314[[#This Row],[DeviceMAC]],C798:F2700,4,0)</f>
        <v>144</v>
      </c>
      <c r="L797" t="str">
        <f>VLOOKUP(Table1314[[#This Row],[PrevRecordType]],RecordTypes!$B$13:$C$27,2,0)</f>
        <v>User Logout is Good</v>
      </c>
      <c r="M797" t="str">
        <f>+VLOOKUP(Table1314[[#This Row],[DeviceMAC]],C798:H2700,5,0)</f>
        <v>User Logout is Good</v>
      </c>
    </row>
    <row r="798" spans="2:13" hidden="1" x14ac:dyDescent="0.3">
      <c r="B798" s="5" t="s">
        <v>29</v>
      </c>
      <c r="C798" s="5" t="s">
        <v>147</v>
      </c>
      <c r="D798" s="6">
        <v>44341</v>
      </c>
      <c r="E798" s="28">
        <v>44341.710555555554</v>
      </c>
      <c r="F798" s="7">
        <v>139</v>
      </c>
      <c r="G798" s="7" t="str">
        <f>VLOOKUP(Table1314[[#This Row],[LogRecordType]],RecordTypes!$B$13:$C$27,2,0)</f>
        <v>User Logout Start</v>
      </c>
      <c r="H798" s="5" t="s">
        <v>160</v>
      </c>
      <c r="I798" s="30">
        <f t="shared" si="12"/>
        <v>44341</v>
      </c>
      <c r="J798" s="29">
        <f>+VLOOKUP(Table1314[[#This Row],[DeviceMAC]],C799:F2701,3,0)</f>
        <v>44341.330243055549</v>
      </c>
      <c r="K798">
        <f>+VLOOKUP(Table1314[[#This Row],[DeviceMAC]],C799:F2701,4,0)</f>
        <v>123</v>
      </c>
      <c r="L798" t="str">
        <f>VLOOKUP(Table1314[[#This Row],[PrevRecordType]],RecordTypes!$B$13:$C$27,2,0)</f>
        <v>User Login Start is Good</v>
      </c>
      <c r="M798" t="str">
        <f>+VLOOKUP(Table1314[[#This Row],[DeviceMAC]],C799:H2701,5,0)</f>
        <v>User Login Start is Good</v>
      </c>
    </row>
    <row r="799" spans="2:13" hidden="1" x14ac:dyDescent="0.3">
      <c r="B799" s="5" t="s">
        <v>26</v>
      </c>
      <c r="C799" s="5" t="s">
        <v>156</v>
      </c>
      <c r="D799" s="6">
        <v>44341</v>
      </c>
      <c r="E799" s="28">
        <v>44341.710289351853</v>
      </c>
      <c r="F799" s="7">
        <v>144</v>
      </c>
      <c r="G799" s="7" t="str">
        <f>VLOOKUP(Table1314[[#This Row],[LogRecordType]],RecordTypes!$B$13:$C$27,2,0)</f>
        <v>User Logout is Good</v>
      </c>
      <c r="H799" s="5" t="s">
        <v>173</v>
      </c>
      <c r="I799" s="30">
        <f t="shared" si="12"/>
        <v>44341</v>
      </c>
      <c r="J799" s="29">
        <f>+VLOOKUP(Table1314[[#This Row],[DeviceMAC]],C800:F2702,3,0)</f>
        <v>44341.709050925929</v>
      </c>
      <c r="K799">
        <f>+VLOOKUP(Table1314[[#This Row],[DeviceMAC]],C800:F2702,4,0)</f>
        <v>139</v>
      </c>
      <c r="L799" t="str">
        <f>VLOOKUP(Table1314[[#This Row],[PrevRecordType]],RecordTypes!$B$13:$C$27,2,0)</f>
        <v>User Logout Start</v>
      </c>
      <c r="M799" t="str">
        <f>+VLOOKUP(Table1314[[#This Row],[DeviceMAC]],C800:H2702,5,0)</f>
        <v>User Logout Start</v>
      </c>
    </row>
    <row r="800" spans="2:13" ht="28.8" hidden="1" x14ac:dyDescent="0.3">
      <c r="B800" s="5" t="s">
        <v>26</v>
      </c>
      <c r="C800" s="5" t="s">
        <v>156</v>
      </c>
      <c r="D800" s="6">
        <v>44341</v>
      </c>
      <c r="E800" s="28">
        <v>44341.709050925929</v>
      </c>
      <c r="F800" s="7">
        <v>139</v>
      </c>
      <c r="G800" s="7" t="str">
        <f>VLOOKUP(Table1314[[#This Row],[LogRecordType]],RecordTypes!$B$13:$C$27,2,0)</f>
        <v>User Logout Start</v>
      </c>
      <c r="H800" s="5" t="s">
        <v>172</v>
      </c>
      <c r="I800" s="30">
        <f t="shared" si="12"/>
        <v>44341</v>
      </c>
      <c r="J800" s="29">
        <f>+VLOOKUP(Table1314[[#This Row],[DeviceMAC]],C801:F2703,3,0)</f>
        <v>44341.331828703704</v>
      </c>
      <c r="K800">
        <f>+VLOOKUP(Table1314[[#This Row],[DeviceMAC]],C801:F2703,4,0)</f>
        <v>123</v>
      </c>
      <c r="L800" t="str">
        <f>VLOOKUP(Table1314[[#This Row],[PrevRecordType]],RecordTypes!$B$13:$C$27,2,0)</f>
        <v>User Login Start is Good</v>
      </c>
      <c r="M800" t="str">
        <f>+VLOOKUP(Table1314[[#This Row],[DeviceMAC]],C801:H2703,5,0)</f>
        <v>User Login Start is Good</v>
      </c>
    </row>
    <row r="801" spans="2:13" ht="43.2" hidden="1" x14ac:dyDescent="0.3">
      <c r="B801" s="5" t="s">
        <v>26</v>
      </c>
      <c r="C801" s="5" t="s">
        <v>149</v>
      </c>
      <c r="D801" s="6">
        <v>44341</v>
      </c>
      <c r="E801" s="28">
        <v>44341.708634259259</v>
      </c>
      <c r="F801" s="7">
        <v>156</v>
      </c>
      <c r="G801" s="7" t="str">
        <f>VLOOKUP(Table1314[[#This Row],[LogRecordType]],RecordTypes!$B$13:$C$27,2,0)</f>
        <v>PowerDown Or Network Disconnect Discovered</v>
      </c>
      <c r="H801" s="5" t="s">
        <v>67</v>
      </c>
      <c r="I801" s="30">
        <f t="shared" si="12"/>
        <v>44341</v>
      </c>
      <c r="J801" s="29">
        <f>+VLOOKUP(Table1314[[#This Row],[DeviceMAC]],C802:F2704,3,0)</f>
        <v>44341.708518518521</v>
      </c>
      <c r="K801">
        <f>+VLOOKUP(Table1314[[#This Row],[DeviceMAC]],C802:F2704,4,0)</f>
        <v>144</v>
      </c>
      <c r="L801" t="str">
        <f>VLOOKUP(Table1314[[#This Row],[PrevRecordType]],RecordTypes!$B$13:$C$27,2,0)</f>
        <v>User Logout is Good</v>
      </c>
      <c r="M801" t="str">
        <f>+VLOOKUP(Table1314[[#This Row],[DeviceMAC]],C802:H2704,5,0)</f>
        <v>User Logout is Good</v>
      </c>
    </row>
    <row r="802" spans="2:13" hidden="1" x14ac:dyDescent="0.3">
      <c r="B802" s="5" t="s">
        <v>26</v>
      </c>
      <c r="C802" s="5" t="s">
        <v>149</v>
      </c>
      <c r="D802" s="6">
        <v>44341</v>
      </c>
      <c r="E802" s="28">
        <v>44341.708518518521</v>
      </c>
      <c r="F802" s="7">
        <v>144</v>
      </c>
      <c r="G802" s="7" t="str">
        <f>VLOOKUP(Table1314[[#This Row],[LogRecordType]],RecordTypes!$B$13:$C$27,2,0)</f>
        <v>User Logout is Good</v>
      </c>
      <c r="H802" s="5" t="s">
        <v>177</v>
      </c>
      <c r="I802" s="30">
        <f t="shared" si="12"/>
        <v>44341</v>
      </c>
      <c r="J802" s="29">
        <f>+VLOOKUP(Table1314[[#This Row],[DeviceMAC]],C803:F2705,3,0)</f>
        <v>44341.708067129635</v>
      </c>
      <c r="K802">
        <f>+VLOOKUP(Table1314[[#This Row],[DeviceMAC]],C803:F2705,4,0)</f>
        <v>139</v>
      </c>
      <c r="L802" t="str">
        <f>VLOOKUP(Table1314[[#This Row],[PrevRecordType]],RecordTypes!$B$13:$C$27,2,0)</f>
        <v>User Logout Start</v>
      </c>
      <c r="M802" t="str">
        <f>+VLOOKUP(Table1314[[#This Row],[DeviceMAC]],C803:H2705,5,0)</f>
        <v>User Logout Start</v>
      </c>
    </row>
    <row r="803" spans="2:13" hidden="1" x14ac:dyDescent="0.3">
      <c r="B803" s="5" t="s">
        <v>26</v>
      </c>
      <c r="C803" s="5" t="s">
        <v>149</v>
      </c>
      <c r="D803" s="6">
        <v>44341</v>
      </c>
      <c r="E803" s="28">
        <v>44341.708067129635</v>
      </c>
      <c r="F803" s="7">
        <v>139</v>
      </c>
      <c r="G803" s="7" t="str">
        <f>VLOOKUP(Table1314[[#This Row],[LogRecordType]],RecordTypes!$B$13:$C$27,2,0)</f>
        <v>User Logout Start</v>
      </c>
      <c r="H803" s="5" t="s">
        <v>177</v>
      </c>
      <c r="I803" s="30">
        <f t="shared" si="12"/>
        <v>44341</v>
      </c>
      <c r="J803" s="29">
        <f>+VLOOKUP(Table1314[[#This Row],[DeviceMAC]],C804:F2706,3,0)</f>
        <v>44341.332418981488</v>
      </c>
      <c r="K803">
        <f>+VLOOKUP(Table1314[[#This Row],[DeviceMAC]],C804:F2706,4,0)</f>
        <v>123</v>
      </c>
      <c r="L803" t="str">
        <f>VLOOKUP(Table1314[[#This Row],[PrevRecordType]],RecordTypes!$B$13:$C$27,2,0)</f>
        <v>User Login Start is Good</v>
      </c>
      <c r="M803" t="str">
        <f>+VLOOKUP(Table1314[[#This Row],[DeviceMAC]],C804:H2706,5,0)</f>
        <v>User Login Start is Good</v>
      </c>
    </row>
    <row r="804" spans="2:13" ht="43.2" hidden="1" x14ac:dyDescent="0.3">
      <c r="B804" s="5" t="s">
        <v>29</v>
      </c>
      <c r="C804" s="5" t="s">
        <v>113</v>
      </c>
      <c r="D804" s="6">
        <v>44341</v>
      </c>
      <c r="E804" s="28">
        <v>44341.707986111112</v>
      </c>
      <c r="F804" s="7">
        <v>156</v>
      </c>
      <c r="G804" s="7" t="str">
        <f>VLOOKUP(Table1314[[#This Row],[LogRecordType]],RecordTypes!$B$13:$C$27,2,0)</f>
        <v>PowerDown Or Network Disconnect Discovered</v>
      </c>
      <c r="H804" s="5" t="s">
        <v>67</v>
      </c>
      <c r="I804" s="30">
        <f t="shared" si="12"/>
        <v>44341</v>
      </c>
      <c r="J804" s="29">
        <f>+VLOOKUP(Table1314[[#This Row],[DeviceMAC]],C805:F2707,3,0)</f>
        <v>44341.70784722222</v>
      </c>
      <c r="K804">
        <f>+VLOOKUP(Table1314[[#This Row],[DeviceMAC]],C805:F2707,4,0)</f>
        <v>144</v>
      </c>
      <c r="L804" t="str">
        <f>VLOOKUP(Table1314[[#This Row],[PrevRecordType]],RecordTypes!$B$13:$C$27,2,0)</f>
        <v>User Logout is Good</v>
      </c>
      <c r="M804" t="str">
        <f>+VLOOKUP(Table1314[[#This Row],[DeviceMAC]],C805:H2707,5,0)</f>
        <v>User Logout is Good</v>
      </c>
    </row>
    <row r="805" spans="2:13" hidden="1" x14ac:dyDescent="0.3">
      <c r="B805" s="5" t="s">
        <v>29</v>
      </c>
      <c r="C805" s="5" t="s">
        <v>113</v>
      </c>
      <c r="D805" s="6">
        <v>44341</v>
      </c>
      <c r="E805" s="28">
        <v>44341.70784722222</v>
      </c>
      <c r="F805" s="7">
        <v>144</v>
      </c>
      <c r="G805" s="7" t="str">
        <f>VLOOKUP(Table1314[[#This Row],[LogRecordType]],RecordTypes!$B$13:$C$27,2,0)</f>
        <v>User Logout is Good</v>
      </c>
      <c r="H805" s="5" t="s">
        <v>129</v>
      </c>
      <c r="I805" s="30">
        <f t="shared" si="12"/>
        <v>44341</v>
      </c>
      <c r="J805" s="29">
        <f>+VLOOKUP(Table1314[[#This Row],[DeviceMAC]],C806:F2708,3,0)</f>
        <v>44341.706550925919</v>
      </c>
      <c r="K805">
        <f>+VLOOKUP(Table1314[[#This Row],[DeviceMAC]],C806:F2708,4,0)</f>
        <v>139</v>
      </c>
      <c r="L805" t="str">
        <f>VLOOKUP(Table1314[[#This Row],[PrevRecordType]],RecordTypes!$B$13:$C$27,2,0)</f>
        <v>User Logout Start</v>
      </c>
      <c r="M805" t="str">
        <f>+VLOOKUP(Table1314[[#This Row],[DeviceMAC]],C806:H2708,5,0)</f>
        <v>User Logout Start</v>
      </c>
    </row>
    <row r="806" spans="2:13" hidden="1" x14ac:dyDescent="0.3">
      <c r="B806" s="5" t="s">
        <v>29</v>
      </c>
      <c r="C806" s="5" t="s">
        <v>113</v>
      </c>
      <c r="D806" s="6">
        <v>44341</v>
      </c>
      <c r="E806" s="28">
        <v>44341.706550925919</v>
      </c>
      <c r="F806" s="7">
        <v>139</v>
      </c>
      <c r="G806" s="7" t="str">
        <f>VLOOKUP(Table1314[[#This Row],[LogRecordType]],RecordTypes!$B$13:$C$27,2,0)</f>
        <v>User Logout Start</v>
      </c>
      <c r="H806" s="5" t="s">
        <v>129</v>
      </c>
      <c r="I806" s="30">
        <f t="shared" si="12"/>
        <v>44341</v>
      </c>
      <c r="J806" s="29">
        <f>+VLOOKUP(Table1314[[#This Row],[DeviceMAC]],C807:F2709,3,0)</f>
        <v>44341.321296296293</v>
      </c>
      <c r="K806">
        <f>+VLOOKUP(Table1314[[#This Row],[DeviceMAC]],C807:F2709,4,0)</f>
        <v>123</v>
      </c>
      <c r="L806" t="str">
        <f>VLOOKUP(Table1314[[#This Row],[PrevRecordType]],RecordTypes!$B$13:$C$27,2,0)</f>
        <v>User Login Start is Good</v>
      </c>
      <c r="M806" t="str">
        <f>+VLOOKUP(Table1314[[#This Row],[DeviceMAC]],C807:H2709,5,0)</f>
        <v>User Login Start is Good</v>
      </c>
    </row>
    <row r="807" spans="2:13" ht="43.2" hidden="1" x14ac:dyDescent="0.3">
      <c r="B807" s="5" t="s">
        <v>26</v>
      </c>
      <c r="C807" s="5" t="s">
        <v>174</v>
      </c>
      <c r="D807" s="6">
        <v>44341</v>
      </c>
      <c r="E807" s="28">
        <v>44341.706481481488</v>
      </c>
      <c r="F807" s="7">
        <v>156</v>
      </c>
      <c r="G807" s="7" t="str">
        <f>VLOOKUP(Table1314[[#This Row],[LogRecordType]],RecordTypes!$B$13:$C$27,2,0)</f>
        <v>PowerDown Or Network Disconnect Discovered</v>
      </c>
      <c r="H807" s="5" t="s">
        <v>67</v>
      </c>
      <c r="I807" s="30">
        <f t="shared" si="12"/>
        <v>44341</v>
      </c>
      <c r="J807" s="29">
        <f>+VLOOKUP(Table1314[[#This Row],[DeviceMAC]],C808:F2710,3,0)</f>
        <v>44341.706319444449</v>
      </c>
      <c r="K807">
        <f>+VLOOKUP(Table1314[[#This Row],[DeviceMAC]],C808:F2710,4,0)</f>
        <v>151</v>
      </c>
      <c r="L807" t="str">
        <f>VLOOKUP(Table1314[[#This Row],[PrevRecordType]],RecordTypes!$B$13:$C$27,2,0)</f>
        <v>Device Shutdown Finish</v>
      </c>
      <c r="M807" t="str">
        <f>+VLOOKUP(Table1314[[#This Row],[DeviceMAC]],C808:H2710,5,0)</f>
        <v>Device Shutdown Finish</v>
      </c>
    </row>
    <row r="808" spans="2:13" ht="28.8" hidden="1" x14ac:dyDescent="0.3">
      <c r="B808" s="5" t="s">
        <v>26</v>
      </c>
      <c r="C808" s="5" t="s">
        <v>174</v>
      </c>
      <c r="D808" s="6">
        <v>44341</v>
      </c>
      <c r="E808" s="28">
        <v>44341.706319444449</v>
      </c>
      <c r="F808" s="7">
        <v>151</v>
      </c>
      <c r="G808" s="7" t="str">
        <f>VLOOKUP(Table1314[[#This Row],[LogRecordType]],RecordTypes!$B$13:$C$27,2,0)</f>
        <v>Device Shutdown Finish</v>
      </c>
      <c r="H808" s="5" t="s">
        <v>175</v>
      </c>
      <c r="I808" s="30">
        <f t="shared" si="12"/>
        <v>44341</v>
      </c>
      <c r="J808" s="29">
        <f>+VLOOKUP(Table1314[[#This Row],[DeviceMAC]],C809:F2711,3,0)</f>
        <v>44341.706076388895</v>
      </c>
      <c r="K808">
        <f>+VLOOKUP(Table1314[[#This Row],[DeviceMAC]],C809:F2711,4,0)</f>
        <v>149</v>
      </c>
      <c r="L808" t="str">
        <f>VLOOKUP(Table1314[[#This Row],[PrevRecordType]],RecordTypes!$B$13:$C$27,2,0)</f>
        <v>Device Shutdown Start</v>
      </c>
      <c r="M808" t="str">
        <f>+VLOOKUP(Table1314[[#This Row],[DeviceMAC]],C809:H2711,5,0)</f>
        <v>Device Shutdown Start</v>
      </c>
    </row>
    <row r="809" spans="2:13" hidden="1" x14ac:dyDescent="0.3">
      <c r="B809" s="5" t="s">
        <v>26</v>
      </c>
      <c r="C809" s="5" t="s">
        <v>174</v>
      </c>
      <c r="D809" s="6">
        <v>44341</v>
      </c>
      <c r="E809" s="28">
        <v>44341.706076388895</v>
      </c>
      <c r="F809" s="7">
        <v>149</v>
      </c>
      <c r="G809" s="7" t="str">
        <f>VLOOKUP(Table1314[[#This Row],[LogRecordType]],RecordTypes!$B$13:$C$27,2,0)</f>
        <v>Device Shutdown Start</v>
      </c>
      <c r="H809" s="5" t="s">
        <v>175</v>
      </c>
      <c r="I809" s="30">
        <f t="shared" si="12"/>
        <v>44341</v>
      </c>
      <c r="J809" s="29">
        <f>+VLOOKUP(Table1314[[#This Row],[DeviceMAC]],C810:F2712,3,0)</f>
        <v>44341.70553240741</v>
      </c>
      <c r="K809">
        <f>+VLOOKUP(Table1314[[#This Row],[DeviceMAC]],C810:F2712,4,0)</f>
        <v>144</v>
      </c>
      <c r="L809" t="str">
        <f>VLOOKUP(Table1314[[#This Row],[PrevRecordType]],RecordTypes!$B$13:$C$27,2,0)</f>
        <v>User Logout is Good</v>
      </c>
      <c r="M809" t="str">
        <f>+VLOOKUP(Table1314[[#This Row],[DeviceMAC]],C810:H2712,5,0)</f>
        <v>User Logout is Good</v>
      </c>
    </row>
    <row r="810" spans="2:13" hidden="1" x14ac:dyDescent="0.3">
      <c r="B810" s="5" t="s">
        <v>26</v>
      </c>
      <c r="C810" s="5" t="s">
        <v>174</v>
      </c>
      <c r="D810" s="6">
        <v>44341</v>
      </c>
      <c r="E810" s="28">
        <v>44341.70553240741</v>
      </c>
      <c r="F810" s="7">
        <v>144</v>
      </c>
      <c r="G810" s="7" t="str">
        <f>VLOOKUP(Table1314[[#This Row],[LogRecordType]],RecordTypes!$B$13:$C$27,2,0)</f>
        <v>User Logout is Good</v>
      </c>
      <c r="H810" s="5" t="s">
        <v>181</v>
      </c>
      <c r="I810" s="30">
        <f t="shared" si="12"/>
        <v>44341</v>
      </c>
      <c r="J810" s="29">
        <f>+VLOOKUP(Table1314[[#This Row],[DeviceMAC]],C811:F2713,3,0)</f>
        <v>44341.705092592594</v>
      </c>
      <c r="K810">
        <f>+VLOOKUP(Table1314[[#This Row],[DeviceMAC]],C811:F2713,4,0)</f>
        <v>139</v>
      </c>
      <c r="L810" t="str">
        <f>VLOOKUP(Table1314[[#This Row],[PrevRecordType]],RecordTypes!$B$13:$C$27,2,0)</f>
        <v>User Logout Start</v>
      </c>
      <c r="M810" t="str">
        <f>+VLOOKUP(Table1314[[#This Row],[DeviceMAC]],C811:H2713,5,0)</f>
        <v>User Logout Start</v>
      </c>
    </row>
    <row r="811" spans="2:13" ht="28.8" hidden="1" x14ac:dyDescent="0.3">
      <c r="B811" s="5" t="s">
        <v>26</v>
      </c>
      <c r="C811" s="5" t="s">
        <v>174</v>
      </c>
      <c r="D811" s="6">
        <v>44341</v>
      </c>
      <c r="E811" s="28">
        <v>44341.705092592594</v>
      </c>
      <c r="F811" s="7">
        <v>139</v>
      </c>
      <c r="G811" s="7" t="str">
        <f>VLOOKUP(Table1314[[#This Row],[LogRecordType]],RecordTypes!$B$13:$C$27,2,0)</f>
        <v>User Logout Start</v>
      </c>
      <c r="H811" s="5" t="s">
        <v>180</v>
      </c>
      <c r="I811" s="30">
        <f t="shared" si="12"/>
        <v>44341</v>
      </c>
      <c r="J811" s="29">
        <f>+VLOOKUP(Table1314[[#This Row],[DeviceMAC]],C812:F2714,3,0)</f>
        <v>44341.332962962966</v>
      </c>
      <c r="K811">
        <f>+VLOOKUP(Table1314[[#This Row],[DeviceMAC]],C812:F2714,4,0)</f>
        <v>123</v>
      </c>
      <c r="L811" t="str">
        <f>VLOOKUP(Table1314[[#This Row],[PrevRecordType]],RecordTypes!$B$13:$C$27,2,0)</f>
        <v>User Login Start is Good</v>
      </c>
      <c r="M811" t="str">
        <f>+VLOOKUP(Table1314[[#This Row],[DeviceMAC]],C812:H2714,5,0)</f>
        <v>User Login Start is Good</v>
      </c>
    </row>
    <row r="812" spans="2:13" ht="43.2" hidden="1" x14ac:dyDescent="0.3">
      <c r="B812" s="5" t="s">
        <v>26</v>
      </c>
      <c r="C812" s="5" t="s">
        <v>164</v>
      </c>
      <c r="D812" s="6">
        <v>44341</v>
      </c>
      <c r="E812" s="28">
        <v>44341.703888888871</v>
      </c>
      <c r="F812" s="7">
        <v>156</v>
      </c>
      <c r="G812" s="7" t="str">
        <f>VLOOKUP(Table1314[[#This Row],[LogRecordType]],RecordTypes!$B$13:$C$27,2,0)</f>
        <v>PowerDown Or Network Disconnect Discovered</v>
      </c>
      <c r="H812" s="5" t="s">
        <v>67</v>
      </c>
      <c r="I812" s="30">
        <f t="shared" si="12"/>
        <v>44341</v>
      </c>
      <c r="J812" s="29">
        <f>+VLOOKUP(Table1314[[#This Row],[DeviceMAC]],C813:F2715,3,0)</f>
        <v>44341.703738425909</v>
      </c>
      <c r="K812">
        <f>+VLOOKUP(Table1314[[#This Row],[DeviceMAC]],C813:F2715,4,0)</f>
        <v>151</v>
      </c>
      <c r="L812" t="str">
        <f>VLOOKUP(Table1314[[#This Row],[PrevRecordType]],RecordTypes!$B$13:$C$27,2,0)</f>
        <v>Device Shutdown Finish</v>
      </c>
      <c r="M812" t="str">
        <f>+VLOOKUP(Table1314[[#This Row],[DeviceMAC]],C813:H2715,5,0)</f>
        <v>Device Shutdown Finish</v>
      </c>
    </row>
    <row r="813" spans="2:13" ht="28.8" hidden="1" x14ac:dyDescent="0.3">
      <c r="B813" s="5" t="s">
        <v>26</v>
      </c>
      <c r="C813" s="5" t="s">
        <v>164</v>
      </c>
      <c r="D813" s="6">
        <v>44341</v>
      </c>
      <c r="E813" s="28">
        <v>44341.703738425909</v>
      </c>
      <c r="F813" s="7">
        <v>151</v>
      </c>
      <c r="G813" s="7" t="str">
        <f>VLOOKUP(Table1314[[#This Row],[LogRecordType]],RecordTypes!$B$13:$C$27,2,0)</f>
        <v>Device Shutdown Finish</v>
      </c>
      <c r="H813" s="5" t="s">
        <v>165</v>
      </c>
      <c r="I813" s="30">
        <f t="shared" si="12"/>
        <v>44341</v>
      </c>
      <c r="J813" s="29">
        <f>+VLOOKUP(Table1314[[#This Row],[DeviceMAC]],C814:F2716,3,0)</f>
        <v>44341.703090277762</v>
      </c>
      <c r="K813">
        <f>+VLOOKUP(Table1314[[#This Row],[DeviceMAC]],C814:F2716,4,0)</f>
        <v>149</v>
      </c>
      <c r="L813" t="str">
        <f>VLOOKUP(Table1314[[#This Row],[PrevRecordType]],RecordTypes!$B$13:$C$27,2,0)</f>
        <v>Device Shutdown Start</v>
      </c>
      <c r="M813" t="str">
        <f>+VLOOKUP(Table1314[[#This Row],[DeviceMAC]],C814:H2716,5,0)</f>
        <v>Device Shutdown Start</v>
      </c>
    </row>
    <row r="814" spans="2:13" ht="43.2" hidden="1" x14ac:dyDescent="0.3">
      <c r="B814" s="5" t="s">
        <v>29</v>
      </c>
      <c r="C814" s="5" t="s">
        <v>153</v>
      </c>
      <c r="D814" s="6">
        <v>44341</v>
      </c>
      <c r="E814" s="28">
        <v>44341.703587962969</v>
      </c>
      <c r="F814" s="7">
        <v>156</v>
      </c>
      <c r="G814" s="7" t="str">
        <f>VLOOKUP(Table1314[[#This Row],[LogRecordType]],RecordTypes!$B$13:$C$27,2,0)</f>
        <v>PowerDown Or Network Disconnect Discovered</v>
      </c>
      <c r="H814" s="5" t="s">
        <v>67</v>
      </c>
      <c r="I814" s="30">
        <f t="shared" si="12"/>
        <v>44341</v>
      </c>
      <c r="J814" s="29">
        <f>+VLOOKUP(Table1314[[#This Row],[DeviceMAC]],C815:F2717,3,0)</f>
        <v>44341.703425925931</v>
      </c>
      <c r="K814">
        <f>+VLOOKUP(Table1314[[#This Row],[DeviceMAC]],C815:F2717,4,0)</f>
        <v>151</v>
      </c>
      <c r="L814" t="str">
        <f>VLOOKUP(Table1314[[#This Row],[PrevRecordType]],RecordTypes!$B$13:$C$27,2,0)</f>
        <v>Device Shutdown Finish</v>
      </c>
      <c r="M814" t="str">
        <f>+VLOOKUP(Table1314[[#This Row],[DeviceMAC]],C815:H2717,5,0)</f>
        <v>Device Shutdown Finish</v>
      </c>
    </row>
    <row r="815" spans="2:13" ht="28.8" hidden="1" x14ac:dyDescent="0.3">
      <c r="B815" s="5" t="s">
        <v>29</v>
      </c>
      <c r="C815" s="5" t="s">
        <v>153</v>
      </c>
      <c r="D815" s="6">
        <v>44341</v>
      </c>
      <c r="E815" s="28">
        <v>44341.703425925931</v>
      </c>
      <c r="F815" s="7">
        <v>151</v>
      </c>
      <c r="G815" s="7" t="str">
        <f>VLOOKUP(Table1314[[#This Row],[LogRecordType]],RecordTypes!$B$13:$C$27,2,0)</f>
        <v>Device Shutdown Finish</v>
      </c>
      <c r="H815" s="5" t="s">
        <v>154</v>
      </c>
      <c r="I815" s="30">
        <f t="shared" si="12"/>
        <v>44341</v>
      </c>
      <c r="J815" s="29">
        <f>+VLOOKUP(Table1314[[#This Row],[DeviceMAC]],C816:F2718,3,0)</f>
        <v>44341.702627314822</v>
      </c>
      <c r="K815">
        <f>+VLOOKUP(Table1314[[#This Row],[DeviceMAC]],C816:F2718,4,0)</f>
        <v>149</v>
      </c>
      <c r="L815" t="str">
        <f>VLOOKUP(Table1314[[#This Row],[PrevRecordType]],RecordTypes!$B$13:$C$27,2,0)</f>
        <v>Device Shutdown Start</v>
      </c>
      <c r="M815" t="str">
        <f>+VLOOKUP(Table1314[[#This Row],[DeviceMAC]],C816:H2718,5,0)</f>
        <v>Device Shutdown Start</v>
      </c>
    </row>
    <row r="816" spans="2:13" hidden="1" x14ac:dyDescent="0.3">
      <c r="B816" s="5" t="s">
        <v>26</v>
      </c>
      <c r="C816" s="5" t="s">
        <v>164</v>
      </c>
      <c r="D816" s="6">
        <v>44341</v>
      </c>
      <c r="E816" s="28">
        <v>44341.703090277762</v>
      </c>
      <c r="F816" s="7">
        <v>149</v>
      </c>
      <c r="G816" s="7" t="str">
        <f>VLOOKUP(Table1314[[#This Row],[LogRecordType]],RecordTypes!$B$13:$C$27,2,0)</f>
        <v>Device Shutdown Start</v>
      </c>
      <c r="H816" s="5" t="s">
        <v>165</v>
      </c>
      <c r="I816" s="30">
        <f t="shared" si="12"/>
        <v>44341</v>
      </c>
      <c r="J816" s="29">
        <f>+VLOOKUP(Table1314[[#This Row],[DeviceMAC]],C817:F2719,3,0)</f>
        <v>44341.702499999985</v>
      </c>
      <c r="K816">
        <f>+VLOOKUP(Table1314[[#This Row],[DeviceMAC]],C817:F2719,4,0)</f>
        <v>144</v>
      </c>
      <c r="L816" t="str">
        <f>VLOOKUP(Table1314[[#This Row],[PrevRecordType]],RecordTypes!$B$13:$C$27,2,0)</f>
        <v>User Logout is Good</v>
      </c>
      <c r="M816" t="str">
        <f>+VLOOKUP(Table1314[[#This Row],[DeviceMAC]],C817:H2719,5,0)</f>
        <v>User Logout is Good</v>
      </c>
    </row>
    <row r="817" spans="2:13" ht="43.2" hidden="1" x14ac:dyDescent="0.3">
      <c r="B817" s="5" t="s">
        <v>26</v>
      </c>
      <c r="C817" s="5" t="s">
        <v>143</v>
      </c>
      <c r="D817" s="6">
        <v>44341</v>
      </c>
      <c r="E817" s="28">
        <v>44341.7030787037</v>
      </c>
      <c r="F817" s="7">
        <v>156</v>
      </c>
      <c r="G817" s="7" t="str">
        <f>VLOOKUP(Table1314[[#This Row],[LogRecordType]],RecordTypes!$B$13:$C$27,2,0)</f>
        <v>PowerDown Or Network Disconnect Discovered</v>
      </c>
      <c r="H817" s="5" t="s">
        <v>67</v>
      </c>
      <c r="I817" s="30">
        <f t="shared" si="12"/>
        <v>44341</v>
      </c>
      <c r="J817" s="29">
        <f>+VLOOKUP(Table1314[[#This Row],[DeviceMAC]],C818:F2720,3,0)</f>
        <v>44341.702916666662</v>
      </c>
      <c r="K817">
        <f>+VLOOKUP(Table1314[[#This Row],[DeviceMAC]],C818:F2720,4,0)</f>
        <v>144</v>
      </c>
      <c r="L817" t="str">
        <f>VLOOKUP(Table1314[[#This Row],[PrevRecordType]],RecordTypes!$B$13:$C$27,2,0)</f>
        <v>User Logout is Good</v>
      </c>
      <c r="M817" t="str">
        <f>+VLOOKUP(Table1314[[#This Row],[DeviceMAC]],C818:H2720,5,0)</f>
        <v>User Logout is Good</v>
      </c>
    </row>
    <row r="818" spans="2:13" hidden="1" x14ac:dyDescent="0.3">
      <c r="B818" s="5" t="s">
        <v>26</v>
      </c>
      <c r="C818" s="5" t="s">
        <v>143</v>
      </c>
      <c r="D818" s="6">
        <v>44341</v>
      </c>
      <c r="E818" s="28">
        <v>44341.702916666662</v>
      </c>
      <c r="F818" s="7">
        <v>144</v>
      </c>
      <c r="G818" s="7" t="str">
        <f>VLOOKUP(Table1314[[#This Row],[LogRecordType]],RecordTypes!$B$13:$C$27,2,0)</f>
        <v>User Logout is Good</v>
      </c>
      <c r="H818" s="5" t="s">
        <v>155</v>
      </c>
      <c r="I818" s="30">
        <f t="shared" si="12"/>
        <v>44341</v>
      </c>
      <c r="J818" s="29">
        <f>+VLOOKUP(Table1314[[#This Row],[DeviceMAC]],C819:F2721,3,0)</f>
        <v>44341.702534722215</v>
      </c>
      <c r="K818">
        <f>+VLOOKUP(Table1314[[#This Row],[DeviceMAC]],C819:F2721,4,0)</f>
        <v>139</v>
      </c>
      <c r="L818" t="str">
        <f>VLOOKUP(Table1314[[#This Row],[PrevRecordType]],RecordTypes!$B$13:$C$27,2,0)</f>
        <v>User Logout Start</v>
      </c>
      <c r="M818" t="str">
        <f>+VLOOKUP(Table1314[[#This Row],[DeviceMAC]],C819:H2721,5,0)</f>
        <v>User Logout Start</v>
      </c>
    </row>
    <row r="819" spans="2:13" ht="43.2" hidden="1" x14ac:dyDescent="0.3">
      <c r="B819" s="5" t="s">
        <v>29</v>
      </c>
      <c r="C819" s="5" t="s">
        <v>158</v>
      </c>
      <c r="D819" s="6">
        <v>44341</v>
      </c>
      <c r="E819" s="28">
        <v>44341.70275462963</v>
      </c>
      <c r="F819" s="7">
        <v>156</v>
      </c>
      <c r="G819" s="7" t="str">
        <f>VLOOKUP(Table1314[[#This Row],[LogRecordType]],RecordTypes!$B$13:$C$27,2,0)</f>
        <v>PowerDown Or Network Disconnect Discovered</v>
      </c>
      <c r="H819" s="5" t="s">
        <v>67</v>
      </c>
      <c r="I819" s="30">
        <f t="shared" si="12"/>
        <v>44341</v>
      </c>
      <c r="J819" s="29">
        <f>+VLOOKUP(Table1314[[#This Row],[DeviceMAC]],C820:F2722,3,0)</f>
        <v>44341.702615740738</v>
      </c>
      <c r="K819">
        <f>+VLOOKUP(Table1314[[#This Row],[DeviceMAC]],C820:F2722,4,0)</f>
        <v>151</v>
      </c>
      <c r="L819" t="str">
        <f>VLOOKUP(Table1314[[#This Row],[PrevRecordType]],RecordTypes!$B$13:$C$27,2,0)</f>
        <v>Device Shutdown Finish</v>
      </c>
      <c r="M819" t="str">
        <f>+VLOOKUP(Table1314[[#This Row],[DeviceMAC]],C820:H2722,5,0)</f>
        <v>Device Shutdown Finish</v>
      </c>
    </row>
    <row r="820" spans="2:13" hidden="1" x14ac:dyDescent="0.3">
      <c r="B820" s="5" t="s">
        <v>29</v>
      </c>
      <c r="C820" s="5" t="s">
        <v>153</v>
      </c>
      <c r="D820" s="6">
        <v>44341</v>
      </c>
      <c r="E820" s="28">
        <v>44341.702627314822</v>
      </c>
      <c r="F820" s="7">
        <v>149</v>
      </c>
      <c r="G820" s="7" t="str">
        <f>VLOOKUP(Table1314[[#This Row],[LogRecordType]],RecordTypes!$B$13:$C$27,2,0)</f>
        <v>Device Shutdown Start</v>
      </c>
      <c r="H820" s="5" t="s">
        <v>154</v>
      </c>
      <c r="I820" s="30">
        <f t="shared" si="12"/>
        <v>44341</v>
      </c>
      <c r="J820" s="29">
        <f>+VLOOKUP(Table1314[[#This Row],[DeviceMAC]],C821:F2723,3,0)</f>
        <v>44341.702199074083</v>
      </c>
      <c r="K820">
        <f>+VLOOKUP(Table1314[[#This Row],[DeviceMAC]],C821:F2723,4,0)</f>
        <v>144</v>
      </c>
      <c r="L820" t="str">
        <f>VLOOKUP(Table1314[[#This Row],[PrevRecordType]],RecordTypes!$B$13:$C$27,2,0)</f>
        <v>User Logout is Good</v>
      </c>
      <c r="M820" t="str">
        <f>+VLOOKUP(Table1314[[#This Row],[DeviceMAC]],C821:H2723,5,0)</f>
        <v>User Logout is Good</v>
      </c>
    </row>
    <row r="821" spans="2:13" ht="28.8" hidden="1" x14ac:dyDescent="0.3">
      <c r="B821" s="5" t="s">
        <v>29</v>
      </c>
      <c r="C821" s="5" t="s">
        <v>158</v>
      </c>
      <c r="D821" s="6">
        <v>44341</v>
      </c>
      <c r="E821" s="28">
        <v>44341.702615740738</v>
      </c>
      <c r="F821" s="7">
        <v>151</v>
      </c>
      <c r="G821" s="7" t="str">
        <f>VLOOKUP(Table1314[[#This Row],[LogRecordType]],RecordTypes!$B$13:$C$27,2,0)</f>
        <v>Device Shutdown Finish</v>
      </c>
      <c r="H821" s="5" t="s">
        <v>159</v>
      </c>
      <c r="I821" s="30">
        <f t="shared" si="12"/>
        <v>44341</v>
      </c>
      <c r="J821" s="29">
        <f>+VLOOKUP(Table1314[[#This Row],[DeviceMAC]],C822:F2724,3,0)</f>
        <v>44341.701932870368</v>
      </c>
      <c r="K821">
        <f>+VLOOKUP(Table1314[[#This Row],[DeviceMAC]],C822:F2724,4,0)</f>
        <v>149</v>
      </c>
      <c r="L821" t="str">
        <f>VLOOKUP(Table1314[[#This Row],[PrevRecordType]],RecordTypes!$B$13:$C$27,2,0)</f>
        <v>Device Shutdown Start</v>
      </c>
      <c r="M821" t="str">
        <f>+VLOOKUP(Table1314[[#This Row],[DeviceMAC]],C822:H2724,5,0)</f>
        <v>Device Shutdown Start</v>
      </c>
    </row>
    <row r="822" spans="2:13" hidden="1" x14ac:dyDescent="0.3">
      <c r="B822" s="5" t="s">
        <v>26</v>
      </c>
      <c r="C822" s="5" t="s">
        <v>143</v>
      </c>
      <c r="D822" s="6">
        <v>44341</v>
      </c>
      <c r="E822" s="28">
        <v>44341.702534722215</v>
      </c>
      <c r="F822" s="7">
        <v>139</v>
      </c>
      <c r="G822" s="7" t="str">
        <f>VLOOKUP(Table1314[[#This Row],[LogRecordType]],RecordTypes!$B$13:$C$27,2,0)</f>
        <v>User Logout Start</v>
      </c>
      <c r="H822" s="5" t="s">
        <v>155</v>
      </c>
      <c r="I822" s="30">
        <f t="shared" si="12"/>
        <v>44341</v>
      </c>
      <c r="J822" s="29">
        <f>+VLOOKUP(Table1314[[#This Row],[DeviceMAC]],C823:F2725,3,0)</f>
        <v>44341.336620370363</v>
      </c>
      <c r="K822">
        <f>+VLOOKUP(Table1314[[#This Row],[DeviceMAC]],C823:F2725,4,0)</f>
        <v>123</v>
      </c>
      <c r="L822" t="str">
        <f>VLOOKUP(Table1314[[#This Row],[PrevRecordType]],RecordTypes!$B$13:$C$27,2,0)</f>
        <v>User Login Start is Good</v>
      </c>
      <c r="M822" t="str">
        <f>+VLOOKUP(Table1314[[#This Row],[DeviceMAC]],C823:H2725,5,0)</f>
        <v>User Login Start is Good</v>
      </c>
    </row>
    <row r="823" spans="2:13" hidden="1" x14ac:dyDescent="0.3">
      <c r="B823" s="5" t="s">
        <v>26</v>
      </c>
      <c r="C823" s="5" t="s">
        <v>164</v>
      </c>
      <c r="D823" s="6">
        <v>44341</v>
      </c>
      <c r="E823" s="28">
        <v>44341.702499999985</v>
      </c>
      <c r="F823" s="7">
        <v>144</v>
      </c>
      <c r="G823" s="7" t="str">
        <f>VLOOKUP(Table1314[[#This Row],[LogRecordType]],RecordTypes!$B$13:$C$27,2,0)</f>
        <v>User Logout is Good</v>
      </c>
      <c r="H823" s="5" t="s">
        <v>179</v>
      </c>
      <c r="I823" s="30">
        <f t="shared" si="12"/>
        <v>44341</v>
      </c>
      <c r="J823" s="29">
        <f>+VLOOKUP(Table1314[[#This Row],[DeviceMAC]],C824:F2726,3,0)</f>
        <v>44341.702141203692</v>
      </c>
      <c r="K823">
        <f>+VLOOKUP(Table1314[[#This Row],[DeviceMAC]],C824:F2726,4,0)</f>
        <v>139</v>
      </c>
      <c r="L823" t="str">
        <f>VLOOKUP(Table1314[[#This Row],[PrevRecordType]],RecordTypes!$B$13:$C$27,2,0)</f>
        <v>User Logout Start</v>
      </c>
      <c r="M823" t="str">
        <f>+VLOOKUP(Table1314[[#This Row],[DeviceMAC]],C824:H2726,5,0)</f>
        <v>User Logout Start</v>
      </c>
    </row>
    <row r="824" spans="2:13" ht="43.2" hidden="1" x14ac:dyDescent="0.3">
      <c r="B824" s="5" t="s">
        <v>26</v>
      </c>
      <c r="C824" s="5" t="s">
        <v>111</v>
      </c>
      <c r="D824" s="6">
        <v>44341</v>
      </c>
      <c r="E824" s="28">
        <v>44341.702384259283</v>
      </c>
      <c r="F824" s="7">
        <v>156</v>
      </c>
      <c r="G824" s="7" t="str">
        <f>VLOOKUP(Table1314[[#This Row],[LogRecordType]],RecordTypes!$B$13:$C$27,2,0)</f>
        <v>PowerDown Or Network Disconnect Discovered</v>
      </c>
      <c r="H824" s="5" t="s">
        <v>67</v>
      </c>
      <c r="I824" s="30">
        <f t="shared" si="12"/>
        <v>44341</v>
      </c>
      <c r="J824" s="29">
        <f>+VLOOKUP(Table1314[[#This Row],[DeviceMAC]],C825:F2727,3,0)</f>
        <v>44341.702233796321</v>
      </c>
      <c r="K824">
        <f>+VLOOKUP(Table1314[[#This Row],[DeviceMAC]],C825:F2727,4,0)</f>
        <v>151</v>
      </c>
      <c r="L824" t="str">
        <f>VLOOKUP(Table1314[[#This Row],[PrevRecordType]],RecordTypes!$B$13:$C$27,2,0)</f>
        <v>Device Shutdown Finish</v>
      </c>
      <c r="M824" t="str">
        <f>+VLOOKUP(Table1314[[#This Row],[DeviceMAC]],C825:H2727,5,0)</f>
        <v>Device Shutdown Finish</v>
      </c>
    </row>
    <row r="825" spans="2:13" ht="28.8" hidden="1" x14ac:dyDescent="0.3">
      <c r="B825" s="5" t="s">
        <v>26</v>
      </c>
      <c r="C825" s="5" t="s">
        <v>111</v>
      </c>
      <c r="D825" s="6">
        <v>44341</v>
      </c>
      <c r="E825" s="28">
        <v>44341.702233796321</v>
      </c>
      <c r="F825" s="7">
        <v>151</v>
      </c>
      <c r="G825" s="7" t="str">
        <f>VLOOKUP(Table1314[[#This Row],[LogRecordType]],RecordTypes!$B$13:$C$27,2,0)</f>
        <v>Device Shutdown Finish</v>
      </c>
      <c r="H825" s="5" t="s">
        <v>112</v>
      </c>
      <c r="I825" s="30">
        <f t="shared" si="12"/>
        <v>44341</v>
      </c>
      <c r="J825" s="29">
        <f>+VLOOKUP(Table1314[[#This Row],[DeviceMAC]],C826:F2728,3,0)</f>
        <v>44341.701944444467</v>
      </c>
      <c r="K825">
        <f>+VLOOKUP(Table1314[[#This Row],[DeviceMAC]],C826:F2728,4,0)</f>
        <v>149</v>
      </c>
      <c r="L825" t="str">
        <f>VLOOKUP(Table1314[[#This Row],[PrevRecordType]],RecordTypes!$B$13:$C$27,2,0)</f>
        <v>Device Shutdown Start</v>
      </c>
      <c r="M825" t="str">
        <f>+VLOOKUP(Table1314[[#This Row],[DeviceMAC]],C826:H2728,5,0)</f>
        <v>Device Shutdown Start</v>
      </c>
    </row>
    <row r="826" spans="2:13" hidden="1" x14ac:dyDescent="0.3">
      <c r="B826" s="5" t="s">
        <v>29</v>
      </c>
      <c r="C826" s="5" t="s">
        <v>153</v>
      </c>
      <c r="D826" s="6">
        <v>44341</v>
      </c>
      <c r="E826" s="28">
        <v>44341.702199074083</v>
      </c>
      <c r="F826" s="7">
        <v>144</v>
      </c>
      <c r="G826" s="7" t="str">
        <f>VLOOKUP(Table1314[[#This Row],[LogRecordType]],RecordTypes!$B$13:$C$27,2,0)</f>
        <v>User Logout is Good</v>
      </c>
      <c r="H826" s="5" t="s">
        <v>169</v>
      </c>
      <c r="I826" s="30">
        <f t="shared" si="12"/>
        <v>44341</v>
      </c>
      <c r="J826" s="29">
        <f>+VLOOKUP(Table1314[[#This Row],[DeviceMAC]],C827:F2729,3,0)</f>
        <v>44341.701736111121</v>
      </c>
      <c r="K826">
        <f>+VLOOKUP(Table1314[[#This Row],[DeviceMAC]],C827:F2729,4,0)</f>
        <v>139</v>
      </c>
      <c r="L826" t="str">
        <f>VLOOKUP(Table1314[[#This Row],[PrevRecordType]],RecordTypes!$B$13:$C$27,2,0)</f>
        <v>User Logout Start</v>
      </c>
      <c r="M826" t="str">
        <f>+VLOOKUP(Table1314[[#This Row],[DeviceMAC]],C827:H2729,5,0)</f>
        <v>User Logout Start</v>
      </c>
    </row>
    <row r="827" spans="2:13" ht="43.2" hidden="1" x14ac:dyDescent="0.3">
      <c r="B827" s="5" t="s">
        <v>29</v>
      </c>
      <c r="C827" s="5" t="s">
        <v>83</v>
      </c>
      <c r="D827" s="6">
        <v>44341</v>
      </c>
      <c r="E827" s="28">
        <v>44341.702164351853</v>
      </c>
      <c r="F827" s="7">
        <v>156</v>
      </c>
      <c r="G827" s="7" t="str">
        <f>VLOOKUP(Table1314[[#This Row],[LogRecordType]],RecordTypes!$B$13:$C$27,2,0)</f>
        <v>PowerDown Or Network Disconnect Discovered</v>
      </c>
      <c r="H827" s="5" t="s">
        <v>67</v>
      </c>
      <c r="I827" s="30">
        <f t="shared" si="12"/>
        <v>44341</v>
      </c>
      <c r="J827" s="29">
        <f>+VLOOKUP(Table1314[[#This Row],[DeviceMAC]],C828:F2730,3,0)</f>
        <v>44341.702037037037</v>
      </c>
      <c r="K827">
        <f>+VLOOKUP(Table1314[[#This Row],[DeviceMAC]],C828:F2730,4,0)</f>
        <v>151</v>
      </c>
      <c r="L827" t="str">
        <f>VLOOKUP(Table1314[[#This Row],[PrevRecordType]],RecordTypes!$B$13:$C$27,2,0)</f>
        <v>Device Shutdown Finish</v>
      </c>
      <c r="M827" t="str">
        <f>+VLOOKUP(Table1314[[#This Row],[DeviceMAC]],C828:H2730,5,0)</f>
        <v>Device Shutdown Finish</v>
      </c>
    </row>
    <row r="828" spans="2:13" ht="28.8" hidden="1" x14ac:dyDescent="0.3">
      <c r="B828" s="5" t="s">
        <v>26</v>
      </c>
      <c r="C828" s="5" t="s">
        <v>164</v>
      </c>
      <c r="D828" s="6">
        <v>44341</v>
      </c>
      <c r="E828" s="28">
        <v>44341.702141203692</v>
      </c>
      <c r="F828" s="7">
        <v>139</v>
      </c>
      <c r="G828" s="7" t="str">
        <f>VLOOKUP(Table1314[[#This Row],[LogRecordType]],RecordTypes!$B$13:$C$27,2,0)</f>
        <v>User Logout Start</v>
      </c>
      <c r="H828" s="5" t="s">
        <v>178</v>
      </c>
      <c r="I828" s="30">
        <f t="shared" si="12"/>
        <v>44341</v>
      </c>
      <c r="J828" s="29">
        <f>+VLOOKUP(Table1314[[#This Row],[DeviceMAC]],C829:F2731,3,0)</f>
        <v>44341.332268518512</v>
      </c>
      <c r="K828">
        <f>+VLOOKUP(Table1314[[#This Row],[DeviceMAC]],C829:F2731,4,0)</f>
        <v>113</v>
      </c>
      <c r="L828" t="str">
        <f>VLOOKUP(Table1314[[#This Row],[PrevRecordType]],RecordTypes!$B$13:$C$27,2,0)</f>
        <v>User Login Start</v>
      </c>
      <c r="M828" t="str">
        <f>+VLOOKUP(Table1314[[#This Row],[DeviceMAC]],C829:H2731,5,0)</f>
        <v>User Login Start</v>
      </c>
    </row>
    <row r="829" spans="2:13" ht="28.8" hidden="1" x14ac:dyDescent="0.3">
      <c r="B829" s="5" t="s">
        <v>29</v>
      </c>
      <c r="C829" s="5" t="s">
        <v>83</v>
      </c>
      <c r="D829" s="6">
        <v>44341</v>
      </c>
      <c r="E829" s="28">
        <v>44341.702037037037</v>
      </c>
      <c r="F829" s="7">
        <v>151</v>
      </c>
      <c r="G829" s="7" t="str">
        <f>VLOOKUP(Table1314[[#This Row],[LogRecordType]],RecordTypes!$B$13:$C$27,2,0)</f>
        <v>Device Shutdown Finish</v>
      </c>
      <c r="H829" s="5" t="s">
        <v>84</v>
      </c>
      <c r="I829" s="30">
        <f t="shared" si="12"/>
        <v>44341</v>
      </c>
      <c r="J829" s="29">
        <f>+VLOOKUP(Table1314[[#This Row],[DeviceMAC]],C830:F2732,3,0)</f>
        <v>44341.701678240745</v>
      </c>
      <c r="K829">
        <f>+VLOOKUP(Table1314[[#This Row],[DeviceMAC]],C830:F2732,4,0)</f>
        <v>149</v>
      </c>
      <c r="L829" t="str">
        <f>VLOOKUP(Table1314[[#This Row],[PrevRecordType]],RecordTypes!$B$13:$C$27,2,0)</f>
        <v>Device Shutdown Start</v>
      </c>
      <c r="M829" t="str">
        <f>+VLOOKUP(Table1314[[#This Row],[DeviceMAC]],C830:H2732,5,0)</f>
        <v>Device Shutdown Start</v>
      </c>
    </row>
    <row r="830" spans="2:13" hidden="1" x14ac:dyDescent="0.3">
      <c r="B830" s="5" t="s">
        <v>26</v>
      </c>
      <c r="C830" s="5" t="s">
        <v>111</v>
      </c>
      <c r="D830" s="6">
        <v>44341</v>
      </c>
      <c r="E830" s="28">
        <v>44341.701944444467</v>
      </c>
      <c r="F830" s="7">
        <v>149</v>
      </c>
      <c r="G830" s="7" t="str">
        <f>VLOOKUP(Table1314[[#This Row],[LogRecordType]],RecordTypes!$B$13:$C$27,2,0)</f>
        <v>Device Shutdown Start</v>
      </c>
      <c r="H830" s="5" t="s">
        <v>112</v>
      </c>
      <c r="I830" s="30">
        <f t="shared" si="12"/>
        <v>44341</v>
      </c>
      <c r="J830" s="29">
        <f>+VLOOKUP(Table1314[[#This Row],[DeviceMAC]],C831:F2733,3,0)</f>
        <v>44341.701388888912</v>
      </c>
      <c r="K830">
        <f>+VLOOKUP(Table1314[[#This Row],[DeviceMAC]],C831:F2733,4,0)</f>
        <v>144</v>
      </c>
      <c r="L830" t="str">
        <f>VLOOKUP(Table1314[[#This Row],[PrevRecordType]],RecordTypes!$B$13:$C$27,2,0)</f>
        <v>User Logout is Good</v>
      </c>
      <c r="M830" t="str">
        <f>+VLOOKUP(Table1314[[#This Row],[DeviceMAC]],C831:H2733,5,0)</f>
        <v>User Logout is Good</v>
      </c>
    </row>
    <row r="831" spans="2:13" hidden="1" x14ac:dyDescent="0.3">
      <c r="B831" s="5" t="s">
        <v>29</v>
      </c>
      <c r="C831" s="5" t="s">
        <v>158</v>
      </c>
      <c r="D831" s="6">
        <v>44341</v>
      </c>
      <c r="E831" s="28">
        <v>44341.701932870368</v>
      </c>
      <c r="F831" s="7">
        <v>149</v>
      </c>
      <c r="G831" s="7" t="str">
        <f>VLOOKUP(Table1314[[#This Row],[LogRecordType]],RecordTypes!$B$13:$C$27,2,0)</f>
        <v>Device Shutdown Start</v>
      </c>
      <c r="H831" s="5" t="s">
        <v>159</v>
      </c>
      <c r="I831" s="30">
        <f t="shared" si="12"/>
        <v>44341</v>
      </c>
      <c r="J831" s="29">
        <f>+VLOOKUP(Table1314[[#This Row],[DeviceMAC]],C832:F2734,3,0)</f>
        <v>44341.701041666667</v>
      </c>
      <c r="K831">
        <f>+VLOOKUP(Table1314[[#This Row],[DeviceMAC]],C832:F2734,4,0)</f>
        <v>144</v>
      </c>
      <c r="L831" t="str">
        <f>VLOOKUP(Table1314[[#This Row],[PrevRecordType]],RecordTypes!$B$13:$C$27,2,0)</f>
        <v>User Logout is Good</v>
      </c>
      <c r="M831" t="str">
        <f>+VLOOKUP(Table1314[[#This Row],[DeviceMAC]],C832:H2734,5,0)</f>
        <v>User Logout is Good</v>
      </c>
    </row>
    <row r="832" spans="2:13" ht="28.8" hidden="1" x14ac:dyDescent="0.3">
      <c r="B832" s="5" t="s">
        <v>29</v>
      </c>
      <c r="C832" s="5" t="s">
        <v>153</v>
      </c>
      <c r="D832" s="6">
        <v>44341</v>
      </c>
      <c r="E832" s="28">
        <v>44341.701736111121</v>
      </c>
      <c r="F832" s="7">
        <v>139</v>
      </c>
      <c r="G832" s="7" t="str">
        <f>VLOOKUP(Table1314[[#This Row],[LogRecordType]],RecordTypes!$B$13:$C$27,2,0)</f>
        <v>User Logout Start</v>
      </c>
      <c r="H832" s="5" t="s">
        <v>168</v>
      </c>
      <c r="I832" s="30">
        <f t="shared" si="12"/>
        <v>44341</v>
      </c>
      <c r="J832" s="29">
        <f>+VLOOKUP(Table1314[[#This Row],[DeviceMAC]],C833:F2735,3,0)</f>
        <v>44341.330451388894</v>
      </c>
      <c r="K832">
        <f>+VLOOKUP(Table1314[[#This Row],[DeviceMAC]],C833:F2735,4,0)</f>
        <v>123</v>
      </c>
      <c r="L832" t="str">
        <f>VLOOKUP(Table1314[[#This Row],[PrevRecordType]],RecordTypes!$B$13:$C$27,2,0)</f>
        <v>User Login Start is Good</v>
      </c>
      <c r="M832" t="str">
        <f>+VLOOKUP(Table1314[[#This Row],[DeviceMAC]],C833:H2735,5,0)</f>
        <v>User Login Start is Good</v>
      </c>
    </row>
    <row r="833" spans="2:13" hidden="1" x14ac:dyDescent="0.3">
      <c r="B833" s="5" t="s">
        <v>29</v>
      </c>
      <c r="C833" s="5" t="s">
        <v>83</v>
      </c>
      <c r="D833" s="6">
        <v>44341</v>
      </c>
      <c r="E833" s="28">
        <v>44341.701678240745</v>
      </c>
      <c r="F833" s="7">
        <v>149</v>
      </c>
      <c r="G833" s="7" t="str">
        <f>VLOOKUP(Table1314[[#This Row],[LogRecordType]],RecordTypes!$B$13:$C$27,2,0)</f>
        <v>Device Shutdown Start</v>
      </c>
      <c r="H833" s="5" t="s">
        <v>84</v>
      </c>
      <c r="I833" s="30">
        <f t="shared" si="12"/>
        <v>44341</v>
      </c>
      <c r="J833" s="29">
        <f>+VLOOKUP(Table1314[[#This Row],[DeviceMAC]],C834:F2736,3,0)</f>
        <v>44341.701030092598</v>
      </c>
      <c r="K833">
        <f>+VLOOKUP(Table1314[[#This Row],[DeviceMAC]],C834:F2736,4,0)</f>
        <v>144</v>
      </c>
      <c r="L833" t="str">
        <f>VLOOKUP(Table1314[[#This Row],[PrevRecordType]],RecordTypes!$B$13:$C$27,2,0)</f>
        <v>User Logout is Good</v>
      </c>
      <c r="M833" t="str">
        <f>+VLOOKUP(Table1314[[#This Row],[DeviceMAC]],C834:H2736,5,0)</f>
        <v>User Logout is Good</v>
      </c>
    </row>
    <row r="834" spans="2:13" hidden="1" x14ac:dyDescent="0.3">
      <c r="B834" s="5" t="s">
        <v>26</v>
      </c>
      <c r="C834" s="5" t="s">
        <v>111</v>
      </c>
      <c r="D834" s="6">
        <v>44341</v>
      </c>
      <c r="E834" s="28">
        <v>44341.701388888912</v>
      </c>
      <c r="F834" s="7">
        <v>144</v>
      </c>
      <c r="G834" s="7" t="str">
        <f>VLOOKUP(Table1314[[#This Row],[LogRecordType]],RecordTypes!$B$13:$C$27,2,0)</f>
        <v>User Logout is Good</v>
      </c>
      <c r="H834" s="5" t="s">
        <v>119</v>
      </c>
      <c r="I834" s="30">
        <f t="shared" si="12"/>
        <v>44341</v>
      </c>
      <c r="J834" s="29">
        <f>+VLOOKUP(Table1314[[#This Row],[DeviceMAC]],C835:F2737,3,0)</f>
        <v>44341.700914351874</v>
      </c>
      <c r="K834">
        <f>+VLOOKUP(Table1314[[#This Row],[DeviceMAC]],C835:F2737,4,0)</f>
        <v>139</v>
      </c>
      <c r="L834" t="str">
        <f>VLOOKUP(Table1314[[#This Row],[PrevRecordType]],RecordTypes!$B$13:$C$27,2,0)</f>
        <v>User Logout Start</v>
      </c>
      <c r="M834" t="str">
        <f>+VLOOKUP(Table1314[[#This Row],[DeviceMAC]],C835:H2737,5,0)</f>
        <v>User Logout Start</v>
      </c>
    </row>
    <row r="835" spans="2:13" ht="43.2" hidden="1" x14ac:dyDescent="0.3">
      <c r="B835" s="5" t="s">
        <v>29</v>
      </c>
      <c r="C835" s="5" t="s">
        <v>120</v>
      </c>
      <c r="D835" s="6">
        <v>44341</v>
      </c>
      <c r="E835" s="28">
        <v>44341.701284722229</v>
      </c>
      <c r="F835" s="7">
        <v>156</v>
      </c>
      <c r="G835" s="7" t="str">
        <f>VLOOKUP(Table1314[[#This Row],[LogRecordType]],RecordTypes!$B$13:$C$27,2,0)</f>
        <v>PowerDown Or Network Disconnect Discovered</v>
      </c>
      <c r="H835" s="5" t="s">
        <v>67</v>
      </c>
      <c r="I835" s="30">
        <f t="shared" si="12"/>
        <v>44341</v>
      </c>
      <c r="J835" s="29">
        <f>+VLOOKUP(Table1314[[#This Row],[DeviceMAC]],C836:F2738,3,0)</f>
        <v>44341.70112268519</v>
      </c>
      <c r="K835">
        <f>+VLOOKUP(Table1314[[#This Row],[DeviceMAC]],C836:F2738,4,0)</f>
        <v>144</v>
      </c>
      <c r="L835" t="str">
        <f>VLOOKUP(Table1314[[#This Row],[PrevRecordType]],RecordTypes!$B$13:$C$27,2,0)</f>
        <v>User Logout is Good</v>
      </c>
      <c r="M835" t="str">
        <f>+VLOOKUP(Table1314[[#This Row],[DeviceMAC]],C836:H2738,5,0)</f>
        <v>User Logout is Good</v>
      </c>
    </row>
    <row r="836" spans="2:13" hidden="1" x14ac:dyDescent="0.3">
      <c r="B836" s="5" t="s">
        <v>29</v>
      </c>
      <c r="C836" s="5" t="s">
        <v>120</v>
      </c>
      <c r="D836" s="6">
        <v>44341</v>
      </c>
      <c r="E836" s="28">
        <v>44341.70112268519</v>
      </c>
      <c r="F836" s="7">
        <v>144</v>
      </c>
      <c r="G836" s="7" t="str">
        <f>VLOOKUP(Table1314[[#This Row],[LogRecordType]],RecordTypes!$B$13:$C$27,2,0)</f>
        <v>User Logout is Good</v>
      </c>
      <c r="H836" s="5" t="s">
        <v>130</v>
      </c>
      <c r="I836" s="30">
        <f t="shared" si="12"/>
        <v>44341</v>
      </c>
      <c r="J836" s="29">
        <f>+VLOOKUP(Table1314[[#This Row],[DeviceMAC]],C837:F2739,3,0)</f>
        <v>44341.699965277781</v>
      </c>
      <c r="K836">
        <f>+VLOOKUP(Table1314[[#This Row],[DeviceMAC]],C837:F2739,4,0)</f>
        <v>139</v>
      </c>
      <c r="L836" t="str">
        <f>VLOOKUP(Table1314[[#This Row],[PrevRecordType]],RecordTypes!$B$13:$C$27,2,0)</f>
        <v>User Logout Start</v>
      </c>
      <c r="M836" t="str">
        <f>+VLOOKUP(Table1314[[#This Row],[DeviceMAC]],C837:H2739,5,0)</f>
        <v>User Logout Start</v>
      </c>
    </row>
    <row r="837" spans="2:13" hidden="1" x14ac:dyDescent="0.3">
      <c r="B837" s="5" t="s">
        <v>29</v>
      </c>
      <c r="C837" s="5" t="s">
        <v>158</v>
      </c>
      <c r="D837" s="6">
        <v>44341</v>
      </c>
      <c r="E837" s="28">
        <v>44341.701041666667</v>
      </c>
      <c r="F837" s="7">
        <v>144</v>
      </c>
      <c r="G837" s="7" t="str">
        <f>VLOOKUP(Table1314[[#This Row],[LogRecordType]],RecordTypes!$B$13:$C$27,2,0)</f>
        <v>User Logout is Good</v>
      </c>
      <c r="H837" s="5" t="s">
        <v>171</v>
      </c>
      <c r="I837" s="30">
        <f t="shared" si="12"/>
        <v>44341</v>
      </c>
      <c r="J837" s="29">
        <f>+VLOOKUP(Table1314[[#This Row],[DeviceMAC]],C838:F2740,3,0)</f>
        <v>44341.700543981482</v>
      </c>
      <c r="K837">
        <f>+VLOOKUP(Table1314[[#This Row],[DeviceMAC]],C838:F2740,4,0)</f>
        <v>139</v>
      </c>
      <c r="L837" t="str">
        <f>VLOOKUP(Table1314[[#This Row],[PrevRecordType]],RecordTypes!$B$13:$C$27,2,0)</f>
        <v>User Logout Start</v>
      </c>
      <c r="M837" t="str">
        <f>+VLOOKUP(Table1314[[#This Row],[DeviceMAC]],C838:H2740,5,0)</f>
        <v>User Logout Start</v>
      </c>
    </row>
    <row r="838" spans="2:13" hidden="1" x14ac:dyDescent="0.3">
      <c r="B838" s="5" t="s">
        <v>29</v>
      </c>
      <c r="C838" s="5" t="s">
        <v>83</v>
      </c>
      <c r="D838" s="6">
        <v>44341</v>
      </c>
      <c r="E838" s="28">
        <v>44341.701030092598</v>
      </c>
      <c r="F838" s="7">
        <v>144</v>
      </c>
      <c r="G838" s="7" t="str">
        <f>VLOOKUP(Table1314[[#This Row],[LogRecordType]],RecordTypes!$B$13:$C$27,2,0)</f>
        <v>User Logout is Good</v>
      </c>
      <c r="H838" s="5" t="s">
        <v>93</v>
      </c>
      <c r="I838" s="30">
        <f t="shared" si="12"/>
        <v>44341</v>
      </c>
      <c r="J838" s="29">
        <f>+VLOOKUP(Table1314[[#This Row],[DeviceMAC]],C839:F2741,3,0)</f>
        <v>44341.700555555559</v>
      </c>
      <c r="K838">
        <f>+VLOOKUP(Table1314[[#This Row],[DeviceMAC]],C839:F2741,4,0)</f>
        <v>139</v>
      </c>
      <c r="L838" t="str">
        <f>VLOOKUP(Table1314[[#This Row],[PrevRecordType]],RecordTypes!$B$13:$C$27,2,0)</f>
        <v>User Logout Start</v>
      </c>
      <c r="M838" t="str">
        <f>+VLOOKUP(Table1314[[#This Row],[DeviceMAC]],C839:H2741,5,0)</f>
        <v>User Logout Start</v>
      </c>
    </row>
    <row r="839" spans="2:13" ht="28.8" hidden="1" x14ac:dyDescent="0.3">
      <c r="B839" s="5" t="s">
        <v>26</v>
      </c>
      <c r="C839" s="5" t="s">
        <v>111</v>
      </c>
      <c r="D839" s="6">
        <v>44341</v>
      </c>
      <c r="E839" s="28">
        <v>44341.700914351874</v>
      </c>
      <c r="F839" s="7">
        <v>139</v>
      </c>
      <c r="G839" s="7" t="str">
        <f>VLOOKUP(Table1314[[#This Row],[LogRecordType]],RecordTypes!$B$13:$C$27,2,0)</f>
        <v>User Logout Start</v>
      </c>
      <c r="H839" s="5" t="s">
        <v>118</v>
      </c>
      <c r="I839" s="30">
        <f t="shared" si="12"/>
        <v>44341</v>
      </c>
      <c r="J839" s="29">
        <f>+VLOOKUP(Table1314[[#This Row],[DeviceMAC]],C840:F2742,3,0)</f>
        <v>44341.311759259275</v>
      </c>
      <c r="K839">
        <f>+VLOOKUP(Table1314[[#This Row],[DeviceMAC]],C840:F2742,4,0)</f>
        <v>123</v>
      </c>
      <c r="L839" t="str">
        <f>VLOOKUP(Table1314[[#This Row],[PrevRecordType]],RecordTypes!$B$13:$C$27,2,0)</f>
        <v>User Login Start is Good</v>
      </c>
      <c r="M839" t="str">
        <f>+VLOOKUP(Table1314[[#This Row],[DeviceMAC]],C840:H2742,5,0)</f>
        <v>User Login Start is Good</v>
      </c>
    </row>
    <row r="840" spans="2:13" ht="28.8" hidden="1" x14ac:dyDescent="0.3">
      <c r="B840" s="5" t="s">
        <v>29</v>
      </c>
      <c r="C840" s="5" t="s">
        <v>83</v>
      </c>
      <c r="D840" s="6">
        <v>44341</v>
      </c>
      <c r="E840" s="28">
        <v>44341.700555555559</v>
      </c>
      <c r="F840" s="7">
        <v>139</v>
      </c>
      <c r="G840" s="7" t="str">
        <f>VLOOKUP(Table1314[[#This Row],[LogRecordType]],RecordTypes!$B$13:$C$27,2,0)</f>
        <v>User Logout Start</v>
      </c>
      <c r="H840" s="5" t="s">
        <v>92</v>
      </c>
      <c r="I840" s="30">
        <f t="shared" si="12"/>
        <v>44341</v>
      </c>
      <c r="J840" s="29">
        <f>+VLOOKUP(Table1314[[#This Row],[DeviceMAC]],C841:F2743,3,0)</f>
        <v>44341.296180555553</v>
      </c>
      <c r="K840">
        <f>+VLOOKUP(Table1314[[#This Row],[DeviceMAC]],C841:F2743,4,0)</f>
        <v>123</v>
      </c>
      <c r="L840" t="str">
        <f>VLOOKUP(Table1314[[#This Row],[PrevRecordType]],RecordTypes!$B$13:$C$27,2,0)</f>
        <v>User Login Start is Good</v>
      </c>
      <c r="M840" t="str">
        <f>+VLOOKUP(Table1314[[#This Row],[DeviceMAC]],C841:H2743,5,0)</f>
        <v>User Login Start is Good</v>
      </c>
    </row>
    <row r="841" spans="2:13" ht="28.8" hidden="1" x14ac:dyDescent="0.3">
      <c r="B841" s="5" t="s">
        <v>29</v>
      </c>
      <c r="C841" s="5" t="s">
        <v>158</v>
      </c>
      <c r="D841" s="6">
        <v>44341</v>
      </c>
      <c r="E841" s="28">
        <v>44341.700543981482</v>
      </c>
      <c r="F841" s="7">
        <v>139</v>
      </c>
      <c r="G841" s="7" t="str">
        <f>VLOOKUP(Table1314[[#This Row],[LogRecordType]],RecordTypes!$B$13:$C$27,2,0)</f>
        <v>User Logout Start</v>
      </c>
      <c r="H841" s="5" t="s">
        <v>170</v>
      </c>
      <c r="I841" s="30">
        <f t="shared" si="12"/>
        <v>44341</v>
      </c>
      <c r="J841" s="29">
        <f>+VLOOKUP(Table1314[[#This Row],[DeviceMAC]],C842:F2744,3,0)</f>
        <v>44341.33289351852</v>
      </c>
      <c r="K841">
        <f>+VLOOKUP(Table1314[[#This Row],[DeviceMAC]],C842:F2744,4,0)</f>
        <v>123</v>
      </c>
      <c r="L841" t="str">
        <f>VLOOKUP(Table1314[[#This Row],[PrevRecordType]],RecordTypes!$B$13:$C$27,2,0)</f>
        <v>User Login Start is Good</v>
      </c>
      <c r="M841" t="str">
        <f>+VLOOKUP(Table1314[[#This Row],[DeviceMAC]],C842:H2744,5,0)</f>
        <v>User Login Start is Good</v>
      </c>
    </row>
    <row r="842" spans="2:13" hidden="1" x14ac:dyDescent="0.3">
      <c r="B842" s="5" t="s">
        <v>29</v>
      </c>
      <c r="C842" s="5" t="s">
        <v>120</v>
      </c>
      <c r="D842" s="6">
        <v>44341</v>
      </c>
      <c r="E842" s="28">
        <v>44341.699965277781</v>
      </c>
      <c r="F842" s="7">
        <v>139</v>
      </c>
      <c r="G842" s="7" t="str">
        <f>VLOOKUP(Table1314[[#This Row],[LogRecordType]],RecordTypes!$B$13:$C$27,2,0)</f>
        <v>User Logout Start</v>
      </c>
      <c r="H842" s="5" t="s">
        <v>130</v>
      </c>
      <c r="I842" s="30">
        <f t="shared" si="12"/>
        <v>44341</v>
      </c>
      <c r="J842" s="29">
        <f>+VLOOKUP(Table1314[[#This Row],[DeviceMAC]],C843:F2745,3,0)</f>
        <v>44341.316111111111</v>
      </c>
      <c r="K842">
        <f>+VLOOKUP(Table1314[[#This Row],[DeviceMAC]],C843:F2745,4,0)</f>
        <v>123</v>
      </c>
      <c r="L842" t="str">
        <f>VLOOKUP(Table1314[[#This Row],[PrevRecordType]],RecordTypes!$B$13:$C$27,2,0)</f>
        <v>User Login Start is Good</v>
      </c>
      <c r="M842" t="str">
        <f>+VLOOKUP(Table1314[[#This Row],[DeviceMAC]],C843:H2745,5,0)</f>
        <v>User Login Start is Good</v>
      </c>
    </row>
    <row r="843" spans="2:13" ht="43.2" hidden="1" x14ac:dyDescent="0.3">
      <c r="B843" s="5" t="s">
        <v>29</v>
      </c>
      <c r="C843" s="5" t="s">
        <v>145</v>
      </c>
      <c r="D843" s="6">
        <v>44341</v>
      </c>
      <c r="E843" s="28">
        <v>44341.699826388889</v>
      </c>
      <c r="F843" s="7">
        <v>156</v>
      </c>
      <c r="G843" s="7" t="str">
        <f>VLOOKUP(Table1314[[#This Row],[LogRecordType]],RecordTypes!$B$13:$C$27,2,0)</f>
        <v>PowerDown Or Network Disconnect Discovered</v>
      </c>
      <c r="H843" s="5" t="s">
        <v>67</v>
      </c>
      <c r="I843" s="30">
        <f t="shared" ref="I843:I906" si="13">+VLOOKUP(C843,C844:H2746,2,0)</f>
        <v>44341</v>
      </c>
      <c r="J843" s="29">
        <f>+VLOOKUP(Table1314[[#This Row],[DeviceMAC]],C844:F2746,3,0)</f>
        <v>44341.699699074074</v>
      </c>
      <c r="K843">
        <f>+VLOOKUP(Table1314[[#This Row],[DeviceMAC]],C844:F2746,4,0)</f>
        <v>144</v>
      </c>
      <c r="L843" t="str">
        <f>VLOOKUP(Table1314[[#This Row],[PrevRecordType]],RecordTypes!$B$13:$C$27,2,0)</f>
        <v>User Logout is Good</v>
      </c>
      <c r="M843" t="str">
        <f>+VLOOKUP(Table1314[[#This Row],[DeviceMAC]],C844:H2746,5,0)</f>
        <v>User Logout is Good</v>
      </c>
    </row>
    <row r="844" spans="2:13" ht="43.2" hidden="1" x14ac:dyDescent="0.3">
      <c r="B844" s="5" t="s">
        <v>26</v>
      </c>
      <c r="C844" s="5" t="s">
        <v>141</v>
      </c>
      <c r="D844" s="6">
        <v>44341</v>
      </c>
      <c r="E844" s="28">
        <v>44341.699699074074</v>
      </c>
      <c r="F844" s="7">
        <v>156</v>
      </c>
      <c r="G844" s="7" t="str">
        <f>VLOOKUP(Table1314[[#This Row],[LogRecordType]],RecordTypes!$B$13:$C$27,2,0)</f>
        <v>PowerDown Or Network Disconnect Discovered</v>
      </c>
      <c r="H844" s="5" t="s">
        <v>67</v>
      </c>
      <c r="I844" s="30">
        <f t="shared" si="13"/>
        <v>44341</v>
      </c>
      <c r="J844" s="29">
        <f>+VLOOKUP(Table1314[[#This Row],[DeviceMAC]],C845:F2747,3,0)</f>
        <v>44341.699571759258</v>
      </c>
      <c r="K844">
        <f>+VLOOKUP(Table1314[[#This Row],[DeviceMAC]],C845:F2747,4,0)</f>
        <v>144</v>
      </c>
      <c r="L844" t="str">
        <f>VLOOKUP(Table1314[[#This Row],[PrevRecordType]],RecordTypes!$B$13:$C$27,2,0)</f>
        <v>User Logout is Good</v>
      </c>
      <c r="M844" t="str">
        <f>+VLOOKUP(Table1314[[#This Row],[DeviceMAC]],C845:H2747,5,0)</f>
        <v>User Logout is Good</v>
      </c>
    </row>
    <row r="845" spans="2:13" hidden="1" x14ac:dyDescent="0.3">
      <c r="B845" s="5" t="s">
        <v>29</v>
      </c>
      <c r="C845" s="5" t="s">
        <v>145</v>
      </c>
      <c r="D845" s="6">
        <v>44341</v>
      </c>
      <c r="E845" s="28">
        <v>44341.699699074074</v>
      </c>
      <c r="F845" s="7">
        <v>144</v>
      </c>
      <c r="G845" s="7" t="str">
        <f>VLOOKUP(Table1314[[#This Row],[LogRecordType]],RecordTypes!$B$13:$C$27,2,0)</f>
        <v>User Logout is Good</v>
      </c>
      <c r="H845" s="5" t="s">
        <v>183</v>
      </c>
      <c r="I845" s="30">
        <f t="shared" si="13"/>
        <v>44341</v>
      </c>
      <c r="J845" s="29">
        <f>+VLOOKUP(Table1314[[#This Row],[DeviceMAC]],C846:F2748,3,0)</f>
        <v>44341.698472222226</v>
      </c>
      <c r="K845">
        <f>+VLOOKUP(Table1314[[#This Row],[DeviceMAC]],C846:F2748,4,0)</f>
        <v>139</v>
      </c>
      <c r="L845" t="str">
        <f>VLOOKUP(Table1314[[#This Row],[PrevRecordType]],RecordTypes!$B$13:$C$27,2,0)</f>
        <v>User Logout Start</v>
      </c>
      <c r="M845" t="str">
        <f>+VLOOKUP(Table1314[[#This Row],[DeviceMAC]],C846:H2748,5,0)</f>
        <v>User Logout Start</v>
      </c>
    </row>
    <row r="846" spans="2:13" hidden="1" x14ac:dyDescent="0.3">
      <c r="B846" s="5" t="s">
        <v>26</v>
      </c>
      <c r="C846" s="5" t="s">
        <v>141</v>
      </c>
      <c r="D846" s="6">
        <v>44341</v>
      </c>
      <c r="E846" s="28">
        <v>44341.699571759258</v>
      </c>
      <c r="F846" s="7">
        <v>144</v>
      </c>
      <c r="G846" s="7" t="str">
        <f>VLOOKUP(Table1314[[#This Row],[LogRecordType]],RecordTypes!$B$13:$C$27,2,0)</f>
        <v>User Logout is Good</v>
      </c>
      <c r="H846" s="5" t="s">
        <v>161</v>
      </c>
      <c r="I846" s="30">
        <f t="shared" si="13"/>
        <v>44341</v>
      </c>
      <c r="J846" s="29">
        <f>+VLOOKUP(Table1314[[#This Row],[DeviceMAC]],C847:F2749,3,0)</f>
        <v>44341.698252314811</v>
      </c>
      <c r="K846">
        <f>+VLOOKUP(Table1314[[#This Row],[DeviceMAC]],C847:F2749,4,0)</f>
        <v>139</v>
      </c>
      <c r="L846" t="str">
        <f>VLOOKUP(Table1314[[#This Row],[PrevRecordType]],RecordTypes!$B$13:$C$27,2,0)</f>
        <v>User Logout Start</v>
      </c>
      <c r="M846" t="str">
        <f>+VLOOKUP(Table1314[[#This Row],[DeviceMAC]],C847:H2749,5,0)</f>
        <v>User Logout Start</v>
      </c>
    </row>
    <row r="847" spans="2:13" hidden="1" x14ac:dyDescent="0.3">
      <c r="B847" s="5" t="s">
        <v>29</v>
      </c>
      <c r="C847" s="5" t="s">
        <v>145</v>
      </c>
      <c r="D847" s="6">
        <v>44341</v>
      </c>
      <c r="E847" s="28">
        <v>44341.698472222226</v>
      </c>
      <c r="F847" s="7">
        <v>139</v>
      </c>
      <c r="G847" s="7" t="str">
        <f>VLOOKUP(Table1314[[#This Row],[LogRecordType]],RecordTypes!$B$13:$C$27,2,0)</f>
        <v>User Logout Start</v>
      </c>
      <c r="H847" s="5" t="s">
        <v>183</v>
      </c>
      <c r="I847" s="30">
        <f t="shared" si="13"/>
        <v>44341</v>
      </c>
      <c r="J847" s="29">
        <f>+VLOOKUP(Table1314[[#This Row],[DeviceMAC]],C848:F2750,3,0)</f>
        <v>44341.33021990741</v>
      </c>
      <c r="K847">
        <f>+VLOOKUP(Table1314[[#This Row],[DeviceMAC]],C848:F2750,4,0)</f>
        <v>123</v>
      </c>
      <c r="L847" t="str">
        <f>VLOOKUP(Table1314[[#This Row],[PrevRecordType]],RecordTypes!$B$13:$C$27,2,0)</f>
        <v>User Login Start is Good</v>
      </c>
      <c r="M847" t="str">
        <f>+VLOOKUP(Table1314[[#This Row],[DeviceMAC]],C848:H2750,5,0)</f>
        <v>User Login Start is Good</v>
      </c>
    </row>
    <row r="848" spans="2:13" hidden="1" x14ac:dyDescent="0.3">
      <c r="B848" s="5" t="s">
        <v>26</v>
      </c>
      <c r="C848" s="5" t="s">
        <v>141</v>
      </c>
      <c r="D848" s="6">
        <v>44341</v>
      </c>
      <c r="E848" s="28">
        <v>44341.698252314811</v>
      </c>
      <c r="F848" s="7">
        <v>139</v>
      </c>
      <c r="G848" s="7" t="str">
        <f>VLOOKUP(Table1314[[#This Row],[LogRecordType]],RecordTypes!$B$13:$C$27,2,0)</f>
        <v>User Logout Start</v>
      </c>
      <c r="H848" s="5" t="s">
        <v>161</v>
      </c>
      <c r="I848" s="30">
        <f t="shared" si="13"/>
        <v>44341</v>
      </c>
      <c r="J848" s="29">
        <f>+VLOOKUP(Table1314[[#This Row],[DeviceMAC]],C849:F2751,3,0)</f>
        <v>44341.332511574074</v>
      </c>
      <c r="K848">
        <f>+VLOOKUP(Table1314[[#This Row],[DeviceMAC]],C849:F2751,4,0)</f>
        <v>123</v>
      </c>
      <c r="L848" t="str">
        <f>VLOOKUP(Table1314[[#This Row],[PrevRecordType]],RecordTypes!$B$13:$C$27,2,0)</f>
        <v>User Login Start is Good</v>
      </c>
      <c r="M848" t="str">
        <f>+VLOOKUP(Table1314[[#This Row],[DeviceMAC]],C849:H2751,5,0)</f>
        <v>User Login Start is Good</v>
      </c>
    </row>
    <row r="849" spans="2:13" ht="43.2" hidden="1" x14ac:dyDescent="0.3">
      <c r="B849" s="5" t="s">
        <v>29</v>
      </c>
      <c r="C849" s="5" t="s">
        <v>105</v>
      </c>
      <c r="D849" s="6">
        <v>44341</v>
      </c>
      <c r="E849" s="28">
        <v>44341.697696759271</v>
      </c>
      <c r="F849" s="7">
        <v>156</v>
      </c>
      <c r="G849" s="7" t="str">
        <f>VLOOKUP(Table1314[[#This Row],[LogRecordType]],RecordTypes!$B$13:$C$27,2,0)</f>
        <v>PowerDown Or Network Disconnect Discovered</v>
      </c>
      <c r="H849" s="5" t="s">
        <v>67</v>
      </c>
      <c r="I849" s="30">
        <f t="shared" si="13"/>
        <v>44341</v>
      </c>
      <c r="J849" s="29">
        <f>+VLOOKUP(Table1314[[#This Row],[DeviceMAC]],C850:F2752,3,0)</f>
        <v>44341.697557870379</v>
      </c>
      <c r="K849">
        <f>+VLOOKUP(Table1314[[#This Row],[DeviceMAC]],C850:F2752,4,0)</f>
        <v>144</v>
      </c>
      <c r="L849" t="str">
        <f>VLOOKUP(Table1314[[#This Row],[PrevRecordType]],RecordTypes!$B$13:$C$27,2,0)</f>
        <v>User Logout is Good</v>
      </c>
      <c r="M849" t="str">
        <f>+VLOOKUP(Table1314[[#This Row],[DeviceMAC]],C850:H2752,5,0)</f>
        <v>User Logout is Good</v>
      </c>
    </row>
    <row r="850" spans="2:13" hidden="1" x14ac:dyDescent="0.3">
      <c r="B850" s="5" t="s">
        <v>29</v>
      </c>
      <c r="C850" s="5" t="s">
        <v>105</v>
      </c>
      <c r="D850" s="6">
        <v>44341</v>
      </c>
      <c r="E850" s="28">
        <v>44341.697557870379</v>
      </c>
      <c r="F850" s="7">
        <v>144</v>
      </c>
      <c r="G850" s="7" t="str">
        <f>VLOOKUP(Table1314[[#This Row],[LogRecordType]],RecordTypes!$B$13:$C$27,2,0)</f>
        <v>User Logout is Good</v>
      </c>
      <c r="H850" s="5" t="s">
        <v>127</v>
      </c>
      <c r="I850" s="30">
        <f t="shared" si="13"/>
        <v>44341</v>
      </c>
      <c r="J850" s="29">
        <f>+VLOOKUP(Table1314[[#This Row],[DeviceMAC]],C851:F2753,3,0)</f>
        <v>44341.697175925932</v>
      </c>
      <c r="K850">
        <f>+VLOOKUP(Table1314[[#This Row],[DeviceMAC]],C851:F2753,4,0)</f>
        <v>139</v>
      </c>
      <c r="L850" t="str">
        <f>VLOOKUP(Table1314[[#This Row],[PrevRecordType]],RecordTypes!$B$13:$C$27,2,0)</f>
        <v>User Logout Start</v>
      </c>
      <c r="M850" t="str">
        <f>+VLOOKUP(Table1314[[#This Row],[DeviceMAC]],C851:H2753,5,0)</f>
        <v>User Logout Start</v>
      </c>
    </row>
    <row r="851" spans="2:13" hidden="1" x14ac:dyDescent="0.3">
      <c r="B851" s="5" t="s">
        <v>29</v>
      </c>
      <c r="C851" s="5" t="s">
        <v>105</v>
      </c>
      <c r="D851" s="6">
        <v>44341</v>
      </c>
      <c r="E851" s="28">
        <v>44341.697175925932</v>
      </c>
      <c r="F851" s="7">
        <v>139</v>
      </c>
      <c r="G851" s="7" t="str">
        <f>VLOOKUP(Table1314[[#This Row],[LogRecordType]],RecordTypes!$B$13:$C$27,2,0)</f>
        <v>User Logout Start</v>
      </c>
      <c r="H851" s="5" t="s">
        <v>127</v>
      </c>
      <c r="I851" s="30">
        <f t="shared" si="13"/>
        <v>44341</v>
      </c>
      <c r="J851" s="29">
        <f>+VLOOKUP(Table1314[[#This Row],[DeviceMAC]],C852:F2754,3,0)</f>
        <v>44341.314189814817</v>
      </c>
      <c r="K851">
        <f>+VLOOKUP(Table1314[[#This Row],[DeviceMAC]],C852:F2754,4,0)</f>
        <v>123</v>
      </c>
      <c r="L851" t="str">
        <f>VLOOKUP(Table1314[[#This Row],[PrevRecordType]],RecordTypes!$B$13:$C$27,2,0)</f>
        <v>User Login Start is Good</v>
      </c>
      <c r="M851" t="str">
        <f>+VLOOKUP(Table1314[[#This Row],[DeviceMAC]],C852:H2754,5,0)</f>
        <v>User Login Start is Good</v>
      </c>
    </row>
    <row r="852" spans="2:13" ht="43.2" hidden="1" x14ac:dyDescent="0.3">
      <c r="B852" s="5" t="s">
        <v>26</v>
      </c>
      <c r="C852" s="5" t="s">
        <v>124</v>
      </c>
      <c r="D852" s="6">
        <v>44341</v>
      </c>
      <c r="E852" s="28">
        <v>44341.6956712963</v>
      </c>
      <c r="F852" s="7">
        <v>156</v>
      </c>
      <c r="G852" s="7" t="str">
        <f>VLOOKUP(Table1314[[#This Row],[LogRecordType]],RecordTypes!$B$13:$C$27,2,0)</f>
        <v>PowerDown Or Network Disconnect Discovered</v>
      </c>
      <c r="H852" s="5" t="s">
        <v>67</v>
      </c>
      <c r="I852" s="30">
        <f t="shared" si="13"/>
        <v>44341</v>
      </c>
      <c r="J852" s="29">
        <f>+VLOOKUP(Table1314[[#This Row],[DeviceMAC]],C853:F2755,3,0)</f>
        <v>44341.695532407408</v>
      </c>
      <c r="K852">
        <f>+VLOOKUP(Table1314[[#This Row],[DeviceMAC]],C853:F2755,4,0)</f>
        <v>151</v>
      </c>
      <c r="L852" t="str">
        <f>VLOOKUP(Table1314[[#This Row],[PrevRecordType]],RecordTypes!$B$13:$C$27,2,0)</f>
        <v>Device Shutdown Finish</v>
      </c>
      <c r="M852" t="str">
        <f>+VLOOKUP(Table1314[[#This Row],[DeviceMAC]],C853:H2755,5,0)</f>
        <v>Device Shutdown Finish</v>
      </c>
    </row>
    <row r="853" spans="2:13" ht="28.8" hidden="1" x14ac:dyDescent="0.3">
      <c r="B853" s="5" t="s">
        <v>26</v>
      </c>
      <c r="C853" s="5" t="s">
        <v>124</v>
      </c>
      <c r="D853" s="6">
        <v>44341</v>
      </c>
      <c r="E853" s="28">
        <v>44341.695532407408</v>
      </c>
      <c r="F853" s="7">
        <v>151</v>
      </c>
      <c r="G853" s="7" t="str">
        <f>VLOOKUP(Table1314[[#This Row],[LogRecordType]],RecordTypes!$B$13:$C$27,2,0)</f>
        <v>Device Shutdown Finish</v>
      </c>
      <c r="H853" s="5" t="s">
        <v>125</v>
      </c>
      <c r="I853" s="30">
        <f t="shared" si="13"/>
        <v>44341</v>
      </c>
      <c r="J853" s="29">
        <f>+VLOOKUP(Table1314[[#This Row],[DeviceMAC]],C854:F2756,3,0)</f>
        <v>44341.695173611115</v>
      </c>
      <c r="K853">
        <f>+VLOOKUP(Table1314[[#This Row],[DeviceMAC]],C854:F2756,4,0)</f>
        <v>149</v>
      </c>
      <c r="L853" t="str">
        <f>VLOOKUP(Table1314[[#This Row],[PrevRecordType]],RecordTypes!$B$13:$C$27,2,0)</f>
        <v>Device Shutdown Start</v>
      </c>
      <c r="M853" t="str">
        <f>+VLOOKUP(Table1314[[#This Row],[DeviceMAC]],C854:H2756,5,0)</f>
        <v>Device Shutdown Start</v>
      </c>
    </row>
    <row r="854" spans="2:13" hidden="1" x14ac:dyDescent="0.3">
      <c r="B854" s="5" t="s">
        <v>26</v>
      </c>
      <c r="C854" s="5" t="s">
        <v>124</v>
      </c>
      <c r="D854" s="6">
        <v>44341</v>
      </c>
      <c r="E854" s="28">
        <v>44341.695173611115</v>
      </c>
      <c r="F854" s="7">
        <v>149</v>
      </c>
      <c r="G854" s="7" t="str">
        <f>VLOOKUP(Table1314[[#This Row],[LogRecordType]],RecordTypes!$B$13:$C$27,2,0)</f>
        <v>Device Shutdown Start</v>
      </c>
      <c r="H854" s="5" t="s">
        <v>125</v>
      </c>
      <c r="I854" s="30">
        <f t="shared" si="13"/>
        <v>44341</v>
      </c>
      <c r="J854" s="29">
        <f>+VLOOKUP(Table1314[[#This Row],[DeviceMAC]],C855:F2757,3,0)</f>
        <v>44341.694328703707</v>
      </c>
      <c r="K854">
        <f>+VLOOKUP(Table1314[[#This Row],[DeviceMAC]],C855:F2757,4,0)</f>
        <v>144</v>
      </c>
      <c r="L854" t="str">
        <f>VLOOKUP(Table1314[[#This Row],[PrevRecordType]],RecordTypes!$B$13:$C$27,2,0)</f>
        <v>User Logout is Good</v>
      </c>
      <c r="M854" t="str">
        <f>+VLOOKUP(Table1314[[#This Row],[DeviceMAC]],C855:H2757,5,0)</f>
        <v>User Logout is Good</v>
      </c>
    </row>
    <row r="855" spans="2:13" hidden="1" x14ac:dyDescent="0.3">
      <c r="B855" s="5" t="s">
        <v>26</v>
      </c>
      <c r="C855" s="5" t="s">
        <v>124</v>
      </c>
      <c r="D855" s="6">
        <v>44341</v>
      </c>
      <c r="E855" s="28">
        <v>44341.694328703707</v>
      </c>
      <c r="F855" s="7">
        <v>144</v>
      </c>
      <c r="G855" s="7" t="str">
        <f>VLOOKUP(Table1314[[#This Row],[LogRecordType]],RecordTypes!$B$13:$C$27,2,0)</f>
        <v>User Logout is Good</v>
      </c>
      <c r="H855" s="5" t="s">
        <v>134</v>
      </c>
      <c r="I855" s="30">
        <f t="shared" si="13"/>
        <v>44341</v>
      </c>
      <c r="J855" s="29">
        <f>+VLOOKUP(Table1314[[#This Row],[DeviceMAC]],C856:F2758,3,0)</f>
        <v>44341.693865740745</v>
      </c>
      <c r="K855">
        <f>+VLOOKUP(Table1314[[#This Row],[DeviceMAC]],C856:F2758,4,0)</f>
        <v>139</v>
      </c>
      <c r="L855" t="str">
        <f>VLOOKUP(Table1314[[#This Row],[PrevRecordType]],RecordTypes!$B$13:$C$27,2,0)</f>
        <v>User Logout Start</v>
      </c>
      <c r="M855" t="str">
        <f>+VLOOKUP(Table1314[[#This Row],[DeviceMAC]],C856:H2758,5,0)</f>
        <v>User Logout Start</v>
      </c>
    </row>
    <row r="856" spans="2:13" ht="28.8" hidden="1" x14ac:dyDescent="0.3">
      <c r="B856" s="5" t="s">
        <v>26</v>
      </c>
      <c r="C856" s="5" t="s">
        <v>124</v>
      </c>
      <c r="D856" s="6">
        <v>44341</v>
      </c>
      <c r="E856" s="28">
        <v>44341.693865740745</v>
      </c>
      <c r="F856" s="7">
        <v>139</v>
      </c>
      <c r="G856" s="7" t="str">
        <f>VLOOKUP(Table1314[[#This Row],[LogRecordType]],RecordTypes!$B$13:$C$27,2,0)</f>
        <v>User Logout Start</v>
      </c>
      <c r="H856" s="5" t="s">
        <v>133</v>
      </c>
      <c r="I856" s="30">
        <f t="shared" si="13"/>
        <v>44341</v>
      </c>
      <c r="J856" s="29">
        <f>+VLOOKUP(Table1314[[#This Row],[DeviceMAC]],C857:F2759,3,0)</f>
        <v>44341.317731481482</v>
      </c>
      <c r="K856">
        <f>+VLOOKUP(Table1314[[#This Row],[DeviceMAC]],C857:F2759,4,0)</f>
        <v>123</v>
      </c>
      <c r="L856" t="str">
        <f>VLOOKUP(Table1314[[#This Row],[PrevRecordType]],RecordTypes!$B$13:$C$27,2,0)</f>
        <v>User Login Start is Good</v>
      </c>
      <c r="M856" t="str">
        <f>+VLOOKUP(Table1314[[#This Row],[DeviceMAC]],C857:H2759,5,0)</f>
        <v>User Login Start is Good</v>
      </c>
    </row>
    <row r="857" spans="2:13" ht="43.2" hidden="1" x14ac:dyDescent="0.3">
      <c r="B857" s="5" t="s">
        <v>29</v>
      </c>
      <c r="C857" s="5" t="s">
        <v>122</v>
      </c>
      <c r="D857" s="6">
        <v>44341</v>
      </c>
      <c r="E857" s="28">
        <v>44341.691793981481</v>
      </c>
      <c r="F857" s="7">
        <v>156</v>
      </c>
      <c r="G857" s="7" t="str">
        <f>VLOOKUP(Table1314[[#This Row],[LogRecordType]],RecordTypes!$B$13:$C$27,2,0)</f>
        <v>PowerDown Or Network Disconnect Discovered</v>
      </c>
      <c r="H857" s="5" t="s">
        <v>67</v>
      </c>
      <c r="I857" s="30">
        <f t="shared" si="13"/>
        <v>44341</v>
      </c>
      <c r="J857" s="29">
        <f>+VLOOKUP(Table1314[[#This Row],[DeviceMAC]],C858:F2760,3,0)</f>
        <v>44341.691678240742</v>
      </c>
      <c r="K857">
        <f>+VLOOKUP(Table1314[[#This Row],[DeviceMAC]],C858:F2760,4,0)</f>
        <v>151</v>
      </c>
      <c r="L857" t="str">
        <f>VLOOKUP(Table1314[[#This Row],[PrevRecordType]],RecordTypes!$B$13:$C$27,2,0)</f>
        <v>Device Shutdown Finish</v>
      </c>
      <c r="M857" t="str">
        <f>+VLOOKUP(Table1314[[#This Row],[DeviceMAC]],C858:H2760,5,0)</f>
        <v>Device Shutdown Finish</v>
      </c>
    </row>
    <row r="858" spans="2:13" ht="28.8" hidden="1" x14ac:dyDescent="0.3">
      <c r="B858" s="5" t="s">
        <v>29</v>
      </c>
      <c r="C858" s="5" t="s">
        <v>122</v>
      </c>
      <c r="D858" s="6">
        <v>44341</v>
      </c>
      <c r="E858" s="28">
        <v>44341.691678240742</v>
      </c>
      <c r="F858" s="7">
        <v>151</v>
      </c>
      <c r="G858" s="7" t="str">
        <f>VLOOKUP(Table1314[[#This Row],[LogRecordType]],RecordTypes!$B$13:$C$27,2,0)</f>
        <v>Device Shutdown Finish</v>
      </c>
      <c r="H858" s="5" t="s">
        <v>123</v>
      </c>
      <c r="I858" s="30">
        <f t="shared" si="13"/>
        <v>44341</v>
      </c>
      <c r="J858" s="29">
        <f>+VLOOKUP(Table1314[[#This Row],[DeviceMAC]],C859:F2761,3,0)</f>
        <v>44341.691157407411</v>
      </c>
      <c r="K858">
        <f>+VLOOKUP(Table1314[[#This Row],[DeviceMAC]],C859:F2761,4,0)</f>
        <v>149</v>
      </c>
      <c r="L858" t="str">
        <f>VLOOKUP(Table1314[[#This Row],[PrevRecordType]],RecordTypes!$B$13:$C$27,2,0)</f>
        <v>Device Shutdown Start</v>
      </c>
      <c r="M858" t="str">
        <f>+VLOOKUP(Table1314[[#This Row],[DeviceMAC]],C859:H2761,5,0)</f>
        <v>Device Shutdown Start</v>
      </c>
    </row>
    <row r="859" spans="2:13" hidden="1" x14ac:dyDescent="0.3">
      <c r="B859" s="5" t="s">
        <v>29</v>
      </c>
      <c r="C859" s="5" t="s">
        <v>122</v>
      </c>
      <c r="D859" s="6">
        <v>44341</v>
      </c>
      <c r="E859" s="28">
        <v>44341.691157407411</v>
      </c>
      <c r="F859" s="7">
        <v>149</v>
      </c>
      <c r="G859" s="7" t="str">
        <f>VLOOKUP(Table1314[[#This Row],[LogRecordType]],RecordTypes!$B$13:$C$27,2,0)</f>
        <v>Device Shutdown Start</v>
      </c>
      <c r="H859" s="5" t="s">
        <v>123</v>
      </c>
      <c r="I859" s="30">
        <f t="shared" si="13"/>
        <v>44341</v>
      </c>
      <c r="J859" s="29">
        <f>+VLOOKUP(Table1314[[#This Row],[DeviceMAC]],C860:F2762,3,0)</f>
        <v>44341.690509259264</v>
      </c>
      <c r="K859">
        <f>+VLOOKUP(Table1314[[#This Row],[DeviceMAC]],C860:F2762,4,0)</f>
        <v>144</v>
      </c>
      <c r="L859" t="str">
        <f>VLOOKUP(Table1314[[#This Row],[PrevRecordType]],RecordTypes!$B$13:$C$27,2,0)</f>
        <v>User Logout is Good</v>
      </c>
      <c r="M859" t="str">
        <f>+VLOOKUP(Table1314[[#This Row],[DeviceMAC]],C860:H2762,5,0)</f>
        <v>User Logout is Good</v>
      </c>
    </row>
    <row r="860" spans="2:13" hidden="1" x14ac:dyDescent="0.3">
      <c r="B860" s="5" t="s">
        <v>29</v>
      </c>
      <c r="C860" s="5" t="s">
        <v>122</v>
      </c>
      <c r="D860" s="6">
        <v>44341</v>
      </c>
      <c r="E860" s="28">
        <v>44341.690509259264</v>
      </c>
      <c r="F860" s="7">
        <v>144</v>
      </c>
      <c r="G860" s="7" t="str">
        <f>VLOOKUP(Table1314[[#This Row],[LogRecordType]],RecordTypes!$B$13:$C$27,2,0)</f>
        <v>User Logout is Good</v>
      </c>
      <c r="H860" s="5" t="s">
        <v>127</v>
      </c>
      <c r="I860" s="30">
        <f t="shared" si="13"/>
        <v>44341</v>
      </c>
      <c r="J860" s="29">
        <f>+VLOOKUP(Table1314[[#This Row],[DeviceMAC]],C861:F2763,3,0)</f>
        <v>44341.690069444448</v>
      </c>
      <c r="K860">
        <f>+VLOOKUP(Table1314[[#This Row],[DeviceMAC]],C861:F2763,4,0)</f>
        <v>139</v>
      </c>
      <c r="L860" t="str">
        <f>VLOOKUP(Table1314[[#This Row],[PrevRecordType]],RecordTypes!$B$13:$C$27,2,0)</f>
        <v>User Logout Start</v>
      </c>
      <c r="M860" t="str">
        <f>+VLOOKUP(Table1314[[#This Row],[DeviceMAC]],C861:H2763,5,0)</f>
        <v>User Logout Start</v>
      </c>
    </row>
    <row r="861" spans="2:13" ht="28.8" hidden="1" x14ac:dyDescent="0.3">
      <c r="B861" s="5" t="s">
        <v>29</v>
      </c>
      <c r="C861" s="5" t="s">
        <v>122</v>
      </c>
      <c r="D861" s="6">
        <v>44341</v>
      </c>
      <c r="E861" s="28">
        <v>44341.690069444448</v>
      </c>
      <c r="F861" s="7">
        <v>139</v>
      </c>
      <c r="G861" s="7" t="str">
        <f>VLOOKUP(Table1314[[#This Row],[LogRecordType]],RecordTypes!$B$13:$C$27,2,0)</f>
        <v>User Logout Start</v>
      </c>
      <c r="H861" s="5" t="s">
        <v>126</v>
      </c>
      <c r="I861" s="30">
        <f t="shared" si="13"/>
        <v>44341</v>
      </c>
      <c r="J861" s="29">
        <f>+VLOOKUP(Table1314[[#This Row],[DeviceMAC]],C862:F2764,3,0)</f>
        <v>44341.315300925933</v>
      </c>
      <c r="K861">
        <f>+VLOOKUP(Table1314[[#This Row],[DeviceMAC]],C862:F2764,4,0)</f>
        <v>123</v>
      </c>
      <c r="L861" t="str">
        <f>VLOOKUP(Table1314[[#This Row],[PrevRecordType]],RecordTypes!$B$13:$C$27,2,0)</f>
        <v>User Login Start is Good</v>
      </c>
      <c r="M861" t="str">
        <f>+VLOOKUP(Table1314[[#This Row],[DeviceMAC]],C862:H2764,5,0)</f>
        <v>User Login Start is Good</v>
      </c>
    </row>
    <row r="862" spans="2:13" ht="43.2" hidden="1" x14ac:dyDescent="0.3">
      <c r="B862" s="5" t="s">
        <v>26</v>
      </c>
      <c r="C862" s="5" t="s">
        <v>131</v>
      </c>
      <c r="D862" s="6">
        <v>44341</v>
      </c>
      <c r="E862" s="28">
        <v>44341.688842592594</v>
      </c>
      <c r="F862" s="7">
        <v>156</v>
      </c>
      <c r="G862" s="7" t="str">
        <f>VLOOKUP(Table1314[[#This Row],[LogRecordType]],RecordTypes!$B$13:$C$27,2,0)</f>
        <v>PowerDown Or Network Disconnect Discovered</v>
      </c>
      <c r="H862" s="5" t="s">
        <v>67</v>
      </c>
      <c r="I862" s="30">
        <f t="shared" si="13"/>
        <v>44341</v>
      </c>
      <c r="J862" s="29">
        <f>+VLOOKUP(Table1314[[#This Row],[DeviceMAC]],C863:F2765,3,0)</f>
        <v>44341.688680555555</v>
      </c>
      <c r="K862">
        <f>+VLOOKUP(Table1314[[#This Row],[DeviceMAC]],C863:F2765,4,0)</f>
        <v>151</v>
      </c>
      <c r="L862" t="str">
        <f>VLOOKUP(Table1314[[#This Row],[PrevRecordType]],RecordTypes!$B$13:$C$27,2,0)</f>
        <v>Device Shutdown Finish</v>
      </c>
      <c r="M862" t="str">
        <f>+VLOOKUP(Table1314[[#This Row],[DeviceMAC]],C863:H2765,5,0)</f>
        <v>Device Shutdown Finish</v>
      </c>
    </row>
    <row r="863" spans="2:13" ht="28.8" hidden="1" x14ac:dyDescent="0.3">
      <c r="B863" s="5" t="s">
        <v>26</v>
      </c>
      <c r="C863" s="5" t="s">
        <v>131</v>
      </c>
      <c r="D863" s="6">
        <v>44341</v>
      </c>
      <c r="E863" s="28">
        <v>44341.688680555555</v>
      </c>
      <c r="F863" s="7">
        <v>151</v>
      </c>
      <c r="G863" s="7" t="str">
        <f>VLOOKUP(Table1314[[#This Row],[LogRecordType]],RecordTypes!$B$13:$C$27,2,0)</f>
        <v>Device Shutdown Finish</v>
      </c>
      <c r="H863" s="5" t="s">
        <v>132</v>
      </c>
      <c r="I863" s="30">
        <f t="shared" si="13"/>
        <v>44341</v>
      </c>
      <c r="J863" s="29">
        <f>+VLOOKUP(Table1314[[#This Row],[DeviceMAC]],C864:F2766,3,0)</f>
        <v>44341.688009259262</v>
      </c>
      <c r="K863">
        <f>+VLOOKUP(Table1314[[#This Row],[DeviceMAC]],C864:F2766,4,0)</f>
        <v>149</v>
      </c>
      <c r="L863" t="str">
        <f>VLOOKUP(Table1314[[#This Row],[PrevRecordType]],RecordTypes!$B$13:$C$27,2,0)</f>
        <v>Device Shutdown Start</v>
      </c>
      <c r="M863" t="str">
        <f>+VLOOKUP(Table1314[[#This Row],[DeviceMAC]],C864:H2766,5,0)</f>
        <v>Device Shutdown Start</v>
      </c>
    </row>
    <row r="864" spans="2:13" ht="43.2" hidden="1" x14ac:dyDescent="0.3">
      <c r="B864" s="5" t="s">
        <v>29</v>
      </c>
      <c r="C864" s="5" t="s">
        <v>135</v>
      </c>
      <c r="D864" s="6">
        <v>44341</v>
      </c>
      <c r="E864" s="28">
        <v>44341.688634259255</v>
      </c>
      <c r="F864" s="7">
        <v>156</v>
      </c>
      <c r="G864" s="7" t="str">
        <f>VLOOKUP(Table1314[[#This Row],[LogRecordType]],RecordTypes!$B$13:$C$27,2,0)</f>
        <v>PowerDown Or Network Disconnect Discovered</v>
      </c>
      <c r="H864" s="5" t="s">
        <v>67</v>
      </c>
      <c r="I864" s="30">
        <f t="shared" si="13"/>
        <v>44341</v>
      </c>
      <c r="J864" s="29">
        <f>+VLOOKUP(Table1314[[#This Row],[DeviceMAC]],C865:F2767,3,0)</f>
        <v>44341.688483796293</v>
      </c>
      <c r="K864">
        <f>+VLOOKUP(Table1314[[#This Row],[DeviceMAC]],C865:F2767,4,0)</f>
        <v>151</v>
      </c>
      <c r="L864" t="str">
        <f>VLOOKUP(Table1314[[#This Row],[PrevRecordType]],RecordTypes!$B$13:$C$27,2,0)</f>
        <v>Device Shutdown Finish</v>
      </c>
      <c r="M864" t="str">
        <f>+VLOOKUP(Table1314[[#This Row],[DeviceMAC]],C865:H2767,5,0)</f>
        <v>Device Shutdown Finish</v>
      </c>
    </row>
    <row r="865" spans="2:13" ht="28.8" hidden="1" x14ac:dyDescent="0.3">
      <c r="B865" s="5" t="s">
        <v>29</v>
      </c>
      <c r="C865" s="5" t="s">
        <v>135</v>
      </c>
      <c r="D865" s="6">
        <v>44341</v>
      </c>
      <c r="E865" s="28">
        <v>44341.688483796293</v>
      </c>
      <c r="F865" s="7">
        <v>151</v>
      </c>
      <c r="G865" s="7" t="str">
        <f>VLOOKUP(Table1314[[#This Row],[LogRecordType]],RecordTypes!$B$13:$C$27,2,0)</f>
        <v>Device Shutdown Finish</v>
      </c>
      <c r="H865" s="5" t="s">
        <v>136</v>
      </c>
      <c r="I865" s="30">
        <f t="shared" si="13"/>
        <v>44341</v>
      </c>
      <c r="J865" s="29">
        <f>+VLOOKUP(Table1314[[#This Row],[DeviceMAC]],C866:F2768,3,0)</f>
        <v>44341.688067129624</v>
      </c>
      <c r="K865">
        <f>+VLOOKUP(Table1314[[#This Row],[DeviceMAC]],C866:F2768,4,0)</f>
        <v>149</v>
      </c>
      <c r="L865" t="str">
        <f>VLOOKUP(Table1314[[#This Row],[PrevRecordType]],RecordTypes!$B$13:$C$27,2,0)</f>
        <v>Device Shutdown Start</v>
      </c>
      <c r="M865" t="str">
        <f>+VLOOKUP(Table1314[[#This Row],[DeviceMAC]],C866:H2768,5,0)</f>
        <v>Device Shutdown Start</v>
      </c>
    </row>
    <row r="866" spans="2:13" ht="43.2" hidden="1" x14ac:dyDescent="0.3">
      <c r="B866" s="5" t="s">
        <v>29</v>
      </c>
      <c r="C866" s="5" t="s">
        <v>116</v>
      </c>
      <c r="D866" s="6">
        <v>44341</v>
      </c>
      <c r="E866" s="28">
        <v>44341.688194444439</v>
      </c>
      <c r="F866" s="7">
        <v>156</v>
      </c>
      <c r="G866" s="7" t="str">
        <f>VLOOKUP(Table1314[[#This Row],[LogRecordType]],RecordTypes!$B$13:$C$27,2,0)</f>
        <v>PowerDown Or Network Disconnect Discovered</v>
      </c>
      <c r="H866" s="5" t="s">
        <v>67</v>
      </c>
      <c r="I866" s="30">
        <f t="shared" si="13"/>
        <v>44341</v>
      </c>
      <c r="J866" s="29">
        <f>+VLOOKUP(Table1314[[#This Row],[DeviceMAC]],C867:F2769,3,0)</f>
        <v>44341.688055555547</v>
      </c>
      <c r="K866">
        <f>+VLOOKUP(Table1314[[#This Row],[DeviceMAC]],C867:F2769,4,0)</f>
        <v>144</v>
      </c>
      <c r="L866" t="str">
        <f>VLOOKUP(Table1314[[#This Row],[PrevRecordType]],RecordTypes!$B$13:$C$27,2,0)</f>
        <v>User Logout is Good</v>
      </c>
      <c r="M866" t="str">
        <f>+VLOOKUP(Table1314[[#This Row],[DeviceMAC]],C867:H2769,5,0)</f>
        <v>User Logout is Good</v>
      </c>
    </row>
    <row r="867" spans="2:13" hidden="1" x14ac:dyDescent="0.3">
      <c r="B867" s="5" t="s">
        <v>29</v>
      </c>
      <c r="C867" s="5" t="s">
        <v>135</v>
      </c>
      <c r="D867" s="6">
        <v>44341</v>
      </c>
      <c r="E867" s="28">
        <v>44341.688067129624</v>
      </c>
      <c r="F867" s="7">
        <v>149</v>
      </c>
      <c r="G867" s="7" t="str">
        <f>VLOOKUP(Table1314[[#This Row],[LogRecordType]],RecordTypes!$B$13:$C$27,2,0)</f>
        <v>Device Shutdown Start</v>
      </c>
      <c r="H867" s="5" t="s">
        <v>136</v>
      </c>
      <c r="I867" s="30">
        <f t="shared" si="13"/>
        <v>44341</v>
      </c>
      <c r="J867" s="29">
        <f>+VLOOKUP(Table1314[[#This Row],[DeviceMAC]],C868:F2770,3,0)</f>
        <v>44341.687604166662</v>
      </c>
      <c r="K867">
        <f>+VLOOKUP(Table1314[[#This Row],[DeviceMAC]],C868:F2770,4,0)</f>
        <v>144</v>
      </c>
      <c r="L867" t="str">
        <f>VLOOKUP(Table1314[[#This Row],[PrevRecordType]],RecordTypes!$B$13:$C$27,2,0)</f>
        <v>User Logout is Good</v>
      </c>
      <c r="M867" t="str">
        <f>+VLOOKUP(Table1314[[#This Row],[DeviceMAC]],C868:H2770,5,0)</f>
        <v>User Logout is Good</v>
      </c>
    </row>
    <row r="868" spans="2:13" hidden="1" x14ac:dyDescent="0.3">
      <c r="B868" s="5" t="s">
        <v>29</v>
      </c>
      <c r="C868" s="5" t="s">
        <v>116</v>
      </c>
      <c r="D868" s="6">
        <v>44341</v>
      </c>
      <c r="E868" s="28">
        <v>44341.688055555547</v>
      </c>
      <c r="F868" s="7">
        <v>144</v>
      </c>
      <c r="G868" s="7" t="str">
        <f>VLOOKUP(Table1314[[#This Row],[LogRecordType]],RecordTypes!$B$13:$C$27,2,0)</f>
        <v>User Logout is Good</v>
      </c>
      <c r="H868" s="5" t="s">
        <v>128</v>
      </c>
      <c r="I868" s="30">
        <f t="shared" si="13"/>
        <v>44341</v>
      </c>
      <c r="J868" s="29">
        <f>+VLOOKUP(Table1314[[#This Row],[DeviceMAC]],C869:F2771,3,0)</f>
        <v>44341.687592592585</v>
      </c>
      <c r="K868">
        <f>+VLOOKUP(Table1314[[#This Row],[DeviceMAC]],C869:F2771,4,0)</f>
        <v>139</v>
      </c>
      <c r="L868" t="str">
        <f>VLOOKUP(Table1314[[#This Row],[PrevRecordType]],RecordTypes!$B$13:$C$27,2,0)</f>
        <v>User Logout Start</v>
      </c>
      <c r="M868" t="str">
        <f>+VLOOKUP(Table1314[[#This Row],[DeviceMAC]],C869:H2771,5,0)</f>
        <v>User Logout Start</v>
      </c>
    </row>
    <row r="869" spans="2:13" hidden="1" x14ac:dyDescent="0.3">
      <c r="B869" s="5" t="s">
        <v>26</v>
      </c>
      <c r="C869" s="5" t="s">
        <v>131</v>
      </c>
      <c r="D869" s="6">
        <v>44341</v>
      </c>
      <c r="E869" s="28">
        <v>44341.688009259262</v>
      </c>
      <c r="F869" s="7">
        <v>149</v>
      </c>
      <c r="G869" s="7" t="str">
        <f>VLOOKUP(Table1314[[#This Row],[LogRecordType]],RecordTypes!$B$13:$C$27,2,0)</f>
        <v>Device Shutdown Start</v>
      </c>
      <c r="H869" s="5" t="s">
        <v>132</v>
      </c>
      <c r="I869" s="30">
        <f t="shared" si="13"/>
        <v>44341</v>
      </c>
      <c r="J869" s="29">
        <f>+VLOOKUP(Table1314[[#This Row],[DeviceMAC]],C870:F2772,3,0)</f>
        <v>44341.687476851854</v>
      </c>
      <c r="K869">
        <f>+VLOOKUP(Table1314[[#This Row],[DeviceMAC]],C870:F2772,4,0)</f>
        <v>144</v>
      </c>
      <c r="L869" t="str">
        <f>VLOOKUP(Table1314[[#This Row],[PrevRecordType]],RecordTypes!$B$13:$C$27,2,0)</f>
        <v>User Logout is Good</v>
      </c>
      <c r="M869" t="str">
        <f>+VLOOKUP(Table1314[[#This Row],[DeviceMAC]],C870:H2772,5,0)</f>
        <v>User Logout is Good</v>
      </c>
    </row>
    <row r="870" spans="2:13" hidden="1" x14ac:dyDescent="0.3">
      <c r="B870" s="5" t="s">
        <v>29</v>
      </c>
      <c r="C870" s="5" t="s">
        <v>135</v>
      </c>
      <c r="D870" s="6">
        <v>44341</v>
      </c>
      <c r="E870" s="28">
        <v>44341.687604166662</v>
      </c>
      <c r="F870" s="7">
        <v>144</v>
      </c>
      <c r="G870" s="7" t="str">
        <f>VLOOKUP(Table1314[[#This Row],[LogRecordType]],RecordTypes!$B$13:$C$27,2,0)</f>
        <v>User Logout is Good</v>
      </c>
      <c r="H870" s="5" t="s">
        <v>130</v>
      </c>
      <c r="I870" s="30">
        <f t="shared" si="13"/>
        <v>44341</v>
      </c>
      <c r="J870" s="29">
        <f>+VLOOKUP(Table1314[[#This Row],[DeviceMAC]],C871:F2773,3,0)</f>
        <v>44341.687256944439</v>
      </c>
      <c r="K870">
        <f>+VLOOKUP(Table1314[[#This Row],[DeviceMAC]],C871:F2773,4,0)</f>
        <v>139</v>
      </c>
      <c r="L870" t="str">
        <f>VLOOKUP(Table1314[[#This Row],[PrevRecordType]],RecordTypes!$B$13:$C$27,2,0)</f>
        <v>User Logout Start</v>
      </c>
      <c r="M870" t="str">
        <f>+VLOOKUP(Table1314[[#This Row],[DeviceMAC]],C871:H2773,5,0)</f>
        <v>User Logout Start</v>
      </c>
    </row>
    <row r="871" spans="2:13" hidden="1" x14ac:dyDescent="0.3">
      <c r="B871" s="5" t="s">
        <v>29</v>
      </c>
      <c r="C871" s="5" t="s">
        <v>116</v>
      </c>
      <c r="D871" s="6">
        <v>44341</v>
      </c>
      <c r="E871" s="28">
        <v>44341.687592592585</v>
      </c>
      <c r="F871" s="7">
        <v>139</v>
      </c>
      <c r="G871" s="7" t="str">
        <f>VLOOKUP(Table1314[[#This Row],[LogRecordType]],RecordTypes!$B$13:$C$27,2,0)</f>
        <v>User Logout Start</v>
      </c>
      <c r="H871" s="5" t="s">
        <v>128</v>
      </c>
      <c r="I871" s="30">
        <f t="shared" si="13"/>
        <v>44341</v>
      </c>
      <c r="J871" s="29">
        <f>+VLOOKUP(Table1314[[#This Row],[DeviceMAC]],C872:F2774,3,0)</f>
        <v>44341.317013888882</v>
      </c>
      <c r="K871">
        <f>+VLOOKUP(Table1314[[#This Row],[DeviceMAC]],C872:F2774,4,0)</f>
        <v>123</v>
      </c>
      <c r="L871" t="str">
        <f>VLOOKUP(Table1314[[#This Row],[PrevRecordType]],RecordTypes!$B$13:$C$27,2,0)</f>
        <v>User Login Start is Good</v>
      </c>
      <c r="M871" t="str">
        <f>+VLOOKUP(Table1314[[#This Row],[DeviceMAC]],C872:H2774,5,0)</f>
        <v>User Login Start is Good</v>
      </c>
    </row>
    <row r="872" spans="2:13" hidden="1" x14ac:dyDescent="0.3">
      <c r="B872" s="5" t="s">
        <v>26</v>
      </c>
      <c r="C872" s="5" t="s">
        <v>131</v>
      </c>
      <c r="D872" s="6">
        <v>44341</v>
      </c>
      <c r="E872" s="28">
        <v>44341.687476851854</v>
      </c>
      <c r="F872" s="7">
        <v>144</v>
      </c>
      <c r="G872" s="7" t="str">
        <f>VLOOKUP(Table1314[[#This Row],[LogRecordType]],RecordTypes!$B$13:$C$27,2,0)</f>
        <v>User Logout is Good</v>
      </c>
      <c r="H872" s="5" t="s">
        <v>139</v>
      </c>
      <c r="I872" s="30">
        <f t="shared" si="13"/>
        <v>44341</v>
      </c>
      <c r="J872" s="29">
        <f>+VLOOKUP(Table1314[[#This Row],[DeviceMAC]],C873:F2775,3,0)</f>
        <v>44341.686215277783</v>
      </c>
      <c r="K872">
        <f>+VLOOKUP(Table1314[[#This Row],[DeviceMAC]],C873:F2775,4,0)</f>
        <v>139</v>
      </c>
      <c r="L872" t="str">
        <f>VLOOKUP(Table1314[[#This Row],[PrevRecordType]],RecordTypes!$B$13:$C$27,2,0)</f>
        <v>User Logout Start</v>
      </c>
      <c r="M872" t="str">
        <f>+VLOOKUP(Table1314[[#This Row],[DeviceMAC]],C873:H2775,5,0)</f>
        <v>User Logout Start</v>
      </c>
    </row>
    <row r="873" spans="2:13" ht="28.8" hidden="1" x14ac:dyDescent="0.3">
      <c r="B873" s="5" t="s">
        <v>29</v>
      </c>
      <c r="C873" s="5" t="s">
        <v>135</v>
      </c>
      <c r="D873" s="6">
        <v>44341</v>
      </c>
      <c r="E873" s="28">
        <v>44341.687256944439</v>
      </c>
      <c r="F873" s="7">
        <v>139</v>
      </c>
      <c r="G873" s="7" t="str">
        <f>VLOOKUP(Table1314[[#This Row],[LogRecordType]],RecordTypes!$B$13:$C$27,2,0)</f>
        <v>User Logout Start</v>
      </c>
      <c r="H873" s="5" t="s">
        <v>140</v>
      </c>
      <c r="I873" s="30">
        <f t="shared" si="13"/>
        <v>44341</v>
      </c>
      <c r="J873" s="29">
        <f>+VLOOKUP(Table1314[[#This Row],[DeviceMAC]],C874:F2776,3,0)</f>
        <v>44341.319768518515</v>
      </c>
      <c r="K873">
        <f>+VLOOKUP(Table1314[[#This Row],[DeviceMAC]],C874:F2776,4,0)</f>
        <v>123</v>
      </c>
      <c r="L873" t="str">
        <f>VLOOKUP(Table1314[[#This Row],[PrevRecordType]],RecordTypes!$B$13:$C$27,2,0)</f>
        <v>User Login Start is Good</v>
      </c>
      <c r="M873" t="str">
        <f>+VLOOKUP(Table1314[[#This Row],[DeviceMAC]],C874:H2776,5,0)</f>
        <v>User Login Start is Good</v>
      </c>
    </row>
    <row r="874" spans="2:13" ht="28.8" hidden="1" x14ac:dyDescent="0.3">
      <c r="B874" s="5" t="s">
        <v>26</v>
      </c>
      <c r="C874" s="5" t="s">
        <v>131</v>
      </c>
      <c r="D874" s="6">
        <v>44341</v>
      </c>
      <c r="E874" s="28">
        <v>44341.686215277783</v>
      </c>
      <c r="F874" s="7">
        <v>139</v>
      </c>
      <c r="G874" s="7" t="str">
        <f>VLOOKUP(Table1314[[#This Row],[LogRecordType]],RecordTypes!$B$13:$C$27,2,0)</f>
        <v>User Logout Start</v>
      </c>
      <c r="H874" s="5" t="s">
        <v>138</v>
      </c>
      <c r="I874" s="30">
        <f t="shared" si="13"/>
        <v>44341</v>
      </c>
      <c r="J874" s="29">
        <f>+VLOOKUP(Table1314[[#This Row],[DeviceMAC]],C875:F2777,3,0)</f>
        <v>44341.318240740744</v>
      </c>
      <c r="K874">
        <f>+VLOOKUP(Table1314[[#This Row],[DeviceMAC]],C875:F2777,4,0)</f>
        <v>123</v>
      </c>
      <c r="L874" t="str">
        <f>VLOOKUP(Table1314[[#This Row],[PrevRecordType]],RecordTypes!$B$13:$C$27,2,0)</f>
        <v>User Login Start is Good</v>
      </c>
      <c r="M874" t="str">
        <f>+VLOOKUP(Table1314[[#This Row],[DeviceMAC]],C875:H2777,5,0)</f>
        <v>User Login Start is Good</v>
      </c>
    </row>
    <row r="875" spans="2:13" ht="43.2" hidden="1" x14ac:dyDescent="0.3">
      <c r="B875" s="5" t="s">
        <v>29</v>
      </c>
      <c r="C875" s="5" t="s">
        <v>107</v>
      </c>
      <c r="D875" s="6">
        <v>44341</v>
      </c>
      <c r="E875" s="28">
        <v>44341.684548611105</v>
      </c>
      <c r="F875" s="7">
        <v>156</v>
      </c>
      <c r="G875" s="7" t="str">
        <f>VLOOKUP(Table1314[[#This Row],[LogRecordType]],RecordTypes!$B$13:$C$27,2,0)</f>
        <v>PowerDown Or Network Disconnect Discovered</v>
      </c>
      <c r="H875" s="5" t="s">
        <v>67</v>
      </c>
      <c r="I875" s="30">
        <f t="shared" si="13"/>
        <v>44341</v>
      </c>
      <c r="J875" s="29">
        <f>+VLOOKUP(Table1314[[#This Row],[DeviceMAC]],C876:F2778,3,0)</f>
        <v>44341.684409722213</v>
      </c>
      <c r="K875">
        <f>+VLOOKUP(Table1314[[#This Row],[DeviceMAC]],C876:F2778,4,0)</f>
        <v>144</v>
      </c>
      <c r="L875" t="str">
        <f>VLOOKUP(Table1314[[#This Row],[PrevRecordType]],RecordTypes!$B$13:$C$27,2,0)</f>
        <v>User Logout is Good</v>
      </c>
      <c r="M875" t="str">
        <f>+VLOOKUP(Table1314[[#This Row],[DeviceMAC]],C876:H2778,5,0)</f>
        <v>User Logout is Good</v>
      </c>
    </row>
    <row r="876" spans="2:13" hidden="1" x14ac:dyDescent="0.3">
      <c r="B876" s="5" t="s">
        <v>29</v>
      </c>
      <c r="C876" s="5" t="s">
        <v>107</v>
      </c>
      <c r="D876" s="6">
        <v>44341</v>
      </c>
      <c r="E876" s="28">
        <v>44341.684409722213</v>
      </c>
      <c r="F876" s="7">
        <v>144</v>
      </c>
      <c r="G876" s="7" t="str">
        <f>VLOOKUP(Table1314[[#This Row],[LogRecordType]],RecordTypes!$B$13:$C$27,2,0)</f>
        <v>User Logout is Good</v>
      </c>
      <c r="H876" s="5" t="s">
        <v>115</v>
      </c>
      <c r="I876" s="30">
        <f t="shared" si="13"/>
        <v>44341</v>
      </c>
      <c r="J876" s="29">
        <f>+VLOOKUP(Table1314[[#This Row],[DeviceMAC]],C877:F2779,3,0)</f>
        <v>44341.68400462962</v>
      </c>
      <c r="K876">
        <f>+VLOOKUP(Table1314[[#This Row],[DeviceMAC]],C877:F2779,4,0)</f>
        <v>139</v>
      </c>
      <c r="L876" t="str">
        <f>VLOOKUP(Table1314[[#This Row],[PrevRecordType]],RecordTypes!$B$13:$C$27,2,0)</f>
        <v>User Logout Start</v>
      </c>
      <c r="M876" t="str">
        <f>+VLOOKUP(Table1314[[#This Row],[DeviceMAC]],C877:H2779,5,0)</f>
        <v>User Logout Start</v>
      </c>
    </row>
    <row r="877" spans="2:13" hidden="1" x14ac:dyDescent="0.3">
      <c r="B877" s="5" t="s">
        <v>29</v>
      </c>
      <c r="C877" s="5" t="s">
        <v>107</v>
      </c>
      <c r="D877" s="6">
        <v>44341</v>
      </c>
      <c r="E877" s="28">
        <v>44341.68400462962</v>
      </c>
      <c r="F877" s="7">
        <v>139</v>
      </c>
      <c r="G877" s="7" t="str">
        <f>VLOOKUP(Table1314[[#This Row],[LogRecordType]],RecordTypes!$B$13:$C$27,2,0)</f>
        <v>User Logout Start</v>
      </c>
      <c r="H877" s="5" t="s">
        <v>115</v>
      </c>
      <c r="I877" s="30">
        <f t="shared" si="13"/>
        <v>44341</v>
      </c>
      <c r="J877" s="29">
        <f>+VLOOKUP(Table1314[[#This Row],[DeviceMAC]],C878:F2780,3,0)</f>
        <v>44341.311493055546</v>
      </c>
      <c r="K877">
        <f>+VLOOKUP(Table1314[[#This Row],[DeviceMAC]],C878:F2780,4,0)</f>
        <v>123</v>
      </c>
      <c r="L877" t="str">
        <f>VLOOKUP(Table1314[[#This Row],[PrevRecordType]],RecordTypes!$B$13:$C$27,2,0)</f>
        <v>User Login Start is Good</v>
      </c>
      <c r="M877" t="str">
        <f>+VLOOKUP(Table1314[[#This Row],[DeviceMAC]],C878:H2780,5,0)</f>
        <v>User Login Start is Good</v>
      </c>
    </row>
    <row r="878" spans="2:13" ht="43.2" hidden="1" x14ac:dyDescent="0.3">
      <c r="B878" s="5" t="s">
        <v>26</v>
      </c>
      <c r="C878" s="5" t="s">
        <v>79</v>
      </c>
      <c r="D878" s="6">
        <v>44341</v>
      </c>
      <c r="E878" s="28">
        <v>44341.681817129633</v>
      </c>
      <c r="F878" s="7">
        <v>156</v>
      </c>
      <c r="G878" s="7" t="str">
        <f>VLOOKUP(Table1314[[#This Row],[LogRecordType]],RecordTypes!$B$13:$C$27,2,0)</f>
        <v>PowerDown Or Network Disconnect Discovered</v>
      </c>
      <c r="H878" s="5" t="s">
        <v>67</v>
      </c>
      <c r="I878" s="30">
        <f t="shared" si="13"/>
        <v>44341</v>
      </c>
      <c r="J878" s="29">
        <f>+VLOOKUP(Table1314[[#This Row],[DeviceMAC]],C879:F2781,3,0)</f>
        <v>44341.681655092594</v>
      </c>
      <c r="K878">
        <f>+VLOOKUP(Table1314[[#This Row],[DeviceMAC]],C879:F2781,4,0)</f>
        <v>151</v>
      </c>
      <c r="L878" t="str">
        <f>VLOOKUP(Table1314[[#This Row],[PrevRecordType]],RecordTypes!$B$13:$C$27,2,0)</f>
        <v>Device Shutdown Finish</v>
      </c>
      <c r="M878" t="str">
        <f>+VLOOKUP(Table1314[[#This Row],[DeviceMAC]],C879:H2781,5,0)</f>
        <v>Device Shutdown Finish</v>
      </c>
    </row>
    <row r="879" spans="2:13" ht="28.8" hidden="1" x14ac:dyDescent="0.3">
      <c r="B879" s="5" t="s">
        <v>26</v>
      </c>
      <c r="C879" s="5" t="s">
        <v>79</v>
      </c>
      <c r="D879" s="6">
        <v>44341</v>
      </c>
      <c r="E879" s="28">
        <v>44341.681655092594</v>
      </c>
      <c r="F879" s="7">
        <v>151</v>
      </c>
      <c r="G879" s="7" t="str">
        <f>VLOOKUP(Table1314[[#This Row],[LogRecordType]],RecordTypes!$B$13:$C$27,2,0)</f>
        <v>Device Shutdown Finish</v>
      </c>
      <c r="H879" s="5" t="s">
        <v>80</v>
      </c>
      <c r="I879" s="30">
        <f t="shared" si="13"/>
        <v>44341</v>
      </c>
      <c r="J879" s="29">
        <f>+VLOOKUP(Table1314[[#This Row],[DeviceMAC]],C880:F2782,3,0)</f>
        <v>44341.681377314817</v>
      </c>
      <c r="K879">
        <f>+VLOOKUP(Table1314[[#This Row],[DeviceMAC]],C880:F2782,4,0)</f>
        <v>149</v>
      </c>
      <c r="L879" t="str">
        <f>VLOOKUP(Table1314[[#This Row],[PrevRecordType]],RecordTypes!$B$13:$C$27,2,0)</f>
        <v>Device Shutdown Start</v>
      </c>
      <c r="M879" t="str">
        <f>+VLOOKUP(Table1314[[#This Row],[DeviceMAC]],C880:H2782,5,0)</f>
        <v>Device Shutdown Start</v>
      </c>
    </row>
    <row r="880" spans="2:13" ht="43.2" hidden="1" x14ac:dyDescent="0.3">
      <c r="B880" s="5" t="s">
        <v>26</v>
      </c>
      <c r="C880" s="5" t="s">
        <v>95</v>
      </c>
      <c r="D880" s="6">
        <v>44341</v>
      </c>
      <c r="E880" s="28">
        <v>44341.681469907402</v>
      </c>
      <c r="F880" s="7">
        <v>156</v>
      </c>
      <c r="G880" s="7" t="str">
        <f>VLOOKUP(Table1314[[#This Row],[LogRecordType]],RecordTypes!$B$13:$C$27,2,0)</f>
        <v>PowerDown Or Network Disconnect Discovered</v>
      </c>
      <c r="H880" s="5" t="s">
        <v>67</v>
      </c>
      <c r="I880" s="30">
        <f t="shared" si="13"/>
        <v>44341</v>
      </c>
      <c r="J880" s="29">
        <f>+VLOOKUP(Table1314[[#This Row],[DeviceMAC]],C881:F2783,3,0)</f>
        <v>44341.681342592587</v>
      </c>
      <c r="K880">
        <f>+VLOOKUP(Table1314[[#This Row],[DeviceMAC]],C881:F2783,4,0)</f>
        <v>144</v>
      </c>
      <c r="L880" t="str">
        <f>VLOOKUP(Table1314[[#This Row],[PrevRecordType]],RecordTypes!$B$13:$C$27,2,0)</f>
        <v>User Logout is Good</v>
      </c>
      <c r="M880" t="str">
        <f>+VLOOKUP(Table1314[[#This Row],[DeviceMAC]],C881:H2783,5,0)</f>
        <v>User Logout is Good</v>
      </c>
    </row>
    <row r="881" spans="2:13" hidden="1" x14ac:dyDescent="0.3">
      <c r="B881" s="5" t="s">
        <v>26</v>
      </c>
      <c r="C881" s="5" t="s">
        <v>79</v>
      </c>
      <c r="D881" s="6">
        <v>44341</v>
      </c>
      <c r="E881" s="28">
        <v>44341.681377314817</v>
      </c>
      <c r="F881" s="7">
        <v>149</v>
      </c>
      <c r="G881" s="7" t="str">
        <f>VLOOKUP(Table1314[[#This Row],[LogRecordType]],RecordTypes!$B$13:$C$27,2,0)</f>
        <v>Device Shutdown Start</v>
      </c>
      <c r="H881" s="5" t="s">
        <v>80</v>
      </c>
      <c r="I881" s="30">
        <f t="shared" si="13"/>
        <v>44341</v>
      </c>
      <c r="J881" s="29">
        <f>+VLOOKUP(Table1314[[#This Row],[DeviceMAC]],C882:F2784,3,0)</f>
        <v>44341.680949074078</v>
      </c>
      <c r="K881">
        <f>+VLOOKUP(Table1314[[#This Row],[DeviceMAC]],C882:F2784,4,0)</f>
        <v>144</v>
      </c>
      <c r="L881" t="str">
        <f>VLOOKUP(Table1314[[#This Row],[PrevRecordType]],RecordTypes!$B$13:$C$27,2,0)</f>
        <v>User Logout is Good</v>
      </c>
      <c r="M881" t="str">
        <f>+VLOOKUP(Table1314[[#This Row],[DeviceMAC]],C882:H2784,5,0)</f>
        <v>User Logout is Good</v>
      </c>
    </row>
    <row r="882" spans="2:13" hidden="1" x14ac:dyDescent="0.3">
      <c r="B882" s="5" t="s">
        <v>26</v>
      </c>
      <c r="C882" s="5" t="s">
        <v>95</v>
      </c>
      <c r="D882" s="6">
        <v>44341</v>
      </c>
      <c r="E882" s="28">
        <v>44341.681342592587</v>
      </c>
      <c r="F882" s="7">
        <v>144</v>
      </c>
      <c r="G882" s="7" t="str">
        <f>VLOOKUP(Table1314[[#This Row],[LogRecordType]],RecordTypes!$B$13:$C$27,2,0)</f>
        <v>User Logout is Good</v>
      </c>
      <c r="H882" s="5" t="s">
        <v>102</v>
      </c>
      <c r="I882" s="30">
        <f t="shared" si="13"/>
        <v>44341</v>
      </c>
      <c r="J882" s="29">
        <f>+VLOOKUP(Table1314[[#This Row],[DeviceMAC]],C883:F2785,3,0)</f>
        <v>44341.680914351848</v>
      </c>
      <c r="K882">
        <f>+VLOOKUP(Table1314[[#This Row],[DeviceMAC]],C883:F2785,4,0)</f>
        <v>139</v>
      </c>
      <c r="L882" t="str">
        <f>VLOOKUP(Table1314[[#This Row],[PrevRecordType]],RecordTypes!$B$13:$C$27,2,0)</f>
        <v>User Logout Start</v>
      </c>
      <c r="M882" t="str">
        <f>+VLOOKUP(Table1314[[#This Row],[DeviceMAC]],C883:H2785,5,0)</f>
        <v>User Logout Start</v>
      </c>
    </row>
    <row r="883" spans="2:13" hidden="1" x14ac:dyDescent="0.3">
      <c r="B883" s="5" t="s">
        <v>26</v>
      </c>
      <c r="C883" s="5" t="s">
        <v>79</v>
      </c>
      <c r="D883" s="6">
        <v>44341</v>
      </c>
      <c r="E883" s="28">
        <v>44341.680949074078</v>
      </c>
      <c r="F883" s="7">
        <v>144</v>
      </c>
      <c r="G883" s="7" t="str">
        <f>VLOOKUP(Table1314[[#This Row],[LogRecordType]],RecordTypes!$B$13:$C$27,2,0)</f>
        <v>User Logout is Good</v>
      </c>
      <c r="H883" s="5" t="s">
        <v>82</v>
      </c>
      <c r="I883" s="30">
        <f t="shared" si="13"/>
        <v>44341</v>
      </c>
      <c r="J883" s="29">
        <f>+VLOOKUP(Table1314[[#This Row],[DeviceMAC]],C884:F2786,3,0)</f>
        <v>44341.67967592593</v>
      </c>
      <c r="K883">
        <f>+VLOOKUP(Table1314[[#This Row],[DeviceMAC]],C884:F2786,4,0)</f>
        <v>139</v>
      </c>
      <c r="L883" t="str">
        <f>VLOOKUP(Table1314[[#This Row],[PrevRecordType]],RecordTypes!$B$13:$C$27,2,0)</f>
        <v>User Logout Start</v>
      </c>
      <c r="M883" t="str">
        <f>+VLOOKUP(Table1314[[#This Row],[DeviceMAC]],C884:H2786,5,0)</f>
        <v>User Logout Start</v>
      </c>
    </row>
    <row r="884" spans="2:13" ht="43.2" hidden="1" x14ac:dyDescent="0.3">
      <c r="B884" s="5" t="s">
        <v>29</v>
      </c>
      <c r="C884" s="5" t="s">
        <v>100</v>
      </c>
      <c r="D884" s="6">
        <v>44341</v>
      </c>
      <c r="E884" s="28">
        <v>44341.680925925932</v>
      </c>
      <c r="F884" s="7">
        <v>156</v>
      </c>
      <c r="G884" s="7" t="str">
        <f>VLOOKUP(Table1314[[#This Row],[LogRecordType]],RecordTypes!$B$13:$C$27,2,0)</f>
        <v>PowerDown Or Network Disconnect Discovered</v>
      </c>
      <c r="H884" s="5" t="s">
        <v>67</v>
      </c>
      <c r="I884" s="30">
        <f t="shared" si="13"/>
        <v>44341</v>
      </c>
      <c r="J884" s="29">
        <f>+VLOOKUP(Table1314[[#This Row],[DeviceMAC]],C885:F2787,3,0)</f>
        <v>44341.680810185193</v>
      </c>
      <c r="K884">
        <f>+VLOOKUP(Table1314[[#This Row],[DeviceMAC]],C885:F2787,4,0)</f>
        <v>151</v>
      </c>
      <c r="L884" t="str">
        <f>VLOOKUP(Table1314[[#This Row],[PrevRecordType]],RecordTypes!$B$13:$C$27,2,0)</f>
        <v>Device Shutdown Finish</v>
      </c>
      <c r="M884" t="str">
        <f>+VLOOKUP(Table1314[[#This Row],[DeviceMAC]],C885:H2787,5,0)</f>
        <v>Device Shutdown Finish</v>
      </c>
    </row>
    <row r="885" spans="2:13" hidden="1" x14ac:dyDescent="0.3">
      <c r="B885" s="5" t="s">
        <v>26</v>
      </c>
      <c r="C885" s="5" t="s">
        <v>95</v>
      </c>
      <c r="D885" s="6">
        <v>44341</v>
      </c>
      <c r="E885" s="28">
        <v>44341.680914351848</v>
      </c>
      <c r="F885" s="7">
        <v>139</v>
      </c>
      <c r="G885" s="7" t="str">
        <f>VLOOKUP(Table1314[[#This Row],[LogRecordType]],RecordTypes!$B$13:$C$27,2,0)</f>
        <v>User Logout Start</v>
      </c>
      <c r="H885" s="5" t="s">
        <v>102</v>
      </c>
      <c r="I885" s="30">
        <f t="shared" si="13"/>
        <v>44341</v>
      </c>
      <c r="J885" s="29">
        <f>+VLOOKUP(Table1314[[#This Row],[DeviceMAC]],C886:F2788,3,0)</f>
        <v>44341.302662037036</v>
      </c>
      <c r="K885">
        <f>+VLOOKUP(Table1314[[#This Row],[DeviceMAC]],C886:F2788,4,0)</f>
        <v>123</v>
      </c>
      <c r="L885" t="str">
        <f>VLOOKUP(Table1314[[#This Row],[PrevRecordType]],RecordTypes!$B$13:$C$27,2,0)</f>
        <v>User Login Start is Good</v>
      </c>
      <c r="M885" t="str">
        <f>+VLOOKUP(Table1314[[#This Row],[DeviceMAC]],C886:H2788,5,0)</f>
        <v>User Login Start is Good</v>
      </c>
    </row>
    <row r="886" spans="2:13" ht="28.8" hidden="1" x14ac:dyDescent="0.3">
      <c r="B886" s="5" t="s">
        <v>29</v>
      </c>
      <c r="C886" s="5" t="s">
        <v>100</v>
      </c>
      <c r="D886" s="6">
        <v>44341</v>
      </c>
      <c r="E886" s="28">
        <v>44341.680810185193</v>
      </c>
      <c r="F886" s="7">
        <v>151</v>
      </c>
      <c r="G886" s="7" t="str">
        <f>VLOOKUP(Table1314[[#This Row],[LogRecordType]],RecordTypes!$B$13:$C$27,2,0)</f>
        <v>Device Shutdown Finish</v>
      </c>
      <c r="H886" s="5" t="s">
        <v>101</v>
      </c>
      <c r="I886" s="30">
        <f t="shared" si="13"/>
        <v>44341</v>
      </c>
      <c r="J886" s="29">
        <f>+VLOOKUP(Table1314[[#This Row],[DeviceMAC]],C887:F2789,3,0)</f>
        <v>44341.680081018523</v>
      </c>
      <c r="K886">
        <f>+VLOOKUP(Table1314[[#This Row],[DeviceMAC]],C887:F2789,4,0)</f>
        <v>149</v>
      </c>
      <c r="L886" t="str">
        <f>VLOOKUP(Table1314[[#This Row],[PrevRecordType]],RecordTypes!$B$13:$C$27,2,0)</f>
        <v>Device Shutdown Start</v>
      </c>
      <c r="M886" t="str">
        <f>+VLOOKUP(Table1314[[#This Row],[DeviceMAC]],C887:H2789,5,0)</f>
        <v>Device Shutdown Start</v>
      </c>
    </row>
    <row r="887" spans="2:13" hidden="1" x14ac:dyDescent="0.3">
      <c r="B887" s="5" t="s">
        <v>29</v>
      </c>
      <c r="C887" s="5" t="s">
        <v>100</v>
      </c>
      <c r="D887" s="6">
        <v>44341</v>
      </c>
      <c r="E887" s="28">
        <v>44341.680081018523</v>
      </c>
      <c r="F887" s="7">
        <v>149</v>
      </c>
      <c r="G887" s="7" t="str">
        <f>VLOOKUP(Table1314[[#This Row],[LogRecordType]],RecordTypes!$B$13:$C$27,2,0)</f>
        <v>Device Shutdown Start</v>
      </c>
      <c r="H887" s="5" t="s">
        <v>101</v>
      </c>
      <c r="I887" s="30">
        <f t="shared" si="13"/>
        <v>44341</v>
      </c>
      <c r="J887" s="29">
        <f>+VLOOKUP(Table1314[[#This Row],[DeviceMAC]],C888:F2790,3,0)</f>
        <v>44341.679189814822</v>
      </c>
      <c r="K887">
        <f>+VLOOKUP(Table1314[[#This Row],[DeviceMAC]],C888:F2790,4,0)</f>
        <v>144</v>
      </c>
      <c r="L887" t="str">
        <f>VLOOKUP(Table1314[[#This Row],[PrevRecordType]],RecordTypes!$B$13:$C$27,2,0)</f>
        <v>User Logout is Good</v>
      </c>
      <c r="M887" t="str">
        <f>+VLOOKUP(Table1314[[#This Row],[DeviceMAC]],C888:H2790,5,0)</f>
        <v>User Logout is Good</v>
      </c>
    </row>
    <row r="888" spans="2:13" ht="28.8" hidden="1" x14ac:dyDescent="0.3">
      <c r="B888" s="5" t="s">
        <v>26</v>
      </c>
      <c r="C888" s="5" t="s">
        <v>79</v>
      </c>
      <c r="D888" s="6">
        <v>44341</v>
      </c>
      <c r="E888" s="28">
        <v>44341.67967592593</v>
      </c>
      <c r="F888" s="7">
        <v>139</v>
      </c>
      <c r="G888" s="7" t="str">
        <f>VLOOKUP(Table1314[[#This Row],[LogRecordType]],RecordTypes!$B$13:$C$27,2,0)</f>
        <v>User Logout Start</v>
      </c>
      <c r="H888" s="5" t="s">
        <v>81</v>
      </c>
      <c r="I888" s="30">
        <f t="shared" si="13"/>
        <v>44341</v>
      </c>
      <c r="J888" s="29">
        <f>+VLOOKUP(Table1314[[#This Row],[DeviceMAC]],C889:F2791,3,0)</f>
        <v>44341.294317129636</v>
      </c>
      <c r="K888">
        <f>+VLOOKUP(Table1314[[#This Row],[DeviceMAC]],C889:F2791,4,0)</f>
        <v>123</v>
      </c>
      <c r="L888" t="str">
        <f>VLOOKUP(Table1314[[#This Row],[PrevRecordType]],RecordTypes!$B$13:$C$27,2,0)</f>
        <v>User Login Start is Good</v>
      </c>
      <c r="M888" t="str">
        <f>+VLOOKUP(Table1314[[#This Row],[DeviceMAC]],C889:H2791,5,0)</f>
        <v>User Login Start is Good</v>
      </c>
    </row>
    <row r="889" spans="2:13" hidden="1" x14ac:dyDescent="0.3">
      <c r="B889" s="5" t="s">
        <v>29</v>
      </c>
      <c r="C889" s="5" t="s">
        <v>100</v>
      </c>
      <c r="D889" s="6">
        <v>44341</v>
      </c>
      <c r="E889" s="28">
        <v>44341.679189814822</v>
      </c>
      <c r="F889" s="7">
        <v>144</v>
      </c>
      <c r="G889" s="7" t="str">
        <f>VLOOKUP(Table1314[[#This Row],[LogRecordType]],RecordTypes!$B$13:$C$27,2,0)</f>
        <v>User Logout is Good</v>
      </c>
      <c r="H889" s="5" t="s">
        <v>104</v>
      </c>
      <c r="I889" s="30">
        <f t="shared" si="13"/>
        <v>44341</v>
      </c>
      <c r="J889" s="29">
        <f>+VLOOKUP(Table1314[[#This Row],[DeviceMAC]],C890:F2792,3,0)</f>
        <v>44341.677847222229</v>
      </c>
      <c r="K889">
        <f>+VLOOKUP(Table1314[[#This Row],[DeviceMAC]],C890:F2792,4,0)</f>
        <v>139</v>
      </c>
      <c r="L889" t="str">
        <f>VLOOKUP(Table1314[[#This Row],[PrevRecordType]],RecordTypes!$B$13:$C$27,2,0)</f>
        <v>User Logout Start</v>
      </c>
      <c r="M889" t="str">
        <f>+VLOOKUP(Table1314[[#This Row],[DeviceMAC]],C890:H2792,5,0)</f>
        <v>User Logout Start</v>
      </c>
    </row>
    <row r="890" spans="2:13" ht="43.2" hidden="1" x14ac:dyDescent="0.3">
      <c r="B890" s="5" t="s">
        <v>26</v>
      </c>
      <c r="C890" s="5" t="s">
        <v>48</v>
      </c>
      <c r="D890" s="6">
        <v>44341</v>
      </c>
      <c r="E890" s="28">
        <v>44341.679062499992</v>
      </c>
      <c r="F890" s="7">
        <v>156</v>
      </c>
      <c r="G890" s="7" t="str">
        <f>VLOOKUP(Table1314[[#This Row],[LogRecordType]],RecordTypes!$B$13:$C$27,2,0)</f>
        <v>PowerDown Or Network Disconnect Discovered</v>
      </c>
      <c r="H890" s="5" t="s">
        <v>67</v>
      </c>
      <c r="I890" s="30">
        <f t="shared" si="13"/>
        <v>44341</v>
      </c>
      <c r="J890" s="29">
        <f>+VLOOKUP(Table1314[[#This Row],[DeviceMAC]],C891:F2793,3,0)</f>
        <v>44341.67891203703</v>
      </c>
      <c r="K890">
        <f>+VLOOKUP(Table1314[[#This Row],[DeviceMAC]],C891:F2793,4,0)</f>
        <v>144</v>
      </c>
      <c r="L890" t="str">
        <f>VLOOKUP(Table1314[[#This Row],[PrevRecordType]],RecordTypes!$B$13:$C$27,2,0)</f>
        <v>User Logout is Good</v>
      </c>
      <c r="M890" t="str">
        <f>+VLOOKUP(Table1314[[#This Row],[DeviceMAC]],C891:H2793,5,0)</f>
        <v>User Logout is Good</v>
      </c>
    </row>
    <row r="891" spans="2:13" hidden="1" x14ac:dyDescent="0.3">
      <c r="B891" s="5" t="s">
        <v>26</v>
      </c>
      <c r="C891" s="5" t="s">
        <v>48</v>
      </c>
      <c r="D891" s="6">
        <v>44341</v>
      </c>
      <c r="E891" s="28">
        <v>44341.67891203703</v>
      </c>
      <c r="F891" s="7">
        <v>144</v>
      </c>
      <c r="G891" s="7" t="str">
        <f>VLOOKUP(Table1314[[#This Row],[LogRecordType]],RecordTypes!$B$13:$C$27,2,0)</f>
        <v>User Logout is Good</v>
      </c>
      <c r="H891" s="5" t="s">
        <v>63</v>
      </c>
      <c r="I891" s="30">
        <f t="shared" si="13"/>
        <v>44341</v>
      </c>
      <c r="J891" s="29">
        <f>+VLOOKUP(Table1314[[#This Row],[DeviceMAC]],C892:F2794,3,0)</f>
        <v>44341.678564814807</v>
      </c>
      <c r="K891">
        <f>+VLOOKUP(Table1314[[#This Row],[DeviceMAC]],C892:F2794,4,0)</f>
        <v>139</v>
      </c>
      <c r="L891" t="str">
        <f>VLOOKUP(Table1314[[#This Row],[PrevRecordType]],RecordTypes!$B$13:$C$27,2,0)</f>
        <v>User Logout Start</v>
      </c>
      <c r="M891" t="str">
        <f>+VLOOKUP(Table1314[[#This Row],[DeviceMAC]],C892:H2794,5,0)</f>
        <v>User Logout Start</v>
      </c>
    </row>
    <row r="892" spans="2:13" hidden="1" x14ac:dyDescent="0.3">
      <c r="B892" s="5" t="s">
        <v>26</v>
      </c>
      <c r="C892" s="5" t="s">
        <v>48</v>
      </c>
      <c r="D892" s="6">
        <v>44341</v>
      </c>
      <c r="E892" s="28">
        <v>44341.678564814807</v>
      </c>
      <c r="F892" s="7">
        <v>139</v>
      </c>
      <c r="G892" s="7" t="str">
        <f>VLOOKUP(Table1314[[#This Row],[LogRecordType]],RecordTypes!$B$13:$C$27,2,0)</f>
        <v>User Logout Start</v>
      </c>
      <c r="H892" s="5" t="s">
        <v>63</v>
      </c>
      <c r="I892" s="30">
        <f t="shared" si="13"/>
        <v>44341</v>
      </c>
      <c r="J892" s="29">
        <f>+VLOOKUP(Table1314[[#This Row],[DeviceMAC]],C893:F2795,3,0)</f>
        <v>44341.293842592582</v>
      </c>
      <c r="K892">
        <f>+VLOOKUP(Table1314[[#This Row],[DeviceMAC]],C893:F2795,4,0)</f>
        <v>123</v>
      </c>
      <c r="L892" t="str">
        <f>VLOOKUP(Table1314[[#This Row],[PrevRecordType]],RecordTypes!$B$13:$C$27,2,0)</f>
        <v>User Login Start is Good</v>
      </c>
      <c r="M892" t="str">
        <f>+VLOOKUP(Table1314[[#This Row],[DeviceMAC]],C893:H2795,5,0)</f>
        <v>User Login Start is Good</v>
      </c>
    </row>
    <row r="893" spans="2:13" ht="28.8" hidden="1" x14ac:dyDescent="0.3">
      <c r="B893" s="5" t="s">
        <v>29</v>
      </c>
      <c r="C893" s="5" t="s">
        <v>100</v>
      </c>
      <c r="D893" s="6">
        <v>44341</v>
      </c>
      <c r="E893" s="28">
        <v>44341.677847222229</v>
      </c>
      <c r="F893" s="7">
        <v>139</v>
      </c>
      <c r="G893" s="7" t="str">
        <f>VLOOKUP(Table1314[[#This Row],[LogRecordType]],RecordTypes!$B$13:$C$27,2,0)</f>
        <v>User Logout Start</v>
      </c>
      <c r="H893" s="5" t="s">
        <v>103</v>
      </c>
      <c r="I893" s="30">
        <f t="shared" si="13"/>
        <v>44341</v>
      </c>
      <c r="J893" s="29">
        <f>+VLOOKUP(Table1314[[#This Row],[DeviceMAC]],C894:F2796,3,0)</f>
        <v>44341.306030092594</v>
      </c>
      <c r="K893">
        <f>+VLOOKUP(Table1314[[#This Row],[DeviceMAC]],C894:F2796,4,0)</f>
        <v>123</v>
      </c>
      <c r="L893" t="str">
        <f>VLOOKUP(Table1314[[#This Row],[PrevRecordType]],RecordTypes!$B$13:$C$27,2,0)</f>
        <v>User Login Start is Good</v>
      </c>
      <c r="M893" t="str">
        <f>+VLOOKUP(Table1314[[#This Row],[DeviceMAC]],C894:H2796,5,0)</f>
        <v>User Login Start is Good</v>
      </c>
    </row>
    <row r="894" spans="2:13" ht="43.2" hidden="1" x14ac:dyDescent="0.3">
      <c r="B894" s="5" t="s">
        <v>29</v>
      </c>
      <c r="C894" s="5" t="s">
        <v>97</v>
      </c>
      <c r="D894" s="6">
        <v>44341</v>
      </c>
      <c r="E894" s="28">
        <v>44341.67587962962</v>
      </c>
      <c r="F894" s="7">
        <v>156</v>
      </c>
      <c r="G894" s="7" t="str">
        <f>VLOOKUP(Table1314[[#This Row],[LogRecordType]],RecordTypes!$B$13:$C$27,2,0)</f>
        <v>PowerDown Or Network Disconnect Discovered</v>
      </c>
      <c r="H894" s="5" t="s">
        <v>67</v>
      </c>
      <c r="I894" s="30">
        <f t="shared" si="13"/>
        <v>44341</v>
      </c>
      <c r="J894" s="29">
        <f>+VLOOKUP(Table1314[[#This Row],[DeviceMAC]],C895:F2797,3,0)</f>
        <v>44341.675729166658</v>
      </c>
      <c r="K894">
        <f>+VLOOKUP(Table1314[[#This Row],[DeviceMAC]],C895:F2797,4,0)</f>
        <v>151</v>
      </c>
      <c r="L894" t="str">
        <f>VLOOKUP(Table1314[[#This Row],[PrevRecordType]],RecordTypes!$B$13:$C$27,2,0)</f>
        <v>Device Shutdown Finish</v>
      </c>
      <c r="M894" t="str">
        <f>+VLOOKUP(Table1314[[#This Row],[DeviceMAC]],C895:H2797,5,0)</f>
        <v>Device Shutdown Finish</v>
      </c>
    </row>
    <row r="895" spans="2:13" ht="28.8" hidden="1" x14ac:dyDescent="0.3">
      <c r="B895" s="5" t="s">
        <v>29</v>
      </c>
      <c r="C895" s="5" t="s">
        <v>97</v>
      </c>
      <c r="D895" s="6">
        <v>44341</v>
      </c>
      <c r="E895" s="28">
        <v>44341.675729166658</v>
      </c>
      <c r="F895" s="7">
        <v>151</v>
      </c>
      <c r="G895" s="7" t="str">
        <f>VLOOKUP(Table1314[[#This Row],[LogRecordType]],RecordTypes!$B$13:$C$27,2,0)</f>
        <v>Device Shutdown Finish</v>
      </c>
      <c r="H895" s="5" t="s">
        <v>98</v>
      </c>
      <c r="I895" s="30">
        <f t="shared" si="13"/>
        <v>44341</v>
      </c>
      <c r="J895" s="29">
        <f>+VLOOKUP(Table1314[[#This Row],[DeviceMAC]],C896:F2798,3,0)</f>
        <v>44341.674837962957</v>
      </c>
      <c r="K895">
        <f>+VLOOKUP(Table1314[[#This Row],[DeviceMAC]],C896:F2798,4,0)</f>
        <v>149</v>
      </c>
      <c r="L895" t="str">
        <f>VLOOKUP(Table1314[[#This Row],[PrevRecordType]],RecordTypes!$B$13:$C$27,2,0)</f>
        <v>Device Shutdown Start</v>
      </c>
      <c r="M895" t="str">
        <f>+VLOOKUP(Table1314[[#This Row],[DeviceMAC]],C896:H2798,5,0)</f>
        <v>Device Shutdown Start</v>
      </c>
    </row>
    <row r="896" spans="2:13" ht="43.2" hidden="1" x14ac:dyDescent="0.3">
      <c r="B896" s="5" t="s">
        <v>29</v>
      </c>
      <c r="C896" s="5" t="s">
        <v>74</v>
      </c>
      <c r="D896" s="6">
        <v>44341</v>
      </c>
      <c r="E896" s="28">
        <v>44341.675381944442</v>
      </c>
      <c r="F896" s="7">
        <v>156</v>
      </c>
      <c r="G896" s="7" t="str">
        <f>VLOOKUP(Table1314[[#This Row],[LogRecordType]],RecordTypes!$B$13:$C$27,2,0)</f>
        <v>PowerDown Or Network Disconnect Discovered</v>
      </c>
      <c r="H896" s="5" t="s">
        <v>67</v>
      </c>
      <c r="I896" s="30">
        <f t="shared" si="13"/>
        <v>44341</v>
      </c>
      <c r="J896" s="29">
        <f>+VLOOKUP(Table1314[[#This Row],[DeviceMAC]],C897:F2799,3,0)</f>
        <v>44341.67523148148</v>
      </c>
      <c r="K896">
        <f>+VLOOKUP(Table1314[[#This Row],[DeviceMAC]],C897:F2799,4,0)</f>
        <v>144</v>
      </c>
      <c r="L896" t="str">
        <f>VLOOKUP(Table1314[[#This Row],[PrevRecordType]],RecordTypes!$B$13:$C$27,2,0)</f>
        <v>User Logout is Good</v>
      </c>
      <c r="M896" t="str">
        <f>+VLOOKUP(Table1314[[#This Row],[DeviceMAC]],C897:H2799,5,0)</f>
        <v>User Logout is Good</v>
      </c>
    </row>
    <row r="897" spans="2:13" ht="43.2" hidden="1" x14ac:dyDescent="0.3">
      <c r="B897" s="5" t="s">
        <v>29</v>
      </c>
      <c r="C897" s="5" t="s">
        <v>70</v>
      </c>
      <c r="D897" s="6">
        <v>44341</v>
      </c>
      <c r="E897" s="28">
        <v>44341.675335648164</v>
      </c>
      <c r="F897" s="7">
        <v>156</v>
      </c>
      <c r="G897" s="7" t="str">
        <f>VLOOKUP(Table1314[[#This Row],[LogRecordType]],RecordTypes!$B$13:$C$27,2,0)</f>
        <v>PowerDown Or Network Disconnect Discovered</v>
      </c>
      <c r="H897" s="5" t="s">
        <v>67</v>
      </c>
      <c r="I897" s="30">
        <f t="shared" si="13"/>
        <v>44341</v>
      </c>
      <c r="J897" s="29">
        <f>+VLOOKUP(Table1314[[#This Row],[DeviceMAC]],C898:F2800,3,0)</f>
        <v>44341.675208333349</v>
      </c>
      <c r="K897">
        <f>+VLOOKUP(Table1314[[#This Row],[DeviceMAC]],C898:F2800,4,0)</f>
        <v>151</v>
      </c>
      <c r="L897" t="str">
        <f>VLOOKUP(Table1314[[#This Row],[PrevRecordType]],RecordTypes!$B$13:$C$27,2,0)</f>
        <v>Device Shutdown Finish</v>
      </c>
      <c r="M897" t="str">
        <f>+VLOOKUP(Table1314[[#This Row],[DeviceMAC]],C898:H2800,5,0)</f>
        <v>Device Shutdown Finish</v>
      </c>
    </row>
    <row r="898" spans="2:13" hidden="1" x14ac:dyDescent="0.3">
      <c r="B898" s="5" t="s">
        <v>29</v>
      </c>
      <c r="C898" s="5" t="s">
        <v>74</v>
      </c>
      <c r="D898" s="6">
        <v>44341</v>
      </c>
      <c r="E898" s="28">
        <v>44341.67523148148</v>
      </c>
      <c r="F898" s="7">
        <v>144</v>
      </c>
      <c r="G898" s="7" t="str">
        <f>VLOOKUP(Table1314[[#This Row],[LogRecordType]],RecordTypes!$B$13:$C$27,2,0)</f>
        <v>User Logout is Good</v>
      </c>
      <c r="H898" s="5" t="s">
        <v>94</v>
      </c>
      <c r="I898" s="30">
        <f t="shared" si="13"/>
        <v>44341</v>
      </c>
      <c r="J898" s="29">
        <f>+VLOOKUP(Table1314[[#This Row],[DeviceMAC]],C899:F2801,3,0)</f>
        <v>44341.673993055556</v>
      </c>
      <c r="K898">
        <f>+VLOOKUP(Table1314[[#This Row],[DeviceMAC]],C899:F2801,4,0)</f>
        <v>139</v>
      </c>
      <c r="L898" t="str">
        <f>VLOOKUP(Table1314[[#This Row],[PrevRecordType]],RecordTypes!$B$13:$C$27,2,0)</f>
        <v>User Logout Start</v>
      </c>
      <c r="M898" t="str">
        <f>+VLOOKUP(Table1314[[#This Row],[DeviceMAC]],C899:H2801,5,0)</f>
        <v>User Logout Start</v>
      </c>
    </row>
    <row r="899" spans="2:13" ht="28.8" hidden="1" x14ac:dyDescent="0.3">
      <c r="B899" s="5" t="s">
        <v>29</v>
      </c>
      <c r="C899" s="5" t="s">
        <v>70</v>
      </c>
      <c r="D899" s="6">
        <v>44341</v>
      </c>
      <c r="E899" s="28">
        <v>44341.675208333349</v>
      </c>
      <c r="F899" s="7">
        <v>151</v>
      </c>
      <c r="G899" s="7" t="str">
        <f>VLOOKUP(Table1314[[#This Row],[LogRecordType]],RecordTypes!$B$13:$C$27,2,0)</f>
        <v>Device Shutdown Finish</v>
      </c>
      <c r="H899" s="5" t="s">
        <v>71</v>
      </c>
      <c r="I899" s="30">
        <f t="shared" si="13"/>
        <v>44341</v>
      </c>
      <c r="J899" s="29">
        <f>+VLOOKUP(Table1314[[#This Row],[DeviceMAC]],C900:F2802,3,0)</f>
        <v>44341.674386574086</v>
      </c>
      <c r="K899">
        <f>+VLOOKUP(Table1314[[#This Row],[DeviceMAC]],C900:F2802,4,0)</f>
        <v>149</v>
      </c>
      <c r="L899" t="str">
        <f>VLOOKUP(Table1314[[#This Row],[PrevRecordType]],RecordTypes!$B$13:$C$27,2,0)</f>
        <v>Device Shutdown Start</v>
      </c>
      <c r="M899" t="str">
        <f>+VLOOKUP(Table1314[[#This Row],[DeviceMAC]],C900:H2802,5,0)</f>
        <v>Device Shutdown Start</v>
      </c>
    </row>
    <row r="900" spans="2:13" hidden="1" x14ac:dyDescent="0.3">
      <c r="B900" s="5" t="s">
        <v>29</v>
      </c>
      <c r="C900" s="5" t="s">
        <v>97</v>
      </c>
      <c r="D900" s="6">
        <v>44341</v>
      </c>
      <c r="E900" s="28">
        <v>44341.674837962957</v>
      </c>
      <c r="F900" s="7">
        <v>149</v>
      </c>
      <c r="G900" s="7" t="str">
        <f>VLOOKUP(Table1314[[#This Row],[LogRecordType]],RecordTypes!$B$13:$C$27,2,0)</f>
        <v>Device Shutdown Start</v>
      </c>
      <c r="H900" s="5" t="s">
        <v>98</v>
      </c>
      <c r="I900" s="30">
        <f t="shared" si="13"/>
        <v>44341</v>
      </c>
      <c r="J900" s="29">
        <f>+VLOOKUP(Table1314[[#This Row],[DeviceMAC]],C901:F2803,3,0)</f>
        <v>44341.674432870364</v>
      </c>
      <c r="K900">
        <f>+VLOOKUP(Table1314[[#This Row],[DeviceMAC]],C901:F2803,4,0)</f>
        <v>144</v>
      </c>
      <c r="L900" t="str">
        <f>VLOOKUP(Table1314[[#This Row],[PrevRecordType]],RecordTypes!$B$13:$C$27,2,0)</f>
        <v>User Logout is Good</v>
      </c>
      <c r="M900" t="str">
        <f>+VLOOKUP(Table1314[[#This Row],[DeviceMAC]],C901:H2803,5,0)</f>
        <v>User Logout is Good</v>
      </c>
    </row>
    <row r="901" spans="2:13" hidden="1" x14ac:dyDescent="0.3">
      <c r="B901" s="5" t="s">
        <v>29</v>
      </c>
      <c r="C901" s="5" t="s">
        <v>97</v>
      </c>
      <c r="D901" s="6">
        <v>44341</v>
      </c>
      <c r="E901" s="28">
        <v>44341.674432870364</v>
      </c>
      <c r="F901" s="7">
        <v>144</v>
      </c>
      <c r="G901" s="7" t="str">
        <f>VLOOKUP(Table1314[[#This Row],[LogRecordType]],RecordTypes!$B$13:$C$27,2,0)</f>
        <v>User Logout is Good</v>
      </c>
      <c r="H901" s="5" t="s">
        <v>94</v>
      </c>
      <c r="I901" s="30">
        <f t="shared" si="13"/>
        <v>44341</v>
      </c>
      <c r="J901" s="29">
        <f>+VLOOKUP(Table1314[[#This Row],[DeviceMAC]],C902:F2804,3,0)</f>
        <v>44341.673113425924</v>
      </c>
      <c r="K901">
        <f>+VLOOKUP(Table1314[[#This Row],[DeviceMAC]],C902:F2804,4,0)</f>
        <v>139</v>
      </c>
      <c r="L901" t="str">
        <f>VLOOKUP(Table1314[[#This Row],[PrevRecordType]],RecordTypes!$B$13:$C$27,2,0)</f>
        <v>User Logout Start</v>
      </c>
      <c r="M901" t="str">
        <f>+VLOOKUP(Table1314[[#This Row],[DeviceMAC]],C902:H2804,5,0)</f>
        <v>User Logout Start</v>
      </c>
    </row>
    <row r="902" spans="2:13" hidden="1" x14ac:dyDescent="0.3">
      <c r="B902" s="5" t="s">
        <v>29</v>
      </c>
      <c r="C902" s="5" t="s">
        <v>70</v>
      </c>
      <c r="D902" s="6">
        <v>44341</v>
      </c>
      <c r="E902" s="28">
        <v>44341.674386574086</v>
      </c>
      <c r="F902" s="7">
        <v>149</v>
      </c>
      <c r="G902" s="7" t="str">
        <f>VLOOKUP(Table1314[[#This Row],[LogRecordType]],RecordTypes!$B$13:$C$27,2,0)</f>
        <v>Device Shutdown Start</v>
      </c>
      <c r="H902" s="5" t="s">
        <v>71</v>
      </c>
      <c r="I902" s="30">
        <f t="shared" si="13"/>
        <v>44341</v>
      </c>
      <c r="J902" s="29">
        <f>+VLOOKUP(Table1314[[#This Row],[DeviceMAC]],C903:F2805,3,0)</f>
        <v>44341.673842592601</v>
      </c>
      <c r="K902">
        <f>+VLOOKUP(Table1314[[#This Row],[DeviceMAC]],C903:F2805,4,0)</f>
        <v>144</v>
      </c>
      <c r="L902" t="str">
        <f>VLOOKUP(Table1314[[#This Row],[PrevRecordType]],RecordTypes!$B$13:$C$27,2,0)</f>
        <v>User Logout is Good</v>
      </c>
      <c r="M902" t="str">
        <f>+VLOOKUP(Table1314[[#This Row],[DeviceMAC]],C903:H2805,5,0)</f>
        <v>User Logout is Good</v>
      </c>
    </row>
    <row r="903" spans="2:13" hidden="1" x14ac:dyDescent="0.3">
      <c r="B903" s="5" t="s">
        <v>29</v>
      </c>
      <c r="C903" s="5" t="s">
        <v>74</v>
      </c>
      <c r="D903" s="6">
        <v>44341</v>
      </c>
      <c r="E903" s="28">
        <v>44341.673993055556</v>
      </c>
      <c r="F903" s="7">
        <v>139</v>
      </c>
      <c r="G903" s="7" t="str">
        <f>VLOOKUP(Table1314[[#This Row],[LogRecordType]],RecordTypes!$B$13:$C$27,2,0)</f>
        <v>User Logout Start</v>
      </c>
      <c r="H903" s="5" t="s">
        <v>94</v>
      </c>
      <c r="I903" s="30">
        <f t="shared" si="13"/>
        <v>44341</v>
      </c>
      <c r="J903" s="29">
        <f>+VLOOKUP(Table1314[[#This Row],[DeviceMAC]],C904:F2806,3,0)</f>
        <v>44341.303472222222</v>
      </c>
      <c r="K903">
        <f>+VLOOKUP(Table1314[[#This Row],[DeviceMAC]],C904:F2806,4,0)</f>
        <v>123</v>
      </c>
      <c r="L903" t="str">
        <f>VLOOKUP(Table1314[[#This Row],[PrevRecordType]],RecordTypes!$B$13:$C$27,2,0)</f>
        <v>User Login Start is Good</v>
      </c>
      <c r="M903" t="str">
        <f>+VLOOKUP(Table1314[[#This Row],[DeviceMAC]],C904:H2806,5,0)</f>
        <v>User Login Start is Good</v>
      </c>
    </row>
    <row r="904" spans="2:13" hidden="1" x14ac:dyDescent="0.3">
      <c r="B904" s="5" t="s">
        <v>29</v>
      </c>
      <c r="C904" s="5" t="s">
        <v>70</v>
      </c>
      <c r="D904" s="6">
        <v>44341</v>
      </c>
      <c r="E904" s="28">
        <v>44341.673842592601</v>
      </c>
      <c r="F904" s="7">
        <v>144</v>
      </c>
      <c r="G904" s="7" t="str">
        <f>VLOOKUP(Table1314[[#This Row],[LogRecordType]],RecordTypes!$B$13:$C$27,2,0)</f>
        <v>User Logout is Good</v>
      </c>
      <c r="H904" s="5" t="s">
        <v>78</v>
      </c>
      <c r="I904" s="30">
        <f t="shared" si="13"/>
        <v>44341</v>
      </c>
      <c r="J904" s="29">
        <f>+VLOOKUP(Table1314[[#This Row],[DeviceMAC]],C905:F2807,3,0)</f>
        <v>44341.673483796309</v>
      </c>
      <c r="K904">
        <f>+VLOOKUP(Table1314[[#This Row],[DeviceMAC]],C905:F2807,4,0)</f>
        <v>139</v>
      </c>
      <c r="L904" t="str">
        <f>VLOOKUP(Table1314[[#This Row],[PrevRecordType]],RecordTypes!$B$13:$C$27,2,0)</f>
        <v>User Logout Start</v>
      </c>
      <c r="M904" t="str">
        <f>+VLOOKUP(Table1314[[#This Row],[DeviceMAC]],C905:H2807,5,0)</f>
        <v>User Logout Start</v>
      </c>
    </row>
    <row r="905" spans="2:13" ht="28.8" hidden="1" x14ac:dyDescent="0.3">
      <c r="B905" s="5" t="s">
        <v>29</v>
      </c>
      <c r="C905" s="5" t="s">
        <v>70</v>
      </c>
      <c r="D905" s="6">
        <v>44341</v>
      </c>
      <c r="E905" s="28">
        <v>44341.673483796309</v>
      </c>
      <c r="F905" s="7">
        <v>139</v>
      </c>
      <c r="G905" s="7" t="str">
        <f>VLOOKUP(Table1314[[#This Row],[LogRecordType]],RecordTypes!$B$13:$C$27,2,0)</f>
        <v>User Logout Start</v>
      </c>
      <c r="H905" s="5" t="s">
        <v>77</v>
      </c>
      <c r="I905" s="30">
        <f t="shared" si="13"/>
        <v>44341</v>
      </c>
      <c r="J905" s="29">
        <f>+VLOOKUP(Table1314[[#This Row],[DeviceMAC]],C906:F2808,3,0)</f>
        <v>44341.293020833342</v>
      </c>
      <c r="K905">
        <f>+VLOOKUP(Table1314[[#This Row],[DeviceMAC]],C906:F2808,4,0)</f>
        <v>123</v>
      </c>
      <c r="L905" t="str">
        <f>VLOOKUP(Table1314[[#This Row],[PrevRecordType]],RecordTypes!$B$13:$C$27,2,0)</f>
        <v>User Login Start is Good</v>
      </c>
      <c r="M905" t="str">
        <f>+VLOOKUP(Table1314[[#This Row],[DeviceMAC]],C906:H2808,5,0)</f>
        <v>User Login Start is Good</v>
      </c>
    </row>
    <row r="906" spans="2:13" ht="43.2" hidden="1" x14ac:dyDescent="0.3">
      <c r="B906" s="5" t="s">
        <v>26</v>
      </c>
      <c r="C906" s="5" t="s">
        <v>56</v>
      </c>
      <c r="D906" s="6">
        <v>44341</v>
      </c>
      <c r="E906" s="28">
        <v>44341.673171296301</v>
      </c>
      <c r="F906" s="7">
        <v>156</v>
      </c>
      <c r="G906" s="7" t="str">
        <f>VLOOKUP(Table1314[[#This Row],[LogRecordType]],RecordTypes!$B$13:$C$27,2,0)</f>
        <v>PowerDown Or Network Disconnect Discovered</v>
      </c>
      <c r="H906" s="5" t="s">
        <v>67</v>
      </c>
      <c r="I906" s="30">
        <f t="shared" si="13"/>
        <v>44341</v>
      </c>
      <c r="J906" s="29">
        <f>+VLOOKUP(Table1314[[#This Row],[DeviceMAC]],C907:F2809,3,0)</f>
        <v>44341.673043981486</v>
      </c>
      <c r="K906">
        <f>+VLOOKUP(Table1314[[#This Row],[DeviceMAC]],C907:F2809,4,0)</f>
        <v>144</v>
      </c>
      <c r="L906" t="str">
        <f>VLOOKUP(Table1314[[#This Row],[PrevRecordType]],RecordTypes!$B$13:$C$27,2,0)</f>
        <v>User Logout is Good</v>
      </c>
      <c r="M906" t="str">
        <f>+VLOOKUP(Table1314[[#This Row],[DeviceMAC]],C907:H2809,5,0)</f>
        <v>User Logout is Good</v>
      </c>
    </row>
    <row r="907" spans="2:13" ht="28.8" hidden="1" x14ac:dyDescent="0.3">
      <c r="B907" s="5" t="s">
        <v>29</v>
      </c>
      <c r="C907" s="5" t="s">
        <v>97</v>
      </c>
      <c r="D907" s="6">
        <v>44341</v>
      </c>
      <c r="E907" s="28">
        <v>44341.673113425924</v>
      </c>
      <c r="F907" s="7">
        <v>139</v>
      </c>
      <c r="G907" s="7" t="str">
        <f>VLOOKUP(Table1314[[#This Row],[LogRecordType]],RecordTypes!$B$13:$C$27,2,0)</f>
        <v>User Logout Start</v>
      </c>
      <c r="H907" s="5" t="s">
        <v>99</v>
      </c>
      <c r="I907" s="30">
        <f t="shared" ref="I907:I970" si="14">+VLOOKUP(C907,C908:H2810,2,0)</f>
        <v>44341</v>
      </c>
      <c r="J907" s="29">
        <f>+VLOOKUP(Table1314[[#This Row],[DeviceMAC]],C908:F2810,3,0)</f>
        <v>44341.300694444442</v>
      </c>
      <c r="K907">
        <f>+VLOOKUP(Table1314[[#This Row],[DeviceMAC]],C908:F2810,4,0)</f>
        <v>123</v>
      </c>
      <c r="L907" t="str">
        <f>VLOOKUP(Table1314[[#This Row],[PrevRecordType]],RecordTypes!$B$13:$C$27,2,0)</f>
        <v>User Login Start is Good</v>
      </c>
      <c r="M907" t="str">
        <f>+VLOOKUP(Table1314[[#This Row],[DeviceMAC]],C908:H2810,5,0)</f>
        <v>User Login Start is Good</v>
      </c>
    </row>
    <row r="908" spans="2:13" hidden="1" x14ac:dyDescent="0.3">
      <c r="B908" s="5" t="s">
        <v>26</v>
      </c>
      <c r="C908" s="5" t="s">
        <v>56</v>
      </c>
      <c r="D908" s="6">
        <v>44341</v>
      </c>
      <c r="E908" s="28">
        <v>44341.673043981486</v>
      </c>
      <c r="F908" s="7">
        <v>144</v>
      </c>
      <c r="G908" s="7" t="str">
        <f>VLOOKUP(Table1314[[#This Row],[LogRecordType]],RecordTypes!$B$13:$C$27,2,0)</f>
        <v>User Logout is Good</v>
      </c>
      <c r="H908" s="5" t="s">
        <v>68</v>
      </c>
      <c r="I908" s="30">
        <f t="shared" si="14"/>
        <v>44341</v>
      </c>
      <c r="J908" s="29">
        <f>+VLOOKUP(Table1314[[#This Row],[DeviceMAC]],C909:F2811,3,0)</f>
        <v>44341.672662037039</v>
      </c>
      <c r="K908">
        <f>+VLOOKUP(Table1314[[#This Row],[DeviceMAC]],C909:F2811,4,0)</f>
        <v>139</v>
      </c>
      <c r="L908" t="str">
        <f>VLOOKUP(Table1314[[#This Row],[PrevRecordType]],RecordTypes!$B$13:$C$27,2,0)</f>
        <v>User Logout Start</v>
      </c>
      <c r="M908" t="str">
        <f>+VLOOKUP(Table1314[[#This Row],[DeviceMAC]],C909:H2811,5,0)</f>
        <v>User Logout Start</v>
      </c>
    </row>
    <row r="909" spans="2:13" hidden="1" x14ac:dyDescent="0.3">
      <c r="B909" s="5" t="s">
        <v>26</v>
      </c>
      <c r="C909" s="5" t="s">
        <v>56</v>
      </c>
      <c r="D909" s="6">
        <v>44341</v>
      </c>
      <c r="E909" s="28">
        <v>44341.672662037039</v>
      </c>
      <c r="F909" s="7">
        <v>139</v>
      </c>
      <c r="G909" s="7" t="str">
        <f>VLOOKUP(Table1314[[#This Row],[LogRecordType]],RecordTypes!$B$13:$C$27,2,0)</f>
        <v>User Logout Start</v>
      </c>
      <c r="H909" s="5" t="s">
        <v>68</v>
      </c>
      <c r="I909" s="30">
        <f t="shared" si="14"/>
        <v>44341</v>
      </c>
      <c r="J909" s="29">
        <f>+VLOOKUP(Table1314[[#This Row],[DeviceMAC]],C910:F2812,3,0)</f>
        <v>44341.290300925924</v>
      </c>
      <c r="K909">
        <f>+VLOOKUP(Table1314[[#This Row],[DeviceMAC]],C910:F2812,4,0)</f>
        <v>123</v>
      </c>
      <c r="L909" t="str">
        <f>VLOOKUP(Table1314[[#This Row],[PrevRecordType]],RecordTypes!$B$13:$C$27,2,0)</f>
        <v>User Login Start is Good</v>
      </c>
      <c r="M909" t="str">
        <f>+VLOOKUP(Table1314[[#This Row],[DeviceMAC]],C910:H2812,5,0)</f>
        <v>User Login Start is Good</v>
      </c>
    </row>
    <row r="910" spans="2:13" ht="43.2" hidden="1" x14ac:dyDescent="0.3">
      <c r="B910" s="5" t="s">
        <v>26</v>
      </c>
      <c r="C910" s="5" t="s">
        <v>64</v>
      </c>
      <c r="D910" s="6">
        <v>44341</v>
      </c>
      <c r="E910" s="28">
        <v>44341.665381944447</v>
      </c>
      <c r="F910" s="7">
        <v>156</v>
      </c>
      <c r="G910" s="7" t="str">
        <f>VLOOKUP(Table1314[[#This Row],[LogRecordType]],RecordTypes!$B$13:$C$27,2,0)</f>
        <v>PowerDown Or Network Disconnect Discovered</v>
      </c>
      <c r="H910" s="5" t="s">
        <v>67</v>
      </c>
      <c r="I910" s="30">
        <f t="shared" si="14"/>
        <v>44341</v>
      </c>
      <c r="J910" s="29">
        <f>+VLOOKUP(Table1314[[#This Row],[DeviceMAC]],C911:F2813,3,0)</f>
        <v>44341.665266203709</v>
      </c>
      <c r="K910">
        <f>+VLOOKUP(Table1314[[#This Row],[DeviceMAC]],C911:F2813,4,0)</f>
        <v>144</v>
      </c>
      <c r="L910" t="str">
        <f>VLOOKUP(Table1314[[#This Row],[PrevRecordType]],RecordTypes!$B$13:$C$27,2,0)</f>
        <v>User Logout is Good</v>
      </c>
      <c r="M910" t="str">
        <f>+VLOOKUP(Table1314[[#This Row],[DeviceMAC]],C911:H2813,5,0)</f>
        <v>User Logout is Good</v>
      </c>
    </row>
    <row r="911" spans="2:13" hidden="1" x14ac:dyDescent="0.3">
      <c r="B911" s="5" t="s">
        <v>26</v>
      </c>
      <c r="C911" s="5" t="s">
        <v>64</v>
      </c>
      <c r="D911" s="6">
        <v>44341</v>
      </c>
      <c r="E911" s="28">
        <v>44341.665266203709</v>
      </c>
      <c r="F911" s="7">
        <v>144</v>
      </c>
      <c r="G911" s="7" t="str">
        <f>VLOOKUP(Table1314[[#This Row],[LogRecordType]],RecordTypes!$B$13:$C$27,2,0)</f>
        <v>User Logout is Good</v>
      </c>
      <c r="H911" s="5" t="s">
        <v>90</v>
      </c>
      <c r="I911" s="30">
        <f t="shared" si="14"/>
        <v>44341</v>
      </c>
      <c r="J911" s="29">
        <f>+VLOOKUP(Table1314[[#This Row],[DeviceMAC]],C912:F2814,3,0)</f>
        <v>44341.663969907415</v>
      </c>
      <c r="K911">
        <f>+VLOOKUP(Table1314[[#This Row],[DeviceMAC]],C912:F2814,4,0)</f>
        <v>139</v>
      </c>
      <c r="L911" t="str">
        <f>VLOOKUP(Table1314[[#This Row],[PrevRecordType]],RecordTypes!$B$13:$C$27,2,0)</f>
        <v>User Logout Start</v>
      </c>
      <c r="M911" t="str">
        <f>+VLOOKUP(Table1314[[#This Row],[DeviceMAC]],C912:H2814,5,0)</f>
        <v>User Logout Start</v>
      </c>
    </row>
    <row r="912" spans="2:13" ht="43.2" hidden="1" x14ac:dyDescent="0.3">
      <c r="B912" s="5" t="s">
        <v>26</v>
      </c>
      <c r="C912" s="5" t="s">
        <v>43</v>
      </c>
      <c r="D912" s="6">
        <v>44341</v>
      </c>
      <c r="E912" s="28">
        <v>44341.665185185178</v>
      </c>
      <c r="F912" s="7">
        <v>156</v>
      </c>
      <c r="G912" s="7" t="str">
        <f>VLOOKUP(Table1314[[#This Row],[LogRecordType]],RecordTypes!$B$13:$C$27,2,0)</f>
        <v>PowerDown Or Network Disconnect Discovered</v>
      </c>
      <c r="H912" s="5" t="s">
        <v>67</v>
      </c>
      <c r="I912" s="30">
        <f t="shared" si="14"/>
        <v>44341</v>
      </c>
      <c r="J912" s="29">
        <f>+VLOOKUP(Table1314[[#This Row],[DeviceMAC]],C913:F2815,3,0)</f>
        <v>44341.665057870363</v>
      </c>
      <c r="K912">
        <f>+VLOOKUP(Table1314[[#This Row],[DeviceMAC]],C913:F2815,4,0)</f>
        <v>151</v>
      </c>
      <c r="L912" t="str">
        <f>VLOOKUP(Table1314[[#This Row],[PrevRecordType]],RecordTypes!$B$13:$C$27,2,0)</f>
        <v>Device Shutdown Finish</v>
      </c>
      <c r="M912" t="str">
        <f>+VLOOKUP(Table1314[[#This Row],[DeviceMAC]],C913:H2815,5,0)</f>
        <v>Device Shutdown Finish</v>
      </c>
    </row>
    <row r="913" spans="2:13" ht="28.8" hidden="1" x14ac:dyDescent="0.3">
      <c r="B913" s="5" t="s">
        <v>26</v>
      </c>
      <c r="C913" s="5" t="s">
        <v>43</v>
      </c>
      <c r="D913" s="6">
        <v>44341</v>
      </c>
      <c r="E913" s="28">
        <v>44341.665057870363</v>
      </c>
      <c r="F913" s="7">
        <v>151</v>
      </c>
      <c r="G913" s="7" t="str">
        <f>VLOOKUP(Table1314[[#This Row],[LogRecordType]],RecordTypes!$B$13:$C$27,2,0)</f>
        <v>Device Shutdown Finish</v>
      </c>
      <c r="H913" s="5" t="s">
        <v>44</v>
      </c>
      <c r="I913" s="30">
        <f t="shared" si="14"/>
        <v>44341</v>
      </c>
      <c r="J913" s="29">
        <f>+VLOOKUP(Table1314[[#This Row],[DeviceMAC]],C914:F2816,3,0)</f>
        <v>44341.664826388878</v>
      </c>
      <c r="K913">
        <f>+VLOOKUP(Table1314[[#This Row],[DeviceMAC]],C914:F2816,4,0)</f>
        <v>149</v>
      </c>
      <c r="L913" t="str">
        <f>VLOOKUP(Table1314[[#This Row],[PrevRecordType]],RecordTypes!$B$13:$C$27,2,0)</f>
        <v>Device Shutdown Start</v>
      </c>
      <c r="M913" t="str">
        <f>+VLOOKUP(Table1314[[#This Row],[DeviceMAC]],C914:H2816,5,0)</f>
        <v>Device Shutdown Start</v>
      </c>
    </row>
    <row r="914" spans="2:13" hidden="1" x14ac:dyDescent="0.3">
      <c r="B914" s="5" t="s">
        <v>26</v>
      </c>
      <c r="C914" s="5" t="s">
        <v>43</v>
      </c>
      <c r="D914" s="6">
        <v>44341</v>
      </c>
      <c r="E914" s="28">
        <v>44341.664826388878</v>
      </c>
      <c r="F914" s="7">
        <v>149</v>
      </c>
      <c r="G914" s="7" t="str">
        <f>VLOOKUP(Table1314[[#This Row],[LogRecordType]],RecordTypes!$B$13:$C$27,2,0)</f>
        <v>Device Shutdown Start</v>
      </c>
      <c r="H914" s="5" t="s">
        <v>44</v>
      </c>
      <c r="I914" s="30">
        <f t="shared" si="14"/>
        <v>44341</v>
      </c>
      <c r="J914" s="29">
        <f>+VLOOKUP(Table1314[[#This Row],[DeviceMAC]],C915:F2817,3,0)</f>
        <v>44341.66434027777</v>
      </c>
      <c r="K914">
        <f>+VLOOKUP(Table1314[[#This Row],[DeviceMAC]],C915:F2817,4,0)</f>
        <v>144</v>
      </c>
      <c r="L914" t="str">
        <f>VLOOKUP(Table1314[[#This Row],[PrevRecordType]],RecordTypes!$B$13:$C$27,2,0)</f>
        <v>User Logout is Good</v>
      </c>
      <c r="M914" t="str">
        <f>+VLOOKUP(Table1314[[#This Row],[DeviceMAC]],C915:H2817,5,0)</f>
        <v>User Logout is Good</v>
      </c>
    </row>
    <row r="915" spans="2:13" hidden="1" x14ac:dyDescent="0.3">
      <c r="B915" s="5" t="s">
        <v>26</v>
      </c>
      <c r="C915" s="5" t="s">
        <v>43</v>
      </c>
      <c r="D915" s="6">
        <v>44341</v>
      </c>
      <c r="E915" s="28">
        <v>44341.66434027777</v>
      </c>
      <c r="F915" s="7">
        <v>144</v>
      </c>
      <c r="G915" s="7" t="str">
        <f>VLOOKUP(Table1314[[#This Row],[LogRecordType]],RecordTypes!$B$13:$C$27,2,0)</f>
        <v>User Logout is Good</v>
      </c>
      <c r="H915" s="5" t="s">
        <v>47</v>
      </c>
      <c r="I915" s="30">
        <f t="shared" si="14"/>
        <v>44341</v>
      </c>
      <c r="J915" s="29">
        <f>+VLOOKUP(Table1314[[#This Row],[DeviceMAC]],C916:F2818,3,0)</f>
        <v>44341.663958333324</v>
      </c>
      <c r="K915">
        <f>+VLOOKUP(Table1314[[#This Row],[DeviceMAC]],C916:F2818,4,0)</f>
        <v>139</v>
      </c>
      <c r="L915" t="str">
        <f>VLOOKUP(Table1314[[#This Row],[PrevRecordType]],RecordTypes!$B$13:$C$27,2,0)</f>
        <v>User Logout Start</v>
      </c>
      <c r="M915" t="str">
        <f>+VLOOKUP(Table1314[[#This Row],[DeviceMAC]],C916:H2818,5,0)</f>
        <v>User Logout Start</v>
      </c>
    </row>
    <row r="916" spans="2:13" hidden="1" x14ac:dyDescent="0.3">
      <c r="B916" s="5" t="s">
        <v>26</v>
      </c>
      <c r="C916" s="5" t="s">
        <v>64</v>
      </c>
      <c r="D916" s="6">
        <v>44341</v>
      </c>
      <c r="E916" s="28">
        <v>44341.663969907415</v>
      </c>
      <c r="F916" s="7">
        <v>139</v>
      </c>
      <c r="G916" s="7" t="str">
        <f>VLOOKUP(Table1314[[#This Row],[LogRecordType]],RecordTypes!$B$13:$C$27,2,0)</f>
        <v>User Logout Start</v>
      </c>
      <c r="H916" s="5" t="s">
        <v>90</v>
      </c>
      <c r="I916" s="30">
        <f t="shared" si="14"/>
        <v>44341</v>
      </c>
      <c r="J916" s="29">
        <f>+VLOOKUP(Table1314[[#This Row],[DeviceMAC]],C917:F2819,3,0)</f>
        <v>44341.292916666673</v>
      </c>
      <c r="K916">
        <f>+VLOOKUP(Table1314[[#This Row],[DeviceMAC]],C917:F2819,4,0)</f>
        <v>123</v>
      </c>
      <c r="L916" t="str">
        <f>VLOOKUP(Table1314[[#This Row],[PrevRecordType]],RecordTypes!$B$13:$C$27,2,0)</f>
        <v>User Login Start is Good</v>
      </c>
      <c r="M916" t="str">
        <f>+VLOOKUP(Table1314[[#This Row],[DeviceMAC]],C917:H2819,5,0)</f>
        <v>User Login Start is Good</v>
      </c>
    </row>
    <row r="917" spans="2:13" ht="28.8" hidden="1" x14ac:dyDescent="0.3">
      <c r="B917" s="5" t="s">
        <v>26</v>
      </c>
      <c r="C917" s="5" t="s">
        <v>43</v>
      </c>
      <c r="D917" s="6">
        <v>44341</v>
      </c>
      <c r="E917" s="28">
        <v>44341.663958333324</v>
      </c>
      <c r="F917" s="7">
        <v>139</v>
      </c>
      <c r="G917" s="7" t="str">
        <f>VLOOKUP(Table1314[[#This Row],[LogRecordType]],RecordTypes!$B$13:$C$27,2,0)</f>
        <v>User Logout Start</v>
      </c>
      <c r="H917" s="5" t="s">
        <v>46</v>
      </c>
      <c r="I917" s="30">
        <f t="shared" si="14"/>
        <v>44341</v>
      </c>
      <c r="J917" s="29">
        <f>+VLOOKUP(Table1314[[#This Row],[DeviceMAC]],C918:F2820,3,0)</f>
        <v>44341.278831018513</v>
      </c>
      <c r="K917">
        <f>+VLOOKUP(Table1314[[#This Row],[DeviceMAC]],C918:F2820,4,0)</f>
        <v>123</v>
      </c>
      <c r="L917" t="str">
        <f>VLOOKUP(Table1314[[#This Row],[PrevRecordType]],RecordTypes!$B$13:$C$27,2,0)</f>
        <v>User Login Start is Good</v>
      </c>
      <c r="M917" t="str">
        <f>+VLOOKUP(Table1314[[#This Row],[DeviceMAC]],C918:H2820,5,0)</f>
        <v>User Login Start is Good</v>
      </c>
    </row>
    <row r="918" spans="2:13" ht="43.2" hidden="1" x14ac:dyDescent="0.3">
      <c r="B918" s="5" t="s">
        <v>26</v>
      </c>
      <c r="C918" s="5" t="s">
        <v>54</v>
      </c>
      <c r="D918" s="6">
        <v>44341</v>
      </c>
      <c r="E918" s="28">
        <v>44341.662442129615</v>
      </c>
      <c r="F918" s="7">
        <v>156</v>
      </c>
      <c r="G918" s="7" t="str">
        <f>VLOOKUP(Table1314[[#This Row],[LogRecordType]],RecordTypes!$B$13:$C$27,2,0)</f>
        <v>PowerDown Or Network Disconnect Discovered</v>
      </c>
      <c r="H918" s="5" t="s">
        <v>67</v>
      </c>
      <c r="I918" s="30">
        <f t="shared" si="14"/>
        <v>44341</v>
      </c>
      <c r="J918" s="29">
        <f>+VLOOKUP(Table1314[[#This Row],[DeviceMAC]],C919:F2821,3,0)</f>
        <v>44341.662326388876</v>
      </c>
      <c r="K918">
        <f>+VLOOKUP(Table1314[[#This Row],[DeviceMAC]],C919:F2821,4,0)</f>
        <v>144</v>
      </c>
      <c r="L918" t="str">
        <f>VLOOKUP(Table1314[[#This Row],[PrevRecordType]],RecordTypes!$B$13:$C$27,2,0)</f>
        <v>User Logout is Good</v>
      </c>
      <c r="M918" t="str">
        <f>+VLOOKUP(Table1314[[#This Row],[DeviceMAC]],C919:H2821,5,0)</f>
        <v>User Logout is Good</v>
      </c>
    </row>
    <row r="919" spans="2:13" hidden="1" x14ac:dyDescent="0.3">
      <c r="B919" s="5" t="s">
        <v>26</v>
      </c>
      <c r="C919" s="5" t="s">
        <v>54</v>
      </c>
      <c r="D919" s="6">
        <v>44341</v>
      </c>
      <c r="E919" s="28">
        <v>44341.662326388876</v>
      </c>
      <c r="F919" s="7">
        <v>144</v>
      </c>
      <c r="G919" s="7" t="str">
        <f>VLOOKUP(Table1314[[#This Row],[LogRecordType]],RecordTypes!$B$13:$C$27,2,0)</f>
        <v>User Logout is Good</v>
      </c>
      <c r="H919" s="5" t="s">
        <v>88</v>
      </c>
      <c r="I919" s="30">
        <f t="shared" si="14"/>
        <v>44341</v>
      </c>
      <c r="J919" s="29">
        <f>+VLOOKUP(Table1314[[#This Row],[DeviceMAC]],C920:F2822,3,0)</f>
        <v>44341.661956018506</v>
      </c>
      <c r="K919">
        <f>+VLOOKUP(Table1314[[#This Row],[DeviceMAC]],C920:F2822,4,0)</f>
        <v>139</v>
      </c>
      <c r="L919" t="str">
        <f>VLOOKUP(Table1314[[#This Row],[PrevRecordType]],RecordTypes!$B$13:$C$27,2,0)</f>
        <v>User Logout Start</v>
      </c>
      <c r="M919" t="str">
        <f>+VLOOKUP(Table1314[[#This Row],[DeviceMAC]],C920:H2822,5,0)</f>
        <v>User Logout Start</v>
      </c>
    </row>
    <row r="920" spans="2:13" ht="43.2" hidden="1" x14ac:dyDescent="0.3">
      <c r="B920" s="5" t="s">
        <v>26</v>
      </c>
      <c r="C920" s="5" t="s">
        <v>85</v>
      </c>
      <c r="D920" s="6">
        <v>44341</v>
      </c>
      <c r="E920" s="28">
        <v>44341.662280092591</v>
      </c>
      <c r="F920" s="7">
        <v>156</v>
      </c>
      <c r="G920" s="7" t="str">
        <f>VLOOKUP(Table1314[[#This Row],[LogRecordType]],RecordTypes!$B$13:$C$27,2,0)</f>
        <v>PowerDown Or Network Disconnect Discovered</v>
      </c>
      <c r="H920" s="5" t="s">
        <v>67</v>
      </c>
      <c r="I920" s="30">
        <f t="shared" si="14"/>
        <v>44341</v>
      </c>
      <c r="J920" s="29">
        <f>+VLOOKUP(Table1314[[#This Row],[DeviceMAC]],C921:F2823,3,0)</f>
        <v>44341.662129629629</v>
      </c>
      <c r="K920">
        <f>+VLOOKUP(Table1314[[#This Row],[DeviceMAC]],C921:F2823,4,0)</f>
        <v>151</v>
      </c>
      <c r="L920" t="str">
        <f>VLOOKUP(Table1314[[#This Row],[PrevRecordType]],RecordTypes!$B$13:$C$27,2,0)</f>
        <v>Device Shutdown Finish</v>
      </c>
      <c r="M920" t="str">
        <f>+VLOOKUP(Table1314[[#This Row],[DeviceMAC]],C921:H2823,5,0)</f>
        <v>Device Shutdown Finish</v>
      </c>
    </row>
    <row r="921" spans="2:13" ht="43.2" hidden="1" x14ac:dyDescent="0.3">
      <c r="B921" s="5" t="s">
        <v>26</v>
      </c>
      <c r="C921" s="5" t="s">
        <v>62</v>
      </c>
      <c r="D921" s="6">
        <v>44341</v>
      </c>
      <c r="E921" s="28">
        <v>44341.662210648145</v>
      </c>
      <c r="F921" s="7">
        <v>156</v>
      </c>
      <c r="G921" s="7" t="str">
        <f>VLOOKUP(Table1314[[#This Row],[LogRecordType]],RecordTypes!$B$13:$C$27,2,0)</f>
        <v>PowerDown Or Network Disconnect Discovered</v>
      </c>
      <c r="H921" s="5" t="s">
        <v>67</v>
      </c>
      <c r="I921" s="30">
        <f t="shared" si="14"/>
        <v>44341</v>
      </c>
      <c r="J921" s="29">
        <f>+VLOOKUP(Table1314[[#This Row],[DeviceMAC]],C922:F2824,3,0)</f>
        <v>44341.662083333329</v>
      </c>
      <c r="K921">
        <f>+VLOOKUP(Table1314[[#This Row],[DeviceMAC]],C922:F2824,4,0)</f>
        <v>144</v>
      </c>
      <c r="L921" t="str">
        <f>VLOOKUP(Table1314[[#This Row],[PrevRecordType]],RecordTypes!$B$13:$C$27,2,0)</f>
        <v>User Logout is Good</v>
      </c>
      <c r="M921" t="str">
        <f>+VLOOKUP(Table1314[[#This Row],[DeviceMAC]],C922:H2824,5,0)</f>
        <v>User Logout is Good</v>
      </c>
    </row>
    <row r="922" spans="2:13" ht="28.8" hidden="1" x14ac:dyDescent="0.3">
      <c r="B922" s="5" t="s">
        <v>26</v>
      </c>
      <c r="C922" s="5" t="s">
        <v>85</v>
      </c>
      <c r="D922" s="6">
        <v>44341</v>
      </c>
      <c r="E922" s="28">
        <v>44341.662129629629</v>
      </c>
      <c r="F922" s="7">
        <v>151</v>
      </c>
      <c r="G922" s="7" t="str">
        <f>VLOOKUP(Table1314[[#This Row],[LogRecordType]],RecordTypes!$B$13:$C$27,2,0)</f>
        <v>Device Shutdown Finish</v>
      </c>
      <c r="H922" s="5" t="s">
        <v>86</v>
      </c>
      <c r="I922" s="30">
        <f t="shared" si="14"/>
        <v>44341</v>
      </c>
      <c r="J922" s="29">
        <f>+VLOOKUP(Table1314[[#This Row],[DeviceMAC]],C923:F2825,3,0)</f>
        <v>44341.661238425928</v>
      </c>
      <c r="K922">
        <f>+VLOOKUP(Table1314[[#This Row],[DeviceMAC]],C923:F2825,4,0)</f>
        <v>149</v>
      </c>
      <c r="L922" t="str">
        <f>VLOOKUP(Table1314[[#This Row],[PrevRecordType]],RecordTypes!$B$13:$C$27,2,0)</f>
        <v>Device Shutdown Start</v>
      </c>
      <c r="M922" t="str">
        <f>+VLOOKUP(Table1314[[#This Row],[DeviceMAC]],C923:H2825,5,0)</f>
        <v>Device Shutdown Start</v>
      </c>
    </row>
    <row r="923" spans="2:13" hidden="1" x14ac:dyDescent="0.3">
      <c r="B923" s="5" t="s">
        <v>26</v>
      </c>
      <c r="C923" s="5" t="s">
        <v>62</v>
      </c>
      <c r="D923" s="6">
        <v>44341</v>
      </c>
      <c r="E923" s="28">
        <v>44341.662083333329</v>
      </c>
      <c r="F923" s="7">
        <v>144</v>
      </c>
      <c r="G923" s="7" t="str">
        <f>VLOOKUP(Table1314[[#This Row],[LogRecordType]],RecordTypes!$B$13:$C$27,2,0)</f>
        <v>User Logout is Good</v>
      </c>
      <c r="H923" s="5" t="s">
        <v>63</v>
      </c>
      <c r="I923" s="30">
        <f t="shared" si="14"/>
        <v>44341</v>
      </c>
      <c r="J923" s="29">
        <f>+VLOOKUP(Table1314[[#This Row],[DeviceMAC]],C924:F2826,3,0)</f>
        <v>44341.661678240736</v>
      </c>
      <c r="K923">
        <f>+VLOOKUP(Table1314[[#This Row],[DeviceMAC]],C924:F2826,4,0)</f>
        <v>139</v>
      </c>
      <c r="L923" t="str">
        <f>VLOOKUP(Table1314[[#This Row],[PrevRecordType]],RecordTypes!$B$13:$C$27,2,0)</f>
        <v>User Logout Start</v>
      </c>
      <c r="M923" t="str">
        <f>+VLOOKUP(Table1314[[#This Row],[DeviceMAC]],C924:H2826,5,0)</f>
        <v>User Logout Start</v>
      </c>
    </row>
    <row r="924" spans="2:13" hidden="1" x14ac:dyDescent="0.3">
      <c r="B924" s="5" t="s">
        <v>26</v>
      </c>
      <c r="C924" s="5" t="s">
        <v>54</v>
      </c>
      <c r="D924" s="6">
        <v>44341</v>
      </c>
      <c r="E924" s="28">
        <v>44341.661956018506</v>
      </c>
      <c r="F924" s="7">
        <v>139</v>
      </c>
      <c r="G924" s="7" t="str">
        <f>VLOOKUP(Table1314[[#This Row],[LogRecordType]],RecordTypes!$B$13:$C$27,2,0)</f>
        <v>User Logout Start</v>
      </c>
      <c r="H924" s="5" t="s">
        <v>88</v>
      </c>
      <c r="I924" s="30">
        <f t="shared" si="14"/>
        <v>44341</v>
      </c>
      <c r="J924" s="29">
        <f>+VLOOKUP(Table1314[[#This Row],[DeviceMAC]],C925:F2827,3,0)</f>
        <v>44341.291597222211</v>
      </c>
      <c r="K924">
        <f>+VLOOKUP(Table1314[[#This Row],[DeviceMAC]],C925:F2827,4,0)</f>
        <v>123</v>
      </c>
      <c r="L924" t="str">
        <f>VLOOKUP(Table1314[[#This Row],[PrevRecordType]],RecordTypes!$B$13:$C$27,2,0)</f>
        <v>User Login Start is Good</v>
      </c>
      <c r="M924" t="str">
        <f>+VLOOKUP(Table1314[[#This Row],[DeviceMAC]],C925:H2827,5,0)</f>
        <v>User Login Start is Good</v>
      </c>
    </row>
    <row r="925" spans="2:13" hidden="1" x14ac:dyDescent="0.3">
      <c r="B925" s="5" t="s">
        <v>26</v>
      </c>
      <c r="C925" s="5" t="s">
        <v>62</v>
      </c>
      <c r="D925" s="6">
        <v>44341</v>
      </c>
      <c r="E925" s="28">
        <v>44341.661678240736</v>
      </c>
      <c r="F925" s="7">
        <v>139</v>
      </c>
      <c r="G925" s="7" t="str">
        <f>VLOOKUP(Table1314[[#This Row],[LogRecordType]],RecordTypes!$B$13:$C$27,2,0)</f>
        <v>User Logout Start</v>
      </c>
      <c r="H925" s="5" t="s">
        <v>63</v>
      </c>
      <c r="I925" s="30">
        <f t="shared" si="14"/>
        <v>44341</v>
      </c>
      <c r="J925" s="29">
        <f>+VLOOKUP(Table1314[[#This Row],[DeviceMAC]],C926:F2828,3,0)</f>
        <v>44341.293935185182</v>
      </c>
      <c r="K925">
        <f>+VLOOKUP(Table1314[[#This Row],[DeviceMAC]],C926:F2828,4,0)</f>
        <v>123</v>
      </c>
      <c r="L925" t="str">
        <f>VLOOKUP(Table1314[[#This Row],[PrevRecordType]],RecordTypes!$B$13:$C$27,2,0)</f>
        <v>User Login Start is Good</v>
      </c>
      <c r="M925" t="str">
        <f>+VLOOKUP(Table1314[[#This Row],[DeviceMAC]],C926:H2828,5,0)</f>
        <v>User Login Start is Good</v>
      </c>
    </row>
    <row r="926" spans="2:13" hidden="1" x14ac:dyDescent="0.3">
      <c r="B926" s="5" t="s">
        <v>26</v>
      </c>
      <c r="C926" s="5" t="s">
        <v>85</v>
      </c>
      <c r="D926" s="6">
        <v>44341</v>
      </c>
      <c r="E926" s="28">
        <v>44341.661238425928</v>
      </c>
      <c r="F926" s="7">
        <v>149</v>
      </c>
      <c r="G926" s="7" t="str">
        <f>VLOOKUP(Table1314[[#This Row],[LogRecordType]],RecordTypes!$B$13:$C$27,2,0)</f>
        <v>Device Shutdown Start</v>
      </c>
      <c r="H926" s="5" t="s">
        <v>86</v>
      </c>
      <c r="I926" s="30">
        <f t="shared" si="14"/>
        <v>44341</v>
      </c>
      <c r="J926" s="29">
        <f>+VLOOKUP(Table1314[[#This Row],[DeviceMAC]],C927:F2829,3,0)</f>
        <v>44341.660937500004</v>
      </c>
      <c r="K926">
        <f>+VLOOKUP(Table1314[[#This Row],[DeviceMAC]],C927:F2829,4,0)</f>
        <v>144</v>
      </c>
      <c r="L926" t="str">
        <f>VLOOKUP(Table1314[[#This Row],[PrevRecordType]],RecordTypes!$B$13:$C$27,2,0)</f>
        <v>User Logout is Good</v>
      </c>
      <c r="M926" t="str">
        <f>+VLOOKUP(Table1314[[#This Row],[DeviceMAC]],C927:H2829,5,0)</f>
        <v>User Logout is Good</v>
      </c>
    </row>
    <row r="927" spans="2:13" hidden="1" x14ac:dyDescent="0.3">
      <c r="B927" s="5" t="s">
        <v>26</v>
      </c>
      <c r="C927" s="5" t="s">
        <v>85</v>
      </c>
      <c r="D927" s="6">
        <v>44341</v>
      </c>
      <c r="E927" s="28">
        <v>44341.660937500004</v>
      </c>
      <c r="F927" s="7">
        <v>144</v>
      </c>
      <c r="G927" s="7" t="str">
        <f>VLOOKUP(Table1314[[#This Row],[LogRecordType]],RecordTypes!$B$13:$C$27,2,0)</f>
        <v>User Logout is Good</v>
      </c>
      <c r="H927" s="5" t="s">
        <v>90</v>
      </c>
      <c r="I927" s="30">
        <f t="shared" si="14"/>
        <v>44341</v>
      </c>
      <c r="J927" s="29">
        <f>+VLOOKUP(Table1314[[#This Row],[DeviceMAC]],C928:F2830,3,0)</f>
        <v>44341.660451388896</v>
      </c>
      <c r="K927">
        <f>+VLOOKUP(Table1314[[#This Row],[DeviceMAC]],C928:F2830,4,0)</f>
        <v>139</v>
      </c>
      <c r="L927" t="str">
        <f>VLOOKUP(Table1314[[#This Row],[PrevRecordType]],RecordTypes!$B$13:$C$27,2,0)</f>
        <v>User Logout Start</v>
      </c>
      <c r="M927" t="str">
        <f>+VLOOKUP(Table1314[[#This Row],[DeviceMAC]],C928:H2830,5,0)</f>
        <v>User Logout Start</v>
      </c>
    </row>
    <row r="928" spans="2:13" ht="43.2" hidden="1" x14ac:dyDescent="0.3">
      <c r="B928" s="5" t="s">
        <v>26</v>
      </c>
      <c r="C928" s="5" t="s">
        <v>72</v>
      </c>
      <c r="D928" s="6">
        <v>44341</v>
      </c>
      <c r="E928" s="28">
        <v>44341.660740740743</v>
      </c>
      <c r="F928" s="7">
        <v>156</v>
      </c>
      <c r="G928" s="7" t="str">
        <f>VLOOKUP(Table1314[[#This Row],[LogRecordType]],RecordTypes!$B$13:$C$27,2,0)</f>
        <v>PowerDown Or Network Disconnect Discovered</v>
      </c>
      <c r="H928" s="5" t="s">
        <v>67</v>
      </c>
      <c r="I928" s="30">
        <f t="shared" si="14"/>
        <v>44341</v>
      </c>
      <c r="J928" s="29">
        <f>+VLOOKUP(Table1314[[#This Row],[DeviceMAC]],C929:F2831,3,0)</f>
        <v>44341.660601851851</v>
      </c>
      <c r="K928">
        <f>+VLOOKUP(Table1314[[#This Row],[DeviceMAC]],C929:F2831,4,0)</f>
        <v>151</v>
      </c>
      <c r="L928" t="str">
        <f>VLOOKUP(Table1314[[#This Row],[PrevRecordType]],RecordTypes!$B$13:$C$27,2,0)</f>
        <v>Device Shutdown Finish</v>
      </c>
      <c r="M928" t="str">
        <f>+VLOOKUP(Table1314[[#This Row],[DeviceMAC]],C929:H2831,5,0)</f>
        <v>Device Shutdown Finish</v>
      </c>
    </row>
    <row r="929" spans="2:13" ht="28.8" hidden="1" x14ac:dyDescent="0.3">
      <c r="B929" s="5" t="s">
        <v>26</v>
      </c>
      <c r="C929" s="5" t="s">
        <v>72</v>
      </c>
      <c r="D929" s="6">
        <v>44341</v>
      </c>
      <c r="E929" s="28">
        <v>44341.660601851851</v>
      </c>
      <c r="F929" s="7">
        <v>151</v>
      </c>
      <c r="G929" s="7" t="str">
        <f>VLOOKUP(Table1314[[#This Row],[LogRecordType]],RecordTypes!$B$13:$C$27,2,0)</f>
        <v>Device Shutdown Finish</v>
      </c>
      <c r="H929" s="5" t="s">
        <v>73</v>
      </c>
      <c r="I929" s="30">
        <f t="shared" si="14"/>
        <v>44341</v>
      </c>
      <c r="J929" s="29">
        <f>+VLOOKUP(Table1314[[#This Row],[DeviceMAC]],C930:F2832,3,0)</f>
        <v>44341.659733796296</v>
      </c>
      <c r="K929">
        <f>+VLOOKUP(Table1314[[#This Row],[DeviceMAC]],C930:F2832,4,0)</f>
        <v>149</v>
      </c>
      <c r="L929" t="str">
        <f>VLOOKUP(Table1314[[#This Row],[PrevRecordType]],RecordTypes!$B$13:$C$27,2,0)</f>
        <v>Device Shutdown Start</v>
      </c>
      <c r="M929" t="str">
        <f>+VLOOKUP(Table1314[[#This Row],[DeviceMAC]],C930:H2832,5,0)</f>
        <v>Device Shutdown Start</v>
      </c>
    </row>
    <row r="930" spans="2:13" ht="28.8" hidden="1" x14ac:dyDescent="0.3">
      <c r="B930" s="5" t="s">
        <v>26</v>
      </c>
      <c r="C930" s="5" t="s">
        <v>85</v>
      </c>
      <c r="D930" s="6">
        <v>44341</v>
      </c>
      <c r="E930" s="28">
        <v>44341.660451388896</v>
      </c>
      <c r="F930" s="7">
        <v>139</v>
      </c>
      <c r="G930" s="7" t="str">
        <f>VLOOKUP(Table1314[[#This Row],[LogRecordType]],RecordTypes!$B$13:$C$27,2,0)</f>
        <v>User Logout Start</v>
      </c>
      <c r="H930" s="5" t="s">
        <v>89</v>
      </c>
      <c r="I930" s="30">
        <f t="shared" si="14"/>
        <v>44341</v>
      </c>
      <c r="J930" s="29">
        <f>+VLOOKUP(Table1314[[#This Row],[DeviceMAC]],C931:F2833,3,0)</f>
        <v>44341.295266203713</v>
      </c>
      <c r="K930">
        <f>+VLOOKUP(Table1314[[#This Row],[DeviceMAC]],C931:F2833,4,0)</f>
        <v>123</v>
      </c>
      <c r="L930" t="str">
        <f>VLOOKUP(Table1314[[#This Row],[PrevRecordType]],RecordTypes!$B$13:$C$27,2,0)</f>
        <v>User Login Start is Good</v>
      </c>
      <c r="M930" t="str">
        <f>+VLOOKUP(Table1314[[#This Row],[DeviceMAC]],C931:H2833,5,0)</f>
        <v>User Login Start is Good</v>
      </c>
    </row>
    <row r="931" spans="2:13" ht="43.2" hidden="1" x14ac:dyDescent="0.3">
      <c r="B931" s="5" t="s">
        <v>29</v>
      </c>
      <c r="C931" s="5" t="s">
        <v>60</v>
      </c>
      <c r="D931" s="6">
        <v>44341</v>
      </c>
      <c r="E931" s="28">
        <v>44341.659930555557</v>
      </c>
      <c r="F931" s="7">
        <v>156</v>
      </c>
      <c r="G931" s="7" t="str">
        <f>VLOOKUP(Table1314[[#This Row],[LogRecordType]],RecordTypes!$B$13:$C$27,2,0)</f>
        <v>PowerDown Or Network Disconnect Discovered</v>
      </c>
      <c r="H931" s="5" t="s">
        <v>67</v>
      </c>
      <c r="I931" s="30">
        <f t="shared" si="14"/>
        <v>44341</v>
      </c>
      <c r="J931" s="29">
        <f>+VLOOKUP(Table1314[[#This Row],[DeviceMAC]],C932:F2834,3,0)</f>
        <v>44341.659791666665</v>
      </c>
      <c r="K931">
        <f>+VLOOKUP(Table1314[[#This Row],[DeviceMAC]],C932:F2834,4,0)</f>
        <v>144</v>
      </c>
      <c r="L931" t="str">
        <f>VLOOKUP(Table1314[[#This Row],[PrevRecordType]],RecordTypes!$B$13:$C$27,2,0)</f>
        <v>User Logout is Good</v>
      </c>
      <c r="M931" t="str">
        <f>+VLOOKUP(Table1314[[#This Row],[DeviceMAC]],C932:H2834,5,0)</f>
        <v>User Logout is Good</v>
      </c>
    </row>
    <row r="932" spans="2:13" hidden="1" x14ac:dyDescent="0.3">
      <c r="B932" s="5" t="s">
        <v>29</v>
      </c>
      <c r="C932" s="5" t="s">
        <v>60</v>
      </c>
      <c r="D932" s="6">
        <v>44341</v>
      </c>
      <c r="E932" s="28">
        <v>44341.659791666665</v>
      </c>
      <c r="F932" s="7">
        <v>144</v>
      </c>
      <c r="G932" s="7" t="str">
        <f>VLOOKUP(Table1314[[#This Row],[LogRecordType]],RecordTypes!$B$13:$C$27,2,0)</f>
        <v>User Logout is Good</v>
      </c>
      <c r="H932" s="5" t="s">
        <v>76</v>
      </c>
      <c r="I932" s="30">
        <f t="shared" si="14"/>
        <v>44341</v>
      </c>
      <c r="J932" s="29">
        <f>+VLOOKUP(Table1314[[#This Row],[DeviceMAC]],C933:F2835,3,0)</f>
        <v>44341.658449074072</v>
      </c>
      <c r="K932">
        <f>+VLOOKUP(Table1314[[#This Row],[DeviceMAC]],C933:F2835,4,0)</f>
        <v>139</v>
      </c>
      <c r="L932" t="str">
        <f>VLOOKUP(Table1314[[#This Row],[PrevRecordType]],RecordTypes!$B$13:$C$27,2,0)</f>
        <v>User Logout Start</v>
      </c>
      <c r="M932" t="str">
        <f>+VLOOKUP(Table1314[[#This Row],[DeviceMAC]],C933:H2835,5,0)</f>
        <v>User Logout Start</v>
      </c>
    </row>
    <row r="933" spans="2:13" hidden="1" x14ac:dyDescent="0.3">
      <c r="B933" s="5" t="s">
        <v>26</v>
      </c>
      <c r="C933" s="5" t="s">
        <v>72</v>
      </c>
      <c r="D933" s="6">
        <v>44341</v>
      </c>
      <c r="E933" s="28">
        <v>44341.659733796296</v>
      </c>
      <c r="F933" s="7">
        <v>149</v>
      </c>
      <c r="G933" s="7" t="str">
        <f>VLOOKUP(Table1314[[#This Row],[LogRecordType]],RecordTypes!$B$13:$C$27,2,0)</f>
        <v>Device Shutdown Start</v>
      </c>
      <c r="H933" s="5" t="s">
        <v>73</v>
      </c>
      <c r="I933" s="30">
        <f t="shared" si="14"/>
        <v>44341</v>
      </c>
      <c r="J933" s="29">
        <f>+VLOOKUP(Table1314[[#This Row],[DeviceMAC]],C934:F2836,3,0)</f>
        <v>44341.65902777778</v>
      </c>
      <c r="K933">
        <f>+VLOOKUP(Table1314[[#This Row],[DeviceMAC]],C934:F2836,4,0)</f>
        <v>144</v>
      </c>
      <c r="L933" t="str">
        <f>VLOOKUP(Table1314[[#This Row],[PrevRecordType]],RecordTypes!$B$13:$C$27,2,0)</f>
        <v>User Logout is Good</v>
      </c>
      <c r="M933" t="str">
        <f>+VLOOKUP(Table1314[[#This Row],[DeviceMAC]],C934:H2836,5,0)</f>
        <v>User Logout is Good</v>
      </c>
    </row>
    <row r="934" spans="2:13" hidden="1" x14ac:dyDescent="0.3">
      <c r="B934" s="5" t="s">
        <v>26</v>
      </c>
      <c r="C934" s="5" t="s">
        <v>72</v>
      </c>
      <c r="D934" s="6">
        <v>44341</v>
      </c>
      <c r="E934" s="28">
        <v>44341.65902777778</v>
      </c>
      <c r="F934" s="7">
        <v>144</v>
      </c>
      <c r="G934" s="7" t="str">
        <f>VLOOKUP(Table1314[[#This Row],[LogRecordType]],RecordTypes!$B$13:$C$27,2,0)</f>
        <v>User Logout is Good</v>
      </c>
      <c r="H934" s="5" t="s">
        <v>68</v>
      </c>
      <c r="I934" s="30">
        <f t="shared" si="14"/>
        <v>44341</v>
      </c>
      <c r="J934" s="29">
        <f>+VLOOKUP(Table1314[[#This Row],[DeviceMAC]],C935:F2837,3,0)</f>
        <v>44341.658680555556</v>
      </c>
      <c r="K934">
        <f>+VLOOKUP(Table1314[[#This Row],[DeviceMAC]],C935:F2837,4,0)</f>
        <v>139</v>
      </c>
      <c r="L934" t="str">
        <f>VLOOKUP(Table1314[[#This Row],[PrevRecordType]],RecordTypes!$B$13:$C$27,2,0)</f>
        <v>User Logout Start</v>
      </c>
      <c r="M934" t="str">
        <f>+VLOOKUP(Table1314[[#This Row],[DeviceMAC]],C935:H2837,5,0)</f>
        <v>User Logout Start</v>
      </c>
    </row>
    <row r="935" spans="2:13" ht="28.8" hidden="1" x14ac:dyDescent="0.3">
      <c r="B935" s="5" t="s">
        <v>26</v>
      </c>
      <c r="C935" s="5" t="s">
        <v>72</v>
      </c>
      <c r="D935" s="6">
        <v>44341</v>
      </c>
      <c r="E935" s="28">
        <v>44341.658680555556</v>
      </c>
      <c r="F935" s="7">
        <v>139</v>
      </c>
      <c r="G935" s="7" t="str">
        <f>VLOOKUP(Table1314[[#This Row],[LogRecordType]],RecordTypes!$B$13:$C$27,2,0)</f>
        <v>User Logout Start</v>
      </c>
      <c r="H935" s="5" t="s">
        <v>87</v>
      </c>
      <c r="I935" s="30">
        <f t="shared" si="14"/>
        <v>44341</v>
      </c>
      <c r="J935" s="29">
        <f>+VLOOKUP(Table1314[[#This Row],[DeviceMAC]],C936:F2838,3,0)</f>
        <v>44341.293333333335</v>
      </c>
      <c r="K935">
        <f>+VLOOKUP(Table1314[[#This Row],[DeviceMAC]],C936:F2838,4,0)</f>
        <v>123</v>
      </c>
      <c r="L935" t="str">
        <f>VLOOKUP(Table1314[[#This Row],[PrevRecordType]],RecordTypes!$B$13:$C$27,2,0)</f>
        <v>User Login Start is Good</v>
      </c>
      <c r="M935" t="str">
        <f>+VLOOKUP(Table1314[[#This Row],[DeviceMAC]],C936:H2838,5,0)</f>
        <v>User Login Start is Good</v>
      </c>
    </row>
    <row r="936" spans="2:13" hidden="1" x14ac:dyDescent="0.3">
      <c r="B936" s="5" t="s">
        <v>29</v>
      </c>
      <c r="C936" s="5" t="s">
        <v>60</v>
      </c>
      <c r="D936" s="6">
        <v>44341</v>
      </c>
      <c r="E936" s="28">
        <v>44341.658449074072</v>
      </c>
      <c r="F936" s="7">
        <v>139</v>
      </c>
      <c r="G936" s="7" t="str">
        <f>VLOOKUP(Table1314[[#This Row],[LogRecordType]],RecordTypes!$B$13:$C$27,2,0)</f>
        <v>User Logout Start</v>
      </c>
      <c r="H936" s="5" t="s">
        <v>76</v>
      </c>
      <c r="I936" s="30">
        <f t="shared" si="14"/>
        <v>44341</v>
      </c>
      <c r="J936" s="29">
        <f>+VLOOKUP(Table1314[[#This Row],[DeviceMAC]],C937:F2839,3,0)</f>
        <v>44341.292673611111</v>
      </c>
      <c r="K936">
        <f>+VLOOKUP(Table1314[[#This Row],[DeviceMAC]],C937:F2839,4,0)</f>
        <v>123</v>
      </c>
      <c r="L936" t="str">
        <f>VLOOKUP(Table1314[[#This Row],[PrevRecordType]],RecordTypes!$B$13:$C$27,2,0)</f>
        <v>User Login Start is Good</v>
      </c>
      <c r="M936" t="str">
        <f>+VLOOKUP(Table1314[[#This Row],[DeviceMAC]],C937:H2839,5,0)</f>
        <v>User Login Start is Good</v>
      </c>
    </row>
    <row r="937" spans="2:13" ht="43.2" hidden="1" x14ac:dyDescent="0.3">
      <c r="B937" s="5" t="s">
        <v>29</v>
      </c>
      <c r="C937" s="5" t="s">
        <v>41</v>
      </c>
      <c r="D937" s="6">
        <v>44341</v>
      </c>
      <c r="E937" s="28">
        <v>44341.652129629627</v>
      </c>
      <c r="F937" s="7">
        <v>156</v>
      </c>
      <c r="G937" s="7" t="str">
        <f>VLOOKUP(Table1314[[#This Row],[LogRecordType]],RecordTypes!$B$13:$C$27,2,0)</f>
        <v>PowerDown Or Network Disconnect Discovered</v>
      </c>
      <c r="H937" s="5" t="s">
        <v>67</v>
      </c>
      <c r="I937" s="30">
        <f t="shared" si="14"/>
        <v>44341</v>
      </c>
      <c r="J937" s="29">
        <f>+VLOOKUP(Table1314[[#This Row],[DeviceMAC]],C938:F2840,3,0)</f>
        <v>44341.651990740735</v>
      </c>
      <c r="K937">
        <f>+VLOOKUP(Table1314[[#This Row],[DeviceMAC]],C938:F2840,4,0)</f>
        <v>144</v>
      </c>
      <c r="L937" t="str">
        <f>VLOOKUP(Table1314[[#This Row],[PrevRecordType]],RecordTypes!$B$13:$C$27,2,0)</f>
        <v>User Logout is Good</v>
      </c>
      <c r="M937" t="str">
        <f>+VLOOKUP(Table1314[[#This Row],[DeviceMAC]],C938:H2840,5,0)</f>
        <v>User Logout is Good</v>
      </c>
    </row>
    <row r="938" spans="2:13" hidden="1" x14ac:dyDescent="0.3">
      <c r="B938" s="5" t="s">
        <v>29</v>
      </c>
      <c r="C938" s="5" t="s">
        <v>41</v>
      </c>
      <c r="D938" s="6">
        <v>44341</v>
      </c>
      <c r="E938" s="28">
        <v>44341.651990740735</v>
      </c>
      <c r="F938" s="7">
        <v>144</v>
      </c>
      <c r="G938" s="7" t="str">
        <f>VLOOKUP(Table1314[[#This Row],[LogRecordType]],RecordTypes!$B$13:$C$27,2,0)</f>
        <v>User Logout is Good</v>
      </c>
      <c r="H938" s="5" t="s">
        <v>45</v>
      </c>
      <c r="I938" s="30">
        <f t="shared" si="14"/>
        <v>44341</v>
      </c>
      <c r="J938" s="29">
        <f>+VLOOKUP(Table1314[[#This Row],[DeviceMAC]],C939:F2841,3,0)</f>
        <v>44341.651631944442</v>
      </c>
      <c r="K938">
        <f>+VLOOKUP(Table1314[[#This Row],[DeviceMAC]],C939:F2841,4,0)</f>
        <v>139</v>
      </c>
      <c r="L938" t="str">
        <f>VLOOKUP(Table1314[[#This Row],[PrevRecordType]],RecordTypes!$B$13:$C$27,2,0)</f>
        <v>User Logout Start</v>
      </c>
      <c r="M938" t="str">
        <f>+VLOOKUP(Table1314[[#This Row],[DeviceMAC]],C939:H2841,5,0)</f>
        <v>User Logout Start</v>
      </c>
    </row>
    <row r="939" spans="2:13" hidden="1" x14ac:dyDescent="0.3">
      <c r="B939" s="5" t="s">
        <v>29</v>
      </c>
      <c r="C939" s="5" t="s">
        <v>41</v>
      </c>
      <c r="D939" s="6">
        <v>44341</v>
      </c>
      <c r="E939" s="28">
        <v>44341.651631944442</v>
      </c>
      <c r="F939" s="7">
        <v>139</v>
      </c>
      <c r="G939" s="7" t="str">
        <f>VLOOKUP(Table1314[[#This Row],[LogRecordType]],RecordTypes!$B$13:$C$27,2,0)</f>
        <v>User Logout Start</v>
      </c>
      <c r="H939" s="5" t="s">
        <v>45</v>
      </c>
      <c r="I939" s="30">
        <f t="shared" si="14"/>
        <v>44341</v>
      </c>
      <c r="J939" s="29">
        <f>+VLOOKUP(Table1314[[#This Row],[DeviceMAC]],C940:F2842,3,0)</f>
        <v>44341.279374999998</v>
      </c>
      <c r="K939">
        <f>+VLOOKUP(Table1314[[#This Row],[DeviceMAC]],C940:F2842,4,0)</f>
        <v>123</v>
      </c>
      <c r="L939" t="str">
        <f>VLOOKUP(Table1314[[#This Row],[PrevRecordType]],RecordTypes!$B$13:$C$27,2,0)</f>
        <v>User Login Start is Good</v>
      </c>
      <c r="M939" t="str">
        <f>+VLOOKUP(Table1314[[#This Row],[DeviceMAC]],C940:H2842,5,0)</f>
        <v>User Login Start is Good</v>
      </c>
    </row>
    <row r="940" spans="2:13" ht="43.2" hidden="1" x14ac:dyDescent="0.3">
      <c r="B940" s="5" t="s">
        <v>26</v>
      </c>
      <c r="C940" s="5" t="s">
        <v>32</v>
      </c>
      <c r="D940" s="6">
        <v>44341</v>
      </c>
      <c r="E940" s="28">
        <v>44341.651111111125</v>
      </c>
      <c r="F940" s="7">
        <v>156</v>
      </c>
      <c r="G940" s="7" t="str">
        <f>VLOOKUP(Table1314[[#This Row],[LogRecordType]],RecordTypes!$B$13:$C$27,2,0)</f>
        <v>PowerDown Or Network Disconnect Discovered</v>
      </c>
      <c r="H940" s="5" t="s">
        <v>67</v>
      </c>
      <c r="I940" s="30">
        <f t="shared" si="14"/>
        <v>44341</v>
      </c>
      <c r="J940" s="29">
        <f>+VLOOKUP(Table1314[[#This Row],[DeviceMAC]],C941:F2843,3,0)</f>
        <v>44341.650949074086</v>
      </c>
      <c r="K940">
        <f>+VLOOKUP(Table1314[[#This Row],[DeviceMAC]],C941:F2843,4,0)</f>
        <v>151</v>
      </c>
      <c r="L940" t="str">
        <f>VLOOKUP(Table1314[[#This Row],[PrevRecordType]],RecordTypes!$B$13:$C$27,2,0)</f>
        <v>Device Shutdown Finish</v>
      </c>
      <c r="M940" t="str">
        <f>+VLOOKUP(Table1314[[#This Row],[DeviceMAC]],C941:H2843,5,0)</f>
        <v>Device Shutdown Finish</v>
      </c>
    </row>
    <row r="941" spans="2:13" ht="28.8" hidden="1" x14ac:dyDescent="0.3">
      <c r="B941" s="5" t="s">
        <v>26</v>
      </c>
      <c r="C941" s="5" t="s">
        <v>32</v>
      </c>
      <c r="D941" s="6">
        <v>44341</v>
      </c>
      <c r="E941" s="28">
        <v>44341.650949074086</v>
      </c>
      <c r="F941" s="7">
        <v>151</v>
      </c>
      <c r="G941" s="7" t="str">
        <f>VLOOKUP(Table1314[[#This Row],[LogRecordType]],RecordTypes!$B$13:$C$27,2,0)</f>
        <v>Device Shutdown Finish</v>
      </c>
      <c r="H941" s="5" t="s">
        <v>33</v>
      </c>
      <c r="I941" s="30">
        <f t="shared" si="14"/>
        <v>44341</v>
      </c>
      <c r="J941" s="29">
        <f>+VLOOKUP(Table1314[[#This Row],[DeviceMAC]],C942:F2844,3,0)</f>
        <v>44341.650706018532</v>
      </c>
      <c r="K941">
        <f>+VLOOKUP(Table1314[[#This Row],[DeviceMAC]],C942:F2844,4,0)</f>
        <v>149</v>
      </c>
      <c r="L941" t="str">
        <f>VLOOKUP(Table1314[[#This Row],[PrevRecordType]],RecordTypes!$B$13:$C$27,2,0)</f>
        <v>Device Shutdown Start</v>
      </c>
      <c r="M941" t="str">
        <f>+VLOOKUP(Table1314[[#This Row],[DeviceMAC]],C942:H2844,5,0)</f>
        <v>Device Shutdown Start</v>
      </c>
    </row>
    <row r="942" spans="2:13" hidden="1" x14ac:dyDescent="0.3">
      <c r="B942" s="5" t="s">
        <v>26</v>
      </c>
      <c r="C942" s="5" t="s">
        <v>32</v>
      </c>
      <c r="D942" s="6">
        <v>44341</v>
      </c>
      <c r="E942" s="28">
        <v>44341.650706018532</v>
      </c>
      <c r="F942" s="7">
        <v>149</v>
      </c>
      <c r="G942" s="7" t="str">
        <f>VLOOKUP(Table1314[[#This Row],[LogRecordType]],RecordTypes!$B$13:$C$27,2,0)</f>
        <v>Device Shutdown Start</v>
      </c>
      <c r="H942" s="5" t="s">
        <v>33</v>
      </c>
      <c r="I942" s="30">
        <f t="shared" si="14"/>
        <v>44341</v>
      </c>
      <c r="J942" s="29">
        <f>+VLOOKUP(Table1314[[#This Row],[DeviceMAC]],C943:F2845,3,0)</f>
        <v>44341.64988425927</v>
      </c>
      <c r="K942">
        <f>+VLOOKUP(Table1314[[#This Row],[DeviceMAC]],C943:F2845,4,0)</f>
        <v>144</v>
      </c>
      <c r="L942" t="str">
        <f>VLOOKUP(Table1314[[#This Row],[PrevRecordType]],RecordTypes!$B$13:$C$27,2,0)</f>
        <v>User Logout is Good</v>
      </c>
      <c r="M942" t="str">
        <f>+VLOOKUP(Table1314[[#This Row],[DeviceMAC]],C943:H2845,5,0)</f>
        <v>User Logout is Good</v>
      </c>
    </row>
    <row r="943" spans="2:13" ht="43.2" hidden="1" x14ac:dyDescent="0.3">
      <c r="B943" s="5" t="s">
        <v>26</v>
      </c>
      <c r="C943" s="5" t="s">
        <v>37</v>
      </c>
      <c r="D943" s="6">
        <v>44341</v>
      </c>
      <c r="E943" s="28">
        <v>44341.650393518525</v>
      </c>
      <c r="F943" s="7">
        <v>156</v>
      </c>
      <c r="G943" s="7" t="str">
        <f>VLOOKUP(Table1314[[#This Row],[LogRecordType]],RecordTypes!$B$13:$C$27,2,0)</f>
        <v>PowerDown Or Network Disconnect Discovered</v>
      </c>
      <c r="H943" s="5" t="s">
        <v>67</v>
      </c>
      <c r="I943" s="30">
        <f t="shared" si="14"/>
        <v>44341</v>
      </c>
      <c r="J943" s="29">
        <f>+VLOOKUP(Table1314[[#This Row],[DeviceMAC]],C944:F2846,3,0)</f>
        <v>44341.650254629632</v>
      </c>
      <c r="K943">
        <f>+VLOOKUP(Table1314[[#This Row],[DeviceMAC]],C944:F2846,4,0)</f>
        <v>151</v>
      </c>
      <c r="L943" t="str">
        <f>VLOOKUP(Table1314[[#This Row],[PrevRecordType]],RecordTypes!$B$13:$C$27,2,0)</f>
        <v>Device Shutdown Finish</v>
      </c>
      <c r="M943" t="str">
        <f>+VLOOKUP(Table1314[[#This Row],[DeviceMAC]],C944:H2846,5,0)</f>
        <v>Device Shutdown Finish</v>
      </c>
    </row>
    <row r="944" spans="2:13" ht="28.8" hidden="1" x14ac:dyDescent="0.3">
      <c r="B944" s="5" t="s">
        <v>26</v>
      </c>
      <c r="C944" s="5" t="s">
        <v>37</v>
      </c>
      <c r="D944" s="6">
        <v>44341</v>
      </c>
      <c r="E944" s="28">
        <v>44341.650254629632</v>
      </c>
      <c r="F944" s="7">
        <v>151</v>
      </c>
      <c r="G944" s="7" t="str">
        <f>VLOOKUP(Table1314[[#This Row],[LogRecordType]],RecordTypes!$B$13:$C$27,2,0)</f>
        <v>Device Shutdown Finish</v>
      </c>
      <c r="H944" s="5" t="s">
        <v>38</v>
      </c>
      <c r="I944" s="30">
        <f t="shared" si="14"/>
        <v>44341</v>
      </c>
      <c r="J944" s="29">
        <f>+VLOOKUP(Table1314[[#This Row],[DeviceMAC]],C945:F2847,3,0)</f>
        <v>44341.649629629632</v>
      </c>
      <c r="K944">
        <f>+VLOOKUP(Table1314[[#This Row],[DeviceMAC]],C945:F2847,4,0)</f>
        <v>149</v>
      </c>
      <c r="L944" t="str">
        <f>VLOOKUP(Table1314[[#This Row],[PrevRecordType]],RecordTypes!$B$13:$C$27,2,0)</f>
        <v>Device Shutdown Start</v>
      </c>
      <c r="M944" t="str">
        <f>+VLOOKUP(Table1314[[#This Row],[DeviceMAC]],C945:H2847,5,0)</f>
        <v>Device Shutdown Start</v>
      </c>
    </row>
    <row r="945" spans="2:13" hidden="1" x14ac:dyDescent="0.3">
      <c r="B945" s="5" t="s">
        <v>26</v>
      </c>
      <c r="C945" s="5" t="s">
        <v>32</v>
      </c>
      <c r="D945" s="6">
        <v>44341</v>
      </c>
      <c r="E945" s="28">
        <v>44341.64988425927</v>
      </c>
      <c r="F945" s="7">
        <v>144</v>
      </c>
      <c r="G945" s="7" t="str">
        <f>VLOOKUP(Table1314[[#This Row],[LogRecordType]],RecordTypes!$B$13:$C$27,2,0)</f>
        <v>User Logout is Good</v>
      </c>
      <c r="H945" s="5" t="s">
        <v>34</v>
      </c>
      <c r="I945" s="30">
        <f t="shared" si="14"/>
        <v>44341</v>
      </c>
      <c r="J945" s="29">
        <f>+VLOOKUP(Table1314[[#This Row],[DeviceMAC]],C946:F2848,3,0)</f>
        <v>44341.649490740754</v>
      </c>
      <c r="K945">
        <f>+VLOOKUP(Table1314[[#This Row],[DeviceMAC]],C946:F2848,4,0)</f>
        <v>139</v>
      </c>
      <c r="L945" t="str">
        <f>VLOOKUP(Table1314[[#This Row],[PrevRecordType]],RecordTypes!$B$13:$C$27,2,0)</f>
        <v>User Logout Start</v>
      </c>
      <c r="M945" t="str">
        <f>+VLOOKUP(Table1314[[#This Row],[DeviceMAC]],C946:H2848,5,0)</f>
        <v>User Logout Start</v>
      </c>
    </row>
    <row r="946" spans="2:13" hidden="1" x14ac:dyDescent="0.3">
      <c r="B946" s="5" t="s">
        <v>26</v>
      </c>
      <c r="C946" s="5" t="s">
        <v>37</v>
      </c>
      <c r="D946" s="6">
        <v>44341</v>
      </c>
      <c r="E946" s="28">
        <v>44341.649629629632</v>
      </c>
      <c r="F946" s="7">
        <v>149</v>
      </c>
      <c r="G946" s="7" t="str">
        <f>VLOOKUP(Table1314[[#This Row],[LogRecordType]],RecordTypes!$B$13:$C$27,2,0)</f>
        <v>Device Shutdown Start</v>
      </c>
      <c r="H946" s="5" t="s">
        <v>38</v>
      </c>
      <c r="I946" s="30">
        <f t="shared" si="14"/>
        <v>44341</v>
      </c>
      <c r="J946" s="29">
        <f>+VLOOKUP(Table1314[[#This Row],[DeviceMAC]],C947:F2849,3,0)</f>
        <v>44341.649004629631</v>
      </c>
      <c r="K946">
        <f>+VLOOKUP(Table1314[[#This Row],[DeviceMAC]],C947:F2849,4,0)</f>
        <v>144</v>
      </c>
      <c r="L946" t="str">
        <f>VLOOKUP(Table1314[[#This Row],[PrevRecordType]],RecordTypes!$B$13:$C$27,2,0)</f>
        <v>User Logout is Good</v>
      </c>
      <c r="M946" t="str">
        <f>+VLOOKUP(Table1314[[#This Row],[DeviceMAC]],C947:H2849,5,0)</f>
        <v>User Logout is Good</v>
      </c>
    </row>
    <row r="947" spans="2:13" ht="28.8" hidden="1" x14ac:dyDescent="0.3">
      <c r="B947" s="5" t="s">
        <v>26</v>
      </c>
      <c r="C947" s="5" t="s">
        <v>32</v>
      </c>
      <c r="D947" s="6">
        <v>44341</v>
      </c>
      <c r="E947" s="28">
        <v>44341.649490740754</v>
      </c>
      <c r="F947" s="7">
        <v>139</v>
      </c>
      <c r="G947" s="7" t="str">
        <f>VLOOKUP(Table1314[[#This Row],[LogRecordType]],RecordTypes!$B$13:$C$27,2,0)</f>
        <v>User Logout Start</v>
      </c>
      <c r="H947" s="5" t="s">
        <v>35</v>
      </c>
      <c r="I947" s="30">
        <f t="shared" si="14"/>
        <v>44341</v>
      </c>
      <c r="J947" s="29">
        <f>+VLOOKUP(Table1314[[#This Row],[DeviceMAC]],C948:F2850,3,0)</f>
        <v>44341.262361111127</v>
      </c>
      <c r="K947">
        <f>+VLOOKUP(Table1314[[#This Row],[DeviceMAC]],C948:F2850,4,0)</f>
        <v>123</v>
      </c>
      <c r="L947" t="str">
        <f>VLOOKUP(Table1314[[#This Row],[PrevRecordType]],RecordTypes!$B$13:$C$27,2,0)</f>
        <v>User Login Start is Good</v>
      </c>
      <c r="M947" t="str">
        <f>+VLOOKUP(Table1314[[#This Row],[DeviceMAC]],C948:H2850,5,0)</f>
        <v>User Login Start is Good</v>
      </c>
    </row>
    <row r="948" spans="2:13" hidden="1" x14ac:dyDescent="0.3">
      <c r="B948" s="5" t="s">
        <v>26</v>
      </c>
      <c r="C948" s="5" t="s">
        <v>37</v>
      </c>
      <c r="D948" s="6">
        <v>44341</v>
      </c>
      <c r="E948" s="28">
        <v>44341.649004629631</v>
      </c>
      <c r="F948" s="7">
        <v>144</v>
      </c>
      <c r="G948" s="7" t="str">
        <f>VLOOKUP(Table1314[[#This Row],[LogRecordType]],RecordTypes!$B$13:$C$27,2,0)</f>
        <v>User Logout is Good</v>
      </c>
      <c r="H948" s="5" t="s">
        <v>40</v>
      </c>
      <c r="I948" s="30">
        <f t="shared" si="14"/>
        <v>44341</v>
      </c>
      <c r="J948" s="29">
        <f>+VLOOKUP(Table1314[[#This Row],[DeviceMAC]],C949:F2851,3,0)</f>
        <v>44341.648622685185</v>
      </c>
      <c r="K948">
        <f>+VLOOKUP(Table1314[[#This Row],[DeviceMAC]],C949:F2851,4,0)</f>
        <v>139</v>
      </c>
      <c r="L948" t="str">
        <f>VLOOKUP(Table1314[[#This Row],[PrevRecordType]],RecordTypes!$B$13:$C$27,2,0)</f>
        <v>User Logout Start</v>
      </c>
      <c r="M948" t="str">
        <f>+VLOOKUP(Table1314[[#This Row],[DeviceMAC]],C949:H2851,5,0)</f>
        <v>User Logout Start</v>
      </c>
    </row>
    <row r="949" spans="2:13" ht="43.2" hidden="1" x14ac:dyDescent="0.3">
      <c r="B949" s="5" t="s">
        <v>26</v>
      </c>
      <c r="C949" s="5" t="s">
        <v>27</v>
      </c>
      <c r="D949" s="6">
        <v>44341</v>
      </c>
      <c r="E949" s="28">
        <v>44341.648726851854</v>
      </c>
      <c r="F949" s="7">
        <v>156</v>
      </c>
      <c r="G949" s="7" t="str">
        <f>VLOOKUP(Table1314[[#This Row],[LogRecordType]],RecordTypes!$B$13:$C$27,2,0)</f>
        <v>PowerDown Or Network Disconnect Discovered</v>
      </c>
      <c r="H949" s="5" t="s">
        <v>67</v>
      </c>
      <c r="I949" s="30">
        <f t="shared" si="14"/>
        <v>44341</v>
      </c>
      <c r="J949" s="29">
        <f>+VLOOKUP(Table1314[[#This Row],[DeviceMAC]],C950:F2852,3,0)</f>
        <v>44341.648611111115</v>
      </c>
      <c r="K949">
        <f>+VLOOKUP(Table1314[[#This Row],[DeviceMAC]],C950:F2852,4,0)</f>
        <v>144</v>
      </c>
      <c r="L949" t="str">
        <f>VLOOKUP(Table1314[[#This Row],[PrevRecordType]],RecordTypes!$B$13:$C$27,2,0)</f>
        <v>User Logout is Good</v>
      </c>
      <c r="M949" t="str">
        <f>+VLOOKUP(Table1314[[#This Row],[DeviceMAC]],C950:H2852,5,0)</f>
        <v>User Logout is Good</v>
      </c>
    </row>
    <row r="950" spans="2:13" ht="28.8" hidden="1" x14ac:dyDescent="0.3">
      <c r="B950" s="5" t="s">
        <v>26</v>
      </c>
      <c r="C950" s="5" t="s">
        <v>37</v>
      </c>
      <c r="D950" s="6">
        <v>44341</v>
      </c>
      <c r="E950" s="28">
        <v>44341.648622685185</v>
      </c>
      <c r="F950" s="7">
        <v>139</v>
      </c>
      <c r="G950" s="7" t="str">
        <f>VLOOKUP(Table1314[[#This Row],[LogRecordType]],RecordTypes!$B$13:$C$27,2,0)</f>
        <v>User Logout Start</v>
      </c>
      <c r="H950" s="5" t="s">
        <v>39</v>
      </c>
      <c r="I950" s="30">
        <f t="shared" si="14"/>
        <v>44341</v>
      </c>
      <c r="J950" s="29">
        <f>+VLOOKUP(Table1314[[#This Row],[DeviceMAC]],C951:F2853,3,0)</f>
        <v>44341.264918981484</v>
      </c>
      <c r="K950">
        <f>+VLOOKUP(Table1314[[#This Row],[DeviceMAC]],C951:F2853,4,0)</f>
        <v>123</v>
      </c>
      <c r="L950" t="str">
        <f>VLOOKUP(Table1314[[#This Row],[PrevRecordType]],RecordTypes!$B$13:$C$27,2,0)</f>
        <v>User Login Start is Good</v>
      </c>
      <c r="M950" t="str">
        <f>+VLOOKUP(Table1314[[#This Row],[DeviceMAC]],C951:H2853,5,0)</f>
        <v>User Login Start is Good</v>
      </c>
    </row>
    <row r="951" spans="2:13" hidden="1" x14ac:dyDescent="0.3">
      <c r="B951" s="5" t="s">
        <v>26</v>
      </c>
      <c r="C951" s="5" t="s">
        <v>27</v>
      </c>
      <c r="D951" s="6">
        <v>44341</v>
      </c>
      <c r="E951" s="28">
        <v>44341.648611111115</v>
      </c>
      <c r="F951" s="7">
        <v>144</v>
      </c>
      <c r="G951" s="7" t="str">
        <f>VLOOKUP(Table1314[[#This Row],[LogRecordType]],RecordTypes!$B$13:$C$27,2,0)</f>
        <v>User Logout is Good</v>
      </c>
      <c r="H951" s="5" t="s">
        <v>34</v>
      </c>
      <c r="I951" s="30">
        <f t="shared" si="14"/>
        <v>44341</v>
      </c>
      <c r="J951" s="29">
        <f>+VLOOKUP(Table1314[[#This Row],[DeviceMAC]],C952:F2854,3,0)</f>
        <v>44341.648194444446</v>
      </c>
      <c r="K951">
        <f>+VLOOKUP(Table1314[[#This Row],[DeviceMAC]],C952:F2854,4,0)</f>
        <v>139</v>
      </c>
      <c r="L951" t="str">
        <f>VLOOKUP(Table1314[[#This Row],[PrevRecordType]],RecordTypes!$B$13:$C$27,2,0)</f>
        <v>User Logout Start</v>
      </c>
      <c r="M951" t="str">
        <f>+VLOOKUP(Table1314[[#This Row],[DeviceMAC]],C952:H2854,5,0)</f>
        <v>User Logout Start</v>
      </c>
    </row>
    <row r="952" spans="2:13" hidden="1" x14ac:dyDescent="0.3">
      <c r="B952" s="5" t="s">
        <v>26</v>
      </c>
      <c r="C952" s="5" t="s">
        <v>27</v>
      </c>
      <c r="D952" s="6">
        <v>44341</v>
      </c>
      <c r="E952" s="28">
        <v>44341.648194444446</v>
      </c>
      <c r="F952" s="7">
        <v>139</v>
      </c>
      <c r="G952" s="7" t="str">
        <f>VLOOKUP(Table1314[[#This Row],[LogRecordType]],RecordTypes!$B$13:$C$27,2,0)</f>
        <v>User Logout Start</v>
      </c>
      <c r="H952" s="5" t="s">
        <v>34</v>
      </c>
      <c r="I952" s="30">
        <f t="shared" si="14"/>
        <v>44341</v>
      </c>
      <c r="J952" s="29">
        <f>+VLOOKUP(Table1314[[#This Row],[DeviceMAC]],C953:F2855,3,0)</f>
        <v>44341.261134259265</v>
      </c>
      <c r="K952">
        <f>+VLOOKUP(Table1314[[#This Row],[DeviceMAC]],C953:F2855,4,0)</f>
        <v>123</v>
      </c>
      <c r="L952" t="str">
        <f>VLOOKUP(Table1314[[#This Row],[PrevRecordType]],RecordTypes!$B$13:$C$27,2,0)</f>
        <v>User Login Start is Good</v>
      </c>
      <c r="M952" t="str">
        <f>+VLOOKUP(Table1314[[#This Row],[DeviceMAC]],C953:H2855,5,0)</f>
        <v>User Login Start is Good</v>
      </c>
    </row>
    <row r="953" spans="2:13" ht="43.2" hidden="1" x14ac:dyDescent="0.3">
      <c r="B953" s="5" t="s">
        <v>29</v>
      </c>
      <c r="C953" s="5" t="s">
        <v>30</v>
      </c>
      <c r="D953" s="6">
        <v>44341</v>
      </c>
      <c r="E953" s="28">
        <v>44341.639803240731</v>
      </c>
      <c r="F953" s="7">
        <v>156</v>
      </c>
      <c r="G953" s="7" t="str">
        <f>VLOOKUP(Table1314[[#This Row],[LogRecordType]],RecordTypes!$B$13:$C$27,2,0)</f>
        <v>PowerDown Or Network Disconnect Discovered</v>
      </c>
      <c r="H953" s="5" t="s">
        <v>67</v>
      </c>
      <c r="I953" s="30">
        <f t="shared" si="14"/>
        <v>44341</v>
      </c>
      <c r="J953" s="29">
        <f>+VLOOKUP(Table1314[[#This Row],[DeviceMAC]],C954:F2856,3,0)</f>
        <v>44341.639687499992</v>
      </c>
      <c r="K953">
        <f>+VLOOKUP(Table1314[[#This Row],[DeviceMAC]],C954:F2856,4,0)</f>
        <v>144</v>
      </c>
      <c r="L953" t="str">
        <f>VLOOKUP(Table1314[[#This Row],[PrevRecordType]],RecordTypes!$B$13:$C$27,2,0)</f>
        <v>User Logout is Good</v>
      </c>
      <c r="M953" t="str">
        <f>+VLOOKUP(Table1314[[#This Row],[DeviceMAC]],C954:H2856,5,0)</f>
        <v>User Logout is Good</v>
      </c>
    </row>
    <row r="954" spans="2:13" hidden="1" x14ac:dyDescent="0.3">
      <c r="B954" s="5" t="s">
        <v>29</v>
      </c>
      <c r="C954" s="5" t="s">
        <v>30</v>
      </c>
      <c r="D954" s="6">
        <v>44341</v>
      </c>
      <c r="E954" s="28">
        <v>44341.639687499992</v>
      </c>
      <c r="F954" s="7">
        <v>144</v>
      </c>
      <c r="G954" s="7" t="str">
        <f>VLOOKUP(Table1314[[#This Row],[LogRecordType]],RecordTypes!$B$13:$C$27,2,0)</f>
        <v>User Logout is Good</v>
      </c>
      <c r="H954" s="5" t="s">
        <v>36</v>
      </c>
      <c r="I954" s="30">
        <f t="shared" si="14"/>
        <v>44341</v>
      </c>
      <c r="J954" s="29">
        <f>+VLOOKUP(Table1314[[#This Row],[DeviceMAC]],C955:F2857,3,0)</f>
        <v>44341.639259259253</v>
      </c>
      <c r="K954">
        <f>+VLOOKUP(Table1314[[#This Row],[DeviceMAC]],C955:F2857,4,0)</f>
        <v>139</v>
      </c>
      <c r="L954" t="str">
        <f>VLOOKUP(Table1314[[#This Row],[PrevRecordType]],RecordTypes!$B$13:$C$27,2,0)</f>
        <v>User Logout Start</v>
      </c>
      <c r="M954" t="str">
        <f>+VLOOKUP(Table1314[[#This Row],[DeviceMAC]],C955:H2857,5,0)</f>
        <v>User Logout Start</v>
      </c>
    </row>
    <row r="955" spans="2:13" hidden="1" x14ac:dyDescent="0.3">
      <c r="B955" s="5" t="s">
        <v>29</v>
      </c>
      <c r="C955" s="5" t="s">
        <v>30</v>
      </c>
      <c r="D955" s="6">
        <v>44341</v>
      </c>
      <c r="E955" s="28">
        <v>44341.639259259253</v>
      </c>
      <c r="F955" s="7">
        <v>139</v>
      </c>
      <c r="G955" s="7" t="str">
        <f>VLOOKUP(Table1314[[#This Row],[LogRecordType]],RecordTypes!$B$13:$C$27,2,0)</f>
        <v>User Logout Start</v>
      </c>
      <c r="H955" s="5" t="s">
        <v>36</v>
      </c>
      <c r="I955" s="30">
        <f t="shared" si="14"/>
        <v>44341</v>
      </c>
      <c r="J955" s="29">
        <f>+VLOOKUP(Table1314[[#This Row],[DeviceMAC]],C956:F2858,3,0)</f>
        <v>44341.262430555551</v>
      </c>
      <c r="K955">
        <f>+VLOOKUP(Table1314[[#This Row],[DeviceMAC]],C956:F2858,4,0)</f>
        <v>123</v>
      </c>
      <c r="L955" t="str">
        <f>VLOOKUP(Table1314[[#This Row],[PrevRecordType]],RecordTypes!$B$13:$C$27,2,0)</f>
        <v>User Login Start is Good</v>
      </c>
      <c r="M955" t="str">
        <f>+VLOOKUP(Table1314[[#This Row],[DeviceMAC]],C956:H2858,5,0)</f>
        <v>User Login Start is Good</v>
      </c>
    </row>
    <row r="956" spans="2:13" ht="28.8" x14ac:dyDescent="0.3">
      <c r="B956" s="5" t="s">
        <v>26</v>
      </c>
      <c r="C956" s="5" t="s">
        <v>184</v>
      </c>
      <c r="D956" s="6">
        <v>44341</v>
      </c>
      <c r="E956" s="28">
        <v>44341.337696759263</v>
      </c>
      <c r="F956" s="7">
        <v>123</v>
      </c>
      <c r="G956" s="7" t="str">
        <f>VLOOKUP(Table1314[[#This Row],[LogRecordType]],RecordTypes!$B$13:$C$27,2,0)</f>
        <v>User Login Start is Good</v>
      </c>
      <c r="H956" s="5" t="s">
        <v>182</v>
      </c>
      <c r="I956" s="30">
        <f t="shared" si="14"/>
        <v>44341</v>
      </c>
      <c r="J956" s="29">
        <f>+VLOOKUP(Table1314[[#This Row],[DeviceMAC]],C957:F2859,3,0)</f>
        <v>44341.337696759263</v>
      </c>
      <c r="K956">
        <f>+VLOOKUP(Table1314[[#This Row],[DeviceMAC]],C957:F2859,4,0)</f>
        <v>113</v>
      </c>
      <c r="L956" t="str">
        <f>VLOOKUP(Table1314[[#This Row],[PrevRecordType]],RecordTypes!$B$13:$C$27,2,0)</f>
        <v>User Login Start</v>
      </c>
      <c r="M956" t="str">
        <f>+VLOOKUP(Table1314[[#This Row],[DeviceMAC]],C957:H2859,5,0)</f>
        <v>User Login Start</v>
      </c>
    </row>
    <row r="957" spans="2:13" ht="28.8" hidden="1" x14ac:dyDescent="0.3">
      <c r="B957" s="5" t="s">
        <v>26</v>
      </c>
      <c r="C957" s="5" t="s">
        <v>184</v>
      </c>
      <c r="D957" s="6">
        <v>44341</v>
      </c>
      <c r="E957" s="28">
        <v>44341.337696759263</v>
      </c>
      <c r="F957" s="7">
        <v>113</v>
      </c>
      <c r="G957" s="7" t="str">
        <f>VLOOKUP(Table1314[[#This Row],[LogRecordType]],RecordTypes!$B$13:$C$27,2,0)</f>
        <v>User Login Start</v>
      </c>
      <c r="H957" s="5" t="s">
        <v>186</v>
      </c>
      <c r="I957" s="30">
        <f t="shared" si="14"/>
        <v>44341</v>
      </c>
      <c r="J957" s="29">
        <f>+VLOOKUP(Table1314[[#This Row],[DeviceMAC]],C958:F2860,3,0)</f>
        <v>44341.337141203709</v>
      </c>
      <c r="K957">
        <f>+VLOOKUP(Table1314[[#This Row],[DeviceMAC]],C958:F2860,4,0)</f>
        <v>112</v>
      </c>
      <c r="L957" t="str">
        <f>VLOOKUP(Table1314[[#This Row],[PrevRecordType]],RecordTypes!$B$13:$C$27,2,0)</f>
        <v>Device Connect Network</v>
      </c>
      <c r="M957" t="str">
        <f>+VLOOKUP(Table1314[[#This Row],[DeviceMAC]],C958:H2860,5,0)</f>
        <v>Device Connect Network</v>
      </c>
    </row>
    <row r="958" spans="2:13" ht="28.8" hidden="1" x14ac:dyDescent="0.3">
      <c r="B958" s="5" t="s">
        <v>26</v>
      </c>
      <c r="C958" s="5" t="s">
        <v>184</v>
      </c>
      <c r="D958" s="6">
        <v>44341</v>
      </c>
      <c r="E958" s="28">
        <v>44341.337141203709</v>
      </c>
      <c r="F958" s="7">
        <v>112</v>
      </c>
      <c r="G958" s="7" t="str">
        <f>VLOOKUP(Table1314[[#This Row],[LogRecordType]],RecordTypes!$B$13:$C$27,2,0)</f>
        <v>Device Connect Network</v>
      </c>
      <c r="H958" s="5" t="s">
        <v>185</v>
      </c>
      <c r="I958" s="30">
        <f t="shared" si="14"/>
        <v>44341</v>
      </c>
      <c r="J958" s="29">
        <f>+VLOOKUP(Table1314[[#This Row],[DeviceMAC]],C959:F2861,3,0)</f>
        <v>44341.337037037039</v>
      </c>
      <c r="K958">
        <f>+VLOOKUP(Table1314[[#This Row],[DeviceMAC]],C959:F2861,4,0)</f>
        <v>106</v>
      </c>
      <c r="L958" t="str">
        <f>VLOOKUP(Table1314[[#This Row],[PrevRecordType]],RecordTypes!$B$13:$C$27,2,0)</f>
        <v>Device Start is Good</v>
      </c>
      <c r="M958" t="str">
        <f>+VLOOKUP(Table1314[[#This Row],[DeviceMAC]],C959:H2861,5,0)</f>
        <v>Device Start is Good</v>
      </c>
    </row>
    <row r="959" spans="2:13" hidden="1" x14ac:dyDescent="0.3">
      <c r="B959" s="5" t="s">
        <v>26</v>
      </c>
      <c r="C959" s="5" t="s">
        <v>184</v>
      </c>
      <c r="D959" s="6">
        <v>44341</v>
      </c>
      <c r="E959" s="28">
        <v>44341.337037037039</v>
      </c>
      <c r="F959" s="7">
        <v>106</v>
      </c>
      <c r="G959" s="7" t="str">
        <f>VLOOKUP(Table1314[[#This Row],[LogRecordType]],RecordTypes!$B$13:$C$27,2,0)</f>
        <v>Device Start is Good</v>
      </c>
      <c r="H959" s="5" t="s">
        <v>185</v>
      </c>
      <c r="I959" s="30">
        <f t="shared" si="14"/>
        <v>44341</v>
      </c>
      <c r="J959" s="29">
        <f>+VLOOKUP(Table1314[[#This Row],[DeviceMAC]],C960:F2862,3,0)</f>
        <v>44341.336469907408</v>
      </c>
      <c r="K959">
        <f>+VLOOKUP(Table1314[[#This Row],[DeviceMAC]],C960:F2862,4,0)</f>
        <v>102</v>
      </c>
      <c r="L959" t="str">
        <f>VLOOKUP(Table1314[[#This Row],[PrevRecordType]],RecordTypes!$B$13:$C$27,2,0)</f>
        <v>Device Start</v>
      </c>
      <c r="M959" t="str">
        <f>+VLOOKUP(Table1314[[#This Row],[DeviceMAC]],C960:H2862,5,0)</f>
        <v>Device Start</v>
      </c>
    </row>
    <row r="960" spans="2:13" ht="28.8" x14ac:dyDescent="0.3">
      <c r="B960" s="5" t="s">
        <v>26</v>
      </c>
      <c r="C960" s="5" t="s">
        <v>143</v>
      </c>
      <c r="D960" s="6">
        <v>44341</v>
      </c>
      <c r="E960" s="28">
        <v>44341.336620370363</v>
      </c>
      <c r="F960" s="7">
        <v>123</v>
      </c>
      <c r="G960" s="7" t="str">
        <f>VLOOKUP(Table1314[[#This Row],[LogRecordType]],RecordTypes!$B$13:$C$27,2,0)</f>
        <v>User Login Start is Good</v>
      </c>
      <c r="H960" s="5" t="s">
        <v>155</v>
      </c>
      <c r="I960" s="30">
        <f t="shared" si="14"/>
        <v>44341</v>
      </c>
      <c r="J960" s="29">
        <f>+VLOOKUP(Table1314[[#This Row],[DeviceMAC]],C961:F2863,3,0)</f>
        <v>44341.336493055547</v>
      </c>
      <c r="K960">
        <f>+VLOOKUP(Table1314[[#This Row],[DeviceMAC]],C961:F2863,4,0)</f>
        <v>113</v>
      </c>
      <c r="L960" t="str">
        <f>VLOOKUP(Table1314[[#This Row],[PrevRecordType]],RecordTypes!$B$13:$C$27,2,0)</f>
        <v>User Login Start</v>
      </c>
      <c r="M960" t="str">
        <f>+VLOOKUP(Table1314[[#This Row],[DeviceMAC]],C961:H2863,5,0)</f>
        <v>User Login Start</v>
      </c>
    </row>
    <row r="961" spans="2:13" hidden="1" x14ac:dyDescent="0.3">
      <c r="B961" s="5" t="s">
        <v>26</v>
      </c>
      <c r="C961" s="5" t="s">
        <v>143</v>
      </c>
      <c r="D961" s="6">
        <v>44341</v>
      </c>
      <c r="E961" s="28">
        <v>44341.336493055547</v>
      </c>
      <c r="F961" s="7">
        <v>113</v>
      </c>
      <c r="G961" s="7" t="str">
        <f>VLOOKUP(Table1314[[#This Row],[LogRecordType]],RecordTypes!$B$13:$C$27,2,0)</f>
        <v>User Login Start</v>
      </c>
      <c r="H961" s="5" t="s">
        <v>155</v>
      </c>
      <c r="I961" s="30">
        <f t="shared" si="14"/>
        <v>44341</v>
      </c>
      <c r="J961" s="29">
        <f>+VLOOKUP(Table1314[[#This Row],[DeviceMAC]],C962:F2864,3,0)</f>
        <v>44341.325659722213</v>
      </c>
      <c r="K961">
        <f>+VLOOKUP(Table1314[[#This Row],[DeviceMAC]],C962:F2864,4,0)</f>
        <v>112</v>
      </c>
      <c r="L961" t="str">
        <f>VLOOKUP(Table1314[[#This Row],[PrevRecordType]],RecordTypes!$B$13:$C$27,2,0)</f>
        <v>Device Connect Network</v>
      </c>
      <c r="M961" t="str">
        <f>+VLOOKUP(Table1314[[#This Row],[DeviceMAC]],C962:H2864,5,0)</f>
        <v>Device Connect Network</v>
      </c>
    </row>
    <row r="962" spans="2:13" hidden="1" x14ac:dyDescent="0.3">
      <c r="B962" s="5" t="s">
        <v>26</v>
      </c>
      <c r="C962" s="5" t="s">
        <v>184</v>
      </c>
      <c r="D962" s="6">
        <v>44341</v>
      </c>
      <c r="E962" s="28">
        <v>44341.336469907408</v>
      </c>
      <c r="F962" s="7">
        <v>102</v>
      </c>
      <c r="G962" s="7" t="str">
        <f>VLOOKUP(Table1314[[#This Row],[LogRecordType]],RecordTypes!$B$13:$C$27,2,0)</f>
        <v>Device Start</v>
      </c>
      <c r="H962" s="5" t="s">
        <v>185</v>
      </c>
      <c r="I962" s="30">
        <f t="shared" si="14"/>
        <v>44340</v>
      </c>
      <c r="J962" s="29">
        <f>+VLOOKUP(Table1314[[#This Row],[DeviceMAC]],C963:F2865,3,0)</f>
        <v>44340.711331018516</v>
      </c>
      <c r="K962">
        <f>+VLOOKUP(Table1314[[#This Row],[DeviceMAC]],C963:F2865,4,0)</f>
        <v>156</v>
      </c>
      <c r="L962" t="str">
        <f>VLOOKUP(Table1314[[#This Row],[PrevRecordType]],RecordTypes!$B$13:$C$27,2,0)</f>
        <v>PowerDown Or Network Disconnect Discovered</v>
      </c>
      <c r="M962" s="31" t="str">
        <f>+VLOOKUP(Table1314[[#This Row],[DeviceMAC]],C963:H2865,5,0)</f>
        <v>PowerDown Or Network Disconnect Discovered</v>
      </c>
    </row>
    <row r="963" spans="2:13" ht="28.8" x14ac:dyDescent="0.3">
      <c r="B963" s="5" t="s">
        <v>26</v>
      </c>
      <c r="C963" s="5" t="s">
        <v>166</v>
      </c>
      <c r="D963" s="6">
        <v>44341</v>
      </c>
      <c r="E963" s="28">
        <v>44341.3360300926</v>
      </c>
      <c r="F963" s="7">
        <v>123</v>
      </c>
      <c r="G963" s="7" t="str">
        <f>VLOOKUP(Table1314[[#This Row],[LogRecordType]],RecordTypes!$B$13:$C$27,2,0)</f>
        <v>User Login Start is Good</v>
      </c>
      <c r="H963" s="5" t="s">
        <v>182</v>
      </c>
      <c r="I963" s="30">
        <f t="shared" si="14"/>
        <v>44341</v>
      </c>
      <c r="J963" s="29">
        <f>+VLOOKUP(Table1314[[#This Row],[DeviceMAC]],C964:F2866,3,0)</f>
        <v>44341.335879629638</v>
      </c>
      <c r="K963">
        <f>+VLOOKUP(Table1314[[#This Row],[DeviceMAC]],C964:F2866,4,0)</f>
        <v>113</v>
      </c>
      <c r="L963" t="str">
        <f>VLOOKUP(Table1314[[#This Row],[PrevRecordType]],RecordTypes!$B$13:$C$27,2,0)</f>
        <v>User Login Start</v>
      </c>
      <c r="M963" t="str">
        <f>+VLOOKUP(Table1314[[#This Row],[DeviceMAC]],C964:H2866,5,0)</f>
        <v>User Login Start</v>
      </c>
    </row>
    <row r="964" spans="2:13" hidden="1" x14ac:dyDescent="0.3">
      <c r="B964" s="5" t="s">
        <v>26</v>
      </c>
      <c r="C964" s="5" t="s">
        <v>166</v>
      </c>
      <c r="D964" s="6">
        <v>44341</v>
      </c>
      <c r="E964" s="28">
        <v>44341.335879629638</v>
      </c>
      <c r="F964" s="7">
        <v>113</v>
      </c>
      <c r="G964" s="7" t="str">
        <f>VLOOKUP(Table1314[[#This Row],[LogRecordType]],RecordTypes!$B$13:$C$27,2,0)</f>
        <v>User Login Start</v>
      </c>
      <c r="H964" s="5" t="s">
        <v>182</v>
      </c>
      <c r="I964" s="30">
        <f t="shared" si="14"/>
        <v>44341</v>
      </c>
      <c r="J964" s="29">
        <f>+VLOOKUP(Table1314[[#This Row],[DeviceMAC]],C965:F2867,3,0)</f>
        <v>44341.331134259264</v>
      </c>
      <c r="K964">
        <f>+VLOOKUP(Table1314[[#This Row],[DeviceMAC]],C965:F2867,4,0)</f>
        <v>112</v>
      </c>
      <c r="L964" t="str">
        <f>VLOOKUP(Table1314[[#This Row],[PrevRecordType]],RecordTypes!$B$13:$C$27,2,0)</f>
        <v>Device Connect Network</v>
      </c>
      <c r="M964" t="str">
        <f>+VLOOKUP(Table1314[[#This Row],[DeviceMAC]],C965:H2867,5,0)</f>
        <v>Device Connect Network</v>
      </c>
    </row>
    <row r="965" spans="2:13" ht="28.8" x14ac:dyDescent="0.3">
      <c r="B965" s="5" t="s">
        <v>26</v>
      </c>
      <c r="C965" s="5" t="s">
        <v>174</v>
      </c>
      <c r="D965" s="6">
        <v>44341</v>
      </c>
      <c r="E965" s="28">
        <v>44341.332962962966</v>
      </c>
      <c r="F965" s="7">
        <v>123</v>
      </c>
      <c r="G965" s="7" t="str">
        <f>VLOOKUP(Table1314[[#This Row],[LogRecordType]],RecordTypes!$B$13:$C$27,2,0)</f>
        <v>User Login Start is Good</v>
      </c>
      <c r="H965" s="5" t="s">
        <v>181</v>
      </c>
      <c r="I965" s="30">
        <f t="shared" si="14"/>
        <v>44341</v>
      </c>
      <c r="J965" s="29">
        <f>+VLOOKUP(Table1314[[#This Row],[DeviceMAC]],C966:F2868,3,0)</f>
        <v>44341.33288194445</v>
      </c>
      <c r="K965">
        <f>+VLOOKUP(Table1314[[#This Row],[DeviceMAC]],C966:F2868,4,0)</f>
        <v>113</v>
      </c>
      <c r="L965" t="str">
        <f>VLOOKUP(Table1314[[#This Row],[PrevRecordType]],RecordTypes!$B$13:$C$27,2,0)</f>
        <v>User Login Start</v>
      </c>
      <c r="M965" t="str">
        <f>+VLOOKUP(Table1314[[#This Row],[DeviceMAC]],C966:H2868,5,0)</f>
        <v>User Login Start</v>
      </c>
    </row>
    <row r="966" spans="2:13" ht="28.8" x14ac:dyDescent="0.3">
      <c r="B966" s="5" t="s">
        <v>29</v>
      </c>
      <c r="C966" s="5" t="s">
        <v>158</v>
      </c>
      <c r="D966" s="6">
        <v>44341</v>
      </c>
      <c r="E966" s="28">
        <v>44341.33289351852</v>
      </c>
      <c r="F966" s="7">
        <v>123</v>
      </c>
      <c r="G966" s="7" t="str">
        <f>VLOOKUP(Table1314[[#This Row],[LogRecordType]],RecordTypes!$B$13:$C$27,2,0)</f>
        <v>User Login Start is Good</v>
      </c>
      <c r="H966" s="5" t="s">
        <v>171</v>
      </c>
      <c r="I966" s="30">
        <f t="shared" si="14"/>
        <v>44341</v>
      </c>
      <c r="J966" s="29">
        <f>+VLOOKUP(Table1314[[#This Row],[DeviceMAC]],C967:F2869,3,0)</f>
        <v>44341.332881944443</v>
      </c>
      <c r="K966">
        <f>+VLOOKUP(Table1314[[#This Row],[DeviceMAC]],C967:F2869,4,0)</f>
        <v>113</v>
      </c>
      <c r="L966" t="str">
        <f>VLOOKUP(Table1314[[#This Row],[PrevRecordType]],RecordTypes!$B$13:$C$27,2,0)</f>
        <v>User Login Start</v>
      </c>
      <c r="M966" t="str">
        <f>+VLOOKUP(Table1314[[#This Row],[DeviceMAC]],C967:H2869,5,0)</f>
        <v>User Login Start</v>
      </c>
    </row>
    <row r="967" spans="2:13" ht="28.8" hidden="1" x14ac:dyDescent="0.3">
      <c r="B967" s="5" t="s">
        <v>26</v>
      </c>
      <c r="C967" s="5" t="s">
        <v>174</v>
      </c>
      <c r="D967" s="6">
        <v>44341</v>
      </c>
      <c r="E967" s="28">
        <v>44341.33288194445</v>
      </c>
      <c r="F967" s="7">
        <v>113</v>
      </c>
      <c r="G967" s="7" t="str">
        <f>VLOOKUP(Table1314[[#This Row],[LogRecordType]],RecordTypes!$B$13:$C$27,2,0)</f>
        <v>User Login Start</v>
      </c>
      <c r="H967" s="5" t="s">
        <v>180</v>
      </c>
      <c r="I967" s="30">
        <f t="shared" si="14"/>
        <v>44341</v>
      </c>
      <c r="J967" s="29">
        <f>+VLOOKUP(Table1314[[#This Row],[DeviceMAC]],C968:F2870,3,0)</f>
        <v>44341.331643518519</v>
      </c>
      <c r="K967">
        <f>+VLOOKUP(Table1314[[#This Row],[DeviceMAC]],C968:F2870,4,0)</f>
        <v>112</v>
      </c>
      <c r="L967" t="str">
        <f>VLOOKUP(Table1314[[#This Row],[PrevRecordType]],RecordTypes!$B$13:$C$27,2,0)</f>
        <v>Device Connect Network</v>
      </c>
      <c r="M967" t="str">
        <f>+VLOOKUP(Table1314[[#This Row],[DeviceMAC]],C968:H2870,5,0)</f>
        <v>Device Connect Network</v>
      </c>
    </row>
    <row r="968" spans="2:13" ht="28.8" hidden="1" x14ac:dyDescent="0.3">
      <c r="B968" s="5" t="s">
        <v>29</v>
      </c>
      <c r="C968" s="5" t="s">
        <v>158</v>
      </c>
      <c r="D968" s="6">
        <v>44341</v>
      </c>
      <c r="E968" s="28">
        <v>44341.332881944443</v>
      </c>
      <c r="F968" s="7">
        <v>113</v>
      </c>
      <c r="G968" s="7" t="str">
        <f>VLOOKUP(Table1314[[#This Row],[LogRecordType]],RecordTypes!$B$13:$C$27,2,0)</f>
        <v>User Login Start</v>
      </c>
      <c r="H968" s="5" t="s">
        <v>170</v>
      </c>
      <c r="I968" s="30">
        <f t="shared" si="14"/>
        <v>44341</v>
      </c>
      <c r="J968" s="29">
        <f>+VLOOKUP(Table1314[[#This Row],[DeviceMAC]],C969:F2871,3,0)</f>
        <v>44341.331956018519</v>
      </c>
      <c r="K968">
        <f>+VLOOKUP(Table1314[[#This Row],[DeviceMAC]],C969:F2871,4,0)</f>
        <v>112</v>
      </c>
      <c r="L968" t="str">
        <f>VLOOKUP(Table1314[[#This Row],[PrevRecordType]],RecordTypes!$B$13:$C$27,2,0)</f>
        <v>Device Connect Network</v>
      </c>
      <c r="M968" t="str">
        <f>+VLOOKUP(Table1314[[#This Row],[DeviceMAC]],C969:H2871,5,0)</f>
        <v>Device Connect Network</v>
      </c>
    </row>
    <row r="969" spans="2:13" ht="28.8" x14ac:dyDescent="0.3">
      <c r="B969" s="5" t="s">
        <v>26</v>
      </c>
      <c r="C969" s="5" t="s">
        <v>151</v>
      </c>
      <c r="D969" s="6">
        <v>44341</v>
      </c>
      <c r="E969" s="28">
        <v>44341.332708333321</v>
      </c>
      <c r="F969" s="7">
        <v>123</v>
      </c>
      <c r="G969" s="7" t="str">
        <f>VLOOKUP(Table1314[[#This Row],[LogRecordType]],RecordTypes!$B$13:$C$27,2,0)</f>
        <v>User Login Start is Good</v>
      </c>
      <c r="H969" s="5" t="s">
        <v>181</v>
      </c>
      <c r="I969" s="30">
        <f t="shared" si="14"/>
        <v>44341</v>
      </c>
      <c r="J969" s="29">
        <f>+VLOOKUP(Table1314[[#This Row],[DeviceMAC]],C970:F2872,3,0)</f>
        <v>44341.332546296282</v>
      </c>
      <c r="K969">
        <f>+VLOOKUP(Table1314[[#This Row],[DeviceMAC]],C970:F2872,4,0)</f>
        <v>113</v>
      </c>
      <c r="L969" t="str">
        <f>VLOOKUP(Table1314[[#This Row],[PrevRecordType]],RecordTypes!$B$13:$C$27,2,0)</f>
        <v>User Login Start</v>
      </c>
      <c r="M969" t="str">
        <f>+VLOOKUP(Table1314[[#This Row],[DeviceMAC]],C970:H2872,5,0)</f>
        <v>User Login Start</v>
      </c>
    </row>
    <row r="970" spans="2:13" hidden="1" x14ac:dyDescent="0.3">
      <c r="B970" s="5" t="s">
        <v>26</v>
      </c>
      <c r="C970" s="5" t="s">
        <v>151</v>
      </c>
      <c r="D970" s="6">
        <v>44341</v>
      </c>
      <c r="E970" s="28">
        <v>44341.332546296282</v>
      </c>
      <c r="F970" s="7">
        <v>113</v>
      </c>
      <c r="G970" s="7" t="str">
        <f>VLOOKUP(Table1314[[#This Row],[LogRecordType]],RecordTypes!$B$13:$C$27,2,0)</f>
        <v>User Login Start</v>
      </c>
      <c r="H970" s="5" t="s">
        <v>181</v>
      </c>
      <c r="I970" s="30">
        <f t="shared" si="14"/>
        <v>44341</v>
      </c>
      <c r="J970" s="29">
        <f>+VLOOKUP(Table1314[[#This Row],[DeviceMAC]],C971:F2873,3,0)</f>
        <v>44341.328078703693</v>
      </c>
      <c r="K970">
        <f>+VLOOKUP(Table1314[[#This Row],[DeviceMAC]],C971:F2873,4,0)</f>
        <v>112</v>
      </c>
      <c r="L970" t="str">
        <f>VLOOKUP(Table1314[[#This Row],[PrevRecordType]],RecordTypes!$B$13:$C$27,2,0)</f>
        <v>Device Connect Network</v>
      </c>
      <c r="M970" t="str">
        <f>+VLOOKUP(Table1314[[#This Row],[DeviceMAC]],C971:H2873,5,0)</f>
        <v>Device Connect Network</v>
      </c>
    </row>
    <row r="971" spans="2:13" ht="28.8" x14ac:dyDescent="0.3">
      <c r="B971" s="5" t="s">
        <v>26</v>
      </c>
      <c r="C971" s="5" t="s">
        <v>141</v>
      </c>
      <c r="D971" s="6">
        <v>44341</v>
      </c>
      <c r="E971" s="28">
        <v>44341.332511574074</v>
      </c>
      <c r="F971" s="7">
        <v>123</v>
      </c>
      <c r="G971" s="7" t="str">
        <f>VLOOKUP(Table1314[[#This Row],[LogRecordType]],RecordTypes!$B$13:$C$27,2,0)</f>
        <v>User Login Start is Good</v>
      </c>
      <c r="H971" s="5" t="s">
        <v>161</v>
      </c>
      <c r="I971" s="30">
        <f t="shared" ref="I971:I1034" si="15">+VLOOKUP(C971,C972:H2874,2,0)</f>
        <v>44341</v>
      </c>
      <c r="J971" s="29">
        <f>+VLOOKUP(Table1314[[#This Row],[DeviceMAC]],C972:F2874,3,0)</f>
        <v>44341.332361111112</v>
      </c>
      <c r="K971">
        <f>+VLOOKUP(Table1314[[#This Row],[DeviceMAC]],C972:F2874,4,0)</f>
        <v>113</v>
      </c>
      <c r="L971" t="str">
        <f>VLOOKUP(Table1314[[#This Row],[PrevRecordType]],RecordTypes!$B$13:$C$27,2,0)</f>
        <v>User Login Start</v>
      </c>
      <c r="M971" t="str">
        <f>+VLOOKUP(Table1314[[#This Row],[DeviceMAC]],C972:H2874,5,0)</f>
        <v>User Login Start</v>
      </c>
    </row>
    <row r="972" spans="2:13" ht="28.8" x14ac:dyDescent="0.3">
      <c r="B972" s="5" t="s">
        <v>26</v>
      </c>
      <c r="C972" s="5" t="s">
        <v>149</v>
      </c>
      <c r="D972" s="6">
        <v>44341</v>
      </c>
      <c r="E972" s="28">
        <v>44341.332418981488</v>
      </c>
      <c r="F972" s="7">
        <v>123</v>
      </c>
      <c r="G972" s="7" t="str">
        <f>VLOOKUP(Table1314[[#This Row],[LogRecordType]],RecordTypes!$B$13:$C$27,2,0)</f>
        <v>User Login Start is Good</v>
      </c>
      <c r="H972" s="5" t="s">
        <v>177</v>
      </c>
      <c r="I972" s="30">
        <f t="shared" si="15"/>
        <v>44341</v>
      </c>
      <c r="J972" s="29">
        <f>+VLOOKUP(Table1314[[#This Row],[DeviceMAC]],C973:F2875,3,0)</f>
        <v>44341.332326388896</v>
      </c>
      <c r="K972">
        <f>+VLOOKUP(Table1314[[#This Row],[DeviceMAC]],C973:F2875,4,0)</f>
        <v>113</v>
      </c>
      <c r="L972" t="str">
        <f>VLOOKUP(Table1314[[#This Row],[PrevRecordType]],RecordTypes!$B$13:$C$27,2,0)</f>
        <v>User Login Start</v>
      </c>
      <c r="M972" t="str">
        <f>+VLOOKUP(Table1314[[#This Row],[DeviceMAC]],C973:H2875,5,0)</f>
        <v>User Login Start</v>
      </c>
    </row>
    <row r="973" spans="2:13" hidden="1" x14ac:dyDescent="0.3">
      <c r="B973" s="5" t="s">
        <v>26</v>
      </c>
      <c r="C973" s="5" t="s">
        <v>141</v>
      </c>
      <c r="D973" s="6">
        <v>44341</v>
      </c>
      <c r="E973" s="28">
        <v>44341.332361111112</v>
      </c>
      <c r="F973" s="7">
        <v>113</v>
      </c>
      <c r="G973" s="7" t="str">
        <f>VLOOKUP(Table1314[[#This Row],[LogRecordType]],RecordTypes!$B$13:$C$27,2,0)</f>
        <v>User Login Start</v>
      </c>
      <c r="H973" s="5" t="s">
        <v>161</v>
      </c>
      <c r="I973" s="30">
        <f t="shared" si="15"/>
        <v>44341</v>
      </c>
      <c r="J973" s="29">
        <f>+VLOOKUP(Table1314[[#This Row],[DeviceMAC]],C974:F2876,3,0)</f>
        <v>44341.321770833332</v>
      </c>
      <c r="K973">
        <f>+VLOOKUP(Table1314[[#This Row],[DeviceMAC]],C974:F2876,4,0)</f>
        <v>112</v>
      </c>
      <c r="L973" t="str">
        <f>VLOOKUP(Table1314[[#This Row],[PrevRecordType]],RecordTypes!$B$13:$C$27,2,0)</f>
        <v>Device Connect Network</v>
      </c>
      <c r="M973" t="str">
        <f>+VLOOKUP(Table1314[[#This Row],[DeviceMAC]],C974:H2876,5,0)</f>
        <v>Device Connect Network</v>
      </c>
    </row>
    <row r="974" spans="2:13" hidden="1" x14ac:dyDescent="0.3">
      <c r="B974" s="5" t="s">
        <v>26</v>
      </c>
      <c r="C974" s="5" t="s">
        <v>149</v>
      </c>
      <c r="D974" s="6">
        <v>44341</v>
      </c>
      <c r="E974" s="28">
        <v>44341.332326388896</v>
      </c>
      <c r="F974" s="7">
        <v>113</v>
      </c>
      <c r="G974" s="7" t="str">
        <f>VLOOKUP(Table1314[[#This Row],[LogRecordType]],RecordTypes!$B$13:$C$27,2,0)</f>
        <v>User Login Start</v>
      </c>
      <c r="H974" s="5" t="s">
        <v>177</v>
      </c>
      <c r="I974" s="30">
        <f t="shared" si="15"/>
        <v>44341</v>
      </c>
      <c r="J974" s="29">
        <f>+VLOOKUP(Table1314[[#This Row],[DeviceMAC]],C975:F2877,3,0)</f>
        <v>44341.327418981484</v>
      </c>
      <c r="K974">
        <f>+VLOOKUP(Table1314[[#This Row],[DeviceMAC]],C975:F2877,4,0)</f>
        <v>112</v>
      </c>
      <c r="L974" t="str">
        <f>VLOOKUP(Table1314[[#This Row],[PrevRecordType]],RecordTypes!$B$13:$C$27,2,0)</f>
        <v>Device Connect Network</v>
      </c>
      <c r="M974" t="str">
        <f>+VLOOKUP(Table1314[[#This Row],[DeviceMAC]],C975:H2877,5,0)</f>
        <v>Device Connect Network</v>
      </c>
    </row>
    <row r="975" spans="2:13" ht="28.8" hidden="1" x14ac:dyDescent="0.3">
      <c r="B975" s="5" t="s">
        <v>26</v>
      </c>
      <c r="C975" s="5" t="s">
        <v>164</v>
      </c>
      <c r="D975" s="6">
        <v>44341</v>
      </c>
      <c r="E975" s="28">
        <v>44341.332268518512</v>
      </c>
      <c r="F975" s="7">
        <v>113</v>
      </c>
      <c r="G975" s="7" t="str">
        <f>VLOOKUP(Table1314[[#This Row],[LogRecordType]],RecordTypes!$B$13:$C$27,2,0)</f>
        <v>User Login Start</v>
      </c>
      <c r="H975" s="5" t="s">
        <v>178</v>
      </c>
      <c r="I975" s="30">
        <f t="shared" si="15"/>
        <v>44341</v>
      </c>
      <c r="J975" s="29">
        <f>+VLOOKUP(Table1314[[#This Row],[DeviceMAC]],C976:F2878,3,0)</f>
        <v>44341.332268518512</v>
      </c>
      <c r="K975">
        <f>+VLOOKUP(Table1314[[#This Row],[DeviceMAC]],C976:F2878,4,0)</f>
        <v>123</v>
      </c>
      <c r="L975" t="str">
        <f>VLOOKUP(Table1314[[#This Row],[PrevRecordType]],RecordTypes!$B$13:$C$27,2,0)</f>
        <v>User Login Start is Good</v>
      </c>
      <c r="M975" t="str">
        <f>+VLOOKUP(Table1314[[#This Row],[DeviceMAC]],C976:H2878,5,0)</f>
        <v>User Login Start is Good</v>
      </c>
    </row>
    <row r="976" spans="2:13" ht="28.8" x14ac:dyDescent="0.3">
      <c r="B976" s="5" t="s">
        <v>26</v>
      </c>
      <c r="C976" s="5" t="s">
        <v>164</v>
      </c>
      <c r="D976" s="6">
        <v>44341</v>
      </c>
      <c r="E976" s="28">
        <v>44341.332268518512</v>
      </c>
      <c r="F976" s="7">
        <v>123</v>
      </c>
      <c r="G976" s="7" t="str">
        <f>VLOOKUP(Table1314[[#This Row],[LogRecordType]],RecordTypes!$B$13:$C$27,2,0)</f>
        <v>User Login Start is Good</v>
      </c>
      <c r="H976" s="5" t="s">
        <v>179</v>
      </c>
      <c r="I976" s="30">
        <f t="shared" si="15"/>
        <v>44341</v>
      </c>
      <c r="J976" s="29">
        <f>+VLOOKUP(Table1314[[#This Row],[DeviceMAC]],C977:F2879,3,0)</f>
        <v>44341.331134259257</v>
      </c>
      <c r="K976">
        <f>+VLOOKUP(Table1314[[#This Row],[DeviceMAC]],C977:F2879,4,0)</f>
        <v>112</v>
      </c>
      <c r="L976" t="str">
        <f>VLOOKUP(Table1314[[#This Row],[PrevRecordType]],RecordTypes!$B$13:$C$27,2,0)</f>
        <v>Device Connect Network</v>
      </c>
      <c r="M976" t="str">
        <f>+VLOOKUP(Table1314[[#This Row],[DeviceMAC]],C977:H2879,5,0)</f>
        <v>Device Connect Network</v>
      </c>
    </row>
    <row r="977" spans="2:13" ht="28.8" hidden="1" x14ac:dyDescent="0.3">
      <c r="B977" s="5" t="s">
        <v>29</v>
      </c>
      <c r="C977" s="5" t="s">
        <v>158</v>
      </c>
      <c r="D977" s="6">
        <v>44341</v>
      </c>
      <c r="E977" s="28">
        <v>44341.331956018519</v>
      </c>
      <c r="F977" s="7">
        <v>112</v>
      </c>
      <c r="G977" s="7" t="str">
        <f>VLOOKUP(Table1314[[#This Row],[LogRecordType]],RecordTypes!$B$13:$C$27,2,0)</f>
        <v>Device Connect Network</v>
      </c>
      <c r="H977" s="5" t="s">
        <v>159</v>
      </c>
      <c r="I977" s="30">
        <f t="shared" si="15"/>
        <v>44341</v>
      </c>
      <c r="J977" s="29">
        <f>+VLOOKUP(Table1314[[#This Row],[DeviceMAC]],C978:F2880,3,0)</f>
        <v>44341.33185185185</v>
      </c>
      <c r="K977">
        <f>+VLOOKUP(Table1314[[#This Row],[DeviceMAC]],C978:F2880,4,0)</f>
        <v>106</v>
      </c>
      <c r="L977" t="str">
        <f>VLOOKUP(Table1314[[#This Row],[PrevRecordType]],RecordTypes!$B$13:$C$27,2,0)</f>
        <v>Device Start is Good</v>
      </c>
      <c r="M977" t="str">
        <f>+VLOOKUP(Table1314[[#This Row],[DeviceMAC]],C978:H2880,5,0)</f>
        <v>Device Start is Good</v>
      </c>
    </row>
    <row r="978" spans="2:13" hidden="1" x14ac:dyDescent="0.3">
      <c r="B978" s="5" t="s">
        <v>29</v>
      </c>
      <c r="C978" s="5" t="s">
        <v>158</v>
      </c>
      <c r="D978" s="6">
        <v>44341</v>
      </c>
      <c r="E978" s="28">
        <v>44341.33185185185</v>
      </c>
      <c r="F978" s="7">
        <v>106</v>
      </c>
      <c r="G978" s="7" t="str">
        <f>VLOOKUP(Table1314[[#This Row],[LogRecordType]],RecordTypes!$B$13:$C$27,2,0)</f>
        <v>Device Start is Good</v>
      </c>
      <c r="H978" s="5" t="s">
        <v>159</v>
      </c>
      <c r="I978" s="30">
        <f t="shared" si="15"/>
        <v>44341</v>
      </c>
      <c r="J978" s="29">
        <f>+VLOOKUP(Table1314[[#This Row],[DeviceMAC]],C979:F2881,3,0)</f>
        <v>44341.331319444442</v>
      </c>
      <c r="K978">
        <f>+VLOOKUP(Table1314[[#This Row],[DeviceMAC]],C979:F2881,4,0)</f>
        <v>102</v>
      </c>
      <c r="L978" t="str">
        <f>VLOOKUP(Table1314[[#This Row],[PrevRecordType]],RecordTypes!$B$13:$C$27,2,0)</f>
        <v>Device Start</v>
      </c>
      <c r="M978" t="str">
        <f>+VLOOKUP(Table1314[[#This Row],[DeviceMAC]],C979:H2881,5,0)</f>
        <v>Device Start</v>
      </c>
    </row>
    <row r="979" spans="2:13" ht="28.8" x14ac:dyDescent="0.3">
      <c r="B979" s="5" t="s">
        <v>26</v>
      </c>
      <c r="C979" s="5" t="s">
        <v>156</v>
      </c>
      <c r="D979" s="6">
        <v>44341</v>
      </c>
      <c r="E979" s="28">
        <v>44341.331828703704</v>
      </c>
      <c r="F979" s="7">
        <v>123</v>
      </c>
      <c r="G979" s="7" t="str">
        <f>VLOOKUP(Table1314[[#This Row],[LogRecordType]],RecordTypes!$B$13:$C$27,2,0)</f>
        <v>User Login Start is Good</v>
      </c>
      <c r="H979" s="5" t="s">
        <v>173</v>
      </c>
      <c r="I979" s="30">
        <f t="shared" si="15"/>
        <v>44341</v>
      </c>
      <c r="J979" s="29">
        <f>+VLOOKUP(Table1314[[#This Row],[DeviceMAC]],C980:F2882,3,0)</f>
        <v>44341.331817129627</v>
      </c>
      <c r="K979">
        <f>+VLOOKUP(Table1314[[#This Row],[DeviceMAC]],C980:F2882,4,0)</f>
        <v>113</v>
      </c>
      <c r="L979" t="str">
        <f>VLOOKUP(Table1314[[#This Row],[PrevRecordType]],RecordTypes!$B$13:$C$27,2,0)</f>
        <v>User Login Start</v>
      </c>
      <c r="M979" t="str">
        <f>+VLOOKUP(Table1314[[#This Row],[DeviceMAC]],C980:H2882,5,0)</f>
        <v>User Login Start</v>
      </c>
    </row>
    <row r="980" spans="2:13" ht="28.8" hidden="1" x14ac:dyDescent="0.3">
      <c r="B980" s="5" t="s">
        <v>26</v>
      </c>
      <c r="C980" s="5" t="s">
        <v>156</v>
      </c>
      <c r="D980" s="6">
        <v>44341</v>
      </c>
      <c r="E980" s="28">
        <v>44341.331817129627</v>
      </c>
      <c r="F980" s="7">
        <v>113</v>
      </c>
      <c r="G980" s="7" t="str">
        <f>VLOOKUP(Table1314[[#This Row],[LogRecordType]],RecordTypes!$B$13:$C$27,2,0)</f>
        <v>User Login Start</v>
      </c>
      <c r="H980" s="5" t="s">
        <v>172</v>
      </c>
      <c r="I980" s="30">
        <f t="shared" si="15"/>
        <v>44341</v>
      </c>
      <c r="J980" s="29">
        <f>+VLOOKUP(Table1314[[#This Row],[DeviceMAC]],C981:F2883,3,0)</f>
        <v>44341.330717592595</v>
      </c>
      <c r="K980">
        <f>+VLOOKUP(Table1314[[#This Row],[DeviceMAC]],C981:F2883,4,0)</f>
        <v>112</v>
      </c>
      <c r="L980" t="str">
        <f>VLOOKUP(Table1314[[#This Row],[PrevRecordType]],RecordTypes!$B$13:$C$27,2,0)</f>
        <v>Device Connect Network</v>
      </c>
      <c r="M980" t="str">
        <f>+VLOOKUP(Table1314[[#This Row],[DeviceMAC]],C981:H2883,5,0)</f>
        <v>Device Connect Network</v>
      </c>
    </row>
    <row r="981" spans="2:13" ht="28.8" hidden="1" x14ac:dyDescent="0.3">
      <c r="B981" s="5" t="s">
        <v>26</v>
      </c>
      <c r="C981" s="5" t="s">
        <v>174</v>
      </c>
      <c r="D981" s="6">
        <v>44341</v>
      </c>
      <c r="E981" s="28">
        <v>44341.331643518519</v>
      </c>
      <c r="F981" s="7">
        <v>112</v>
      </c>
      <c r="G981" s="7" t="str">
        <f>VLOOKUP(Table1314[[#This Row],[LogRecordType]],RecordTypes!$B$13:$C$27,2,0)</f>
        <v>Device Connect Network</v>
      </c>
      <c r="H981" s="5" t="s">
        <v>175</v>
      </c>
      <c r="I981" s="30">
        <f t="shared" si="15"/>
        <v>44341</v>
      </c>
      <c r="J981" s="29">
        <f>+VLOOKUP(Table1314[[#This Row],[DeviceMAC]],C982:F2884,3,0)</f>
        <v>44341.33153935185</v>
      </c>
      <c r="K981">
        <f>+VLOOKUP(Table1314[[#This Row],[DeviceMAC]],C982:F2884,4,0)</f>
        <v>106</v>
      </c>
      <c r="L981" t="str">
        <f>VLOOKUP(Table1314[[#This Row],[PrevRecordType]],RecordTypes!$B$13:$C$27,2,0)</f>
        <v>Device Start is Good</v>
      </c>
      <c r="M981" t="str">
        <f>+VLOOKUP(Table1314[[#This Row],[DeviceMAC]],C982:H2884,5,0)</f>
        <v>Device Start is Good</v>
      </c>
    </row>
    <row r="982" spans="2:13" hidden="1" x14ac:dyDescent="0.3">
      <c r="B982" s="5" t="s">
        <v>26</v>
      </c>
      <c r="C982" s="5" t="s">
        <v>174</v>
      </c>
      <c r="D982" s="6">
        <v>44341</v>
      </c>
      <c r="E982" s="28">
        <v>44341.33153935185</v>
      </c>
      <c r="F982" s="7">
        <v>106</v>
      </c>
      <c r="G982" s="7" t="str">
        <f>VLOOKUP(Table1314[[#This Row],[LogRecordType]],RecordTypes!$B$13:$C$27,2,0)</f>
        <v>Device Start is Good</v>
      </c>
      <c r="H982" s="5" t="s">
        <v>175</v>
      </c>
      <c r="I982" s="30">
        <f t="shared" si="15"/>
        <v>44341</v>
      </c>
      <c r="J982" s="29">
        <f>+VLOOKUP(Table1314[[#This Row],[DeviceMAC]],C983:F2885,3,0)</f>
        <v>44341.330729166664</v>
      </c>
      <c r="K982">
        <f>+VLOOKUP(Table1314[[#This Row],[DeviceMAC]],C983:F2885,4,0)</f>
        <v>102</v>
      </c>
      <c r="L982" t="str">
        <f>VLOOKUP(Table1314[[#This Row],[PrevRecordType]],RecordTypes!$B$13:$C$27,2,0)</f>
        <v>Device Start</v>
      </c>
      <c r="M982" t="str">
        <f>+VLOOKUP(Table1314[[#This Row],[DeviceMAC]],C983:H2885,5,0)</f>
        <v>Device Start</v>
      </c>
    </row>
    <row r="983" spans="2:13" hidden="1" x14ac:dyDescent="0.3">
      <c r="B983" s="5" t="s">
        <v>29</v>
      </c>
      <c r="C983" s="5" t="s">
        <v>158</v>
      </c>
      <c r="D983" s="6">
        <v>44341</v>
      </c>
      <c r="E983" s="28">
        <v>44341.331319444442</v>
      </c>
      <c r="F983" s="7">
        <v>102</v>
      </c>
      <c r="G983" s="7" t="str">
        <f>VLOOKUP(Table1314[[#This Row],[LogRecordType]],RecordTypes!$B$13:$C$27,2,0)</f>
        <v>Device Start</v>
      </c>
      <c r="H983" s="5" t="s">
        <v>159</v>
      </c>
      <c r="I983" s="30">
        <f t="shared" si="15"/>
        <v>44340</v>
      </c>
      <c r="J983" s="29">
        <f>+VLOOKUP(Table1314[[#This Row],[DeviceMAC]],C984:F2886,3,0)</f>
        <v>44340.774386574078</v>
      </c>
      <c r="K983">
        <f>+VLOOKUP(Table1314[[#This Row],[DeviceMAC]],C984:F2886,4,0)</f>
        <v>156</v>
      </c>
      <c r="L983" t="str">
        <f>VLOOKUP(Table1314[[#This Row],[PrevRecordType]],RecordTypes!$B$13:$C$27,2,0)</f>
        <v>PowerDown Or Network Disconnect Discovered</v>
      </c>
      <c r="M983" s="31" t="str">
        <f>+VLOOKUP(Table1314[[#This Row],[DeviceMAC]],C984:H2886,5,0)</f>
        <v>PowerDown Or Network Disconnect Discovered</v>
      </c>
    </row>
    <row r="984" spans="2:13" ht="28.8" x14ac:dyDescent="0.3">
      <c r="B984" s="5" t="s">
        <v>26</v>
      </c>
      <c r="C984" s="5" t="s">
        <v>162</v>
      </c>
      <c r="D984" s="6">
        <v>44341</v>
      </c>
      <c r="E984" s="28">
        <v>44341.33130787038</v>
      </c>
      <c r="F984" s="7">
        <v>123</v>
      </c>
      <c r="G984" s="7" t="str">
        <f>VLOOKUP(Table1314[[#This Row],[LogRecordType]],RecordTypes!$B$13:$C$27,2,0)</f>
        <v>User Login Start is Good</v>
      </c>
      <c r="H984" s="5" t="s">
        <v>177</v>
      </c>
      <c r="I984" s="30">
        <f t="shared" si="15"/>
        <v>44341</v>
      </c>
      <c r="J984" s="29">
        <f>+VLOOKUP(Table1314[[#This Row],[DeviceMAC]],C985:F2887,3,0)</f>
        <v>44341.331284722233</v>
      </c>
      <c r="K984">
        <f>+VLOOKUP(Table1314[[#This Row],[DeviceMAC]],C985:F2887,4,0)</f>
        <v>113</v>
      </c>
      <c r="L984" t="str">
        <f>VLOOKUP(Table1314[[#This Row],[PrevRecordType]],RecordTypes!$B$13:$C$27,2,0)</f>
        <v>User Login Start</v>
      </c>
      <c r="M984" t="str">
        <f>+VLOOKUP(Table1314[[#This Row],[DeviceMAC]],C985:H2887,5,0)</f>
        <v>User Login Start</v>
      </c>
    </row>
    <row r="985" spans="2:13" ht="28.8" hidden="1" x14ac:dyDescent="0.3">
      <c r="B985" s="5" t="s">
        <v>26</v>
      </c>
      <c r="C985" s="5" t="s">
        <v>162</v>
      </c>
      <c r="D985" s="6">
        <v>44341</v>
      </c>
      <c r="E985" s="28">
        <v>44341.331284722233</v>
      </c>
      <c r="F985" s="7">
        <v>113</v>
      </c>
      <c r="G985" s="7" t="str">
        <f>VLOOKUP(Table1314[[#This Row],[LogRecordType]],RecordTypes!$B$13:$C$27,2,0)</f>
        <v>User Login Start</v>
      </c>
      <c r="H985" s="5" t="s">
        <v>176</v>
      </c>
      <c r="I985" s="30">
        <f t="shared" si="15"/>
        <v>44341</v>
      </c>
      <c r="J985" s="29">
        <f>+VLOOKUP(Table1314[[#This Row],[DeviceMAC]],C986:F2888,3,0)</f>
        <v>44341.330810185194</v>
      </c>
      <c r="K985">
        <f>+VLOOKUP(Table1314[[#This Row],[DeviceMAC]],C986:F2888,4,0)</f>
        <v>112</v>
      </c>
      <c r="L985" t="str">
        <f>VLOOKUP(Table1314[[#This Row],[PrevRecordType]],RecordTypes!$B$13:$C$27,2,0)</f>
        <v>Device Connect Network</v>
      </c>
      <c r="M985" t="str">
        <f>+VLOOKUP(Table1314[[#This Row],[DeviceMAC]],C986:H2888,5,0)</f>
        <v>Device Connect Network</v>
      </c>
    </row>
    <row r="986" spans="2:13" ht="28.8" hidden="1" x14ac:dyDescent="0.3">
      <c r="B986" s="5" t="s">
        <v>26</v>
      </c>
      <c r="C986" s="5" t="s">
        <v>166</v>
      </c>
      <c r="D986" s="6">
        <v>44341</v>
      </c>
      <c r="E986" s="28">
        <v>44341.331134259264</v>
      </c>
      <c r="F986" s="7">
        <v>112</v>
      </c>
      <c r="G986" s="7" t="str">
        <f>VLOOKUP(Table1314[[#This Row],[LogRecordType]],RecordTypes!$B$13:$C$27,2,0)</f>
        <v>Device Connect Network</v>
      </c>
      <c r="H986" s="5" t="s">
        <v>167</v>
      </c>
      <c r="I986" s="30">
        <f t="shared" si="15"/>
        <v>44340</v>
      </c>
      <c r="J986" s="29">
        <f>+VLOOKUP(Table1314[[#This Row],[DeviceMAC]],C987:F2889,3,0)</f>
        <v>44340.719293981485</v>
      </c>
      <c r="K986">
        <f>+VLOOKUP(Table1314[[#This Row],[DeviceMAC]],C987:F2889,4,0)</f>
        <v>156</v>
      </c>
      <c r="L986" t="str">
        <f>VLOOKUP(Table1314[[#This Row],[PrevRecordType]],RecordTypes!$B$13:$C$27,2,0)</f>
        <v>PowerDown Or Network Disconnect Discovered</v>
      </c>
      <c r="M986" s="31" t="str">
        <f>+VLOOKUP(Table1314[[#This Row],[DeviceMAC]],C987:H2889,5,0)</f>
        <v>PowerDown Or Network Disconnect Discovered</v>
      </c>
    </row>
    <row r="987" spans="2:13" ht="28.8" hidden="1" x14ac:dyDescent="0.3">
      <c r="B987" s="5" t="s">
        <v>26</v>
      </c>
      <c r="C987" s="5" t="s">
        <v>164</v>
      </c>
      <c r="D987" s="6">
        <v>44341</v>
      </c>
      <c r="E987" s="28">
        <v>44341.331134259257</v>
      </c>
      <c r="F987" s="7">
        <v>112</v>
      </c>
      <c r="G987" s="7" t="str">
        <f>VLOOKUP(Table1314[[#This Row],[LogRecordType]],RecordTypes!$B$13:$C$27,2,0)</f>
        <v>Device Connect Network</v>
      </c>
      <c r="H987" s="5" t="s">
        <v>165</v>
      </c>
      <c r="I987" s="30">
        <f t="shared" si="15"/>
        <v>44341</v>
      </c>
      <c r="J987" s="29">
        <f>+VLOOKUP(Table1314[[#This Row],[DeviceMAC]],C988:F2890,3,0)</f>
        <v>44341.331030092588</v>
      </c>
      <c r="K987">
        <f>+VLOOKUP(Table1314[[#This Row],[DeviceMAC]],C988:F2890,4,0)</f>
        <v>106</v>
      </c>
      <c r="L987" t="str">
        <f>VLOOKUP(Table1314[[#This Row],[PrevRecordType]],RecordTypes!$B$13:$C$27,2,0)</f>
        <v>Device Start is Good</v>
      </c>
      <c r="M987" t="str">
        <f>+VLOOKUP(Table1314[[#This Row],[DeviceMAC]],C988:H2890,5,0)</f>
        <v>Device Start is Good</v>
      </c>
    </row>
    <row r="988" spans="2:13" hidden="1" x14ac:dyDescent="0.3">
      <c r="B988" s="5" t="s">
        <v>26</v>
      </c>
      <c r="C988" s="5" t="s">
        <v>164</v>
      </c>
      <c r="D988" s="6">
        <v>44341</v>
      </c>
      <c r="E988" s="28">
        <v>44341.331030092588</v>
      </c>
      <c r="F988" s="7">
        <v>106</v>
      </c>
      <c r="G988" s="7" t="str">
        <f>VLOOKUP(Table1314[[#This Row],[LogRecordType]],RecordTypes!$B$13:$C$27,2,0)</f>
        <v>Device Start is Good</v>
      </c>
      <c r="H988" s="5" t="s">
        <v>165</v>
      </c>
      <c r="I988" s="30">
        <f t="shared" si="15"/>
        <v>44341</v>
      </c>
      <c r="J988" s="29">
        <f>+VLOOKUP(Table1314[[#This Row],[DeviceMAC]],C989:F2891,3,0)</f>
        <v>44341.330370370364</v>
      </c>
      <c r="K988">
        <f>+VLOOKUP(Table1314[[#This Row],[DeviceMAC]],C989:F2891,4,0)</f>
        <v>102</v>
      </c>
      <c r="L988" t="str">
        <f>VLOOKUP(Table1314[[#This Row],[PrevRecordType]],RecordTypes!$B$13:$C$27,2,0)</f>
        <v>Device Start</v>
      </c>
      <c r="M988" t="str">
        <f>+VLOOKUP(Table1314[[#This Row],[DeviceMAC]],C989:H2891,5,0)</f>
        <v>Device Start</v>
      </c>
    </row>
    <row r="989" spans="2:13" ht="28.8" hidden="1" x14ac:dyDescent="0.3">
      <c r="B989" s="5" t="s">
        <v>26</v>
      </c>
      <c r="C989" s="5" t="s">
        <v>162</v>
      </c>
      <c r="D989" s="6">
        <v>44341</v>
      </c>
      <c r="E989" s="28">
        <v>44341.330810185194</v>
      </c>
      <c r="F989" s="7">
        <v>112</v>
      </c>
      <c r="G989" s="7" t="str">
        <f>VLOOKUP(Table1314[[#This Row],[LogRecordType]],RecordTypes!$B$13:$C$27,2,0)</f>
        <v>Device Connect Network</v>
      </c>
      <c r="H989" s="5" t="s">
        <v>163</v>
      </c>
      <c r="I989" s="30">
        <f t="shared" si="15"/>
        <v>44341</v>
      </c>
      <c r="J989" s="29">
        <f>+VLOOKUP(Table1314[[#This Row],[DeviceMAC]],C990:F2892,3,0)</f>
        <v>44341.330706018525</v>
      </c>
      <c r="K989">
        <f>+VLOOKUP(Table1314[[#This Row],[DeviceMAC]],C990:F2892,4,0)</f>
        <v>106</v>
      </c>
      <c r="L989" t="str">
        <f>VLOOKUP(Table1314[[#This Row],[PrevRecordType]],RecordTypes!$B$13:$C$27,2,0)</f>
        <v>Device Start is Good</v>
      </c>
      <c r="M989" t="str">
        <f>+VLOOKUP(Table1314[[#This Row],[DeviceMAC]],C990:H2892,5,0)</f>
        <v>Device Start is Good</v>
      </c>
    </row>
    <row r="990" spans="2:13" hidden="1" x14ac:dyDescent="0.3">
      <c r="B990" s="5" t="s">
        <v>26</v>
      </c>
      <c r="C990" s="5" t="s">
        <v>174</v>
      </c>
      <c r="D990" s="6">
        <v>44341</v>
      </c>
      <c r="E990" s="28">
        <v>44341.330729166664</v>
      </c>
      <c r="F990" s="7">
        <v>102</v>
      </c>
      <c r="G990" s="7" t="str">
        <f>VLOOKUP(Table1314[[#This Row],[LogRecordType]],RecordTypes!$B$13:$C$27,2,0)</f>
        <v>Device Start</v>
      </c>
      <c r="H990" s="5" t="s">
        <v>175</v>
      </c>
      <c r="I990" s="30">
        <f t="shared" si="15"/>
        <v>44340</v>
      </c>
      <c r="J990" s="29">
        <f>+VLOOKUP(Table1314[[#This Row],[DeviceMAC]],C991:F2893,3,0)</f>
        <v>44340.721354166679</v>
      </c>
      <c r="K990">
        <f>+VLOOKUP(Table1314[[#This Row],[DeviceMAC]],C991:F2893,4,0)</f>
        <v>156</v>
      </c>
      <c r="L990" t="str">
        <f>VLOOKUP(Table1314[[#This Row],[PrevRecordType]],RecordTypes!$B$13:$C$27,2,0)</f>
        <v>PowerDown Or Network Disconnect Discovered</v>
      </c>
      <c r="M990" s="31" t="str">
        <f>+VLOOKUP(Table1314[[#This Row],[DeviceMAC]],C991:H2893,5,0)</f>
        <v>PowerDown Or Network Disconnect Discovered</v>
      </c>
    </row>
    <row r="991" spans="2:13" ht="28.8" hidden="1" x14ac:dyDescent="0.3">
      <c r="B991" s="5" t="s">
        <v>26</v>
      </c>
      <c r="C991" s="5" t="s">
        <v>156</v>
      </c>
      <c r="D991" s="6">
        <v>44341</v>
      </c>
      <c r="E991" s="28">
        <v>44341.330717592595</v>
      </c>
      <c r="F991" s="7">
        <v>112</v>
      </c>
      <c r="G991" s="7" t="str">
        <f>VLOOKUP(Table1314[[#This Row],[LogRecordType]],RecordTypes!$B$13:$C$27,2,0)</f>
        <v>Device Connect Network</v>
      </c>
      <c r="H991" s="5" t="s">
        <v>157</v>
      </c>
      <c r="I991" s="30">
        <f t="shared" si="15"/>
        <v>44341</v>
      </c>
      <c r="J991" s="29">
        <f>+VLOOKUP(Table1314[[#This Row],[DeviceMAC]],C992:F2894,3,0)</f>
        <v>44341.330613425926</v>
      </c>
      <c r="K991">
        <f>+VLOOKUP(Table1314[[#This Row],[DeviceMAC]],C992:F2894,4,0)</f>
        <v>106</v>
      </c>
      <c r="L991" t="str">
        <f>VLOOKUP(Table1314[[#This Row],[PrevRecordType]],RecordTypes!$B$13:$C$27,2,0)</f>
        <v>Device Start is Good</v>
      </c>
      <c r="M991" t="str">
        <f>+VLOOKUP(Table1314[[#This Row],[DeviceMAC]],C992:H2894,5,0)</f>
        <v>Device Start is Good</v>
      </c>
    </row>
    <row r="992" spans="2:13" hidden="1" x14ac:dyDescent="0.3">
      <c r="B992" s="5" t="s">
        <v>26</v>
      </c>
      <c r="C992" s="5" t="s">
        <v>162</v>
      </c>
      <c r="D992" s="6">
        <v>44341</v>
      </c>
      <c r="E992" s="28">
        <v>44341.330706018525</v>
      </c>
      <c r="F992" s="7">
        <v>106</v>
      </c>
      <c r="G992" s="7" t="str">
        <f>VLOOKUP(Table1314[[#This Row],[LogRecordType]],RecordTypes!$B$13:$C$27,2,0)</f>
        <v>Device Start is Good</v>
      </c>
      <c r="H992" s="5" t="s">
        <v>163</v>
      </c>
      <c r="I992" s="30">
        <f t="shared" si="15"/>
        <v>44341</v>
      </c>
      <c r="J992" s="29">
        <f>+VLOOKUP(Table1314[[#This Row],[DeviceMAC]],C993:F2895,3,0)</f>
        <v>44341.330185185187</v>
      </c>
      <c r="K992">
        <f>+VLOOKUP(Table1314[[#This Row],[DeviceMAC]],C993:F2895,4,0)</f>
        <v>102</v>
      </c>
      <c r="L992" t="str">
        <f>VLOOKUP(Table1314[[#This Row],[PrevRecordType]],RecordTypes!$B$13:$C$27,2,0)</f>
        <v>Device Start</v>
      </c>
      <c r="M992" t="str">
        <f>+VLOOKUP(Table1314[[#This Row],[DeviceMAC]],C993:H2895,5,0)</f>
        <v>Device Start</v>
      </c>
    </row>
    <row r="993" spans="2:13" hidden="1" x14ac:dyDescent="0.3">
      <c r="B993" s="5" t="s">
        <v>26</v>
      </c>
      <c r="C993" s="5" t="s">
        <v>156</v>
      </c>
      <c r="D993" s="6">
        <v>44341</v>
      </c>
      <c r="E993" s="28">
        <v>44341.330613425926</v>
      </c>
      <c r="F993" s="7">
        <v>106</v>
      </c>
      <c r="G993" s="7" t="str">
        <f>VLOOKUP(Table1314[[#This Row],[LogRecordType]],RecordTypes!$B$13:$C$27,2,0)</f>
        <v>Device Start is Good</v>
      </c>
      <c r="H993" s="5" t="s">
        <v>157</v>
      </c>
      <c r="I993" s="30">
        <f t="shared" si="15"/>
        <v>44341</v>
      </c>
      <c r="J993" s="29">
        <f>+VLOOKUP(Table1314[[#This Row],[DeviceMAC]],C994:F2896,3,0)</f>
        <v>44341.330011574071</v>
      </c>
      <c r="K993">
        <f>+VLOOKUP(Table1314[[#This Row],[DeviceMAC]],C994:F2896,4,0)</f>
        <v>102</v>
      </c>
      <c r="L993" t="str">
        <f>VLOOKUP(Table1314[[#This Row],[PrevRecordType]],RecordTypes!$B$13:$C$27,2,0)</f>
        <v>Device Start</v>
      </c>
      <c r="M993" t="str">
        <f>+VLOOKUP(Table1314[[#This Row],[DeviceMAC]],C994:H2896,5,0)</f>
        <v>Device Start</v>
      </c>
    </row>
    <row r="994" spans="2:13" ht="28.8" x14ac:dyDescent="0.3">
      <c r="B994" s="5" t="s">
        <v>29</v>
      </c>
      <c r="C994" s="5" t="s">
        <v>153</v>
      </c>
      <c r="D994" s="6">
        <v>44341</v>
      </c>
      <c r="E994" s="28">
        <v>44341.330451388894</v>
      </c>
      <c r="F994" s="7">
        <v>123</v>
      </c>
      <c r="G994" s="7" t="str">
        <f>VLOOKUP(Table1314[[#This Row],[LogRecordType]],RecordTypes!$B$13:$C$27,2,0)</f>
        <v>User Login Start is Good</v>
      </c>
      <c r="H994" s="5" t="s">
        <v>169</v>
      </c>
      <c r="I994" s="30">
        <f t="shared" si="15"/>
        <v>44341</v>
      </c>
      <c r="J994" s="29">
        <f>+VLOOKUP(Table1314[[#This Row],[DeviceMAC]],C995:F2897,3,0)</f>
        <v>44341.330428240748</v>
      </c>
      <c r="K994">
        <f>+VLOOKUP(Table1314[[#This Row],[DeviceMAC]],C995:F2897,4,0)</f>
        <v>113</v>
      </c>
      <c r="L994" t="str">
        <f>VLOOKUP(Table1314[[#This Row],[PrevRecordType]],RecordTypes!$B$13:$C$27,2,0)</f>
        <v>User Login Start</v>
      </c>
      <c r="M994" t="str">
        <f>+VLOOKUP(Table1314[[#This Row],[DeviceMAC]],C995:H2897,5,0)</f>
        <v>User Login Start</v>
      </c>
    </row>
    <row r="995" spans="2:13" ht="28.8" hidden="1" x14ac:dyDescent="0.3">
      <c r="B995" s="5" t="s">
        <v>29</v>
      </c>
      <c r="C995" s="5" t="s">
        <v>153</v>
      </c>
      <c r="D995" s="6">
        <v>44341</v>
      </c>
      <c r="E995" s="28">
        <v>44341.330428240748</v>
      </c>
      <c r="F995" s="7">
        <v>113</v>
      </c>
      <c r="G995" s="7" t="str">
        <f>VLOOKUP(Table1314[[#This Row],[LogRecordType]],RecordTypes!$B$13:$C$27,2,0)</f>
        <v>User Login Start</v>
      </c>
      <c r="H995" s="5" t="s">
        <v>168</v>
      </c>
      <c r="I995" s="30">
        <f t="shared" si="15"/>
        <v>44341</v>
      </c>
      <c r="J995" s="29">
        <f>+VLOOKUP(Table1314[[#This Row],[DeviceMAC]],C996:F2898,3,0)</f>
        <v>44341.330046296302</v>
      </c>
      <c r="K995">
        <f>+VLOOKUP(Table1314[[#This Row],[DeviceMAC]],C996:F2898,4,0)</f>
        <v>112</v>
      </c>
      <c r="L995" t="str">
        <f>VLOOKUP(Table1314[[#This Row],[PrevRecordType]],RecordTypes!$B$13:$C$27,2,0)</f>
        <v>Device Connect Network</v>
      </c>
      <c r="M995" t="str">
        <f>+VLOOKUP(Table1314[[#This Row],[DeviceMAC]],C996:H2898,5,0)</f>
        <v>Device Connect Network</v>
      </c>
    </row>
    <row r="996" spans="2:13" hidden="1" x14ac:dyDescent="0.3">
      <c r="B996" s="5" t="s">
        <v>26</v>
      </c>
      <c r="C996" s="5" t="s">
        <v>164</v>
      </c>
      <c r="D996" s="6">
        <v>44341</v>
      </c>
      <c r="E996" s="28">
        <v>44341.330370370364</v>
      </c>
      <c r="F996" s="7">
        <v>102</v>
      </c>
      <c r="G996" s="7" t="str">
        <f>VLOOKUP(Table1314[[#This Row],[LogRecordType]],RecordTypes!$B$13:$C$27,2,0)</f>
        <v>Device Start</v>
      </c>
      <c r="H996" s="5" t="s">
        <v>165</v>
      </c>
      <c r="I996" s="30">
        <f t="shared" si="15"/>
        <v>44340</v>
      </c>
      <c r="J996" s="29">
        <f>+VLOOKUP(Table1314[[#This Row],[DeviceMAC]],C997:F2899,3,0)</f>
        <v>44340.704583333325</v>
      </c>
      <c r="K996">
        <f>+VLOOKUP(Table1314[[#This Row],[DeviceMAC]],C997:F2899,4,0)</f>
        <v>156</v>
      </c>
      <c r="L996" t="str">
        <f>VLOOKUP(Table1314[[#This Row],[PrevRecordType]],RecordTypes!$B$13:$C$27,2,0)</f>
        <v>PowerDown Or Network Disconnect Discovered</v>
      </c>
      <c r="M996" s="31" t="str">
        <f>+VLOOKUP(Table1314[[#This Row],[DeviceMAC]],C997:H2899,5,0)</f>
        <v>PowerDown Or Network Disconnect Discovered</v>
      </c>
    </row>
    <row r="997" spans="2:13" ht="28.8" x14ac:dyDescent="0.3">
      <c r="B997" s="5" t="s">
        <v>29</v>
      </c>
      <c r="C997" s="5" t="s">
        <v>147</v>
      </c>
      <c r="D997" s="6">
        <v>44341</v>
      </c>
      <c r="E997" s="28">
        <v>44341.330243055549</v>
      </c>
      <c r="F997" s="7">
        <v>123</v>
      </c>
      <c r="G997" s="7" t="str">
        <f>VLOOKUP(Table1314[[#This Row],[LogRecordType]],RecordTypes!$B$13:$C$27,2,0)</f>
        <v>User Login Start is Good</v>
      </c>
      <c r="H997" s="5" t="s">
        <v>160</v>
      </c>
      <c r="I997" s="30">
        <f t="shared" si="15"/>
        <v>44341</v>
      </c>
      <c r="J997" s="29">
        <f>+VLOOKUP(Table1314[[#This Row],[DeviceMAC]],C998:F2900,3,0)</f>
        <v>44341.330162037033</v>
      </c>
      <c r="K997">
        <f>+VLOOKUP(Table1314[[#This Row],[DeviceMAC]],C998:F2900,4,0)</f>
        <v>113</v>
      </c>
      <c r="L997" t="str">
        <f>VLOOKUP(Table1314[[#This Row],[PrevRecordType]],RecordTypes!$B$13:$C$27,2,0)</f>
        <v>User Login Start</v>
      </c>
      <c r="M997" t="str">
        <f>+VLOOKUP(Table1314[[#This Row],[DeviceMAC]],C998:H2900,5,0)</f>
        <v>User Login Start</v>
      </c>
    </row>
    <row r="998" spans="2:13" ht="28.8" x14ac:dyDescent="0.3">
      <c r="B998" s="5" t="s">
        <v>29</v>
      </c>
      <c r="C998" s="5" t="s">
        <v>145</v>
      </c>
      <c r="D998" s="6">
        <v>44341</v>
      </c>
      <c r="E998" s="28">
        <v>44341.33021990741</v>
      </c>
      <c r="F998" s="7">
        <v>123</v>
      </c>
      <c r="G998" s="7" t="str">
        <f>VLOOKUP(Table1314[[#This Row],[LogRecordType]],RecordTypes!$B$13:$C$27,2,0)</f>
        <v>User Login Start is Good</v>
      </c>
      <c r="H998" s="5" t="s">
        <v>183</v>
      </c>
      <c r="I998" s="30">
        <f t="shared" si="15"/>
        <v>44341</v>
      </c>
      <c r="J998" s="29">
        <f>+VLOOKUP(Table1314[[#This Row],[DeviceMAC]],C999:F2901,3,0)</f>
        <v>44341.330104166671</v>
      </c>
      <c r="K998">
        <f>+VLOOKUP(Table1314[[#This Row],[DeviceMAC]],C999:F2901,4,0)</f>
        <v>113</v>
      </c>
      <c r="L998" t="str">
        <f>VLOOKUP(Table1314[[#This Row],[PrevRecordType]],RecordTypes!$B$13:$C$27,2,0)</f>
        <v>User Login Start</v>
      </c>
      <c r="M998" t="str">
        <f>+VLOOKUP(Table1314[[#This Row],[DeviceMAC]],C999:H2901,5,0)</f>
        <v>User Login Start</v>
      </c>
    </row>
    <row r="999" spans="2:13" hidden="1" x14ac:dyDescent="0.3">
      <c r="B999" s="5" t="s">
        <v>26</v>
      </c>
      <c r="C999" s="5" t="s">
        <v>162</v>
      </c>
      <c r="D999" s="6">
        <v>44341</v>
      </c>
      <c r="E999" s="28">
        <v>44341.330185185187</v>
      </c>
      <c r="F999" s="7">
        <v>102</v>
      </c>
      <c r="G999" s="7" t="str">
        <f>VLOOKUP(Table1314[[#This Row],[LogRecordType]],RecordTypes!$B$13:$C$27,2,0)</f>
        <v>Device Start</v>
      </c>
      <c r="H999" s="5" t="s">
        <v>163</v>
      </c>
      <c r="I999" s="30">
        <f t="shared" si="15"/>
        <v>44340</v>
      </c>
      <c r="J999" s="29">
        <f>+VLOOKUP(Table1314[[#This Row],[DeviceMAC]],C1000:F2902,3,0)</f>
        <v>44340.716585648159</v>
      </c>
      <c r="K999">
        <f>+VLOOKUP(Table1314[[#This Row],[DeviceMAC]],C1000:F2902,4,0)</f>
        <v>156</v>
      </c>
      <c r="L999" t="str">
        <f>VLOOKUP(Table1314[[#This Row],[PrevRecordType]],RecordTypes!$B$13:$C$27,2,0)</f>
        <v>PowerDown Or Network Disconnect Discovered</v>
      </c>
      <c r="M999" s="31" t="str">
        <f>+VLOOKUP(Table1314[[#This Row],[DeviceMAC]],C1000:H2902,5,0)</f>
        <v>PowerDown Or Network Disconnect Discovered</v>
      </c>
    </row>
    <row r="1000" spans="2:13" hidden="1" x14ac:dyDescent="0.3">
      <c r="B1000" s="5" t="s">
        <v>29</v>
      </c>
      <c r="C1000" s="5" t="s">
        <v>147</v>
      </c>
      <c r="D1000" s="6">
        <v>44341</v>
      </c>
      <c r="E1000" s="28">
        <v>44341.330162037033</v>
      </c>
      <c r="F1000" s="7">
        <v>113</v>
      </c>
      <c r="G1000" s="7" t="str">
        <f>VLOOKUP(Table1314[[#This Row],[LogRecordType]],RecordTypes!$B$13:$C$27,2,0)</f>
        <v>User Login Start</v>
      </c>
      <c r="H1000" s="5" t="s">
        <v>160</v>
      </c>
      <c r="I1000" s="30">
        <f t="shared" si="15"/>
        <v>44341</v>
      </c>
      <c r="J1000" s="29">
        <f>+VLOOKUP(Table1314[[#This Row],[DeviceMAC]],C1001:F2903,3,0)</f>
        <v>44341.32571759259</v>
      </c>
      <c r="K1000">
        <f>+VLOOKUP(Table1314[[#This Row],[DeviceMAC]],C1001:F2903,4,0)</f>
        <v>112</v>
      </c>
      <c r="L1000" t="str">
        <f>VLOOKUP(Table1314[[#This Row],[PrevRecordType]],RecordTypes!$B$13:$C$27,2,0)</f>
        <v>Device Connect Network</v>
      </c>
      <c r="M1000" t="str">
        <f>+VLOOKUP(Table1314[[#This Row],[DeviceMAC]],C1001:H2903,5,0)</f>
        <v>Device Connect Network</v>
      </c>
    </row>
    <row r="1001" spans="2:13" hidden="1" x14ac:dyDescent="0.3">
      <c r="B1001" s="5" t="s">
        <v>29</v>
      </c>
      <c r="C1001" s="5" t="s">
        <v>145</v>
      </c>
      <c r="D1001" s="6">
        <v>44341</v>
      </c>
      <c r="E1001" s="28">
        <v>44341.330104166671</v>
      </c>
      <c r="F1001" s="7">
        <v>113</v>
      </c>
      <c r="G1001" s="7" t="str">
        <f>VLOOKUP(Table1314[[#This Row],[LogRecordType]],RecordTypes!$B$13:$C$27,2,0)</f>
        <v>User Login Start</v>
      </c>
      <c r="H1001" s="5" t="s">
        <v>183</v>
      </c>
      <c r="I1001" s="30">
        <f t="shared" si="15"/>
        <v>44341</v>
      </c>
      <c r="J1001" s="29">
        <f>+VLOOKUP(Table1314[[#This Row],[DeviceMAC]],C1002:F2904,3,0)</f>
        <v>44341.32534722222</v>
      </c>
      <c r="K1001">
        <f>+VLOOKUP(Table1314[[#This Row],[DeviceMAC]],C1002:F2904,4,0)</f>
        <v>112</v>
      </c>
      <c r="L1001" t="str">
        <f>VLOOKUP(Table1314[[#This Row],[PrevRecordType]],RecordTypes!$B$13:$C$27,2,0)</f>
        <v>Device Connect Network</v>
      </c>
      <c r="M1001" t="str">
        <f>+VLOOKUP(Table1314[[#This Row],[DeviceMAC]],C1002:H2904,5,0)</f>
        <v>Device Connect Network</v>
      </c>
    </row>
    <row r="1002" spans="2:13" ht="28.8" hidden="1" x14ac:dyDescent="0.3">
      <c r="B1002" s="5" t="s">
        <v>29</v>
      </c>
      <c r="C1002" s="5" t="s">
        <v>153</v>
      </c>
      <c r="D1002" s="6">
        <v>44341</v>
      </c>
      <c r="E1002" s="28">
        <v>44341.330046296302</v>
      </c>
      <c r="F1002" s="7">
        <v>112</v>
      </c>
      <c r="G1002" s="7" t="str">
        <f>VLOOKUP(Table1314[[#This Row],[LogRecordType]],RecordTypes!$B$13:$C$27,2,0)</f>
        <v>Device Connect Network</v>
      </c>
      <c r="H1002" s="5" t="s">
        <v>154</v>
      </c>
      <c r="I1002" s="30">
        <f t="shared" si="15"/>
        <v>44341</v>
      </c>
      <c r="J1002" s="29">
        <f>+VLOOKUP(Table1314[[#This Row],[DeviceMAC]],C1003:F2905,3,0)</f>
        <v>44341.329942129632</v>
      </c>
      <c r="K1002">
        <f>+VLOOKUP(Table1314[[#This Row],[DeviceMAC]],C1003:F2905,4,0)</f>
        <v>106</v>
      </c>
      <c r="L1002" t="str">
        <f>VLOOKUP(Table1314[[#This Row],[PrevRecordType]],RecordTypes!$B$13:$C$27,2,0)</f>
        <v>Device Start is Good</v>
      </c>
      <c r="M1002" t="str">
        <f>+VLOOKUP(Table1314[[#This Row],[DeviceMAC]],C1003:H2905,5,0)</f>
        <v>Device Start is Good</v>
      </c>
    </row>
    <row r="1003" spans="2:13" hidden="1" x14ac:dyDescent="0.3">
      <c r="B1003" s="5" t="s">
        <v>26</v>
      </c>
      <c r="C1003" s="5" t="s">
        <v>156</v>
      </c>
      <c r="D1003" s="6">
        <v>44341</v>
      </c>
      <c r="E1003" s="28">
        <v>44341.330011574071</v>
      </c>
      <c r="F1003" s="7">
        <v>102</v>
      </c>
      <c r="G1003" s="7" t="str">
        <f>VLOOKUP(Table1314[[#This Row],[LogRecordType]],RecordTypes!$B$13:$C$27,2,0)</f>
        <v>Device Start</v>
      </c>
      <c r="H1003" s="5" t="s">
        <v>157</v>
      </c>
      <c r="I1003" s="30">
        <f t="shared" si="15"/>
        <v>44340</v>
      </c>
      <c r="J1003" s="29">
        <f>+VLOOKUP(Table1314[[#This Row],[DeviceMAC]],C1004:F2906,3,0)</f>
        <v>44340.701898148152</v>
      </c>
      <c r="K1003">
        <f>+VLOOKUP(Table1314[[#This Row],[DeviceMAC]],C1004:F2906,4,0)</f>
        <v>156</v>
      </c>
      <c r="L1003" t="str">
        <f>VLOOKUP(Table1314[[#This Row],[PrevRecordType]],RecordTypes!$B$13:$C$27,2,0)</f>
        <v>PowerDown Or Network Disconnect Discovered</v>
      </c>
      <c r="M1003" s="31" t="str">
        <f>+VLOOKUP(Table1314[[#This Row],[DeviceMAC]],C1004:H2906,5,0)</f>
        <v>PowerDown Or Network Disconnect Discovered</v>
      </c>
    </row>
    <row r="1004" spans="2:13" hidden="1" x14ac:dyDescent="0.3">
      <c r="B1004" s="5" t="s">
        <v>29</v>
      </c>
      <c r="C1004" s="5" t="s">
        <v>153</v>
      </c>
      <c r="D1004" s="6">
        <v>44341</v>
      </c>
      <c r="E1004" s="28">
        <v>44341.329942129632</v>
      </c>
      <c r="F1004" s="7">
        <v>106</v>
      </c>
      <c r="G1004" s="7" t="str">
        <f>VLOOKUP(Table1314[[#This Row],[LogRecordType]],RecordTypes!$B$13:$C$27,2,0)</f>
        <v>Device Start is Good</v>
      </c>
      <c r="H1004" s="5" t="s">
        <v>154</v>
      </c>
      <c r="I1004" s="30">
        <f t="shared" si="15"/>
        <v>44341</v>
      </c>
      <c r="J1004" s="29">
        <f>+VLOOKUP(Table1314[[#This Row],[DeviceMAC]],C1005:F2907,3,0)</f>
        <v>44341.327719907407</v>
      </c>
      <c r="K1004">
        <f>+VLOOKUP(Table1314[[#This Row],[DeviceMAC]],C1005:F2907,4,0)</f>
        <v>102</v>
      </c>
      <c r="L1004" t="str">
        <f>VLOOKUP(Table1314[[#This Row],[PrevRecordType]],RecordTypes!$B$13:$C$27,2,0)</f>
        <v>Device Start</v>
      </c>
      <c r="M1004" t="str">
        <f>+VLOOKUP(Table1314[[#This Row],[DeviceMAC]],C1005:H2907,5,0)</f>
        <v>Device Start</v>
      </c>
    </row>
    <row r="1005" spans="2:13" ht="28.8" hidden="1" x14ac:dyDescent="0.3">
      <c r="B1005" s="5" t="s">
        <v>26</v>
      </c>
      <c r="C1005" s="5" t="s">
        <v>151</v>
      </c>
      <c r="D1005" s="6">
        <v>44341</v>
      </c>
      <c r="E1005" s="28">
        <v>44341.328078703693</v>
      </c>
      <c r="F1005" s="7">
        <v>112</v>
      </c>
      <c r="G1005" s="7" t="str">
        <f>VLOOKUP(Table1314[[#This Row],[LogRecordType]],RecordTypes!$B$13:$C$27,2,0)</f>
        <v>Device Connect Network</v>
      </c>
      <c r="H1005" s="5" t="s">
        <v>152</v>
      </c>
      <c r="I1005" s="30">
        <f t="shared" si="15"/>
        <v>44340</v>
      </c>
      <c r="J1005" s="29">
        <f>+VLOOKUP(Table1314[[#This Row],[DeviceMAC]],C1006:F2908,3,0)</f>
        <v>44340.71761574073</v>
      </c>
      <c r="K1005">
        <f>+VLOOKUP(Table1314[[#This Row],[DeviceMAC]],C1006:F2908,4,0)</f>
        <v>156</v>
      </c>
      <c r="L1005" t="str">
        <f>VLOOKUP(Table1314[[#This Row],[PrevRecordType]],RecordTypes!$B$13:$C$27,2,0)</f>
        <v>PowerDown Or Network Disconnect Discovered</v>
      </c>
      <c r="M1005" s="31" t="str">
        <f>+VLOOKUP(Table1314[[#This Row],[DeviceMAC]],C1006:H2908,5,0)</f>
        <v>PowerDown Or Network Disconnect Discovered</v>
      </c>
    </row>
    <row r="1006" spans="2:13" hidden="1" x14ac:dyDescent="0.3">
      <c r="B1006" s="5" t="s">
        <v>29</v>
      </c>
      <c r="C1006" s="5" t="s">
        <v>153</v>
      </c>
      <c r="D1006" s="6">
        <v>44341</v>
      </c>
      <c r="E1006" s="28">
        <v>44341.327719907407</v>
      </c>
      <c r="F1006" s="7">
        <v>102</v>
      </c>
      <c r="G1006" s="7" t="str">
        <f>VLOOKUP(Table1314[[#This Row],[LogRecordType]],RecordTypes!$B$13:$C$27,2,0)</f>
        <v>Device Start</v>
      </c>
      <c r="H1006" s="5" t="s">
        <v>154</v>
      </c>
      <c r="I1006" s="30">
        <f t="shared" si="15"/>
        <v>44340</v>
      </c>
      <c r="J1006" s="29">
        <f>+VLOOKUP(Table1314[[#This Row],[DeviceMAC]],C1007:F2909,3,0)</f>
        <v>44340.711527777785</v>
      </c>
      <c r="K1006">
        <f>+VLOOKUP(Table1314[[#This Row],[DeviceMAC]],C1007:F2909,4,0)</f>
        <v>156</v>
      </c>
      <c r="L1006" t="str">
        <f>VLOOKUP(Table1314[[#This Row],[PrevRecordType]],RecordTypes!$B$13:$C$27,2,0)</f>
        <v>PowerDown Or Network Disconnect Discovered</v>
      </c>
      <c r="M1006" s="31" t="str">
        <f>+VLOOKUP(Table1314[[#This Row],[DeviceMAC]],C1007:H2909,5,0)</f>
        <v>PowerDown Or Network Disconnect Discovered</v>
      </c>
    </row>
    <row r="1007" spans="2:13" ht="28.8" hidden="1" x14ac:dyDescent="0.3">
      <c r="B1007" s="5" t="s">
        <v>26</v>
      </c>
      <c r="C1007" s="5" t="s">
        <v>149</v>
      </c>
      <c r="D1007" s="6">
        <v>44341</v>
      </c>
      <c r="E1007" s="28">
        <v>44341.327418981484</v>
      </c>
      <c r="F1007" s="7">
        <v>112</v>
      </c>
      <c r="G1007" s="7" t="str">
        <f>VLOOKUP(Table1314[[#This Row],[LogRecordType]],RecordTypes!$B$13:$C$27,2,0)</f>
        <v>Device Connect Network</v>
      </c>
      <c r="H1007" s="5" t="s">
        <v>150</v>
      </c>
      <c r="I1007" s="30">
        <f t="shared" si="15"/>
        <v>44340</v>
      </c>
      <c r="J1007" s="29">
        <f>+VLOOKUP(Table1314[[#This Row],[DeviceMAC]],C1008:F2910,3,0)</f>
        <v>44340.713634259264</v>
      </c>
      <c r="K1007">
        <f>+VLOOKUP(Table1314[[#This Row],[DeviceMAC]],C1008:F2910,4,0)</f>
        <v>156</v>
      </c>
      <c r="L1007" t="str">
        <f>VLOOKUP(Table1314[[#This Row],[PrevRecordType]],RecordTypes!$B$13:$C$27,2,0)</f>
        <v>PowerDown Or Network Disconnect Discovered</v>
      </c>
      <c r="M1007" s="31" t="str">
        <f>+VLOOKUP(Table1314[[#This Row],[DeviceMAC]],C1008:H2910,5,0)</f>
        <v>PowerDown Or Network Disconnect Discovered</v>
      </c>
    </row>
    <row r="1008" spans="2:13" ht="28.8" hidden="1" x14ac:dyDescent="0.3">
      <c r="B1008" s="5" t="s">
        <v>29</v>
      </c>
      <c r="C1008" s="5" t="s">
        <v>147</v>
      </c>
      <c r="D1008" s="6">
        <v>44341</v>
      </c>
      <c r="E1008" s="28">
        <v>44341.32571759259</v>
      </c>
      <c r="F1008" s="7">
        <v>112</v>
      </c>
      <c r="G1008" s="7" t="str">
        <f>VLOOKUP(Table1314[[#This Row],[LogRecordType]],RecordTypes!$B$13:$C$27,2,0)</f>
        <v>Device Connect Network</v>
      </c>
      <c r="H1008" s="5" t="s">
        <v>148</v>
      </c>
      <c r="I1008" s="30">
        <f t="shared" si="15"/>
        <v>44340</v>
      </c>
      <c r="J1008" s="29">
        <f>+VLOOKUP(Table1314[[#This Row],[DeviceMAC]],C1009:F2911,3,0)</f>
        <v>44340.710416666669</v>
      </c>
      <c r="K1008">
        <f>+VLOOKUP(Table1314[[#This Row],[DeviceMAC]],C1009:F2911,4,0)</f>
        <v>156</v>
      </c>
      <c r="L1008" t="str">
        <f>VLOOKUP(Table1314[[#This Row],[PrevRecordType]],RecordTypes!$B$13:$C$27,2,0)</f>
        <v>PowerDown Or Network Disconnect Discovered</v>
      </c>
      <c r="M1008" s="31" t="str">
        <f>+VLOOKUP(Table1314[[#This Row],[DeviceMAC]],C1009:H2911,5,0)</f>
        <v>PowerDown Or Network Disconnect Discovered</v>
      </c>
    </row>
    <row r="1009" spans="2:13" ht="28.8" hidden="1" x14ac:dyDescent="0.3">
      <c r="B1009" s="5" t="s">
        <v>26</v>
      </c>
      <c r="C1009" s="5" t="s">
        <v>143</v>
      </c>
      <c r="D1009" s="6">
        <v>44341</v>
      </c>
      <c r="E1009" s="28">
        <v>44341.325659722213</v>
      </c>
      <c r="F1009" s="7">
        <v>112</v>
      </c>
      <c r="G1009" s="7" t="str">
        <f>VLOOKUP(Table1314[[#This Row],[LogRecordType]],RecordTypes!$B$13:$C$27,2,0)</f>
        <v>Device Connect Network</v>
      </c>
      <c r="H1009" s="5" t="s">
        <v>144</v>
      </c>
      <c r="I1009" s="30">
        <f t="shared" si="15"/>
        <v>44340</v>
      </c>
      <c r="J1009" s="29">
        <f>+VLOOKUP(Table1314[[#This Row],[DeviceMAC]],C1010:F2912,3,0)</f>
        <v>44340.709305555545</v>
      </c>
      <c r="K1009">
        <f>+VLOOKUP(Table1314[[#This Row],[DeviceMAC]],C1010:F2912,4,0)</f>
        <v>156</v>
      </c>
      <c r="L1009" t="str">
        <f>VLOOKUP(Table1314[[#This Row],[PrevRecordType]],RecordTypes!$B$13:$C$27,2,0)</f>
        <v>PowerDown Or Network Disconnect Discovered</v>
      </c>
      <c r="M1009" s="31" t="str">
        <f>+VLOOKUP(Table1314[[#This Row],[DeviceMAC]],C1010:H2912,5,0)</f>
        <v>PowerDown Or Network Disconnect Discovered</v>
      </c>
    </row>
    <row r="1010" spans="2:13" ht="28.8" hidden="1" x14ac:dyDescent="0.3">
      <c r="B1010" s="5" t="s">
        <v>29</v>
      </c>
      <c r="C1010" s="5" t="s">
        <v>145</v>
      </c>
      <c r="D1010" s="6">
        <v>44341</v>
      </c>
      <c r="E1010" s="28">
        <v>44341.32534722222</v>
      </c>
      <c r="F1010" s="7">
        <v>112</v>
      </c>
      <c r="G1010" s="7" t="str">
        <f>VLOOKUP(Table1314[[#This Row],[LogRecordType]],RecordTypes!$B$13:$C$27,2,0)</f>
        <v>Device Connect Network</v>
      </c>
      <c r="H1010" s="5" t="s">
        <v>146</v>
      </c>
      <c r="I1010" s="30">
        <f t="shared" si="15"/>
        <v>44340</v>
      </c>
      <c r="J1010" s="29">
        <f>+VLOOKUP(Table1314[[#This Row],[DeviceMAC]],C1011:F2913,3,0)</f>
        <v>44340.712916666656</v>
      </c>
      <c r="K1010">
        <f>+VLOOKUP(Table1314[[#This Row],[DeviceMAC]],C1011:F2913,4,0)</f>
        <v>156</v>
      </c>
      <c r="L1010" t="str">
        <f>VLOOKUP(Table1314[[#This Row],[PrevRecordType]],RecordTypes!$B$13:$C$27,2,0)</f>
        <v>PowerDown Or Network Disconnect Discovered</v>
      </c>
      <c r="M1010" s="31" t="str">
        <f>+VLOOKUP(Table1314[[#This Row],[DeviceMAC]],C1011:H2913,5,0)</f>
        <v>PowerDown Or Network Disconnect Discovered</v>
      </c>
    </row>
    <row r="1011" spans="2:13" ht="28.8" hidden="1" x14ac:dyDescent="0.3">
      <c r="B1011" s="5" t="s">
        <v>26</v>
      </c>
      <c r="C1011" s="5" t="s">
        <v>141</v>
      </c>
      <c r="D1011" s="6">
        <v>44341</v>
      </c>
      <c r="E1011" s="28">
        <v>44341.321770833332</v>
      </c>
      <c r="F1011" s="7">
        <v>112</v>
      </c>
      <c r="G1011" s="7" t="str">
        <f>VLOOKUP(Table1314[[#This Row],[LogRecordType]],RecordTypes!$B$13:$C$27,2,0)</f>
        <v>Device Connect Network</v>
      </c>
      <c r="H1011" s="5" t="s">
        <v>142</v>
      </c>
      <c r="I1011" s="30">
        <f t="shared" si="15"/>
        <v>44340</v>
      </c>
      <c r="J1011" s="29">
        <f>+VLOOKUP(Table1314[[#This Row],[DeviceMAC]],C1012:F2914,3,0)</f>
        <v>44340.710231481484</v>
      </c>
      <c r="K1011">
        <f>+VLOOKUP(Table1314[[#This Row],[DeviceMAC]],C1012:F2914,4,0)</f>
        <v>156</v>
      </c>
      <c r="L1011" t="str">
        <f>VLOOKUP(Table1314[[#This Row],[PrevRecordType]],RecordTypes!$B$13:$C$27,2,0)</f>
        <v>PowerDown Or Network Disconnect Discovered</v>
      </c>
      <c r="M1011" s="31" t="str">
        <f>+VLOOKUP(Table1314[[#This Row],[DeviceMAC]],C1012:H2914,5,0)</f>
        <v>PowerDown Or Network Disconnect Discovered</v>
      </c>
    </row>
    <row r="1012" spans="2:13" ht="28.8" x14ac:dyDescent="0.3">
      <c r="B1012" s="5" t="s">
        <v>29</v>
      </c>
      <c r="C1012" s="5" t="s">
        <v>113</v>
      </c>
      <c r="D1012" s="6">
        <v>44341</v>
      </c>
      <c r="E1012" s="28">
        <v>44341.321296296293</v>
      </c>
      <c r="F1012" s="7">
        <v>123</v>
      </c>
      <c r="G1012" s="7" t="str">
        <f>VLOOKUP(Table1314[[#This Row],[LogRecordType]],RecordTypes!$B$13:$C$27,2,0)</f>
        <v>User Login Start is Good</v>
      </c>
      <c r="H1012" s="5" t="s">
        <v>129</v>
      </c>
      <c r="I1012" s="30">
        <f t="shared" si="15"/>
        <v>44341</v>
      </c>
      <c r="J1012" s="29">
        <f>+VLOOKUP(Table1314[[#This Row],[DeviceMAC]],C1013:F2915,3,0)</f>
        <v>44341.321238425924</v>
      </c>
      <c r="K1012">
        <f>+VLOOKUP(Table1314[[#This Row],[DeviceMAC]],C1013:F2915,4,0)</f>
        <v>113</v>
      </c>
      <c r="L1012" t="str">
        <f>VLOOKUP(Table1314[[#This Row],[PrevRecordType]],RecordTypes!$B$13:$C$27,2,0)</f>
        <v>User Login Start</v>
      </c>
      <c r="M1012" t="str">
        <f>+VLOOKUP(Table1314[[#This Row],[DeviceMAC]],C1013:H2915,5,0)</f>
        <v>User Login Start</v>
      </c>
    </row>
    <row r="1013" spans="2:13" hidden="1" x14ac:dyDescent="0.3">
      <c r="B1013" s="5" t="s">
        <v>29</v>
      </c>
      <c r="C1013" s="5" t="s">
        <v>113</v>
      </c>
      <c r="D1013" s="6">
        <v>44341</v>
      </c>
      <c r="E1013" s="28">
        <v>44341.321238425924</v>
      </c>
      <c r="F1013" s="7">
        <v>113</v>
      </c>
      <c r="G1013" s="7" t="str">
        <f>VLOOKUP(Table1314[[#This Row],[LogRecordType]],RecordTypes!$B$13:$C$27,2,0)</f>
        <v>User Login Start</v>
      </c>
      <c r="H1013" s="5" t="s">
        <v>129</v>
      </c>
      <c r="I1013" s="30">
        <f t="shared" si="15"/>
        <v>44341</v>
      </c>
      <c r="J1013" s="29">
        <f>+VLOOKUP(Table1314[[#This Row],[DeviceMAC]],C1014:F2916,3,0)</f>
        <v>44341.311284722222</v>
      </c>
      <c r="K1013">
        <f>+VLOOKUP(Table1314[[#This Row],[DeviceMAC]],C1014:F2916,4,0)</f>
        <v>112</v>
      </c>
      <c r="L1013" t="str">
        <f>VLOOKUP(Table1314[[#This Row],[PrevRecordType]],RecordTypes!$B$13:$C$27,2,0)</f>
        <v>Device Connect Network</v>
      </c>
      <c r="M1013" t="str">
        <f>+VLOOKUP(Table1314[[#This Row],[DeviceMAC]],C1014:H2916,5,0)</f>
        <v>Device Connect Network</v>
      </c>
    </row>
    <row r="1014" spans="2:13" ht="28.8" x14ac:dyDescent="0.3">
      <c r="B1014" s="5" t="s">
        <v>29</v>
      </c>
      <c r="C1014" s="5" t="s">
        <v>135</v>
      </c>
      <c r="D1014" s="6">
        <v>44341</v>
      </c>
      <c r="E1014" s="28">
        <v>44341.319768518515</v>
      </c>
      <c r="F1014" s="7">
        <v>123</v>
      </c>
      <c r="G1014" s="7" t="str">
        <f>VLOOKUP(Table1314[[#This Row],[LogRecordType]],RecordTypes!$B$13:$C$27,2,0)</f>
        <v>User Login Start is Good</v>
      </c>
      <c r="H1014" s="5" t="s">
        <v>130</v>
      </c>
      <c r="I1014" s="30">
        <f t="shared" si="15"/>
        <v>44341</v>
      </c>
      <c r="J1014" s="29">
        <f>+VLOOKUP(Table1314[[#This Row],[DeviceMAC]],C1015:F2917,3,0)</f>
        <v>44341.319710648146</v>
      </c>
      <c r="K1014">
        <f>+VLOOKUP(Table1314[[#This Row],[DeviceMAC]],C1015:F2917,4,0)</f>
        <v>113</v>
      </c>
      <c r="L1014" t="str">
        <f>VLOOKUP(Table1314[[#This Row],[PrevRecordType]],RecordTypes!$B$13:$C$27,2,0)</f>
        <v>User Login Start</v>
      </c>
      <c r="M1014" t="str">
        <f>+VLOOKUP(Table1314[[#This Row],[DeviceMAC]],C1015:H2917,5,0)</f>
        <v>User Login Start</v>
      </c>
    </row>
    <row r="1015" spans="2:13" ht="28.8" hidden="1" x14ac:dyDescent="0.3">
      <c r="B1015" s="5" t="s">
        <v>29</v>
      </c>
      <c r="C1015" s="5" t="s">
        <v>135</v>
      </c>
      <c r="D1015" s="6">
        <v>44341</v>
      </c>
      <c r="E1015" s="28">
        <v>44341.319710648146</v>
      </c>
      <c r="F1015" s="7">
        <v>113</v>
      </c>
      <c r="G1015" s="7" t="str">
        <f>VLOOKUP(Table1314[[#This Row],[LogRecordType]],RecordTypes!$B$13:$C$27,2,0)</f>
        <v>User Login Start</v>
      </c>
      <c r="H1015" s="5" t="s">
        <v>140</v>
      </c>
      <c r="I1015" s="30">
        <f t="shared" si="15"/>
        <v>44341</v>
      </c>
      <c r="J1015" s="29">
        <f>+VLOOKUP(Table1314[[#This Row],[DeviceMAC]],C1016:F2918,3,0)</f>
        <v>44341.318935185183</v>
      </c>
      <c r="K1015">
        <f>+VLOOKUP(Table1314[[#This Row],[DeviceMAC]],C1016:F2918,4,0)</f>
        <v>112</v>
      </c>
      <c r="L1015" t="str">
        <f>VLOOKUP(Table1314[[#This Row],[PrevRecordType]],RecordTypes!$B$13:$C$27,2,0)</f>
        <v>Device Connect Network</v>
      </c>
      <c r="M1015" t="str">
        <f>+VLOOKUP(Table1314[[#This Row],[DeviceMAC]],C1016:H2918,5,0)</f>
        <v>Device Connect Network</v>
      </c>
    </row>
    <row r="1016" spans="2:13" ht="28.8" hidden="1" x14ac:dyDescent="0.3">
      <c r="B1016" s="5" t="s">
        <v>29</v>
      </c>
      <c r="C1016" s="5" t="s">
        <v>135</v>
      </c>
      <c r="D1016" s="6">
        <v>44341</v>
      </c>
      <c r="E1016" s="28">
        <v>44341.318935185183</v>
      </c>
      <c r="F1016" s="7">
        <v>112</v>
      </c>
      <c r="G1016" s="7" t="str">
        <f>VLOOKUP(Table1314[[#This Row],[LogRecordType]],RecordTypes!$B$13:$C$27,2,0)</f>
        <v>Device Connect Network</v>
      </c>
      <c r="H1016" s="5" t="s">
        <v>136</v>
      </c>
      <c r="I1016" s="30">
        <f t="shared" si="15"/>
        <v>44341</v>
      </c>
      <c r="J1016" s="29">
        <f>+VLOOKUP(Table1314[[#This Row],[DeviceMAC]],C1017:F2919,3,0)</f>
        <v>44341.318831018514</v>
      </c>
      <c r="K1016">
        <f>+VLOOKUP(Table1314[[#This Row],[DeviceMAC]],C1017:F2919,4,0)</f>
        <v>106</v>
      </c>
      <c r="L1016" t="str">
        <f>VLOOKUP(Table1314[[#This Row],[PrevRecordType]],RecordTypes!$B$13:$C$27,2,0)</f>
        <v>Device Start is Good</v>
      </c>
      <c r="M1016" t="str">
        <f>+VLOOKUP(Table1314[[#This Row],[DeviceMAC]],C1017:H2919,5,0)</f>
        <v>Device Start is Good</v>
      </c>
    </row>
    <row r="1017" spans="2:13" hidden="1" x14ac:dyDescent="0.3">
      <c r="B1017" s="5" t="s">
        <v>29</v>
      </c>
      <c r="C1017" s="5" t="s">
        <v>135</v>
      </c>
      <c r="D1017" s="6">
        <v>44341</v>
      </c>
      <c r="E1017" s="28">
        <v>44341.318831018514</v>
      </c>
      <c r="F1017" s="7">
        <v>106</v>
      </c>
      <c r="G1017" s="7" t="str">
        <f>VLOOKUP(Table1314[[#This Row],[LogRecordType]],RecordTypes!$B$13:$C$27,2,0)</f>
        <v>Device Start is Good</v>
      </c>
      <c r="H1017" s="5" t="s">
        <v>136</v>
      </c>
      <c r="I1017" s="30">
        <f t="shared" si="15"/>
        <v>44341</v>
      </c>
      <c r="J1017" s="29">
        <f>+VLOOKUP(Table1314[[#This Row],[DeviceMAC]],C1018:F2920,3,0)</f>
        <v>44341.318148148144</v>
      </c>
      <c r="K1017">
        <f>+VLOOKUP(Table1314[[#This Row],[DeviceMAC]],C1018:F2920,4,0)</f>
        <v>102</v>
      </c>
      <c r="L1017" t="str">
        <f>VLOOKUP(Table1314[[#This Row],[PrevRecordType]],RecordTypes!$B$13:$C$27,2,0)</f>
        <v>Device Start</v>
      </c>
      <c r="M1017" t="str">
        <f>+VLOOKUP(Table1314[[#This Row],[DeviceMAC]],C1018:H2920,5,0)</f>
        <v>Device Start</v>
      </c>
    </row>
    <row r="1018" spans="2:13" ht="28.8" x14ac:dyDescent="0.3">
      <c r="B1018" s="5" t="s">
        <v>26</v>
      </c>
      <c r="C1018" s="5" t="s">
        <v>131</v>
      </c>
      <c r="D1018" s="6">
        <v>44341</v>
      </c>
      <c r="E1018" s="28">
        <v>44341.318240740744</v>
      </c>
      <c r="F1018" s="7">
        <v>123</v>
      </c>
      <c r="G1018" s="7" t="str">
        <f>VLOOKUP(Table1314[[#This Row],[LogRecordType]],RecordTypes!$B$13:$C$27,2,0)</f>
        <v>User Login Start is Good</v>
      </c>
      <c r="H1018" s="5" t="s">
        <v>139</v>
      </c>
      <c r="I1018" s="30">
        <f t="shared" si="15"/>
        <v>44341</v>
      </c>
      <c r="J1018" s="29">
        <f>+VLOOKUP(Table1314[[#This Row],[DeviceMAC]],C1019:F2921,3,0)</f>
        <v>44341.318078703705</v>
      </c>
      <c r="K1018">
        <f>+VLOOKUP(Table1314[[#This Row],[DeviceMAC]],C1019:F2921,4,0)</f>
        <v>113</v>
      </c>
      <c r="L1018" t="str">
        <f>VLOOKUP(Table1314[[#This Row],[PrevRecordType]],RecordTypes!$B$13:$C$27,2,0)</f>
        <v>User Login Start</v>
      </c>
      <c r="M1018" t="str">
        <f>+VLOOKUP(Table1314[[#This Row],[DeviceMAC]],C1019:H2921,5,0)</f>
        <v>User Login Start</v>
      </c>
    </row>
    <row r="1019" spans="2:13" hidden="1" x14ac:dyDescent="0.3">
      <c r="B1019" s="5" t="s">
        <v>29</v>
      </c>
      <c r="C1019" s="5" t="s">
        <v>135</v>
      </c>
      <c r="D1019" s="6">
        <v>44341</v>
      </c>
      <c r="E1019" s="28">
        <v>44341.318148148144</v>
      </c>
      <c r="F1019" s="7">
        <v>102</v>
      </c>
      <c r="G1019" s="7" t="str">
        <f>VLOOKUP(Table1314[[#This Row],[LogRecordType]],RecordTypes!$B$13:$C$27,2,0)</f>
        <v>Device Start</v>
      </c>
      <c r="H1019" s="5" t="s">
        <v>136</v>
      </c>
      <c r="I1019" s="30">
        <f t="shared" si="15"/>
        <v>44340</v>
      </c>
      <c r="J1019" s="29">
        <f>+VLOOKUP(Table1314[[#This Row],[DeviceMAC]],C1020:F2922,3,0)</f>
        <v>44340.697812500002</v>
      </c>
      <c r="K1019">
        <f>+VLOOKUP(Table1314[[#This Row],[DeviceMAC]],C1020:F2922,4,0)</f>
        <v>156</v>
      </c>
      <c r="L1019" t="str">
        <f>VLOOKUP(Table1314[[#This Row],[PrevRecordType]],RecordTypes!$B$13:$C$27,2,0)</f>
        <v>PowerDown Or Network Disconnect Discovered</v>
      </c>
      <c r="M1019" s="31" t="str">
        <f>+VLOOKUP(Table1314[[#This Row],[DeviceMAC]],C1020:H2922,5,0)</f>
        <v>PowerDown Or Network Disconnect Discovered</v>
      </c>
    </row>
    <row r="1020" spans="2:13" ht="28.8" hidden="1" x14ac:dyDescent="0.3">
      <c r="B1020" s="5" t="s">
        <v>26</v>
      </c>
      <c r="C1020" s="5" t="s">
        <v>131</v>
      </c>
      <c r="D1020" s="6">
        <v>44341</v>
      </c>
      <c r="E1020" s="28">
        <v>44341.318078703705</v>
      </c>
      <c r="F1020" s="7">
        <v>113</v>
      </c>
      <c r="G1020" s="7" t="str">
        <f>VLOOKUP(Table1314[[#This Row],[LogRecordType]],RecordTypes!$B$13:$C$27,2,0)</f>
        <v>User Login Start</v>
      </c>
      <c r="H1020" s="5" t="s">
        <v>138</v>
      </c>
      <c r="I1020" s="30">
        <f t="shared" si="15"/>
        <v>44341</v>
      </c>
      <c r="J1020" s="29">
        <f>+VLOOKUP(Table1314[[#This Row],[DeviceMAC]],C1021:F2923,3,0)</f>
        <v>44341.31763888889</v>
      </c>
      <c r="K1020">
        <f>+VLOOKUP(Table1314[[#This Row],[DeviceMAC]],C1021:F2923,4,0)</f>
        <v>112</v>
      </c>
      <c r="L1020" t="str">
        <f>VLOOKUP(Table1314[[#This Row],[PrevRecordType]],RecordTypes!$B$13:$C$27,2,0)</f>
        <v>Device Connect Network</v>
      </c>
      <c r="M1020" t="str">
        <f>+VLOOKUP(Table1314[[#This Row],[DeviceMAC]],C1021:H2923,5,0)</f>
        <v>Device Connect Network</v>
      </c>
    </row>
    <row r="1021" spans="2:13" ht="28.8" x14ac:dyDescent="0.3">
      <c r="B1021" s="5" t="s">
        <v>26</v>
      </c>
      <c r="C1021" s="5" t="s">
        <v>124</v>
      </c>
      <c r="D1021" s="6">
        <v>44341</v>
      </c>
      <c r="E1021" s="28">
        <v>44341.317731481482</v>
      </c>
      <c r="F1021" s="7">
        <v>123</v>
      </c>
      <c r="G1021" s="7" t="str">
        <f>VLOOKUP(Table1314[[#This Row],[LogRecordType]],RecordTypes!$B$13:$C$27,2,0)</f>
        <v>User Login Start is Good</v>
      </c>
      <c r="H1021" s="5" t="s">
        <v>134</v>
      </c>
      <c r="I1021" s="30">
        <f t="shared" si="15"/>
        <v>44341</v>
      </c>
      <c r="J1021" s="29">
        <f>+VLOOKUP(Table1314[[#This Row],[DeviceMAC]],C1022:F2924,3,0)</f>
        <v>44341.317719907405</v>
      </c>
      <c r="K1021">
        <f>+VLOOKUP(Table1314[[#This Row],[DeviceMAC]],C1022:F2924,4,0)</f>
        <v>113</v>
      </c>
      <c r="L1021" t="str">
        <f>VLOOKUP(Table1314[[#This Row],[PrevRecordType]],RecordTypes!$B$13:$C$27,2,0)</f>
        <v>User Login Start</v>
      </c>
      <c r="M1021" t="str">
        <f>+VLOOKUP(Table1314[[#This Row],[DeviceMAC]],C1022:H2924,5,0)</f>
        <v>User Login Start</v>
      </c>
    </row>
    <row r="1022" spans="2:13" ht="28.8" hidden="1" x14ac:dyDescent="0.3">
      <c r="B1022" s="5" t="s">
        <v>26</v>
      </c>
      <c r="C1022" s="5" t="s">
        <v>124</v>
      </c>
      <c r="D1022" s="6">
        <v>44341</v>
      </c>
      <c r="E1022" s="28">
        <v>44341.317719907405</v>
      </c>
      <c r="F1022" s="7">
        <v>113</v>
      </c>
      <c r="G1022" s="7" t="str">
        <f>VLOOKUP(Table1314[[#This Row],[LogRecordType]],RecordTypes!$B$13:$C$27,2,0)</f>
        <v>User Login Start</v>
      </c>
      <c r="H1022" s="5" t="s">
        <v>133</v>
      </c>
      <c r="I1022" s="30">
        <f t="shared" si="15"/>
        <v>44341</v>
      </c>
      <c r="J1022" s="29">
        <f>+VLOOKUP(Table1314[[#This Row],[DeviceMAC]],C1023:F2925,3,0)</f>
        <v>44341.317499999997</v>
      </c>
      <c r="K1022">
        <f>+VLOOKUP(Table1314[[#This Row],[DeviceMAC]],C1023:F2925,4,0)</f>
        <v>112</v>
      </c>
      <c r="L1022" t="str">
        <f>VLOOKUP(Table1314[[#This Row],[PrevRecordType]],RecordTypes!$B$13:$C$27,2,0)</f>
        <v>Device Connect Network</v>
      </c>
      <c r="M1022" t="str">
        <f>+VLOOKUP(Table1314[[#This Row],[DeviceMAC]],C1023:H2925,5,0)</f>
        <v>Device Connect Network</v>
      </c>
    </row>
    <row r="1023" spans="2:13" ht="28.8" hidden="1" x14ac:dyDescent="0.3">
      <c r="B1023" s="5" t="s">
        <v>26</v>
      </c>
      <c r="C1023" s="5" t="s">
        <v>131</v>
      </c>
      <c r="D1023" s="6">
        <v>44341</v>
      </c>
      <c r="E1023" s="28">
        <v>44341.31763888889</v>
      </c>
      <c r="F1023" s="7">
        <v>112</v>
      </c>
      <c r="G1023" s="7" t="str">
        <f>VLOOKUP(Table1314[[#This Row],[LogRecordType]],RecordTypes!$B$13:$C$27,2,0)</f>
        <v>Device Connect Network</v>
      </c>
      <c r="H1023" s="5" t="s">
        <v>132</v>
      </c>
      <c r="I1023" s="30">
        <f t="shared" si="15"/>
        <v>44341</v>
      </c>
      <c r="J1023" s="29">
        <f>+VLOOKUP(Table1314[[#This Row],[DeviceMAC]],C1024:F2926,3,0)</f>
        <v>44341.31753472222</v>
      </c>
      <c r="K1023">
        <f>+VLOOKUP(Table1314[[#This Row],[DeviceMAC]],C1024:F2926,4,0)</f>
        <v>106</v>
      </c>
      <c r="L1023" t="str">
        <f>VLOOKUP(Table1314[[#This Row],[PrevRecordType]],RecordTypes!$B$13:$C$27,2,0)</f>
        <v>Device Start is Good</v>
      </c>
      <c r="M1023" t="str">
        <f>+VLOOKUP(Table1314[[#This Row],[DeviceMAC]],C1024:H2926,5,0)</f>
        <v>Device Start is Good</v>
      </c>
    </row>
    <row r="1024" spans="2:13" hidden="1" x14ac:dyDescent="0.3">
      <c r="B1024" s="5" t="s">
        <v>26</v>
      </c>
      <c r="C1024" s="5" t="s">
        <v>131</v>
      </c>
      <c r="D1024" s="6">
        <v>44341</v>
      </c>
      <c r="E1024" s="28">
        <v>44341.31753472222</v>
      </c>
      <c r="F1024" s="7">
        <v>106</v>
      </c>
      <c r="G1024" s="7" t="str">
        <f>VLOOKUP(Table1314[[#This Row],[LogRecordType]],RecordTypes!$B$13:$C$27,2,0)</f>
        <v>Device Start is Good</v>
      </c>
      <c r="H1024" s="5" t="s">
        <v>132</v>
      </c>
      <c r="I1024" s="30">
        <f t="shared" si="15"/>
        <v>44341</v>
      </c>
      <c r="J1024" s="29">
        <f>+VLOOKUP(Table1314[[#This Row],[DeviceMAC]],C1025:F2927,3,0)</f>
        <v>44341.316990740735</v>
      </c>
      <c r="K1024">
        <f>+VLOOKUP(Table1314[[#This Row],[DeviceMAC]],C1025:F2927,4,0)</f>
        <v>102</v>
      </c>
      <c r="L1024" t="str">
        <f>VLOOKUP(Table1314[[#This Row],[PrevRecordType]],RecordTypes!$B$13:$C$27,2,0)</f>
        <v>Device Start</v>
      </c>
      <c r="M1024" t="str">
        <f>+VLOOKUP(Table1314[[#This Row],[DeviceMAC]],C1025:H2927,5,0)</f>
        <v>Device Start</v>
      </c>
    </row>
    <row r="1025" spans="2:13" ht="28.8" hidden="1" x14ac:dyDescent="0.3">
      <c r="B1025" s="5" t="s">
        <v>26</v>
      </c>
      <c r="C1025" s="5" t="s">
        <v>124</v>
      </c>
      <c r="D1025" s="6">
        <v>44341</v>
      </c>
      <c r="E1025" s="28">
        <v>44341.317499999997</v>
      </c>
      <c r="F1025" s="7">
        <v>112</v>
      </c>
      <c r="G1025" s="7" t="str">
        <f>VLOOKUP(Table1314[[#This Row],[LogRecordType]],RecordTypes!$B$13:$C$27,2,0)</f>
        <v>Device Connect Network</v>
      </c>
      <c r="H1025" s="5" t="s">
        <v>125</v>
      </c>
      <c r="I1025" s="30">
        <f t="shared" si="15"/>
        <v>44341</v>
      </c>
      <c r="J1025" s="29">
        <f>+VLOOKUP(Table1314[[#This Row],[DeviceMAC]],C1026:F2928,3,0)</f>
        <v>44341.317395833328</v>
      </c>
      <c r="K1025">
        <f>+VLOOKUP(Table1314[[#This Row],[DeviceMAC]],C1026:F2928,4,0)</f>
        <v>106</v>
      </c>
      <c r="L1025" t="str">
        <f>VLOOKUP(Table1314[[#This Row],[PrevRecordType]],RecordTypes!$B$13:$C$27,2,0)</f>
        <v>Device Start is Good</v>
      </c>
      <c r="M1025" t="str">
        <f>+VLOOKUP(Table1314[[#This Row],[DeviceMAC]],C1026:H2928,5,0)</f>
        <v>Device Start is Good</v>
      </c>
    </row>
    <row r="1026" spans="2:13" hidden="1" x14ac:dyDescent="0.3">
      <c r="B1026" s="5" t="s">
        <v>26</v>
      </c>
      <c r="C1026" s="5" t="s">
        <v>124</v>
      </c>
      <c r="D1026" s="6">
        <v>44341</v>
      </c>
      <c r="E1026" s="28">
        <v>44341.317395833328</v>
      </c>
      <c r="F1026" s="7">
        <v>106</v>
      </c>
      <c r="G1026" s="7" t="str">
        <f>VLOOKUP(Table1314[[#This Row],[LogRecordType]],RecordTypes!$B$13:$C$27,2,0)</f>
        <v>Device Start is Good</v>
      </c>
      <c r="H1026" s="5" t="s">
        <v>125</v>
      </c>
      <c r="I1026" s="30">
        <f t="shared" si="15"/>
        <v>44341</v>
      </c>
      <c r="J1026" s="29">
        <f>+VLOOKUP(Table1314[[#This Row],[DeviceMAC]],C1027:F2929,3,0)</f>
        <v>44341.315520833326</v>
      </c>
      <c r="K1026">
        <f>+VLOOKUP(Table1314[[#This Row],[DeviceMAC]],C1027:F2929,4,0)</f>
        <v>102</v>
      </c>
      <c r="L1026" t="str">
        <f>VLOOKUP(Table1314[[#This Row],[PrevRecordType]],RecordTypes!$B$13:$C$27,2,0)</f>
        <v>Device Start</v>
      </c>
      <c r="M1026" t="str">
        <f>+VLOOKUP(Table1314[[#This Row],[DeviceMAC]],C1027:H2929,5,0)</f>
        <v>Device Start</v>
      </c>
    </row>
    <row r="1027" spans="2:13" ht="28.8" x14ac:dyDescent="0.3">
      <c r="B1027" s="5" t="s">
        <v>29</v>
      </c>
      <c r="C1027" s="5" t="s">
        <v>116</v>
      </c>
      <c r="D1027" s="6">
        <v>44341</v>
      </c>
      <c r="E1027" s="28">
        <v>44341.317013888882</v>
      </c>
      <c r="F1027" s="7">
        <v>123</v>
      </c>
      <c r="G1027" s="7" t="str">
        <f>VLOOKUP(Table1314[[#This Row],[LogRecordType]],RecordTypes!$B$13:$C$27,2,0)</f>
        <v>User Login Start is Good</v>
      </c>
      <c r="H1027" s="5" t="s">
        <v>128</v>
      </c>
      <c r="I1027" s="30">
        <f t="shared" si="15"/>
        <v>44341</v>
      </c>
      <c r="J1027" s="29">
        <f>+VLOOKUP(Table1314[[#This Row],[DeviceMAC]],C1028:F2930,3,0)</f>
        <v>44341.316990740735</v>
      </c>
      <c r="K1027">
        <f>+VLOOKUP(Table1314[[#This Row],[DeviceMAC]],C1028:F2930,4,0)</f>
        <v>113</v>
      </c>
      <c r="L1027" t="str">
        <f>VLOOKUP(Table1314[[#This Row],[PrevRecordType]],RecordTypes!$B$13:$C$27,2,0)</f>
        <v>User Login Start</v>
      </c>
      <c r="M1027" t="str">
        <f>+VLOOKUP(Table1314[[#This Row],[DeviceMAC]],C1028:H2930,5,0)</f>
        <v>User Login Start</v>
      </c>
    </row>
    <row r="1028" spans="2:13" hidden="1" x14ac:dyDescent="0.3">
      <c r="B1028" s="5" t="s">
        <v>26</v>
      </c>
      <c r="C1028" s="5" t="s">
        <v>131</v>
      </c>
      <c r="D1028" s="6">
        <v>44341</v>
      </c>
      <c r="E1028" s="28">
        <v>44341.316990740735</v>
      </c>
      <c r="F1028" s="7">
        <v>102</v>
      </c>
      <c r="G1028" s="7" t="str">
        <f>VLOOKUP(Table1314[[#This Row],[LogRecordType]],RecordTypes!$B$13:$C$27,2,0)</f>
        <v>Device Start</v>
      </c>
      <c r="H1028" s="5" t="s">
        <v>132</v>
      </c>
      <c r="I1028" s="30">
        <f t="shared" si="15"/>
        <v>44340</v>
      </c>
      <c r="J1028" s="29">
        <f>+VLOOKUP(Table1314[[#This Row],[DeviceMAC]],C1029:F2931,3,0)</f>
        <v>44340.694513888891</v>
      </c>
      <c r="K1028">
        <f>+VLOOKUP(Table1314[[#This Row],[DeviceMAC]],C1029:F2931,4,0)</f>
        <v>156</v>
      </c>
      <c r="L1028" t="str">
        <f>VLOOKUP(Table1314[[#This Row],[PrevRecordType]],RecordTypes!$B$13:$C$27,2,0)</f>
        <v>PowerDown Or Network Disconnect Discovered</v>
      </c>
      <c r="M1028" s="31" t="str">
        <f>+VLOOKUP(Table1314[[#This Row],[DeviceMAC]],C1029:H2931,5,0)</f>
        <v>PowerDown Or Network Disconnect Discovered</v>
      </c>
    </row>
    <row r="1029" spans="2:13" hidden="1" x14ac:dyDescent="0.3">
      <c r="B1029" s="5" t="s">
        <v>29</v>
      </c>
      <c r="C1029" s="5" t="s">
        <v>116</v>
      </c>
      <c r="D1029" s="6">
        <v>44341</v>
      </c>
      <c r="E1029" s="28">
        <v>44341.316990740735</v>
      </c>
      <c r="F1029" s="7">
        <v>113</v>
      </c>
      <c r="G1029" s="7" t="str">
        <f>VLOOKUP(Table1314[[#This Row],[LogRecordType]],RecordTypes!$B$13:$C$27,2,0)</f>
        <v>User Login Start</v>
      </c>
      <c r="H1029" s="5" t="s">
        <v>128</v>
      </c>
      <c r="I1029" s="30">
        <f t="shared" si="15"/>
        <v>44341</v>
      </c>
      <c r="J1029" s="29">
        <f>+VLOOKUP(Table1314[[#This Row],[DeviceMAC]],C1030:F2932,3,0)</f>
        <v>44341.311898148146</v>
      </c>
      <c r="K1029">
        <f>+VLOOKUP(Table1314[[#This Row],[DeviceMAC]],C1030:F2932,4,0)</f>
        <v>112</v>
      </c>
      <c r="L1029" t="str">
        <f>VLOOKUP(Table1314[[#This Row],[PrevRecordType]],RecordTypes!$B$13:$C$27,2,0)</f>
        <v>Device Connect Network</v>
      </c>
      <c r="M1029" t="str">
        <f>+VLOOKUP(Table1314[[#This Row],[DeviceMAC]],C1030:H2932,5,0)</f>
        <v>Device Connect Network</v>
      </c>
    </row>
    <row r="1030" spans="2:13" ht="28.8" x14ac:dyDescent="0.3">
      <c r="B1030" s="5" t="s">
        <v>29</v>
      </c>
      <c r="C1030" s="5" t="s">
        <v>120</v>
      </c>
      <c r="D1030" s="6">
        <v>44341</v>
      </c>
      <c r="E1030" s="28">
        <v>44341.316111111111</v>
      </c>
      <c r="F1030" s="7">
        <v>123</v>
      </c>
      <c r="G1030" s="7" t="str">
        <f>VLOOKUP(Table1314[[#This Row],[LogRecordType]],RecordTypes!$B$13:$C$27,2,0)</f>
        <v>User Login Start is Good</v>
      </c>
      <c r="H1030" s="5" t="s">
        <v>130</v>
      </c>
      <c r="I1030" s="30">
        <f t="shared" si="15"/>
        <v>44341</v>
      </c>
      <c r="J1030" s="29">
        <f>+VLOOKUP(Table1314[[#This Row],[DeviceMAC]],C1031:F2933,3,0)</f>
        <v>44341.316064814811</v>
      </c>
      <c r="K1030">
        <f>+VLOOKUP(Table1314[[#This Row],[DeviceMAC]],C1031:F2933,4,0)</f>
        <v>113</v>
      </c>
      <c r="L1030" t="str">
        <f>VLOOKUP(Table1314[[#This Row],[PrevRecordType]],RecordTypes!$B$13:$C$27,2,0)</f>
        <v>User Login Start</v>
      </c>
      <c r="M1030" t="str">
        <f>+VLOOKUP(Table1314[[#This Row],[DeviceMAC]],C1031:H2933,5,0)</f>
        <v>User Login Start</v>
      </c>
    </row>
    <row r="1031" spans="2:13" hidden="1" x14ac:dyDescent="0.3">
      <c r="B1031" s="5" t="s">
        <v>29</v>
      </c>
      <c r="C1031" s="5" t="s">
        <v>120</v>
      </c>
      <c r="D1031" s="6">
        <v>44341</v>
      </c>
      <c r="E1031" s="28">
        <v>44341.316064814811</v>
      </c>
      <c r="F1031" s="7">
        <v>113</v>
      </c>
      <c r="G1031" s="7" t="str">
        <f>VLOOKUP(Table1314[[#This Row],[LogRecordType]],RecordTypes!$B$13:$C$27,2,0)</f>
        <v>User Login Start</v>
      </c>
      <c r="H1031" s="5" t="s">
        <v>130</v>
      </c>
      <c r="I1031" s="30">
        <f t="shared" si="15"/>
        <v>44341</v>
      </c>
      <c r="J1031" s="29">
        <f>+VLOOKUP(Table1314[[#This Row],[DeviceMAC]],C1032:F2934,3,0)</f>
        <v>44341.311574074069</v>
      </c>
      <c r="K1031">
        <f>+VLOOKUP(Table1314[[#This Row],[DeviceMAC]],C1032:F2934,4,0)</f>
        <v>112</v>
      </c>
      <c r="L1031" t="str">
        <f>VLOOKUP(Table1314[[#This Row],[PrevRecordType]],RecordTypes!$B$13:$C$27,2,0)</f>
        <v>Device Connect Network</v>
      </c>
      <c r="M1031" t="str">
        <f>+VLOOKUP(Table1314[[#This Row],[DeviceMAC]],C1032:H2934,5,0)</f>
        <v>Device Connect Network</v>
      </c>
    </row>
    <row r="1032" spans="2:13" hidden="1" x14ac:dyDescent="0.3">
      <c r="B1032" s="5" t="s">
        <v>26</v>
      </c>
      <c r="C1032" s="5" t="s">
        <v>124</v>
      </c>
      <c r="D1032" s="6">
        <v>44341</v>
      </c>
      <c r="E1032" s="28">
        <v>44341.315520833326</v>
      </c>
      <c r="F1032" s="7">
        <v>102</v>
      </c>
      <c r="G1032" s="7" t="str">
        <f>VLOOKUP(Table1314[[#This Row],[LogRecordType]],RecordTypes!$B$13:$C$27,2,0)</f>
        <v>Device Start</v>
      </c>
      <c r="H1032" s="5" t="s">
        <v>125</v>
      </c>
      <c r="I1032" s="30">
        <f t="shared" si="15"/>
        <v>44340</v>
      </c>
      <c r="J1032" s="29">
        <f>+VLOOKUP(Table1314[[#This Row],[DeviceMAC]],C1033:F2935,3,0)</f>
        <v>44340.696030092586</v>
      </c>
      <c r="K1032">
        <f>+VLOOKUP(Table1314[[#This Row],[DeviceMAC]],C1033:F2935,4,0)</f>
        <v>156</v>
      </c>
      <c r="L1032" t="str">
        <f>VLOOKUP(Table1314[[#This Row],[PrevRecordType]],RecordTypes!$B$13:$C$27,2,0)</f>
        <v>PowerDown Or Network Disconnect Discovered</v>
      </c>
      <c r="M1032" s="31" t="str">
        <f>+VLOOKUP(Table1314[[#This Row],[DeviceMAC]],C1033:H2935,5,0)</f>
        <v>PowerDown Or Network Disconnect Discovered</v>
      </c>
    </row>
    <row r="1033" spans="2:13" ht="28.8" x14ac:dyDescent="0.3">
      <c r="B1033" s="5" t="s">
        <v>29</v>
      </c>
      <c r="C1033" s="5" t="s">
        <v>122</v>
      </c>
      <c r="D1033" s="6">
        <v>44341</v>
      </c>
      <c r="E1033" s="28">
        <v>44341.315300925933</v>
      </c>
      <c r="F1033" s="7">
        <v>123</v>
      </c>
      <c r="G1033" s="7" t="str">
        <f>VLOOKUP(Table1314[[#This Row],[LogRecordType]],RecordTypes!$B$13:$C$27,2,0)</f>
        <v>User Login Start is Good</v>
      </c>
      <c r="H1033" s="5" t="s">
        <v>127</v>
      </c>
      <c r="I1033" s="30">
        <f t="shared" si="15"/>
        <v>44341</v>
      </c>
      <c r="J1033" s="29">
        <f>+VLOOKUP(Table1314[[#This Row],[DeviceMAC]],C1034:F2936,3,0)</f>
        <v>44341.315300925933</v>
      </c>
      <c r="K1033">
        <f>+VLOOKUP(Table1314[[#This Row],[DeviceMAC]],C1034:F2936,4,0)</f>
        <v>113</v>
      </c>
      <c r="L1033" t="str">
        <f>VLOOKUP(Table1314[[#This Row],[PrevRecordType]],RecordTypes!$B$13:$C$27,2,0)</f>
        <v>User Login Start</v>
      </c>
      <c r="M1033" t="str">
        <f>+VLOOKUP(Table1314[[#This Row],[DeviceMAC]],C1034:H2936,5,0)</f>
        <v>User Login Start</v>
      </c>
    </row>
    <row r="1034" spans="2:13" ht="28.8" hidden="1" x14ac:dyDescent="0.3">
      <c r="B1034" s="5" t="s">
        <v>29</v>
      </c>
      <c r="C1034" s="5" t="s">
        <v>122</v>
      </c>
      <c r="D1034" s="6">
        <v>44341</v>
      </c>
      <c r="E1034" s="28">
        <v>44341.315300925933</v>
      </c>
      <c r="F1034" s="7">
        <v>113</v>
      </c>
      <c r="G1034" s="7" t="str">
        <f>VLOOKUP(Table1314[[#This Row],[LogRecordType]],RecordTypes!$B$13:$C$27,2,0)</f>
        <v>User Login Start</v>
      </c>
      <c r="H1034" s="5" t="s">
        <v>126</v>
      </c>
      <c r="I1034" s="30">
        <f t="shared" si="15"/>
        <v>44341</v>
      </c>
      <c r="J1034" s="29">
        <f>+VLOOKUP(Table1314[[#This Row],[DeviceMAC]],C1035:F2937,3,0)</f>
        <v>44341.31421296297</v>
      </c>
      <c r="K1034">
        <f>+VLOOKUP(Table1314[[#This Row],[DeviceMAC]],C1035:F2937,4,0)</f>
        <v>112</v>
      </c>
      <c r="L1034" t="str">
        <f>VLOOKUP(Table1314[[#This Row],[PrevRecordType]],RecordTypes!$B$13:$C$27,2,0)</f>
        <v>Device Connect Network</v>
      </c>
      <c r="M1034" t="str">
        <f>+VLOOKUP(Table1314[[#This Row],[DeviceMAC]],C1035:H2937,5,0)</f>
        <v>Device Connect Network</v>
      </c>
    </row>
    <row r="1035" spans="2:13" ht="43.2" hidden="1" x14ac:dyDescent="0.3">
      <c r="B1035" s="5" t="s">
        <v>26</v>
      </c>
      <c r="C1035" s="5" t="s">
        <v>109</v>
      </c>
      <c r="D1035" s="6">
        <v>44341</v>
      </c>
      <c r="E1035" s="28">
        <v>44341.314699074086</v>
      </c>
      <c r="F1035" s="7">
        <v>156</v>
      </c>
      <c r="G1035" s="7" t="str">
        <f>VLOOKUP(Table1314[[#This Row],[LogRecordType]],RecordTypes!$B$13:$C$27,2,0)</f>
        <v>PowerDown Or Network Disconnect Discovered</v>
      </c>
      <c r="H1035" s="5" t="s">
        <v>67</v>
      </c>
      <c r="I1035" s="30">
        <f t="shared" ref="I1035:I1098" si="16">+VLOOKUP(C1035,C1036:H2938,2,0)</f>
        <v>44341</v>
      </c>
      <c r="J1035" s="29">
        <f>+VLOOKUP(Table1314[[#This Row],[DeviceMAC]],C1036:F2938,3,0)</f>
        <v>44341.314560185194</v>
      </c>
      <c r="K1035">
        <f>+VLOOKUP(Table1314[[#This Row],[DeviceMAC]],C1036:F2938,4,0)</f>
        <v>123</v>
      </c>
      <c r="L1035" t="str">
        <f>VLOOKUP(Table1314[[#This Row],[PrevRecordType]],RecordTypes!$B$13:$C$27,2,0)</f>
        <v>User Login Start is Good</v>
      </c>
      <c r="M1035" t="str">
        <f>+VLOOKUP(Table1314[[#This Row],[DeviceMAC]],C1036:H2938,5,0)</f>
        <v>User Login Start is Good</v>
      </c>
    </row>
    <row r="1036" spans="2:13" ht="28.8" x14ac:dyDescent="0.3">
      <c r="B1036" s="5" t="s">
        <v>26</v>
      </c>
      <c r="C1036" s="5" t="s">
        <v>109</v>
      </c>
      <c r="D1036" s="6">
        <v>44341</v>
      </c>
      <c r="E1036" s="28">
        <v>44341.314560185194</v>
      </c>
      <c r="F1036" s="7">
        <v>123</v>
      </c>
      <c r="G1036" s="7" t="str">
        <f>VLOOKUP(Table1314[[#This Row],[LogRecordType]],RecordTypes!$B$13:$C$27,2,0)</f>
        <v>User Login Start is Good</v>
      </c>
      <c r="H1036" s="5" t="s">
        <v>137</v>
      </c>
      <c r="I1036" s="30">
        <f t="shared" si="16"/>
        <v>44341</v>
      </c>
      <c r="J1036" s="29">
        <f>+VLOOKUP(Table1314[[#This Row],[DeviceMAC]],C1037:F2939,3,0)</f>
        <v>44341.314479166678</v>
      </c>
      <c r="K1036">
        <f>+VLOOKUP(Table1314[[#This Row],[DeviceMAC]],C1037:F2939,4,0)</f>
        <v>113</v>
      </c>
      <c r="L1036" t="str">
        <f>VLOOKUP(Table1314[[#This Row],[PrevRecordType]],RecordTypes!$B$13:$C$27,2,0)</f>
        <v>User Login Start</v>
      </c>
      <c r="M1036" t="str">
        <f>+VLOOKUP(Table1314[[#This Row],[DeviceMAC]],C1037:H2939,5,0)</f>
        <v>User Login Start</v>
      </c>
    </row>
    <row r="1037" spans="2:13" hidden="1" x14ac:dyDescent="0.3">
      <c r="B1037" s="5" t="s">
        <v>26</v>
      </c>
      <c r="C1037" s="5" t="s">
        <v>109</v>
      </c>
      <c r="D1037" s="6">
        <v>44341</v>
      </c>
      <c r="E1037" s="28">
        <v>44341.314479166678</v>
      </c>
      <c r="F1037" s="7">
        <v>113</v>
      </c>
      <c r="G1037" s="7" t="str">
        <f>VLOOKUP(Table1314[[#This Row],[LogRecordType]],RecordTypes!$B$13:$C$27,2,0)</f>
        <v>User Login Start</v>
      </c>
      <c r="H1037" s="5" t="s">
        <v>137</v>
      </c>
      <c r="I1037" s="30">
        <f t="shared" si="16"/>
        <v>44341</v>
      </c>
      <c r="J1037" s="29">
        <f>+VLOOKUP(Table1314[[#This Row],[DeviceMAC]],C1038:F2940,3,0)</f>
        <v>44341.309409722227</v>
      </c>
      <c r="K1037">
        <f>+VLOOKUP(Table1314[[#This Row],[DeviceMAC]],C1038:F2940,4,0)</f>
        <v>112</v>
      </c>
      <c r="L1037" t="str">
        <f>VLOOKUP(Table1314[[#This Row],[PrevRecordType]],RecordTypes!$B$13:$C$27,2,0)</f>
        <v>Device Connect Network</v>
      </c>
      <c r="M1037" t="str">
        <f>+VLOOKUP(Table1314[[#This Row],[DeviceMAC]],C1038:H2940,5,0)</f>
        <v>Device Connect Network</v>
      </c>
    </row>
    <row r="1038" spans="2:13" ht="28.8" hidden="1" x14ac:dyDescent="0.3">
      <c r="B1038" s="5" t="s">
        <v>29</v>
      </c>
      <c r="C1038" s="5" t="s">
        <v>122</v>
      </c>
      <c r="D1038" s="6">
        <v>44341</v>
      </c>
      <c r="E1038" s="28">
        <v>44341.31421296297</v>
      </c>
      <c r="F1038" s="7">
        <v>112</v>
      </c>
      <c r="G1038" s="7" t="str">
        <f>VLOOKUP(Table1314[[#This Row],[LogRecordType]],RecordTypes!$B$13:$C$27,2,0)</f>
        <v>Device Connect Network</v>
      </c>
      <c r="H1038" s="5" t="s">
        <v>123</v>
      </c>
      <c r="I1038" s="30">
        <f t="shared" si="16"/>
        <v>44341</v>
      </c>
      <c r="J1038" s="29">
        <f>+VLOOKUP(Table1314[[#This Row],[DeviceMAC]],C1039:F2941,3,0)</f>
        <v>44341.314108796301</v>
      </c>
      <c r="K1038">
        <f>+VLOOKUP(Table1314[[#This Row],[DeviceMAC]],C1039:F2941,4,0)</f>
        <v>106</v>
      </c>
      <c r="L1038" t="str">
        <f>VLOOKUP(Table1314[[#This Row],[PrevRecordType]],RecordTypes!$B$13:$C$27,2,0)</f>
        <v>Device Start is Good</v>
      </c>
      <c r="M1038" t="str">
        <f>+VLOOKUP(Table1314[[#This Row],[DeviceMAC]],C1039:H2941,5,0)</f>
        <v>Device Start is Good</v>
      </c>
    </row>
    <row r="1039" spans="2:13" ht="28.8" x14ac:dyDescent="0.3">
      <c r="B1039" s="5" t="s">
        <v>29</v>
      </c>
      <c r="C1039" s="5" t="s">
        <v>105</v>
      </c>
      <c r="D1039" s="6">
        <v>44341</v>
      </c>
      <c r="E1039" s="28">
        <v>44341.314189814817</v>
      </c>
      <c r="F1039" s="7">
        <v>123</v>
      </c>
      <c r="G1039" s="7" t="str">
        <f>VLOOKUP(Table1314[[#This Row],[LogRecordType]],RecordTypes!$B$13:$C$27,2,0)</f>
        <v>User Login Start is Good</v>
      </c>
      <c r="H1039" s="5" t="s">
        <v>127</v>
      </c>
      <c r="I1039" s="30">
        <f t="shared" si="16"/>
        <v>44341</v>
      </c>
      <c r="J1039" s="29">
        <f>+VLOOKUP(Table1314[[#This Row],[DeviceMAC]],C1040:F2942,3,0)</f>
        <v>44341.314108796301</v>
      </c>
      <c r="K1039">
        <f>+VLOOKUP(Table1314[[#This Row],[DeviceMAC]],C1040:F2942,4,0)</f>
        <v>113</v>
      </c>
      <c r="L1039" t="str">
        <f>VLOOKUP(Table1314[[#This Row],[PrevRecordType]],RecordTypes!$B$13:$C$27,2,0)</f>
        <v>User Login Start</v>
      </c>
      <c r="M1039" t="str">
        <f>+VLOOKUP(Table1314[[#This Row],[DeviceMAC]],C1040:H2942,5,0)</f>
        <v>User Login Start</v>
      </c>
    </row>
    <row r="1040" spans="2:13" hidden="1" x14ac:dyDescent="0.3">
      <c r="B1040" s="5" t="s">
        <v>29</v>
      </c>
      <c r="C1040" s="5" t="s">
        <v>105</v>
      </c>
      <c r="D1040" s="6">
        <v>44341</v>
      </c>
      <c r="E1040" s="28">
        <v>44341.314108796301</v>
      </c>
      <c r="F1040" s="7">
        <v>113</v>
      </c>
      <c r="G1040" s="7" t="str">
        <f>VLOOKUP(Table1314[[#This Row],[LogRecordType]],RecordTypes!$B$13:$C$27,2,0)</f>
        <v>User Login Start</v>
      </c>
      <c r="H1040" s="5" t="s">
        <v>127</v>
      </c>
      <c r="I1040" s="30">
        <f t="shared" si="16"/>
        <v>44341</v>
      </c>
      <c r="J1040" s="29">
        <f>+VLOOKUP(Table1314[[#This Row],[DeviceMAC]],C1041:F2943,3,0)</f>
        <v>44341.311875000007</v>
      </c>
      <c r="K1040">
        <f>+VLOOKUP(Table1314[[#This Row],[DeviceMAC]],C1041:F2943,4,0)</f>
        <v>135</v>
      </c>
      <c r="L1040" t="str">
        <f>VLOOKUP(Table1314[[#This Row],[PrevRecordType]],RecordTypes!$B$13:$C$27,2,0)</f>
        <v>User Login Start Fail</v>
      </c>
      <c r="M1040" t="str">
        <f>+VLOOKUP(Table1314[[#This Row],[DeviceMAC]],C1041:H2943,5,0)</f>
        <v>User Login Start Fail</v>
      </c>
    </row>
    <row r="1041" spans="2:13" hidden="1" x14ac:dyDescent="0.3">
      <c r="B1041" s="5" t="s">
        <v>29</v>
      </c>
      <c r="C1041" s="5" t="s">
        <v>122</v>
      </c>
      <c r="D1041" s="6">
        <v>44341</v>
      </c>
      <c r="E1041" s="28">
        <v>44341.314108796301</v>
      </c>
      <c r="F1041" s="7">
        <v>106</v>
      </c>
      <c r="G1041" s="7" t="str">
        <f>VLOOKUP(Table1314[[#This Row],[LogRecordType]],RecordTypes!$B$13:$C$27,2,0)</f>
        <v>Device Start is Good</v>
      </c>
      <c r="H1041" s="5" t="s">
        <v>123</v>
      </c>
      <c r="I1041" s="30">
        <f t="shared" si="16"/>
        <v>44341</v>
      </c>
      <c r="J1041" s="29">
        <f>+VLOOKUP(Table1314[[#This Row],[DeviceMAC]],C1042:F2944,3,0)</f>
        <v>44341.31322916667</v>
      </c>
      <c r="K1041">
        <f>+VLOOKUP(Table1314[[#This Row],[DeviceMAC]],C1042:F2944,4,0)</f>
        <v>102</v>
      </c>
      <c r="L1041" t="str">
        <f>VLOOKUP(Table1314[[#This Row],[PrevRecordType]],RecordTypes!$B$13:$C$27,2,0)</f>
        <v>Device Start</v>
      </c>
      <c r="M1041" t="str">
        <f>+VLOOKUP(Table1314[[#This Row],[DeviceMAC]],C1042:H2944,5,0)</f>
        <v>Device Start</v>
      </c>
    </row>
    <row r="1042" spans="2:13" hidden="1" x14ac:dyDescent="0.3">
      <c r="B1042" s="5" t="s">
        <v>29</v>
      </c>
      <c r="C1042" s="5" t="s">
        <v>122</v>
      </c>
      <c r="D1042" s="6">
        <v>44341</v>
      </c>
      <c r="E1042" s="28">
        <v>44341.31322916667</v>
      </c>
      <c r="F1042" s="7">
        <v>102</v>
      </c>
      <c r="G1042" s="7" t="str">
        <f>VLOOKUP(Table1314[[#This Row],[LogRecordType]],RecordTypes!$B$13:$C$27,2,0)</f>
        <v>Device Start</v>
      </c>
      <c r="H1042" s="5" t="s">
        <v>123</v>
      </c>
      <c r="I1042" s="30">
        <f t="shared" si="16"/>
        <v>44340</v>
      </c>
      <c r="J1042" s="29">
        <f>+VLOOKUP(Table1314[[#This Row],[DeviceMAC]],C1043:F2945,3,0)</f>
        <v>44340.692222222227</v>
      </c>
      <c r="K1042">
        <f>+VLOOKUP(Table1314[[#This Row],[DeviceMAC]],C1043:F2945,4,0)</f>
        <v>156</v>
      </c>
      <c r="L1042" t="str">
        <f>VLOOKUP(Table1314[[#This Row],[PrevRecordType]],RecordTypes!$B$13:$C$27,2,0)</f>
        <v>PowerDown Or Network Disconnect Discovered</v>
      </c>
      <c r="M1042" s="31" t="str">
        <f>+VLOOKUP(Table1314[[#This Row],[DeviceMAC]],C1043:H2945,5,0)</f>
        <v>PowerDown Or Network Disconnect Discovered</v>
      </c>
    </row>
    <row r="1043" spans="2:13" ht="28.8" hidden="1" x14ac:dyDescent="0.3">
      <c r="B1043" s="5" t="s">
        <v>29</v>
      </c>
      <c r="C1043" s="5" t="s">
        <v>116</v>
      </c>
      <c r="D1043" s="6">
        <v>44341</v>
      </c>
      <c r="E1043" s="28">
        <v>44341.311898148146</v>
      </c>
      <c r="F1043" s="7">
        <v>112</v>
      </c>
      <c r="G1043" s="7" t="str">
        <f>VLOOKUP(Table1314[[#This Row],[LogRecordType]],RecordTypes!$B$13:$C$27,2,0)</f>
        <v>Device Connect Network</v>
      </c>
      <c r="H1043" s="5" t="s">
        <v>117</v>
      </c>
      <c r="I1043" s="30">
        <f t="shared" si="16"/>
        <v>44340</v>
      </c>
      <c r="J1043" s="29">
        <f>+VLOOKUP(Table1314[[#This Row],[DeviceMAC]],C1044:F2946,3,0)</f>
        <v>44340.697152777771</v>
      </c>
      <c r="K1043">
        <f>+VLOOKUP(Table1314[[#This Row],[DeviceMAC]],C1044:F2946,4,0)</f>
        <v>156</v>
      </c>
      <c r="L1043" t="str">
        <f>VLOOKUP(Table1314[[#This Row],[PrevRecordType]],RecordTypes!$B$13:$C$27,2,0)</f>
        <v>PowerDown Or Network Disconnect Discovered</v>
      </c>
      <c r="M1043" s="31" t="str">
        <f>+VLOOKUP(Table1314[[#This Row],[DeviceMAC]],C1044:H2946,5,0)</f>
        <v>PowerDown Or Network Disconnect Discovered</v>
      </c>
    </row>
    <row r="1044" spans="2:13" hidden="1" x14ac:dyDescent="0.3">
      <c r="B1044" s="5" t="s">
        <v>29</v>
      </c>
      <c r="C1044" s="5" t="s">
        <v>105</v>
      </c>
      <c r="D1044" s="6">
        <v>44341</v>
      </c>
      <c r="E1044" s="28">
        <v>44341.311875000007</v>
      </c>
      <c r="F1044" s="7">
        <v>135</v>
      </c>
      <c r="G1044" s="7" t="str">
        <f>VLOOKUP(Table1314[[#This Row],[LogRecordType]],RecordTypes!$B$13:$C$27,2,0)</f>
        <v>User Login Start Fail</v>
      </c>
      <c r="H1044" s="5" t="s">
        <v>127</v>
      </c>
      <c r="I1044" s="30">
        <f t="shared" si="16"/>
        <v>44341</v>
      </c>
      <c r="J1044" s="29">
        <f>+VLOOKUP(Table1314[[#This Row],[DeviceMAC]],C1045:F2947,3,0)</f>
        <v>44341.311817129637</v>
      </c>
      <c r="K1044">
        <f>+VLOOKUP(Table1314[[#This Row],[DeviceMAC]],C1045:F2947,4,0)</f>
        <v>113</v>
      </c>
      <c r="L1044" t="str">
        <f>VLOOKUP(Table1314[[#This Row],[PrevRecordType]],RecordTypes!$B$13:$C$27,2,0)</f>
        <v>User Login Start</v>
      </c>
      <c r="M1044" t="str">
        <f>+VLOOKUP(Table1314[[#This Row],[DeviceMAC]],C1045:H2947,5,0)</f>
        <v>User Login Start</v>
      </c>
    </row>
    <row r="1045" spans="2:13" hidden="1" x14ac:dyDescent="0.3">
      <c r="B1045" s="5" t="s">
        <v>29</v>
      </c>
      <c r="C1045" s="5" t="s">
        <v>105</v>
      </c>
      <c r="D1045" s="6">
        <v>44341</v>
      </c>
      <c r="E1045" s="28">
        <v>44341.311817129637</v>
      </c>
      <c r="F1045" s="7">
        <v>113</v>
      </c>
      <c r="G1045" s="7" t="str">
        <f>VLOOKUP(Table1314[[#This Row],[LogRecordType]],RecordTypes!$B$13:$C$27,2,0)</f>
        <v>User Login Start</v>
      </c>
      <c r="H1045" s="5" t="s">
        <v>127</v>
      </c>
      <c r="I1045" s="30">
        <f t="shared" si="16"/>
        <v>44341</v>
      </c>
      <c r="J1045" s="29">
        <f>+VLOOKUP(Table1314[[#This Row],[DeviceMAC]],C1046:F2948,3,0)</f>
        <v>44341.307222222225</v>
      </c>
      <c r="K1045">
        <f>+VLOOKUP(Table1314[[#This Row],[DeviceMAC]],C1046:F2948,4,0)</f>
        <v>112</v>
      </c>
      <c r="L1045" t="str">
        <f>VLOOKUP(Table1314[[#This Row],[PrevRecordType]],RecordTypes!$B$13:$C$27,2,0)</f>
        <v>Device Connect Network</v>
      </c>
      <c r="M1045" t="str">
        <f>+VLOOKUP(Table1314[[#This Row],[DeviceMAC]],C1046:H2948,5,0)</f>
        <v>Device Connect Network</v>
      </c>
    </row>
    <row r="1046" spans="2:13" ht="28.8" x14ac:dyDescent="0.3">
      <c r="B1046" s="5" t="s">
        <v>26</v>
      </c>
      <c r="C1046" s="5" t="s">
        <v>111</v>
      </c>
      <c r="D1046" s="6">
        <v>44341</v>
      </c>
      <c r="E1046" s="28">
        <v>44341.311759259275</v>
      </c>
      <c r="F1046" s="7">
        <v>123</v>
      </c>
      <c r="G1046" s="7" t="str">
        <f>VLOOKUP(Table1314[[#This Row],[LogRecordType]],RecordTypes!$B$13:$C$27,2,0)</f>
        <v>User Login Start is Good</v>
      </c>
      <c r="H1046" s="5" t="s">
        <v>119</v>
      </c>
      <c r="I1046" s="30">
        <f t="shared" si="16"/>
        <v>44341</v>
      </c>
      <c r="J1046" s="29">
        <f>+VLOOKUP(Table1314[[#This Row],[DeviceMAC]],C1047:F2949,3,0)</f>
        <v>44341.311712962975</v>
      </c>
      <c r="K1046">
        <f>+VLOOKUP(Table1314[[#This Row],[DeviceMAC]],C1047:F2949,4,0)</f>
        <v>113</v>
      </c>
      <c r="L1046" t="str">
        <f>VLOOKUP(Table1314[[#This Row],[PrevRecordType]],RecordTypes!$B$13:$C$27,2,0)</f>
        <v>User Login Start</v>
      </c>
      <c r="M1046" t="str">
        <f>+VLOOKUP(Table1314[[#This Row],[DeviceMAC]],C1047:H2949,5,0)</f>
        <v>User Login Start</v>
      </c>
    </row>
    <row r="1047" spans="2:13" ht="28.8" hidden="1" x14ac:dyDescent="0.3">
      <c r="B1047" s="5" t="s">
        <v>26</v>
      </c>
      <c r="C1047" s="5" t="s">
        <v>111</v>
      </c>
      <c r="D1047" s="6">
        <v>44341</v>
      </c>
      <c r="E1047" s="28">
        <v>44341.311712962975</v>
      </c>
      <c r="F1047" s="7">
        <v>113</v>
      </c>
      <c r="G1047" s="7" t="str">
        <f>VLOOKUP(Table1314[[#This Row],[LogRecordType]],RecordTypes!$B$13:$C$27,2,0)</f>
        <v>User Login Start</v>
      </c>
      <c r="H1047" s="5" t="s">
        <v>118</v>
      </c>
      <c r="I1047" s="30">
        <f t="shared" si="16"/>
        <v>44341</v>
      </c>
      <c r="J1047" s="29">
        <f>+VLOOKUP(Table1314[[#This Row],[DeviceMAC]],C1048:F2950,3,0)</f>
        <v>44341.311296296306</v>
      </c>
      <c r="K1047">
        <f>+VLOOKUP(Table1314[[#This Row],[DeviceMAC]],C1048:F2950,4,0)</f>
        <v>112</v>
      </c>
      <c r="L1047" t="str">
        <f>VLOOKUP(Table1314[[#This Row],[PrevRecordType]],RecordTypes!$B$13:$C$27,2,0)</f>
        <v>Device Connect Network</v>
      </c>
      <c r="M1047" t="str">
        <f>+VLOOKUP(Table1314[[#This Row],[DeviceMAC]],C1048:H2950,5,0)</f>
        <v>Device Connect Network</v>
      </c>
    </row>
    <row r="1048" spans="2:13" ht="28.8" hidden="1" x14ac:dyDescent="0.3">
      <c r="B1048" s="5" t="s">
        <v>29</v>
      </c>
      <c r="C1048" s="5" t="s">
        <v>120</v>
      </c>
      <c r="D1048" s="6">
        <v>44341</v>
      </c>
      <c r="E1048" s="28">
        <v>44341.311574074069</v>
      </c>
      <c r="F1048" s="7">
        <v>112</v>
      </c>
      <c r="G1048" s="7" t="str">
        <f>VLOOKUP(Table1314[[#This Row],[LogRecordType]],RecordTypes!$B$13:$C$27,2,0)</f>
        <v>Device Connect Network</v>
      </c>
      <c r="H1048" s="5" t="s">
        <v>121</v>
      </c>
      <c r="I1048" s="30">
        <f t="shared" si="16"/>
        <v>44340</v>
      </c>
      <c r="J1048" s="29">
        <f>+VLOOKUP(Table1314[[#This Row],[DeviceMAC]],C1049:F2951,3,0)</f>
        <v>44340.683460648157</v>
      </c>
      <c r="K1048">
        <f>+VLOOKUP(Table1314[[#This Row],[DeviceMAC]],C1049:F2951,4,0)</f>
        <v>156</v>
      </c>
      <c r="L1048" t="str">
        <f>VLOOKUP(Table1314[[#This Row],[PrevRecordType]],RecordTypes!$B$13:$C$27,2,0)</f>
        <v>PowerDown Or Network Disconnect Discovered</v>
      </c>
      <c r="M1048" s="31" t="str">
        <f>+VLOOKUP(Table1314[[#This Row],[DeviceMAC]],C1049:H2951,5,0)</f>
        <v>PowerDown Or Network Disconnect Discovered</v>
      </c>
    </row>
    <row r="1049" spans="2:13" ht="28.8" x14ac:dyDescent="0.3">
      <c r="B1049" s="5" t="s">
        <v>29</v>
      </c>
      <c r="C1049" s="5" t="s">
        <v>107</v>
      </c>
      <c r="D1049" s="6">
        <v>44341</v>
      </c>
      <c r="E1049" s="28">
        <v>44341.311493055546</v>
      </c>
      <c r="F1049" s="7">
        <v>123</v>
      </c>
      <c r="G1049" s="7" t="str">
        <f>VLOOKUP(Table1314[[#This Row],[LogRecordType]],RecordTypes!$B$13:$C$27,2,0)</f>
        <v>User Login Start is Good</v>
      </c>
      <c r="H1049" s="5" t="s">
        <v>115</v>
      </c>
      <c r="I1049" s="30">
        <f t="shared" si="16"/>
        <v>44341</v>
      </c>
      <c r="J1049" s="29">
        <f>+VLOOKUP(Table1314[[#This Row],[DeviceMAC]],C1050:F2952,3,0)</f>
        <v>44341.3114236111</v>
      </c>
      <c r="K1049">
        <f>+VLOOKUP(Table1314[[#This Row],[DeviceMAC]],C1050:F2952,4,0)</f>
        <v>113</v>
      </c>
      <c r="L1049" t="str">
        <f>VLOOKUP(Table1314[[#This Row],[PrevRecordType]],RecordTypes!$B$13:$C$27,2,0)</f>
        <v>User Login Start</v>
      </c>
      <c r="M1049" t="str">
        <f>+VLOOKUP(Table1314[[#This Row],[DeviceMAC]],C1050:H2952,5,0)</f>
        <v>User Login Start</v>
      </c>
    </row>
    <row r="1050" spans="2:13" hidden="1" x14ac:dyDescent="0.3">
      <c r="B1050" s="5" t="s">
        <v>29</v>
      </c>
      <c r="C1050" s="5" t="s">
        <v>107</v>
      </c>
      <c r="D1050" s="6">
        <v>44341</v>
      </c>
      <c r="E1050" s="28">
        <v>44341.3114236111</v>
      </c>
      <c r="F1050" s="7">
        <v>113</v>
      </c>
      <c r="G1050" s="7" t="str">
        <f>VLOOKUP(Table1314[[#This Row],[LogRecordType]],RecordTypes!$B$13:$C$27,2,0)</f>
        <v>User Login Start</v>
      </c>
      <c r="H1050" s="5" t="s">
        <v>115</v>
      </c>
      <c r="I1050" s="30">
        <f t="shared" si="16"/>
        <v>44341</v>
      </c>
      <c r="J1050" s="29">
        <f>+VLOOKUP(Table1314[[#This Row],[DeviceMAC]],C1051:F2953,3,0)</f>
        <v>44341.306979166657</v>
      </c>
      <c r="K1050">
        <f>+VLOOKUP(Table1314[[#This Row],[DeviceMAC]],C1051:F2953,4,0)</f>
        <v>112</v>
      </c>
      <c r="L1050" t="str">
        <f>VLOOKUP(Table1314[[#This Row],[PrevRecordType]],RecordTypes!$B$13:$C$27,2,0)</f>
        <v>Device Connect Network</v>
      </c>
      <c r="M1050" t="str">
        <f>+VLOOKUP(Table1314[[#This Row],[DeviceMAC]],C1051:H2953,5,0)</f>
        <v>Device Connect Network</v>
      </c>
    </row>
    <row r="1051" spans="2:13" ht="28.8" hidden="1" x14ac:dyDescent="0.3">
      <c r="B1051" s="5" t="s">
        <v>26</v>
      </c>
      <c r="C1051" s="5" t="s">
        <v>111</v>
      </c>
      <c r="D1051" s="6">
        <v>44341</v>
      </c>
      <c r="E1051" s="28">
        <v>44341.311296296306</v>
      </c>
      <c r="F1051" s="7">
        <v>112</v>
      </c>
      <c r="G1051" s="7" t="str">
        <f>VLOOKUP(Table1314[[#This Row],[LogRecordType]],RecordTypes!$B$13:$C$27,2,0)</f>
        <v>Device Connect Network</v>
      </c>
      <c r="H1051" s="5" t="s">
        <v>112</v>
      </c>
      <c r="I1051" s="30">
        <f t="shared" si="16"/>
        <v>44341</v>
      </c>
      <c r="J1051" s="29">
        <f>+VLOOKUP(Table1314[[#This Row],[DeviceMAC]],C1052:F2954,3,0)</f>
        <v>44341.311192129637</v>
      </c>
      <c r="K1051">
        <f>+VLOOKUP(Table1314[[#This Row],[DeviceMAC]],C1052:F2954,4,0)</f>
        <v>106</v>
      </c>
      <c r="L1051" t="str">
        <f>VLOOKUP(Table1314[[#This Row],[PrevRecordType]],RecordTypes!$B$13:$C$27,2,0)</f>
        <v>Device Start is Good</v>
      </c>
      <c r="M1051" t="str">
        <f>+VLOOKUP(Table1314[[#This Row],[DeviceMAC]],C1052:H2954,5,0)</f>
        <v>Device Start is Good</v>
      </c>
    </row>
    <row r="1052" spans="2:13" ht="28.8" hidden="1" x14ac:dyDescent="0.3">
      <c r="B1052" s="5" t="s">
        <v>29</v>
      </c>
      <c r="C1052" s="5" t="s">
        <v>113</v>
      </c>
      <c r="D1052" s="6">
        <v>44341</v>
      </c>
      <c r="E1052" s="28">
        <v>44341.311284722222</v>
      </c>
      <c r="F1052" s="7">
        <v>112</v>
      </c>
      <c r="G1052" s="7" t="str">
        <f>VLOOKUP(Table1314[[#This Row],[LogRecordType]],RecordTypes!$B$13:$C$27,2,0)</f>
        <v>Device Connect Network</v>
      </c>
      <c r="H1052" s="5" t="s">
        <v>114</v>
      </c>
      <c r="I1052" s="30">
        <f t="shared" si="16"/>
        <v>44340</v>
      </c>
      <c r="J1052" s="29">
        <f>+VLOOKUP(Table1314[[#This Row],[DeviceMAC]],C1053:F2955,3,0)</f>
        <v>44340.69402777779</v>
      </c>
      <c r="K1052">
        <f>+VLOOKUP(Table1314[[#This Row],[DeviceMAC]],C1053:F2955,4,0)</f>
        <v>156</v>
      </c>
      <c r="L1052" t="str">
        <f>VLOOKUP(Table1314[[#This Row],[PrevRecordType]],RecordTypes!$B$13:$C$27,2,0)</f>
        <v>PowerDown Or Network Disconnect Discovered</v>
      </c>
      <c r="M1052" s="31" t="str">
        <f>+VLOOKUP(Table1314[[#This Row],[DeviceMAC]],C1053:H2955,5,0)</f>
        <v>PowerDown Or Network Disconnect Discovered</v>
      </c>
    </row>
    <row r="1053" spans="2:13" hidden="1" x14ac:dyDescent="0.3">
      <c r="B1053" s="5" t="s">
        <v>26</v>
      </c>
      <c r="C1053" s="5" t="s">
        <v>111</v>
      </c>
      <c r="D1053" s="6">
        <v>44341</v>
      </c>
      <c r="E1053" s="28">
        <v>44341.311192129637</v>
      </c>
      <c r="F1053" s="7">
        <v>106</v>
      </c>
      <c r="G1053" s="7" t="str">
        <f>VLOOKUP(Table1314[[#This Row],[LogRecordType]],RecordTypes!$B$13:$C$27,2,0)</f>
        <v>Device Start is Good</v>
      </c>
      <c r="H1053" s="5" t="s">
        <v>112</v>
      </c>
      <c r="I1053" s="30">
        <f t="shared" si="16"/>
        <v>44341</v>
      </c>
      <c r="J1053" s="29">
        <f>+VLOOKUP(Table1314[[#This Row],[DeviceMAC]],C1054:F2956,3,0)</f>
        <v>44341.310613425929</v>
      </c>
      <c r="K1053">
        <f>+VLOOKUP(Table1314[[#This Row],[DeviceMAC]],C1054:F2956,4,0)</f>
        <v>102</v>
      </c>
      <c r="L1053" t="str">
        <f>VLOOKUP(Table1314[[#This Row],[PrevRecordType]],RecordTypes!$B$13:$C$27,2,0)</f>
        <v>Device Start</v>
      </c>
      <c r="M1053" t="str">
        <f>+VLOOKUP(Table1314[[#This Row],[DeviceMAC]],C1054:H2956,5,0)</f>
        <v>Device Start</v>
      </c>
    </row>
    <row r="1054" spans="2:13" hidden="1" x14ac:dyDescent="0.3">
      <c r="B1054" s="5" t="s">
        <v>26</v>
      </c>
      <c r="C1054" s="5" t="s">
        <v>111</v>
      </c>
      <c r="D1054" s="6">
        <v>44341</v>
      </c>
      <c r="E1054" s="28">
        <v>44341.310613425929</v>
      </c>
      <c r="F1054" s="7">
        <v>102</v>
      </c>
      <c r="G1054" s="7" t="str">
        <f>VLOOKUP(Table1314[[#This Row],[LogRecordType]],RecordTypes!$B$13:$C$27,2,0)</f>
        <v>Device Start</v>
      </c>
      <c r="H1054" s="5" t="s">
        <v>112</v>
      </c>
      <c r="I1054" s="30">
        <f t="shared" si="16"/>
        <v>44340</v>
      </c>
      <c r="J1054" s="29">
        <f>+VLOOKUP(Table1314[[#This Row],[DeviceMAC]],C1055:F2957,3,0)</f>
        <v>44340.691157407411</v>
      </c>
      <c r="K1054">
        <f>+VLOOKUP(Table1314[[#This Row],[DeviceMAC]],C1055:F2957,4,0)</f>
        <v>156</v>
      </c>
      <c r="L1054" t="str">
        <f>VLOOKUP(Table1314[[#This Row],[PrevRecordType]],RecordTypes!$B$13:$C$27,2,0)</f>
        <v>PowerDown Or Network Disconnect Discovered</v>
      </c>
      <c r="M1054" s="31" t="str">
        <f>+VLOOKUP(Table1314[[#This Row],[DeviceMAC]],C1055:H2957,5,0)</f>
        <v>PowerDown Or Network Disconnect Discovered</v>
      </c>
    </row>
    <row r="1055" spans="2:13" ht="28.8" hidden="1" x14ac:dyDescent="0.3">
      <c r="B1055" s="5" t="s">
        <v>26</v>
      </c>
      <c r="C1055" s="5" t="s">
        <v>109</v>
      </c>
      <c r="D1055" s="6">
        <v>44341</v>
      </c>
      <c r="E1055" s="28">
        <v>44341.309409722227</v>
      </c>
      <c r="F1055" s="7">
        <v>112</v>
      </c>
      <c r="G1055" s="7" t="str">
        <f>VLOOKUP(Table1314[[#This Row],[LogRecordType]],RecordTypes!$B$13:$C$27,2,0)</f>
        <v>Device Connect Network</v>
      </c>
      <c r="H1055" s="5" t="s">
        <v>110</v>
      </c>
      <c r="I1055" s="30">
        <f t="shared" si="16"/>
        <v>44340</v>
      </c>
      <c r="J1055" s="29">
        <f>+VLOOKUP(Table1314[[#This Row],[DeviceMAC]],C1056:F2958,3,0)</f>
        <v>44340.320856481485</v>
      </c>
      <c r="K1055">
        <f>+VLOOKUP(Table1314[[#This Row],[DeviceMAC]],C1056:F2958,4,0)</f>
        <v>156</v>
      </c>
      <c r="L1055" t="str">
        <f>VLOOKUP(Table1314[[#This Row],[PrevRecordType]],RecordTypes!$B$13:$C$27,2,0)</f>
        <v>PowerDown Or Network Disconnect Discovered</v>
      </c>
      <c r="M1055" s="31" t="str">
        <f>+VLOOKUP(Table1314[[#This Row],[DeviceMAC]],C1056:H2958,5,0)</f>
        <v>PowerDown Or Network Disconnect Discovered</v>
      </c>
    </row>
    <row r="1056" spans="2:13" ht="28.8" hidden="1" x14ac:dyDescent="0.3">
      <c r="B1056" s="5" t="s">
        <v>29</v>
      </c>
      <c r="C1056" s="5" t="s">
        <v>105</v>
      </c>
      <c r="D1056" s="6">
        <v>44341</v>
      </c>
      <c r="E1056" s="28">
        <v>44341.307222222225</v>
      </c>
      <c r="F1056" s="7">
        <v>112</v>
      </c>
      <c r="G1056" s="7" t="str">
        <f>VLOOKUP(Table1314[[#This Row],[LogRecordType]],RecordTypes!$B$13:$C$27,2,0)</f>
        <v>Device Connect Network</v>
      </c>
      <c r="H1056" s="5" t="s">
        <v>106</v>
      </c>
      <c r="I1056" s="30">
        <f t="shared" si="16"/>
        <v>44340</v>
      </c>
      <c r="J1056" s="29">
        <f>+VLOOKUP(Table1314[[#This Row],[DeviceMAC]],C1057:F2959,3,0)</f>
        <v>44340.679803240746</v>
      </c>
      <c r="K1056">
        <f>+VLOOKUP(Table1314[[#This Row],[DeviceMAC]],C1057:F2959,4,0)</f>
        <v>156</v>
      </c>
      <c r="L1056" t="str">
        <f>VLOOKUP(Table1314[[#This Row],[PrevRecordType]],RecordTypes!$B$13:$C$27,2,0)</f>
        <v>PowerDown Or Network Disconnect Discovered</v>
      </c>
      <c r="M1056" s="31" t="str">
        <f>+VLOOKUP(Table1314[[#This Row],[DeviceMAC]],C1057:H2959,5,0)</f>
        <v>PowerDown Or Network Disconnect Discovered</v>
      </c>
    </row>
    <row r="1057" spans="2:13" ht="28.8" hidden="1" x14ac:dyDescent="0.3">
      <c r="B1057" s="5" t="s">
        <v>29</v>
      </c>
      <c r="C1057" s="5" t="s">
        <v>107</v>
      </c>
      <c r="D1057" s="6">
        <v>44341</v>
      </c>
      <c r="E1057" s="28">
        <v>44341.306979166657</v>
      </c>
      <c r="F1057" s="7">
        <v>112</v>
      </c>
      <c r="G1057" s="7" t="str">
        <f>VLOOKUP(Table1314[[#This Row],[LogRecordType]],RecordTypes!$B$13:$C$27,2,0)</f>
        <v>Device Connect Network</v>
      </c>
      <c r="H1057" s="5" t="s">
        <v>108</v>
      </c>
      <c r="I1057" s="30">
        <f t="shared" si="16"/>
        <v>44340</v>
      </c>
      <c r="J1057" s="29">
        <f>+VLOOKUP(Table1314[[#This Row],[DeviceMAC]],C1058:F2960,3,0)</f>
        <v>44340.700914351859</v>
      </c>
      <c r="K1057">
        <f>+VLOOKUP(Table1314[[#This Row],[DeviceMAC]],C1058:F2960,4,0)</f>
        <v>156</v>
      </c>
      <c r="L1057" t="str">
        <f>VLOOKUP(Table1314[[#This Row],[PrevRecordType]],RecordTypes!$B$13:$C$27,2,0)</f>
        <v>PowerDown Or Network Disconnect Discovered</v>
      </c>
      <c r="M1057" s="31" t="str">
        <f>+VLOOKUP(Table1314[[#This Row],[DeviceMAC]],C1058:H2960,5,0)</f>
        <v>PowerDown Or Network Disconnect Discovered</v>
      </c>
    </row>
    <row r="1058" spans="2:13" ht="28.8" x14ac:dyDescent="0.3">
      <c r="B1058" s="5" t="s">
        <v>29</v>
      </c>
      <c r="C1058" s="5" t="s">
        <v>100</v>
      </c>
      <c r="D1058" s="6">
        <v>44341</v>
      </c>
      <c r="E1058" s="28">
        <v>44341.306030092594</v>
      </c>
      <c r="F1058" s="7">
        <v>123</v>
      </c>
      <c r="G1058" s="7" t="str">
        <f>VLOOKUP(Table1314[[#This Row],[LogRecordType]],RecordTypes!$B$13:$C$27,2,0)</f>
        <v>User Login Start is Good</v>
      </c>
      <c r="H1058" s="5" t="s">
        <v>104</v>
      </c>
      <c r="I1058" s="30">
        <f t="shared" si="16"/>
        <v>44341</v>
      </c>
      <c r="J1058" s="29">
        <f>+VLOOKUP(Table1314[[#This Row],[DeviceMAC]],C1059:F2961,3,0)</f>
        <v>44341.305891203701</v>
      </c>
      <c r="K1058">
        <f>+VLOOKUP(Table1314[[#This Row],[DeviceMAC]],C1059:F2961,4,0)</f>
        <v>113</v>
      </c>
      <c r="L1058" t="str">
        <f>VLOOKUP(Table1314[[#This Row],[PrevRecordType]],RecordTypes!$B$13:$C$27,2,0)</f>
        <v>User Login Start</v>
      </c>
      <c r="M1058" t="str">
        <f>+VLOOKUP(Table1314[[#This Row],[DeviceMAC]],C1059:H2961,5,0)</f>
        <v>User Login Start</v>
      </c>
    </row>
    <row r="1059" spans="2:13" ht="28.8" hidden="1" x14ac:dyDescent="0.3">
      <c r="B1059" s="5" t="s">
        <v>29</v>
      </c>
      <c r="C1059" s="5" t="s">
        <v>100</v>
      </c>
      <c r="D1059" s="6">
        <v>44341</v>
      </c>
      <c r="E1059" s="28">
        <v>44341.305891203701</v>
      </c>
      <c r="F1059" s="7">
        <v>113</v>
      </c>
      <c r="G1059" s="7" t="str">
        <f>VLOOKUP(Table1314[[#This Row],[LogRecordType]],RecordTypes!$B$13:$C$27,2,0)</f>
        <v>User Login Start</v>
      </c>
      <c r="H1059" s="5" t="s">
        <v>103</v>
      </c>
      <c r="I1059" s="30">
        <f t="shared" si="16"/>
        <v>44341</v>
      </c>
      <c r="J1059" s="29">
        <f>+VLOOKUP(Table1314[[#This Row],[DeviceMAC]],C1060:F2962,3,0)</f>
        <v>44341.305162037039</v>
      </c>
      <c r="K1059">
        <f>+VLOOKUP(Table1314[[#This Row],[DeviceMAC]],C1060:F2962,4,0)</f>
        <v>112</v>
      </c>
      <c r="L1059" t="str">
        <f>VLOOKUP(Table1314[[#This Row],[PrevRecordType]],RecordTypes!$B$13:$C$27,2,0)</f>
        <v>Device Connect Network</v>
      </c>
      <c r="M1059" t="str">
        <f>+VLOOKUP(Table1314[[#This Row],[DeviceMAC]],C1060:H2962,5,0)</f>
        <v>Device Connect Network</v>
      </c>
    </row>
    <row r="1060" spans="2:13" ht="28.8" hidden="1" x14ac:dyDescent="0.3">
      <c r="B1060" s="5" t="s">
        <v>29</v>
      </c>
      <c r="C1060" s="5" t="s">
        <v>100</v>
      </c>
      <c r="D1060" s="6">
        <v>44341</v>
      </c>
      <c r="E1060" s="28">
        <v>44341.305162037039</v>
      </c>
      <c r="F1060" s="7">
        <v>112</v>
      </c>
      <c r="G1060" s="7" t="str">
        <f>VLOOKUP(Table1314[[#This Row],[LogRecordType]],RecordTypes!$B$13:$C$27,2,0)</f>
        <v>Device Connect Network</v>
      </c>
      <c r="H1060" s="5" t="s">
        <v>101</v>
      </c>
      <c r="I1060" s="30">
        <f t="shared" si="16"/>
        <v>44341</v>
      </c>
      <c r="J1060" s="29">
        <f>+VLOOKUP(Table1314[[#This Row],[DeviceMAC]],C1061:F2963,3,0)</f>
        <v>44341.30505787037</v>
      </c>
      <c r="K1060">
        <f>+VLOOKUP(Table1314[[#This Row],[DeviceMAC]],C1061:F2963,4,0)</f>
        <v>106</v>
      </c>
      <c r="L1060" t="str">
        <f>VLOOKUP(Table1314[[#This Row],[PrevRecordType]],RecordTypes!$B$13:$C$27,2,0)</f>
        <v>Device Start is Good</v>
      </c>
      <c r="M1060" t="str">
        <f>+VLOOKUP(Table1314[[#This Row],[DeviceMAC]],C1061:H2963,5,0)</f>
        <v>Device Start is Good</v>
      </c>
    </row>
    <row r="1061" spans="2:13" hidden="1" x14ac:dyDescent="0.3">
      <c r="B1061" s="5" t="s">
        <v>29</v>
      </c>
      <c r="C1061" s="5" t="s">
        <v>100</v>
      </c>
      <c r="D1061" s="6">
        <v>44341</v>
      </c>
      <c r="E1061" s="28">
        <v>44341.30505787037</v>
      </c>
      <c r="F1061" s="7">
        <v>106</v>
      </c>
      <c r="G1061" s="7" t="str">
        <f>VLOOKUP(Table1314[[#This Row],[LogRecordType]],RecordTypes!$B$13:$C$27,2,0)</f>
        <v>Device Start is Good</v>
      </c>
      <c r="H1061" s="5" t="s">
        <v>101</v>
      </c>
      <c r="I1061" s="30">
        <f t="shared" si="16"/>
        <v>44341</v>
      </c>
      <c r="J1061" s="29">
        <f>+VLOOKUP(Table1314[[#This Row],[DeviceMAC]],C1062:F2964,3,0)</f>
        <v>44341.304398148146</v>
      </c>
      <c r="K1061">
        <f>+VLOOKUP(Table1314[[#This Row],[DeviceMAC]],C1062:F2964,4,0)</f>
        <v>102</v>
      </c>
      <c r="L1061" t="str">
        <f>VLOOKUP(Table1314[[#This Row],[PrevRecordType]],RecordTypes!$B$13:$C$27,2,0)</f>
        <v>Device Start</v>
      </c>
      <c r="M1061" t="str">
        <f>+VLOOKUP(Table1314[[#This Row],[DeviceMAC]],C1062:H2964,5,0)</f>
        <v>Device Start</v>
      </c>
    </row>
    <row r="1062" spans="2:13" hidden="1" x14ac:dyDescent="0.3">
      <c r="B1062" s="5" t="s">
        <v>29</v>
      </c>
      <c r="C1062" s="5" t="s">
        <v>100</v>
      </c>
      <c r="D1062" s="6">
        <v>44341</v>
      </c>
      <c r="E1062" s="28">
        <v>44341.304398148146</v>
      </c>
      <c r="F1062" s="7">
        <v>102</v>
      </c>
      <c r="G1062" s="7" t="str">
        <f>VLOOKUP(Table1314[[#This Row],[LogRecordType]],RecordTypes!$B$13:$C$27,2,0)</f>
        <v>Device Start</v>
      </c>
      <c r="H1062" s="5" t="s">
        <v>101</v>
      </c>
      <c r="I1062" s="30">
        <f t="shared" si="16"/>
        <v>44340</v>
      </c>
      <c r="J1062" s="29">
        <f>+VLOOKUP(Table1314[[#This Row],[DeviceMAC]],C1063:F2965,3,0)</f>
        <v>44340.688159722224</v>
      </c>
      <c r="K1062">
        <f>+VLOOKUP(Table1314[[#This Row],[DeviceMAC]],C1063:F2965,4,0)</f>
        <v>156</v>
      </c>
      <c r="L1062" t="str">
        <f>VLOOKUP(Table1314[[#This Row],[PrevRecordType]],RecordTypes!$B$13:$C$27,2,0)</f>
        <v>PowerDown Or Network Disconnect Discovered</v>
      </c>
      <c r="M1062" s="31" t="str">
        <f>+VLOOKUP(Table1314[[#This Row],[DeviceMAC]],C1063:H2965,5,0)</f>
        <v>PowerDown Or Network Disconnect Discovered</v>
      </c>
    </row>
    <row r="1063" spans="2:13" ht="28.8" x14ac:dyDescent="0.3">
      <c r="B1063" s="5" t="s">
        <v>29</v>
      </c>
      <c r="C1063" s="5" t="s">
        <v>74</v>
      </c>
      <c r="D1063" s="6">
        <v>44341</v>
      </c>
      <c r="E1063" s="28">
        <v>44341.303472222222</v>
      </c>
      <c r="F1063" s="7">
        <v>123</v>
      </c>
      <c r="G1063" s="7" t="str">
        <f>VLOOKUP(Table1314[[#This Row],[LogRecordType]],RecordTypes!$B$13:$C$27,2,0)</f>
        <v>User Login Start is Good</v>
      </c>
      <c r="H1063" s="5" t="s">
        <v>94</v>
      </c>
      <c r="I1063" s="30">
        <f t="shared" si="16"/>
        <v>44341</v>
      </c>
      <c r="J1063" s="29">
        <f>+VLOOKUP(Table1314[[#This Row],[DeviceMAC]],C1064:F2966,3,0)</f>
        <v>44341.303425925922</v>
      </c>
      <c r="K1063">
        <f>+VLOOKUP(Table1314[[#This Row],[DeviceMAC]],C1064:F2966,4,0)</f>
        <v>113</v>
      </c>
      <c r="L1063" t="str">
        <f>VLOOKUP(Table1314[[#This Row],[PrevRecordType]],RecordTypes!$B$13:$C$27,2,0)</f>
        <v>User Login Start</v>
      </c>
      <c r="M1063" t="str">
        <f>+VLOOKUP(Table1314[[#This Row],[DeviceMAC]],C1064:H2966,5,0)</f>
        <v>User Login Start</v>
      </c>
    </row>
    <row r="1064" spans="2:13" hidden="1" x14ac:dyDescent="0.3">
      <c r="B1064" s="5" t="s">
        <v>29</v>
      </c>
      <c r="C1064" s="5" t="s">
        <v>74</v>
      </c>
      <c r="D1064" s="6">
        <v>44341</v>
      </c>
      <c r="E1064" s="28">
        <v>44341.303425925922</v>
      </c>
      <c r="F1064" s="7">
        <v>113</v>
      </c>
      <c r="G1064" s="7" t="str">
        <f>VLOOKUP(Table1314[[#This Row],[LogRecordType]],RecordTypes!$B$13:$C$27,2,0)</f>
        <v>User Login Start</v>
      </c>
      <c r="H1064" s="5" t="s">
        <v>94</v>
      </c>
      <c r="I1064" s="30">
        <f t="shared" si="16"/>
        <v>44341</v>
      </c>
      <c r="J1064" s="29">
        <f>+VLOOKUP(Table1314[[#This Row],[DeviceMAC]],C1065:F2967,3,0)</f>
        <v>44341.292604166665</v>
      </c>
      <c r="K1064">
        <f>+VLOOKUP(Table1314[[#This Row],[DeviceMAC]],C1065:F2967,4,0)</f>
        <v>112</v>
      </c>
      <c r="L1064" t="str">
        <f>VLOOKUP(Table1314[[#This Row],[PrevRecordType]],RecordTypes!$B$13:$C$27,2,0)</f>
        <v>Device Connect Network</v>
      </c>
      <c r="M1064" t="str">
        <f>+VLOOKUP(Table1314[[#This Row],[DeviceMAC]],C1065:H2967,5,0)</f>
        <v>Device Connect Network</v>
      </c>
    </row>
    <row r="1065" spans="2:13" ht="28.8" x14ac:dyDescent="0.3">
      <c r="B1065" s="5" t="s">
        <v>26</v>
      </c>
      <c r="C1065" s="5" t="s">
        <v>95</v>
      </c>
      <c r="D1065" s="6">
        <v>44341</v>
      </c>
      <c r="E1065" s="28">
        <v>44341.302662037036</v>
      </c>
      <c r="F1065" s="7">
        <v>123</v>
      </c>
      <c r="G1065" s="7" t="str">
        <f>VLOOKUP(Table1314[[#This Row],[LogRecordType]],RecordTypes!$B$13:$C$27,2,0)</f>
        <v>User Login Start is Good</v>
      </c>
      <c r="H1065" s="5" t="s">
        <v>102</v>
      </c>
      <c r="I1065" s="30">
        <f t="shared" si="16"/>
        <v>44341</v>
      </c>
      <c r="J1065" s="29">
        <f>+VLOOKUP(Table1314[[#This Row],[DeviceMAC]],C1066:F2968,3,0)</f>
        <v>44341.302557870367</v>
      </c>
      <c r="K1065">
        <f>+VLOOKUP(Table1314[[#This Row],[DeviceMAC]],C1066:F2968,4,0)</f>
        <v>113</v>
      </c>
      <c r="L1065" t="str">
        <f>VLOOKUP(Table1314[[#This Row],[PrevRecordType]],RecordTypes!$B$13:$C$27,2,0)</f>
        <v>User Login Start</v>
      </c>
      <c r="M1065" t="str">
        <f>+VLOOKUP(Table1314[[#This Row],[DeviceMAC]],C1066:H2968,5,0)</f>
        <v>User Login Start</v>
      </c>
    </row>
    <row r="1066" spans="2:13" hidden="1" x14ac:dyDescent="0.3">
      <c r="B1066" s="5" t="s">
        <v>26</v>
      </c>
      <c r="C1066" s="5" t="s">
        <v>95</v>
      </c>
      <c r="D1066" s="6">
        <v>44341</v>
      </c>
      <c r="E1066" s="28">
        <v>44341.302557870367</v>
      </c>
      <c r="F1066" s="7">
        <v>113</v>
      </c>
      <c r="G1066" s="7" t="str">
        <f>VLOOKUP(Table1314[[#This Row],[LogRecordType]],RecordTypes!$B$13:$C$27,2,0)</f>
        <v>User Login Start</v>
      </c>
      <c r="H1066" s="5" t="s">
        <v>102</v>
      </c>
      <c r="I1066" s="30">
        <f t="shared" si="16"/>
        <v>44341</v>
      </c>
      <c r="J1066" s="29">
        <f>+VLOOKUP(Table1314[[#This Row],[DeviceMAC]],C1067:F2969,3,0)</f>
        <v>44341.297835648147</v>
      </c>
      <c r="K1066">
        <f>+VLOOKUP(Table1314[[#This Row],[DeviceMAC]],C1067:F2969,4,0)</f>
        <v>112</v>
      </c>
      <c r="L1066" t="str">
        <f>VLOOKUP(Table1314[[#This Row],[PrevRecordType]],RecordTypes!$B$13:$C$27,2,0)</f>
        <v>Device Connect Network</v>
      </c>
      <c r="M1066" t="str">
        <f>+VLOOKUP(Table1314[[#This Row],[DeviceMAC]],C1067:H2969,5,0)</f>
        <v>Device Connect Network</v>
      </c>
    </row>
    <row r="1067" spans="2:13" ht="28.8" x14ac:dyDescent="0.3">
      <c r="B1067" s="5" t="s">
        <v>29</v>
      </c>
      <c r="C1067" s="5" t="s">
        <v>97</v>
      </c>
      <c r="D1067" s="6">
        <v>44341</v>
      </c>
      <c r="E1067" s="28">
        <v>44341.300694444442</v>
      </c>
      <c r="F1067" s="7">
        <v>123</v>
      </c>
      <c r="G1067" s="7" t="str">
        <f>VLOOKUP(Table1314[[#This Row],[LogRecordType]],RecordTypes!$B$13:$C$27,2,0)</f>
        <v>User Login Start is Good</v>
      </c>
      <c r="H1067" s="5" t="s">
        <v>94</v>
      </c>
      <c r="I1067" s="30">
        <f t="shared" si="16"/>
        <v>44341</v>
      </c>
      <c r="J1067" s="29">
        <f>+VLOOKUP(Table1314[[#This Row],[DeviceMAC]],C1068:F2970,3,0)</f>
        <v>44341.300659722219</v>
      </c>
      <c r="K1067">
        <f>+VLOOKUP(Table1314[[#This Row],[DeviceMAC]],C1068:F2970,4,0)</f>
        <v>113</v>
      </c>
      <c r="L1067" t="str">
        <f>VLOOKUP(Table1314[[#This Row],[PrevRecordType]],RecordTypes!$B$13:$C$27,2,0)</f>
        <v>User Login Start</v>
      </c>
      <c r="M1067" t="str">
        <f>+VLOOKUP(Table1314[[#This Row],[DeviceMAC]],C1068:H2970,5,0)</f>
        <v>User Login Start</v>
      </c>
    </row>
    <row r="1068" spans="2:13" ht="28.8" hidden="1" x14ac:dyDescent="0.3">
      <c r="B1068" s="5" t="s">
        <v>29</v>
      </c>
      <c r="C1068" s="5" t="s">
        <v>97</v>
      </c>
      <c r="D1068" s="6">
        <v>44341</v>
      </c>
      <c r="E1068" s="28">
        <v>44341.300659722219</v>
      </c>
      <c r="F1068" s="7">
        <v>113</v>
      </c>
      <c r="G1068" s="7" t="str">
        <f>VLOOKUP(Table1314[[#This Row],[LogRecordType]],RecordTypes!$B$13:$C$27,2,0)</f>
        <v>User Login Start</v>
      </c>
      <c r="H1068" s="5" t="s">
        <v>99</v>
      </c>
      <c r="I1068" s="30">
        <f t="shared" si="16"/>
        <v>44341</v>
      </c>
      <c r="J1068" s="29">
        <f>+VLOOKUP(Table1314[[#This Row],[DeviceMAC]],C1069:F2971,3,0)</f>
        <v>44341.299872685187</v>
      </c>
      <c r="K1068">
        <f>+VLOOKUP(Table1314[[#This Row],[DeviceMAC]],C1069:F2971,4,0)</f>
        <v>112</v>
      </c>
      <c r="L1068" t="str">
        <f>VLOOKUP(Table1314[[#This Row],[PrevRecordType]],RecordTypes!$B$13:$C$27,2,0)</f>
        <v>Device Connect Network</v>
      </c>
      <c r="M1068" t="str">
        <f>+VLOOKUP(Table1314[[#This Row],[DeviceMAC]],C1069:H2971,5,0)</f>
        <v>Device Connect Network</v>
      </c>
    </row>
    <row r="1069" spans="2:13" ht="28.8" hidden="1" x14ac:dyDescent="0.3">
      <c r="B1069" s="5" t="s">
        <v>29</v>
      </c>
      <c r="C1069" s="5" t="s">
        <v>97</v>
      </c>
      <c r="D1069" s="6">
        <v>44341</v>
      </c>
      <c r="E1069" s="28">
        <v>44341.299872685187</v>
      </c>
      <c r="F1069" s="7">
        <v>112</v>
      </c>
      <c r="G1069" s="7" t="str">
        <f>VLOOKUP(Table1314[[#This Row],[LogRecordType]],RecordTypes!$B$13:$C$27,2,0)</f>
        <v>Device Connect Network</v>
      </c>
      <c r="H1069" s="5" t="s">
        <v>98</v>
      </c>
      <c r="I1069" s="30">
        <f t="shared" si="16"/>
        <v>44341</v>
      </c>
      <c r="J1069" s="29">
        <f>+VLOOKUP(Table1314[[#This Row],[DeviceMAC]],C1070:F2972,3,0)</f>
        <v>44341.299768518518</v>
      </c>
      <c r="K1069">
        <f>+VLOOKUP(Table1314[[#This Row],[DeviceMAC]],C1070:F2972,4,0)</f>
        <v>106</v>
      </c>
      <c r="L1069" t="str">
        <f>VLOOKUP(Table1314[[#This Row],[PrevRecordType]],RecordTypes!$B$13:$C$27,2,0)</f>
        <v>Device Start is Good</v>
      </c>
      <c r="M1069" t="str">
        <f>+VLOOKUP(Table1314[[#This Row],[DeviceMAC]],C1070:H2972,5,0)</f>
        <v>Device Start is Good</v>
      </c>
    </row>
    <row r="1070" spans="2:13" hidden="1" x14ac:dyDescent="0.3">
      <c r="B1070" s="5" t="s">
        <v>29</v>
      </c>
      <c r="C1070" s="5" t="s">
        <v>97</v>
      </c>
      <c r="D1070" s="6">
        <v>44341</v>
      </c>
      <c r="E1070" s="28">
        <v>44341.299768518518</v>
      </c>
      <c r="F1070" s="7">
        <v>106</v>
      </c>
      <c r="G1070" s="7" t="str">
        <f>VLOOKUP(Table1314[[#This Row],[LogRecordType]],RecordTypes!$B$13:$C$27,2,0)</f>
        <v>Device Start is Good</v>
      </c>
      <c r="H1070" s="5" t="s">
        <v>98</v>
      </c>
      <c r="I1070" s="30">
        <f t="shared" si="16"/>
        <v>44341</v>
      </c>
      <c r="J1070" s="29">
        <f>+VLOOKUP(Table1314[[#This Row],[DeviceMAC]],C1071:F2973,3,0)</f>
        <v>44341.299062499995</v>
      </c>
      <c r="K1070">
        <f>+VLOOKUP(Table1314[[#This Row],[DeviceMAC]],C1071:F2973,4,0)</f>
        <v>102</v>
      </c>
      <c r="L1070" t="str">
        <f>VLOOKUP(Table1314[[#This Row],[PrevRecordType]],RecordTypes!$B$13:$C$27,2,0)</f>
        <v>Device Start</v>
      </c>
      <c r="M1070" t="str">
        <f>+VLOOKUP(Table1314[[#This Row],[DeviceMAC]],C1071:H2973,5,0)</f>
        <v>Device Start</v>
      </c>
    </row>
    <row r="1071" spans="2:13" hidden="1" x14ac:dyDescent="0.3">
      <c r="B1071" s="5" t="s">
        <v>29</v>
      </c>
      <c r="C1071" s="5" t="s">
        <v>97</v>
      </c>
      <c r="D1071" s="6">
        <v>44341</v>
      </c>
      <c r="E1071" s="28">
        <v>44341.299062499995</v>
      </c>
      <c r="F1071" s="7">
        <v>102</v>
      </c>
      <c r="G1071" s="7" t="str">
        <f>VLOOKUP(Table1314[[#This Row],[LogRecordType]],RecordTypes!$B$13:$C$27,2,0)</f>
        <v>Device Start</v>
      </c>
      <c r="H1071" s="5" t="s">
        <v>98</v>
      </c>
      <c r="I1071" s="30">
        <f t="shared" si="16"/>
        <v>44340</v>
      </c>
      <c r="J1071" s="29">
        <f>+VLOOKUP(Table1314[[#This Row],[DeviceMAC]],C1072:F2974,3,0)</f>
        <v>44340.669652777775</v>
      </c>
      <c r="K1071">
        <f>+VLOOKUP(Table1314[[#This Row],[DeviceMAC]],C1072:F2974,4,0)</f>
        <v>156</v>
      </c>
      <c r="L1071" t="str">
        <f>VLOOKUP(Table1314[[#This Row],[PrevRecordType]],RecordTypes!$B$13:$C$27,2,0)</f>
        <v>PowerDown Or Network Disconnect Discovered</v>
      </c>
      <c r="M1071" s="31" t="str">
        <f>+VLOOKUP(Table1314[[#This Row],[DeviceMAC]],C1072:H2974,5,0)</f>
        <v>PowerDown Or Network Disconnect Discovered</v>
      </c>
    </row>
    <row r="1072" spans="2:13" ht="28.8" hidden="1" x14ac:dyDescent="0.3">
      <c r="B1072" s="5" t="s">
        <v>26</v>
      </c>
      <c r="C1072" s="5" t="s">
        <v>95</v>
      </c>
      <c r="D1072" s="6">
        <v>44341</v>
      </c>
      <c r="E1072" s="28">
        <v>44341.297835648147</v>
      </c>
      <c r="F1072" s="7">
        <v>112</v>
      </c>
      <c r="G1072" s="7" t="str">
        <f>VLOOKUP(Table1314[[#This Row],[LogRecordType]],RecordTypes!$B$13:$C$27,2,0)</f>
        <v>Device Connect Network</v>
      </c>
      <c r="H1072" s="5" t="s">
        <v>96</v>
      </c>
      <c r="I1072" s="30">
        <f t="shared" si="16"/>
        <v>44340</v>
      </c>
      <c r="J1072" s="29">
        <f>+VLOOKUP(Table1314[[#This Row],[DeviceMAC]],C1073:F2975,3,0)</f>
        <v>44340.680798611109</v>
      </c>
      <c r="K1072">
        <f>+VLOOKUP(Table1314[[#This Row],[DeviceMAC]],C1073:F2975,4,0)</f>
        <v>156</v>
      </c>
      <c r="L1072" t="str">
        <f>VLOOKUP(Table1314[[#This Row],[PrevRecordType]],RecordTypes!$B$13:$C$27,2,0)</f>
        <v>PowerDown Or Network Disconnect Discovered</v>
      </c>
      <c r="M1072" s="31" t="str">
        <f>+VLOOKUP(Table1314[[#This Row],[DeviceMAC]],C1073:H2975,5,0)</f>
        <v>PowerDown Or Network Disconnect Discovered</v>
      </c>
    </row>
    <row r="1073" spans="2:13" ht="28.8" x14ac:dyDescent="0.3">
      <c r="B1073" s="5" t="s">
        <v>29</v>
      </c>
      <c r="C1073" s="5" t="s">
        <v>83</v>
      </c>
      <c r="D1073" s="6">
        <v>44341</v>
      </c>
      <c r="E1073" s="28">
        <v>44341.296180555553</v>
      </c>
      <c r="F1073" s="7">
        <v>123</v>
      </c>
      <c r="G1073" s="7" t="str">
        <f>VLOOKUP(Table1314[[#This Row],[LogRecordType]],RecordTypes!$B$13:$C$27,2,0)</f>
        <v>User Login Start is Good</v>
      </c>
      <c r="H1073" s="5" t="s">
        <v>93</v>
      </c>
      <c r="I1073" s="30">
        <f t="shared" si="16"/>
        <v>44341</v>
      </c>
      <c r="J1073" s="29">
        <f>+VLOOKUP(Table1314[[#This Row],[DeviceMAC]],C1074:F2976,3,0)</f>
        <v>44341.296099537038</v>
      </c>
      <c r="K1073">
        <f>+VLOOKUP(Table1314[[#This Row],[DeviceMAC]],C1074:F2976,4,0)</f>
        <v>113</v>
      </c>
      <c r="L1073" t="str">
        <f>VLOOKUP(Table1314[[#This Row],[PrevRecordType]],RecordTypes!$B$13:$C$27,2,0)</f>
        <v>User Login Start</v>
      </c>
      <c r="M1073" t="str">
        <f>+VLOOKUP(Table1314[[#This Row],[DeviceMAC]],C1074:H2976,5,0)</f>
        <v>User Login Start</v>
      </c>
    </row>
    <row r="1074" spans="2:13" ht="28.8" hidden="1" x14ac:dyDescent="0.3">
      <c r="B1074" s="5" t="s">
        <v>29</v>
      </c>
      <c r="C1074" s="5" t="s">
        <v>83</v>
      </c>
      <c r="D1074" s="6">
        <v>44341</v>
      </c>
      <c r="E1074" s="28">
        <v>44341.296099537038</v>
      </c>
      <c r="F1074" s="7">
        <v>113</v>
      </c>
      <c r="G1074" s="7" t="str">
        <f>VLOOKUP(Table1314[[#This Row],[LogRecordType]],RecordTypes!$B$13:$C$27,2,0)</f>
        <v>User Login Start</v>
      </c>
      <c r="H1074" s="5" t="s">
        <v>92</v>
      </c>
      <c r="I1074" s="30">
        <f t="shared" si="16"/>
        <v>44341</v>
      </c>
      <c r="J1074" s="29">
        <f>+VLOOKUP(Table1314[[#This Row],[DeviceMAC]],C1075:F2977,3,0)</f>
        <v>44341.294745370367</v>
      </c>
      <c r="K1074">
        <f>+VLOOKUP(Table1314[[#This Row],[DeviceMAC]],C1075:F2977,4,0)</f>
        <v>112</v>
      </c>
      <c r="L1074" t="str">
        <f>VLOOKUP(Table1314[[#This Row],[PrevRecordType]],RecordTypes!$B$13:$C$27,2,0)</f>
        <v>Device Connect Network</v>
      </c>
      <c r="M1074" t="str">
        <f>+VLOOKUP(Table1314[[#This Row],[DeviceMAC]],C1075:H2977,5,0)</f>
        <v>Device Connect Network</v>
      </c>
    </row>
    <row r="1075" spans="2:13" ht="28.8" x14ac:dyDescent="0.3">
      <c r="B1075" s="5" t="s">
        <v>26</v>
      </c>
      <c r="C1075" s="5" t="s">
        <v>85</v>
      </c>
      <c r="D1075" s="6">
        <v>44341</v>
      </c>
      <c r="E1075" s="28">
        <v>44341.295266203713</v>
      </c>
      <c r="F1075" s="7">
        <v>123</v>
      </c>
      <c r="G1075" s="7" t="str">
        <f>VLOOKUP(Table1314[[#This Row],[LogRecordType]],RecordTypes!$B$13:$C$27,2,0)</f>
        <v>User Login Start is Good</v>
      </c>
      <c r="H1075" s="5" t="s">
        <v>90</v>
      </c>
      <c r="I1075" s="30">
        <f t="shared" si="16"/>
        <v>44341</v>
      </c>
      <c r="J1075" s="29">
        <f>+VLOOKUP(Table1314[[#This Row],[DeviceMAC]],C1076:F2978,3,0)</f>
        <v>44341.295254629636</v>
      </c>
      <c r="K1075">
        <f>+VLOOKUP(Table1314[[#This Row],[DeviceMAC]],C1076:F2978,4,0)</f>
        <v>113</v>
      </c>
      <c r="L1075" t="str">
        <f>VLOOKUP(Table1314[[#This Row],[PrevRecordType]],RecordTypes!$B$13:$C$27,2,0)</f>
        <v>User Login Start</v>
      </c>
      <c r="M1075" t="str">
        <f>+VLOOKUP(Table1314[[#This Row],[DeviceMAC]],C1076:H2978,5,0)</f>
        <v>User Login Start</v>
      </c>
    </row>
    <row r="1076" spans="2:13" ht="28.8" hidden="1" x14ac:dyDescent="0.3">
      <c r="B1076" s="5" t="s">
        <v>26</v>
      </c>
      <c r="C1076" s="5" t="s">
        <v>85</v>
      </c>
      <c r="D1076" s="6">
        <v>44341</v>
      </c>
      <c r="E1076" s="28">
        <v>44341.295254629636</v>
      </c>
      <c r="F1076" s="7">
        <v>113</v>
      </c>
      <c r="G1076" s="7" t="str">
        <f>VLOOKUP(Table1314[[#This Row],[LogRecordType]],RecordTypes!$B$13:$C$27,2,0)</f>
        <v>User Login Start</v>
      </c>
      <c r="H1076" s="5" t="s">
        <v>89</v>
      </c>
      <c r="I1076" s="30">
        <f t="shared" si="16"/>
        <v>44341</v>
      </c>
      <c r="J1076" s="29">
        <f>+VLOOKUP(Table1314[[#This Row],[DeviceMAC]],C1077:F2979,3,0)</f>
        <v>44341.294895833344</v>
      </c>
      <c r="K1076">
        <f>+VLOOKUP(Table1314[[#This Row],[DeviceMAC]],C1077:F2979,4,0)</f>
        <v>112</v>
      </c>
      <c r="L1076" t="str">
        <f>VLOOKUP(Table1314[[#This Row],[PrevRecordType]],RecordTypes!$B$13:$C$27,2,0)</f>
        <v>Device Connect Network</v>
      </c>
      <c r="M1076" t="str">
        <f>+VLOOKUP(Table1314[[#This Row],[DeviceMAC]],C1077:H2979,5,0)</f>
        <v>Device Connect Network</v>
      </c>
    </row>
    <row r="1077" spans="2:13" ht="28.8" hidden="1" x14ac:dyDescent="0.3">
      <c r="B1077" s="5" t="s">
        <v>26</v>
      </c>
      <c r="C1077" s="5" t="s">
        <v>85</v>
      </c>
      <c r="D1077" s="6">
        <v>44341</v>
      </c>
      <c r="E1077" s="28">
        <v>44341.294895833344</v>
      </c>
      <c r="F1077" s="7">
        <v>112</v>
      </c>
      <c r="G1077" s="7" t="str">
        <f>VLOOKUP(Table1314[[#This Row],[LogRecordType]],RecordTypes!$B$13:$C$27,2,0)</f>
        <v>Device Connect Network</v>
      </c>
      <c r="H1077" s="5" t="s">
        <v>86</v>
      </c>
      <c r="I1077" s="30">
        <f t="shared" si="16"/>
        <v>44341</v>
      </c>
      <c r="J1077" s="29">
        <f>+VLOOKUP(Table1314[[#This Row],[DeviceMAC]],C1078:F2980,3,0)</f>
        <v>44341.294791666674</v>
      </c>
      <c r="K1077">
        <f>+VLOOKUP(Table1314[[#This Row],[DeviceMAC]],C1078:F2980,4,0)</f>
        <v>106</v>
      </c>
      <c r="L1077" t="str">
        <f>VLOOKUP(Table1314[[#This Row],[PrevRecordType]],RecordTypes!$B$13:$C$27,2,0)</f>
        <v>Device Start is Good</v>
      </c>
      <c r="M1077" t="str">
        <f>+VLOOKUP(Table1314[[#This Row],[DeviceMAC]],C1078:H2980,5,0)</f>
        <v>Device Start is Good</v>
      </c>
    </row>
    <row r="1078" spans="2:13" ht="43.2" hidden="1" x14ac:dyDescent="0.3">
      <c r="B1078" s="5" t="s">
        <v>29</v>
      </c>
      <c r="C1078" s="5" t="s">
        <v>50</v>
      </c>
      <c r="D1078" s="6">
        <v>44341</v>
      </c>
      <c r="E1078" s="28">
        <v>44341.294861111106</v>
      </c>
      <c r="F1078" s="7">
        <v>156</v>
      </c>
      <c r="G1078" s="7" t="str">
        <f>VLOOKUP(Table1314[[#This Row],[LogRecordType]],RecordTypes!$B$13:$C$27,2,0)</f>
        <v>PowerDown Or Network Disconnect Discovered</v>
      </c>
      <c r="H1078" s="5" t="s">
        <v>67</v>
      </c>
      <c r="I1078" s="30">
        <f t="shared" si="16"/>
        <v>44341</v>
      </c>
      <c r="J1078" s="29">
        <f>+VLOOKUP(Table1314[[#This Row],[DeviceMAC]],C1079:F2981,3,0)</f>
        <v>44341.294699074067</v>
      </c>
      <c r="K1078">
        <f>+VLOOKUP(Table1314[[#This Row],[DeviceMAC]],C1079:F2981,4,0)</f>
        <v>123</v>
      </c>
      <c r="L1078" t="str">
        <f>VLOOKUP(Table1314[[#This Row],[PrevRecordType]],RecordTypes!$B$13:$C$27,2,0)</f>
        <v>User Login Start is Good</v>
      </c>
      <c r="M1078" t="str">
        <f>+VLOOKUP(Table1314[[#This Row],[DeviceMAC]],C1079:H2981,5,0)</f>
        <v>User Login Start is Good</v>
      </c>
    </row>
    <row r="1079" spans="2:13" hidden="1" x14ac:dyDescent="0.3">
      <c r="B1079" s="5" t="s">
        <v>26</v>
      </c>
      <c r="C1079" s="5" t="s">
        <v>85</v>
      </c>
      <c r="D1079" s="6">
        <v>44341</v>
      </c>
      <c r="E1079" s="28">
        <v>44341.294791666674</v>
      </c>
      <c r="F1079" s="7">
        <v>106</v>
      </c>
      <c r="G1079" s="7" t="str">
        <f>VLOOKUP(Table1314[[#This Row],[LogRecordType]],RecordTypes!$B$13:$C$27,2,0)</f>
        <v>Device Start is Good</v>
      </c>
      <c r="H1079" s="5" t="s">
        <v>86</v>
      </c>
      <c r="I1079" s="30">
        <f t="shared" si="16"/>
        <v>44341</v>
      </c>
      <c r="J1079" s="29">
        <f>+VLOOKUP(Table1314[[#This Row],[DeviceMAC]],C1080:F2982,3,0)</f>
        <v>44341.294120370374</v>
      </c>
      <c r="K1079">
        <f>+VLOOKUP(Table1314[[#This Row],[DeviceMAC]],C1080:F2982,4,0)</f>
        <v>102</v>
      </c>
      <c r="L1079" t="str">
        <f>VLOOKUP(Table1314[[#This Row],[PrevRecordType]],RecordTypes!$B$13:$C$27,2,0)</f>
        <v>Device Start</v>
      </c>
      <c r="M1079" t="str">
        <f>+VLOOKUP(Table1314[[#This Row],[DeviceMAC]],C1080:H2982,5,0)</f>
        <v>Device Start</v>
      </c>
    </row>
    <row r="1080" spans="2:13" ht="28.8" hidden="1" x14ac:dyDescent="0.3">
      <c r="B1080" s="5" t="s">
        <v>29</v>
      </c>
      <c r="C1080" s="5" t="s">
        <v>83</v>
      </c>
      <c r="D1080" s="6">
        <v>44341</v>
      </c>
      <c r="E1080" s="28">
        <v>44341.294745370367</v>
      </c>
      <c r="F1080" s="7">
        <v>112</v>
      </c>
      <c r="G1080" s="7" t="str">
        <f>VLOOKUP(Table1314[[#This Row],[LogRecordType]],RecordTypes!$B$13:$C$27,2,0)</f>
        <v>Device Connect Network</v>
      </c>
      <c r="H1080" s="5" t="s">
        <v>84</v>
      </c>
      <c r="I1080" s="30">
        <f t="shared" si="16"/>
        <v>44341</v>
      </c>
      <c r="J1080" s="29">
        <f>+VLOOKUP(Table1314[[#This Row],[DeviceMAC]],C1081:F2983,3,0)</f>
        <v>44341.294641203698</v>
      </c>
      <c r="K1080">
        <f>+VLOOKUP(Table1314[[#This Row],[DeviceMAC]],C1081:F2983,4,0)</f>
        <v>106</v>
      </c>
      <c r="L1080" t="str">
        <f>VLOOKUP(Table1314[[#This Row],[PrevRecordType]],RecordTypes!$B$13:$C$27,2,0)</f>
        <v>Device Start is Good</v>
      </c>
      <c r="M1080" t="str">
        <f>+VLOOKUP(Table1314[[#This Row],[DeviceMAC]],C1081:H2983,5,0)</f>
        <v>Device Start is Good</v>
      </c>
    </row>
    <row r="1081" spans="2:13" ht="28.8" x14ac:dyDescent="0.3">
      <c r="B1081" s="5" t="s">
        <v>29</v>
      </c>
      <c r="C1081" s="5" t="s">
        <v>50</v>
      </c>
      <c r="D1081" s="6">
        <v>44341</v>
      </c>
      <c r="E1081" s="28">
        <v>44341.294699074067</v>
      </c>
      <c r="F1081" s="7">
        <v>123</v>
      </c>
      <c r="G1081" s="7" t="str">
        <f>VLOOKUP(Table1314[[#This Row],[LogRecordType]],RecordTypes!$B$13:$C$27,2,0)</f>
        <v>User Login Start is Good</v>
      </c>
      <c r="H1081" s="5" t="s">
        <v>91</v>
      </c>
      <c r="I1081" s="30">
        <f t="shared" si="16"/>
        <v>44341</v>
      </c>
      <c r="J1081" s="29">
        <f>+VLOOKUP(Table1314[[#This Row],[DeviceMAC]],C1082:F2984,3,0)</f>
        <v>44341.294606481475</v>
      </c>
      <c r="K1081">
        <f>+VLOOKUP(Table1314[[#This Row],[DeviceMAC]],C1082:F2984,4,0)</f>
        <v>113</v>
      </c>
      <c r="L1081" t="str">
        <f>VLOOKUP(Table1314[[#This Row],[PrevRecordType]],RecordTypes!$B$13:$C$27,2,0)</f>
        <v>User Login Start</v>
      </c>
      <c r="M1081" t="str">
        <f>+VLOOKUP(Table1314[[#This Row],[DeviceMAC]],C1082:H2984,5,0)</f>
        <v>User Login Start</v>
      </c>
    </row>
    <row r="1082" spans="2:13" hidden="1" x14ac:dyDescent="0.3">
      <c r="B1082" s="5" t="s">
        <v>29</v>
      </c>
      <c r="C1082" s="5" t="s">
        <v>83</v>
      </c>
      <c r="D1082" s="6">
        <v>44341</v>
      </c>
      <c r="E1082" s="28">
        <v>44341.294641203698</v>
      </c>
      <c r="F1082" s="7">
        <v>106</v>
      </c>
      <c r="G1082" s="7" t="str">
        <f>VLOOKUP(Table1314[[#This Row],[LogRecordType]],RecordTypes!$B$13:$C$27,2,0)</f>
        <v>Device Start is Good</v>
      </c>
      <c r="H1082" s="5" t="s">
        <v>84</v>
      </c>
      <c r="I1082" s="30">
        <f t="shared" si="16"/>
        <v>44341</v>
      </c>
      <c r="J1082" s="29">
        <f>+VLOOKUP(Table1314[[#This Row],[DeviceMAC]],C1083:F2985,3,0)</f>
        <v>44341.293773148143</v>
      </c>
      <c r="K1082">
        <f>+VLOOKUP(Table1314[[#This Row],[DeviceMAC]],C1083:F2985,4,0)</f>
        <v>102</v>
      </c>
      <c r="L1082" t="str">
        <f>VLOOKUP(Table1314[[#This Row],[PrevRecordType]],RecordTypes!$B$13:$C$27,2,0)</f>
        <v>Device Start</v>
      </c>
      <c r="M1082" t="str">
        <f>+VLOOKUP(Table1314[[#This Row],[DeviceMAC]],C1083:H2985,5,0)</f>
        <v>Device Start</v>
      </c>
    </row>
    <row r="1083" spans="2:13" hidden="1" x14ac:dyDescent="0.3">
      <c r="B1083" s="5" t="s">
        <v>29</v>
      </c>
      <c r="C1083" s="5" t="s">
        <v>50</v>
      </c>
      <c r="D1083" s="6">
        <v>44341</v>
      </c>
      <c r="E1083" s="28">
        <v>44341.294606481475</v>
      </c>
      <c r="F1083" s="7">
        <v>113</v>
      </c>
      <c r="G1083" s="7" t="str">
        <f>VLOOKUP(Table1314[[#This Row],[LogRecordType]],RecordTypes!$B$13:$C$27,2,0)</f>
        <v>User Login Start</v>
      </c>
      <c r="H1083" s="5" t="s">
        <v>91</v>
      </c>
      <c r="I1083" s="30">
        <f t="shared" si="16"/>
        <v>44341</v>
      </c>
      <c r="J1083" s="29">
        <f>+VLOOKUP(Table1314[[#This Row],[DeviceMAC]],C1084:F2986,3,0)</f>
        <v>44341.284432870365</v>
      </c>
      <c r="K1083">
        <f>+VLOOKUP(Table1314[[#This Row],[DeviceMAC]],C1084:F2986,4,0)</f>
        <v>112</v>
      </c>
      <c r="L1083" t="str">
        <f>VLOOKUP(Table1314[[#This Row],[PrevRecordType]],RecordTypes!$B$13:$C$27,2,0)</f>
        <v>Device Connect Network</v>
      </c>
      <c r="M1083" t="str">
        <f>+VLOOKUP(Table1314[[#This Row],[DeviceMAC]],C1084:H2986,5,0)</f>
        <v>Device Connect Network</v>
      </c>
    </row>
    <row r="1084" spans="2:13" ht="28.8" x14ac:dyDescent="0.3">
      <c r="B1084" s="5" t="s">
        <v>26</v>
      </c>
      <c r="C1084" s="5" t="s">
        <v>79</v>
      </c>
      <c r="D1084" s="6">
        <v>44341</v>
      </c>
      <c r="E1084" s="28">
        <v>44341.294317129636</v>
      </c>
      <c r="F1084" s="7">
        <v>123</v>
      </c>
      <c r="G1084" s="7" t="str">
        <f>VLOOKUP(Table1314[[#This Row],[LogRecordType]],RecordTypes!$B$13:$C$27,2,0)</f>
        <v>User Login Start is Good</v>
      </c>
      <c r="H1084" s="5" t="s">
        <v>82</v>
      </c>
      <c r="I1084" s="30">
        <f t="shared" si="16"/>
        <v>44341</v>
      </c>
      <c r="J1084" s="29">
        <f>+VLOOKUP(Table1314[[#This Row],[DeviceMAC]],C1085:F2987,3,0)</f>
        <v>44341.294282407413</v>
      </c>
      <c r="K1084">
        <f>+VLOOKUP(Table1314[[#This Row],[DeviceMAC]],C1085:F2987,4,0)</f>
        <v>113</v>
      </c>
      <c r="L1084" t="str">
        <f>VLOOKUP(Table1314[[#This Row],[PrevRecordType]],RecordTypes!$B$13:$C$27,2,0)</f>
        <v>User Login Start</v>
      </c>
      <c r="M1084" t="str">
        <f>+VLOOKUP(Table1314[[#This Row],[DeviceMAC]],C1085:H2987,5,0)</f>
        <v>User Login Start</v>
      </c>
    </row>
    <row r="1085" spans="2:13" ht="28.8" hidden="1" x14ac:dyDescent="0.3">
      <c r="B1085" s="5" t="s">
        <v>26</v>
      </c>
      <c r="C1085" s="5" t="s">
        <v>79</v>
      </c>
      <c r="D1085" s="6">
        <v>44341</v>
      </c>
      <c r="E1085" s="28">
        <v>44341.294282407413</v>
      </c>
      <c r="F1085" s="7">
        <v>113</v>
      </c>
      <c r="G1085" s="7" t="str">
        <f>VLOOKUP(Table1314[[#This Row],[LogRecordType]],RecordTypes!$B$13:$C$27,2,0)</f>
        <v>User Login Start</v>
      </c>
      <c r="H1085" s="5" t="s">
        <v>81</v>
      </c>
      <c r="I1085" s="30">
        <f t="shared" si="16"/>
        <v>44341</v>
      </c>
      <c r="J1085" s="29">
        <f>+VLOOKUP(Table1314[[#This Row],[DeviceMAC]],C1086:F2988,3,0)</f>
        <v>44341.293726851858</v>
      </c>
      <c r="K1085">
        <f>+VLOOKUP(Table1314[[#This Row],[DeviceMAC]],C1086:F2988,4,0)</f>
        <v>112</v>
      </c>
      <c r="L1085" t="str">
        <f>VLOOKUP(Table1314[[#This Row],[PrevRecordType]],RecordTypes!$B$13:$C$27,2,0)</f>
        <v>Device Connect Network</v>
      </c>
      <c r="M1085" t="str">
        <f>+VLOOKUP(Table1314[[#This Row],[DeviceMAC]],C1086:H2988,5,0)</f>
        <v>Device Connect Network</v>
      </c>
    </row>
    <row r="1086" spans="2:13" hidden="1" x14ac:dyDescent="0.3">
      <c r="B1086" s="5" t="s">
        <v>26</v>
      </c>
      <c r="C1086" s="5" t="s">
        <v>85</v>
      </c>
      <c r="D1086" s="6">
        <v>44341</v>
      </c>
      <c r="E1086" s="28">
        <v>44341.294120370374</v>
      </c>
      <c r="F1086" s="7">
        <v>102</v>
      </c>
      <c r="G1086" s="7" t="str">
        <f>VLOOKUP(Table1314[[#This Row],[LogRecordType]],RecordTypes!$B$13:$C$27,2,0)</f>
        <v>Device Start</v>
      </c>
      <c r="H1086" s="5" t="s">
        <v>86</v>
      </c>
      <c r="I1086" s="30">
        <f t="shared" si="16"/>
        <v>44340</v>
      </c>
      <c r="J1086" s="29">
        <f>+VLOOKUP(Table1314[[#This Row],[DeviceMAC]],C1087:F2989,3,0)</f>
        <v>44340.674027777779</v>
      </c>
      <c r="K1086">
        <f>+VLOOKUP(Table1314[[#This Row],[DeviceMAC]],C1087:F2989,4,0)</f>
        <v>156</v>
      </c>
      <c r="L1086" t="str">
        <f>VLOOKUP(Table1314[[#This Row],[PrevRecordType]],RecordTypes!$B$13:$C$27,2,0)</f>
        <v>PowerDown Or Network Disconnect Discovered</v>
      </c>
      <c r="M1086" s="31" t="str">
        <f>+VLOOKUP(Table1314[[#This Row],[DeviceMAC]],C1087:H2989,5,0)</f>
        <v>PowerDown Or Network Disconnect Discovered</v>
      </c>
    </row>
    <row r="1087" spans="2:13" ht="28.8" x14ac:dyDescent="0.3">
      <c r="B1087" s="5" t="s">
        <v>26</v>
      </c>
      <c r="C1087" s="5" t="s">
        <v>62</v>
      </c>
      <c r="D1087" s="6">
        <v>44341</v>
      </c>
      <c r="E1087" s="28">
        <v>44341.293935185182</v>
      </c>
      <c r="F1087" s="7">
        <v>123</v>
      </c>
      <c r="G1087" s="7" t="str">
        <f>VLOOKUP(Table1314[[#This Row],[LogRecordType]],RecordTypes!$B$13:$C$27,2,0)</f>
        <v>User Login Start is Good</v>
      </c>
      <c r="H1087" s="5" t="s">
        <v>63</v>
      </c>
      <c r="I1087" s="30">
        <f t="shared" si="16"/>
        <v>44341</v>
      </c>
      <c r="J1087" s="29">
        <f>+VLOOKUP(Table1314[[#This Row],[DeviceMAC]],C1088:F2990,3,0)</f>
        <v>44341.293831018513</v>
      </c>
      <c r="K1087">
        <f>+VLOOKUP(Table1314[[#This Row],[DeviceMAC]],C1088:F2990,4,0)</f>
        <v>113</v>
      </c>
      <c r="L1087" t="str">
        <f>VLOOKUP(Table1314[[#This Row],[PrevRecordType]],RecordTypes!$B$13:$C$27,2,0)</f>
        <v>User Login Start</v>
      </c>
      <c r="M1087" t="str">
        <f>+VLOOKUP(Table1314[[#This Row],[DeviceMAC]],C1088:H2990,5,0)</f>
        <v>User Login Start</v>
      </c>
    </row>
    <row r="1088" spans="2:13" ht="28.8" x14ac:dyDescent="0.3">
      <c r="B1088" s="5" t="s">
        <v>26</v>
      </c>
      <c r="C1088" s="5" t="s">
        <v>48</v>
      </c>
      <c r="D1088" s="6">
        <v>44341</v>
      </c>
      <c r="E1088" s="28">
        <v>44341.293842592582</v>
      </c>
      <c r="F1088" s="7">
        <v>123</v>
      </c>
      <c r="G1088" s="7" t="str">
        <f>VLOOKUP(Table1314[[#This Row],[LogRecordType]],RecordTypes!$B$13:$C$27,2,0)</f>
        <v>User Login Start is Good</v>
      </c>
      <c r="H1088" s="5" t="s">
        <v>63</v>
      </c>
      <c r="I1088" s="30">
        <f t="shared" si="16"/>
        <v>44341</v>
      </c>
      <c r="J1088" s="29">
        <f>+VLOOKUP(Table1314[[#This Row],[DeviceMAC]],C1089:F2991,3,0)</f>
        <v>44341.29374999999</v>
      </c>
      <c r="K1088">
        <f>+VLOOKUP(Table1314[[#This Row],[DeviceMAC]],C1089:F2991,4,0)</f>
        <v>113</v>
      </c>
      <c r="L1088" t="str">
        <f>VLOOKUP(Table1314[[#This Row],[PrevRecordType]],RecordTypes!$B$13:$C$27,2,0)</f>
        <v>User Login Start</v>
      </c>
      <c r="M1088" t="str">
        <f>+VLOOKUP(Table1314[[#This Row],[DeviceMAC]],C1089:H2991,5,0)</f>
        <v>User Login Start</v>
      </c>
    </row>
    <row r="1089" spans="2:13" hidden="1" x14ac:dyDescent="0.3">
      <c r="B1089" s="5" t="s">
        <v>26</v>
      </c>
      <c r="C1089" s="5" t="s">
        <v>62</v>
      </c>
      <c r="D1089" s="6">
        <v>44341</v>
      </c>
      <c r="E1089" s="28">
        <v>44341.293831018513</v>
      </c>
      <c r="F1089" s="7">
        <v>113</v>
      </c>
      <c r="G1089" s="7" t="str">
        <f>VLOOKUP(Table1314[[#This Row],[LogRecordType]],RecordTypes!$B$13:$C$27,2,0)</f>
        <v>User Login Start</v>
      </c>
      <c r="H1089" s="5" t="s">
        <v>63</v>
      </c>
      <c r="I1089" s="30">
        <f t="shared" si="16"/>
        <v>44341</v>
      </c>
      <c r="J1089" s="29">
        <f>+VLOOKUP(Table1314[[#This Row],[DeviceMAC]],C1090:F2992,3,0)</f>
        <v>44341.288518518515</v>
      </c>
      <c r="K1089">
        <f>+VLOOKUP(Table1314[[#This Row],[DeviceMAC]],C1090:F2992,4,0)</f>
        <v>112</v>
      </c>
      <c r="L1089" t="str">
        <f>VLOOKUP(Table1314[[#This Row],[PrevRecordType]],RecordTypes!$B$13:$C$27,2,0)</f>
        <v>Device Connect Network</v>
      </c>
      <c r="M1089" t="str">
        <f>+VLOOKUP(Table1314[[#This Row],[DeviceMAC]],C1090:H2992,5,0)</f>
        <v>Device Connect Network</v>
      </c>
    </row>
    <row r="1090" spans="2:13" hidden="1" x14ac:dyDescent="0.3">
      <c r="B1090" s="5" t="s">
        <v>29</v>
      </c>
      <c r="C1090" s="5" t="s">
        <v>83</v>
      </c>
      <c r="D1090" s="6">
        <v>44341</v>
      </c>
      <c r="E1090" s="28">
        <v>44341.293773148143</v>
      </c>
      <c r="F1090" s="7">
        <v>102</v>
      </c>
      <c r="G1090" s="7" t="str">
        <f>VLOOKUP(Table1314[[#This Row],[LogRecordType]],RecordTypes!$B$13:$C$27,2,0)</f>
        <v>Device Start</v>
      </c>
      <c r="H1090" s="5" t="s">
        <v>84</v>
      </c>
      <c r="I1090" s="30">
        <f t="shared" si="16"/>
        <v>44340</v>
      </c>
      <c r="J1090" s="29">
        <f>+VLOOKUP(Table1314[[#This Row],[DeviceMAC]],C1091:F2993,3,0)</f>
        <v>44340.674375000002</v>
      </c>
      <c r="K1090">
        <f>+VLOOKUP(Table1314[[#This Row],[DeviceMAC]],C1091:F2993,4,0)</f>
        <v>156</v>
      </c>
      <c r="L1090" t="str">
        <f>VLOOKUP(Table1314[[#This Row],[PrevRecordType]],RecordTypes!$B$13:$C$27,2,0)</f>
        <v>PowerDown Or Network Disconnect Discovered</v>
      </c>
      <c r="M1090" s="31" t="str">
        <f>+VLOOKUP(Table1314[[#This Row],[DeviceMAC]],C1091:H2993,5,0)</f>
        <v>PowerDown Or Network Disconnect Discovered</v>
      </c>
    </row>
    <row r="1091" spans="2:13" hidden="1" x14ac:dyDescent="0.3">
      <c r="B1091" s="5" t="s">
        <v>26</v>
      </c>
      <c r="C1091" s="5" t="s">
        <v>48</v>
      </c>
      <c r="D1091" s="6">
        <v>44341</v>
      </c>
      <c r="E1091" s="28">
        <v>44341.29374999999</v>
      </c>
      <c r="F1091" s="7">
        <v>113</v>
      </c>
      <c r="G1091" s="7" t="str">
        <f>VLOOKUP(Table1314[[#This Row],[LogRecordType]],RecordTypes!$B$13:$C$27,2,0)</f>
        <v>User Login Start</v>
      </c>
      <c r="H1091" s="5" t="s">
        <v>63</v>
      </c>
      <c r="I1091" s="30">
        <f t="shared" si="16"/>
        <v>44341</v>
      </c>
      <c r="J1091" s="29">
        <f>+VLOOKUP(Table1314[[#This Row],[DeviceMAC]],C1092:F2994,3,0)</f>
        <v>44341.283020833325</v>
      </c>
      <c r="K1091">
        <f>+VLOOKUP(Table1314[[#This Row],[DeviceMAC]],C1092:F2994,4,0)</f>
        <v>112</v>
      </c>
      <c r="L1091" t="str">
        <f>VLOOKUP(Table1314[[#This Row],[PrevRecordType]],RecordTypes!$B$13:$C$27,2,0)</f>
        <v>Device Connect Network</v>
      </c>
      <c r="M1091" t="str">
        <f>+VLOOKUP(Table1314[[#This Row],[DeviceMAC]],C1092:H2994,5,0)</f>
        <v>Device Connect Network</v>
      </c>
    </row>
    <row r="1092" spans="2:13" ht="28.8" hidden="1" x14ac:dyDescent="0.3">
      <c r="B1092" s="5" t="s">
        <v>26</v>
      </c>
      <c r="C1092" s="5" t="s">
        <v>79</v>
      </c>
      <c r="D1092" s="6">
        <v>44341</v>
      </c>
      <c r="E1092" s="28">
        <v>44341.293726851858</v>
      </c>
      <c r="F1092" s="7">
        <v>112</v>
      </c>
      <c r="G1092" s="7" t="str">
        <f>VLOOKUP(Table1314[[#This Row],[LogRecordType]],RecordTypes!$B$13:$C$27,2,0)</f>
        <v>Device Connect Network</v>
      </c>
      <c r="H1092" s="5" t="s">
        <v>80</v>
      </c>
      <c r="I1092" s="30">
        <f t="shared" si="16"/>
        <v>44341</v>
      </c>
      <c r="J1092" s="29">
        <f>+VLOOKUP(Table1314[[#This Row],[DeviceMAC]],C1093:F2995,3,0)</f>
        <v>44341.293622685189</v>
      </c>
      <c r="K1092">
        <f>+VLOOKUP(Table1314[[#This Row],[DeviceMAC]],C1093:F2995,4,0)</f>
        <v>106</v>
      </c>
      <c r="L1092" t="str">
        <f>VLOOKUP(Table1314[[#This Row],[PrevRecordType]],RecordTypes!$B$13:$C$27,2,0)</f>
        <v>Device Start is Good</v>
      </c>
      <c r="M1092" t="str">
        <f>+VLOOKUP(Table1314[[#This Row],[DeviceMAC]],C1093:H2995,5,0)</f>
        <v>Device Start is Good</v>
      </c>
    </row>
    <row r="1093" spans="2:13" hidden="1" x14ac:dyDescent="0.3">
      <c r="B1093" s="5" t="s">
        <v>26</v>
      </c>
      <c r="C1093" s="5" t="s">
        <v>79</v>
      </c>
      <c r="D1093" s="6">
        <v>44341</v>
      </c>
      <c r="E1093" s="28">
        <v>44341.293622685189</v>
      </c>
      <c r="F1093" s="7">
        <v>106</v>
      </c>
      <c r="G1093" s="7" t="str">
        <f>VLOOKUP(Table1314[[#This Row],[LogRecordType]],RecordTypes!$B$13:$C$27,2,0)</f>
        <v>Device Start is Good</v>
      </c>
      <c r="H1093" s="5" t="s">
        <v>80</v>
      </c>
      <c r="I1093" s="30">
        <f t="shared" si="16"/>
        <v>44341</v>
      </c>
      <c r="J1093" s="29">
        <f>+VLOOKUP(Table1314[[#This Row],[DeviceMAC]],C1094:F2996,3,0)</f>
        <v>44341.293078703704</v>
      </c>
      <c r="K1093">
        <f>+VLOOKUP(Table1314[[#This Row],[DeviceMAC]],C1094:F2996,4,0)</f>
        <v>102</v>
      </c>
      <c r="L1093" t="str">
        <f>VLOOKUP(Table1314[[#This Row],[PrevRecordType]],RecordTypes!$B$13:$C$27,2,0)</f>
        <v>Device Start</v>
      </c>
      <c r="M1093" t="str">
        <f>+VLOOKUP(Table1314[[#This Row],[DeviceMAC]],C1094:H2996,5,0)</f>
        <v>Device Start</v>
      </c>
    </row>
    <row r="1094" spans="2:13" ht="28.8" x14ac:dyDescent="0.3">
      <c r="B1094" s="5" t="s">
        <v>26</v>
      </c>
      <c r="C1094" s="5" t="s">
        <v>72</v>
      </c>
      <c r="D1094" s="6">
        <v>44341</v>
      </c>
      <c r="E1094" s="28">
        <v>44341.293333333335</v>
      </c>
      <c r="F1094" s="7">
        <v>123</v>
      </c>
      <c r="G1094" s="7" t="str">
        <f>VLOOKUP(Table1314[[#This Row],[LogRecordType]],RecordTypes!$B$13:$C$27,2,0)</f>
        <v>User Login Start is Good</v>
      </c>
      <c r="H1094" s="5" t="s">
        <v>68</v>
      </c>
      <c r="I1094" s="30">
        <f t="shared" si="16"/>
        <v>44341</v>
      </c>
      <c r="J1094" s="29">
        <f>+VLOOKUP(Table1314[[#This Row],[DeviceMAC]],C1095:F2997,3,0)</f>
        <v>44341.293229166666</v>
      </c>
      <c r="K1094">
        <f>+VLOOKUP(Table1314[[#This Row],[DeviceMAC]],C1095:F2997,4,0)</f>
        <v>113</v>
      </c>
      <c r="L1094" t="str">
        <f>VLOOKUP(Table1314[[#This Row],[PrevRecordType]],RecordTypes!$B$13:$C$27,2,0)</f>
        <v>User Login Start</v>
      </c>
      <c r="M1094" t="str">
        <f>+VLOOKUP(Table1314[[#This Row],[DeviceMAC]],C1095:H2997,5,0)</f>
        <v>User Login Start</v>
      </c>
    </row>
    <row r="1095" spans="2:13" ht="28.8" hidden="1" x14ac:dyDescent="0.3">
      <c r="B1095" s="5" t="s">
        <v>26</v>
      </c>
      <c r="C1095" s="5" t="s">
        <v>72</v>
      </c>
      <c r="D1095" s="6">
        <v>44341</v>
      </c>
      <c r="E1095" s="28">
        <v>44341.293229166666</v>
      </c>
      <c r="F1095" s="7">
        <v>113</v>
      </c>
      <c r="G1095" s="7" t="str">
        <f>VLOOKUP(Table1314[[#This Row],[LogRecordType]],RecordTypes!$B$13:$C$27,2,0)</f>
        <v>User Login Start</v>
      </c>
      <c r="H1095" s="5" t="s">
        <v>87</v>
      </c>
      <c r="I1095" s="30">
        <f t="shared" si="16"/>
        <v>44341</v>
      </c>
      <c r="J1095" s="29">
        <f>+VLOOKUP(Table1314[[#This Row],[DeviceMAC]],C1096:F2998,3,0)</f>
        <v>44341.292488425926</v>
      </c>
      <c r="K1095">
        <f>+VLOOKUP(Table1314[[#This Row],[DeviceMAC]],C1096:F2998,4,0)</f>
        <v>112</v>
      </c>
      <c r="L1095" t="str">
        <f>VLOOKUP(Table1314[[#This Row],[PrevRecordType]],RecordTypes!$B$13:$C$27,2,0)</f>
        <v>Device Connect Network</v>
      </c>
      <c r="M1095" t="str">
        <f>+VLOOKUP(Table1314[[#This Row],[DeviceMAC]],C1096:H2998,5,0)</f>
        <v>Device Connect Network</v>
      </c>
    </row>
    <row r="1096" spans="2:13" hidden="1" x14ac:dyDescent="0.3">
      <c r="B1096" s="5" t="s">
        <v>26</v>
      </c>
      <c r="C1096" s="5" t="s">
        <v>79</v>
      </c>
      <c r="D1096" s="6">
        <v>44341</v>
      </c>
      <c r="E1096" s="28">
        <v>44341.293078703704</v>
      </c>
      <c r="F1096" s="7">
        <v>102</v>
      </c>
      <c r="G1096" s="7" t="str">
        <f>VLOOKUP(Table1314[[#This Row],[LogRecordType]],RecordTypes!$B$13:$C$27,2,0)</f>
        <v>Device Start</v>
      </c>
      <c r="H1096" s="5" t="s">
        <v>80</v>
      </c>
      <c r="I1096" s="30">
        <f t="shared" si="16"/>
        <v>44340</v>
      </c>
      <c r="J1096" s="29">
        <f>+VLOOKUP(Table1314[[#This Row],[DeviceMAC]],C1097:F2999,3,0)</f>
        <v>44340.67950231483</v>
      </c>
      <c r="K1096">
        <f>+VLOOKUP(Table1314[[#This Row],[DeviceMAC]],C1097:F2999,4,0)</f>
        <v>156</v>
      </c>
      <c r="L1096" t="str">
        <f>VLOOKUP(Table1314[[#This Row],[PrevRecordType]],RecordTypes!$B$13:$C$27,2,0)</f>
        <v>PowerDown Or Network Disconnect Discovered</v>
      </c>
      <c r="M1096" s="31" t="str">
        <f>+VLOOKUP(Table1314[[#This Row],[DeviceMAC]],C1097:H2999,5,0)</f>
        <v>PowerDown Or Network Disconnect Discovered</v>
      </c>
    </row>
    <row r="1097" spans="2:13" ht="28.8" x14ac:dyDescent="0.3">
      <c r="B1097" s="5" t="s">
        <v>29</v>
      </c>
      <c r="C1097" s="5" t="s">
        <v>70</v>
      </c>
      <c r="D1097" s="6">
        <v>44341</v>
      </c>
      <c r="E1097" s="28">
        <v>44341.293020833342</v>
      </c>
      <c r="F1097" s="7">
        <v>123</v>
      </c>
      <c r="G1097" s="7" t="str">
        <f>VLOOKUP(Table1314[[#This Row],[LogRecordType]],RecordTypes!$B$13:$C$27,2,0)</f>
        <v>User Login Start is Good</v>
      </c>
      <c r="H1097" s="5" t="s">
        <v>78</v>
      </c>
      <c r="I1097" s="30">
        <f t="shared" si="16"/>
        <v>44341</v>
      </c>
      <c r="J1097" s="29">
        <f>+VLOOKUP(Table1314[[#This Row],[DeviceMAC]],C1098:F3000,3,0)</f>
        <v>44341.292893518526</v>
      </c>
      <c r="K1097">
        <f>+VLOOKUP(Table1314[[#This Row],[DeviceMAC]],C1098:F3000,4,0)</f>
        <v>113</v>
      </c>
      <c r="L1097" t="str">
        <f>VLOOKUP(Table1314[[#This Row],[PrevRecordType]],RecordTypes!$B$13:$C$27,2,0)</f>
        <v>User Login Start</v>
      </c>
      <c r="M1097" t="str">
        <f>+VLOOKUP(Table1314[[#This Row],[DeviceMAC]],C1098:H3000,5,0)</f>
        <v>User Login Start</v>
      </c>
    </row>
    <row r="1098" spans="2:13" ht="28.8" x14ac:dyDescent="0.3">
      <c r="B1098" s="5" t="s">
        <v>26</v>
      </c>
      <c r="C1098" s="5" t="s">
        <v>64</v>
      </c>
      <c r="D1098" s="6">
        <v>44341</v>
      </c>
      <c r="E1098" s="28">
        <v>44341.292916666673</v>
      </c>
      <c r="F1098" s="7">
        <v>123</v>
      </c>
      <c r="G1098" s="7" t="str">
        <f>VLOOKUP(Table1314[[#This Row],[LogRecordType]],RecordTypes!$B$13:$C$27,2,0)</f>
        <v>User Login Start is Good</v>
      </c>
      <c r="H1098" s="5" t="s">
        <v>90</v>
      </c>
      <c r="I1098" s="30">
        <f t="shared" si="16"/>
        <v>44341</v>
      </c>
      <c r="J1098" s="29">
        <f>+VLOOKUP(Table1314[[#This Row],[DeviceMAC]],C1099:F3001,3,0)</f>
        <v>44341.29282407408</v>
      </c>
      <c r="K1098">
        <f>+VLOOKUP(Table1314[[#This Row],[DeviceMAC]],C1099:F3001,4,0)</f>
        <v>113</v>
      </c>
      <c r="L1098" t="str">
        <f>VLOOKUP(Table1314[[#This Row],[PrevRecordType]],RecordTypes!$B$13:$C$27,2,0)</f>
        <v>User Login Start</v>
      </c>
      <c r="M1098" t="str">
        <f>+VLOOKUP(Table1314[[#This Row],[DeviceMAC]],C1099:H3001,5,0)</f>
        <v>User Login Start</v>
      </c>
    </row>
    <row r="1099" spans="2:13" ht="28.8" hidden="1" x14ac:dyDescent="0.3">
      <c r="B1099" s="5" t="s">
        <v>29</v>
      </c>
      <c r="C1099" s="5" t="s">
        <v>70</v>
      </c>
      <c r="D1099" s="6">
        <v>44341</v>
      </c>
      <c r="E1099" s="28">
        <v>44341.292893518526</v>
      </c>
      <c r="F1099" s="7">
        <v>113</v>
      </c>
      <c r="G1099" s="7" t="str">
        <f>VLOOKUP(Table1314[[#This Row],[LogRecordType]],RecordTypes!$B$13:$C$27,2,0)</f>
        <v>User Login Start</v>
      </c>
      <c r="H1099" s="5" t="s">
        <v>77</v>
      </c>
      <c r="I1099" s="30">
        <f t="shared" ref="I1099:I1162" si="17">+VLOOKUP(C1099,C1100:H3002,2,0)</f>
        <v>44341</v>
      </c>
      <c r="J1099" s="29">
        <f>+VLOOKUP(Table1314[[#This Row],[DeviceMAC]],C1100:F3002,3,0)</f>
        <v>44341.291643518525</v>
      </c>
      <c r="K1099">
        <f>+VLOOKUP(Table1314[[#This Row],[DeviceMAC]],C1100:F3002,4,0)</f>
        <v>112</v>
      </c>
      <c r="L1099" t="str">
        <f>VLOOKUP(Table1314[[#This Row],[PrevRecordType]],RecordTypes!$B$13:$C$27,2,0)</f>
        <v>Device Connect Network</v>
      </c>
      <c r="M1099" t="str">
        <f>+VLOOKUP(Table1314[[#This Row],[DeviceMAC]],C1100:H3002,5,0)</f>
        <v>Device Connect Network</v>
      </c>
    </row>
    <row r="1100" spans="2:13" hidden="1" x14ac:dyDescent="0.3">
      <c r="B1100" s="5" t="s">
        <v>26</v>
      </c>
      <c r="C1100" s="5" t="s">
        <v>64</v>
      </c>
      <c r="D1100" s="6">
        <v>44341</v>
      </c>
      <c r="E1100" s="28">
        <v>44341.29282407408</v>
      </c>
      <c r="F1100" s="7">
        <v>113</v>
      </c>
      <c r="G1100" s="7" t="str">
        <f>VLOOKUP(Table1314[[#This Row],[LogRecordType]],RecordTypes!$B$13:$C$27,2,0)</f>
        <v>User Login Start</v>
      </c>
      <c r="H1100" s="5" t="s">
        <v>90</v>
      </c>
      <c r="I1100" s="30">
        <f t="shared" si="17"/>
        <v>44341</v>
      </c>
      <c r="J1100" s="29">
        <f>+VLOOKUP(Table1314[[#This Row],[DeviceMAC]],C1101:F3003,3,0)</f>
        <v>44341.287951388891</v>
      </c>
      <c r="K1100">
        <f>+VLOOKUP(Table1314[[#This Row],[DeviceMAC]],C1101:F3003,4,0)</f>
        <v>112</v>
      </c>
      <c r="L1100" t="str">
        <f>VLOOKUP(Table1314[[#This Row],[PrevRecordType]],RecordTypes!$B$13:$C$27,2,0)</f>
        <v>Device Connect Network</v>
      </c>
      <c r="M1100" t="str">
        <f>+VLOOKUP(Table1314[[#This Row],[DeviceMAC]],C1101:H3003,5,0)</f>
        <v>Device Connect Network</v>
      </c>
    </row>
    <row r="1101" spans="2:13" ht="28.8" x14ac:dyDescent="0.3">
      <c r="B1101" s="5" t="s">
        <v>29</v>
      </c>
      <c r="C1101" s="5" t="s">
        <v>60</v>
      </c>
      <c r="D1101" s="6">
        <v>44341</v>
      </c>
      <c r="E1101" s="28">
        <v>44341.292673611111</v>
      </c>
      <c r="F1101" s="7">
        <v>123</v>
      </c>
      <c r="G1101" s="7" t="str">
        <f>VLOOKUP(Table1314[[#This Row],[LogRecordType]],RecordTypes!$B$13:$C$27,2,0)</f>
        <v>User Login Start is Good</v>
      </c>
      <c r="H1101" s="5" t="s">
        <v>76</v>
      </c>
      <c r="I1101" s="30">
        <f t="shared" si="17"/>
        <v>44341</v>
      </c>
      <c r="J1101" s="29">
        <f>+VLOOKUP(Table1314[[#This Row],[DeviceMAC]],C1102:F3004,3,0)</f>
        <v>44341.292638888888</v>
      </c>
      <c r="K1101">
        <f>+VLOOKUP(Table1314[[#This Row],[DeviceMAC]],C1102:F3004,4,0)</f>
        <v>113</v>
      </c>
      <c r="L1101" t="str">
        <f>VLOOKUP(Table1314[[#This Row],[PrevRecordType]],RecordTypes!$B$13:$C$27,2,0)</f>
        <v>User Login Start</v>
      </c>
      <c r="M1101" t="str">
        <f>+VLOOKUP(Table1314[[#This Row],[DeviceMAC]],C1102:H3004,5,0)</f>
        <v>User Login Start</v>
      </c>
    </row>
    <row r="1102" spans="2:13" hidden="1" x14ac:dyDescent="0.3">
      <c r="B1102" s="5" t="s">
        <v>29</v>
      </c>
      <c r="C1102" s="5" t="s">
        <v>60</v>
      </c>
      <c r="D1102" s="6">
        <v>44341</v>
      </c>
      <c r="E1102" s="28">
        <v>44341.292638888888</v>
      </c>
      <c r="F1102" s="7">
        <v>113</v>
      </c>
      <c r="G1102" s="7" t="str">
        <f>VLOOKUP(Table1314[[#This Row],[LogRecordType]],RecordTypes!$B$13:$C$27,2,0)</f>
        <v>User Login Start</v>
      </c>
      <c r="H1102" s="5" t="s">
        <v>76</v>
      </c>
      <c r="I1102" s="30">
        <f t="shared" si="17"/>
        <v>44341</v>
      </c>
      <c r="J1102" s="29">
        <f>+VLOOKUP(Table1314[[#This Row],[DeviceMAC]],C1103:F3005,3,0)</f>
        <v>44341.287210648152</v>
      </c>
      <c r="K1102">
        <f>+VLOOKUP(Table1314[[#This Row],[DeviceMAC]],C1103:F3005,4,0)</f>
        <v>112</v>
      </c>
      <c r="L1102" t="str">
        <f>VLOOKUP(Table1314[[#This Row],[PrevRecordType]],RecordTypes!$B$13:$C$27,2,0)</f>
        <v>Device Connect Network</v>
      </c>
      <c r="M1102" t="str">
        <f>+VLOOKUP(Table1314[[#This Row],[DeviceMAC]],C1103:H3005,5,0)</f>
        <v>Device Connect Network</v>
      </c>
    </row>
    <row r="1103" spans="2:13" ht="28.8" hidden="1" x14ac:dyDescent="0.3">
      <c r="B1103" s="5" t="s">
        <v>29</v>
      </c>
      <c r="C1103" s="5" t="s">
        <v>74</v>
      </c>
      <c r="D1103" s="6">
        <v>44341</v>
      </c>
      <c r="E1103" s="28">
        <v>44341.292604166665</v>
      </c>
      <c r="F1103" s="7">
        <v>112</v>
      </c>
      <c r="G1103" s="7" t="str">
        <f>VLOOKUP(Table1314[[#This Row],[LogRecordType]],RecordTypes!$B$13:$C$27,2,0)</f>
        <v>Device Connect Network</v>
      </c>
      <c r="H1103" s="5" t="s">
        <v>75</v>
      </c>
      <c r="I1103" s="30">
        <f t="shared" si="17"/>
        <v>44340</v>
      </c>
      <c r="J1103" s="29">
        <f>+VLOOKUP(Table1314[[#This Row],[DeviceMAC]],C1104:F3006,3,0)</f>
        <v>44340.666793981472</v>
      </c>
      <c r="K1103">
        <f>+VLOOKUP(Table1314[[#This Row],[DeviceMAC]],C1104:F3006,4,0)</f>
        <v>156</v>
      </c>
      <c r="L1103" t="str">
        <f>VLOOKUP(Table1314[[#This Row],[PrevRecordType]],RecordTypes!$B$13:$C$27,2,0)</f>
        <v>PowerDown Or Network Disconnect Discovered</v>
      </c>
      <c r="M1103" s="31" t="str">
        <f>+VLOOKUP(Table1314[[#This Row],[DeviceMAC]],C1104:H3006,5,0)</f>
        <v>PowerDown Or Network Disconnect Discovered</v>
      </c>
    </row>
    <row r="1104" spans="2:13" ht="28.8" hidden="1" x14ac:dyDescent="0.3">
      <c r="B1104" s="5" t="s">
        <v>26</v>
      </c>
      <c r="C1104" s="5" t="s">
        <v>72</v>
      </c>
      <c r="D1104" s="6">
        <v>44341</v>
      </c>
      <c r="E1104" s="28">
        <v>44341.292488425926</v>
      </c>
      <c r="F1104" s="7">
        <v>112</v>
      </c>
      <c r="G1104" s="7" t="str">
        <f>VLOOKUP(Table1314[[#This Row],[LogRecordType]],RecordTypes!$B$13:$C$27,2,0)</f>
        <v>Device Connect Network</v>
      </c>
      <c r="H1104" s="5" t="s">
        <v>73</v>
      </c>
      <c r="I1104" s="30">
        <f t="shared" si="17"/>
        <v>44341</v>
      </c>
      <c r="J1104" s="29">
        <f>+VLOOKUP(Table1314[[#This Row],[DeviceMAC]],C1105:F3007,3,0)</f>
        <v>44341.292384259257</v>
      </c>
      <c r="K1104">
        <f>+VLOOKUP(Table1314[[#This Row],[DeviceMAC]],C1105:F3007,4,0)</f>
        <v>106</v>
      </c>
      <c r="L1104" t="str">
        <f>VLOOKUP(Table1314[[#This Row],[PrevRecordType]],RecordTypes!$B$13:$C$27,2,0)</f>
        <v>Device Start is Good</v>
      </c>
      <c r="M1104" t="str">
        <f>+VLOOKUP(Table1314[[#This Row],[DeviceMAC]],C1105:H3007,5,0)</f>
        <v>Device Start is Good</v>
      </c>
    </row>
    <row r="1105" spans="2:13" hidden="1" x14ac:dyDescent="0.3">
      <c r="B1105" s="5" t="s">
        <v>26</v>
      </c>
      <c r="C1105" s="5" t="s">
        <v>72</v>
      </c>
      <c r="D1105" s="6">
        <v>44341</v>
      </c>
      <c r="E1105" s="28">
        <v>44341.292384259257</v>
      </c>
      <c r="F1105" s="7">
        <v>106</v>
      </c>
      <c r="G1105" s="7" t="str">
        <f>VLOOKUP(Table1314[[#This Row],[LogRecordType]],RecordTypes!$B$13:$C$27,2,0)</f>
        <v>Device Start is Good</v>
      </c>
      <c r="H1105" s="5" t="s">
        <v>73</v>
      </c>
      <c r="I1105" s="30">
        <f t="shared" si="17"/>
        <v>44341</v>
      </c>
      <c r="J1105" s="29">
        <f>+VLOOKUP(Table1314[[#This Row],[DeviceMAC]],C1106:F3008,3,0)</f>
        <v>44341.290486111109</v>
      </c>
      <c r="K1105">
        <f>+VLOOKUP(Table1314[[#This Row],[DeviceMAC]],C1106:F3008,4,0)</f>
        <v>102</v>
      </c>
      <c r="L1105" t="str">
        <f>VLOOKUP(Table1314[[#This Row],[PrevRecordType]],RecordTypes!$B$13:$C$27,2,0)</f>
        <v>Device Start</v>
      </c>
      <c r="M1105" t="str">
        <f>+VLOOKUP(Table1314[[#This Row],[DeviceMAC]],C1106:H3008,5,0)</f>
        <v>Device Start</v>
      </c>
    </row>
    <row r="1106" spans="2:13" ht="28.8" hidden="1" x14ac:dyDescent="0.3">
      <c r="B1106" s="5" t="s">
        <v>29</v>
      </c>
      <c r="C1106" s="5" t="s">
        <v>70</v>
      </c>
      <c r="D1106" s="6">
        <v>44341</v>
      </c>
      <c r="E1106" s="28">
        <v>44341.291643518525</v>
      </c>
      <c r="F1106" s="7">
        <v>112</v>
      </c>
      <c r="G1106" s="7" t="str">
        <f>VLOOKUP(Table1314[[#This Row],[LogRecordType]],RecordTypes!$B$13:$C$27,2,0)</f>
        <v>Device Connect Network</v>
      </c>
      <c r="H1106" s="5" t="s">
        <v>71</v>
      </c>
      <c r="I1106" s="30">
        <f t="shared" si="17"/>
        <v>44341</v>
      </c>
      <c r="J1106" s="29">
        <f>+VLOOKUP(Table1314[[#This Row],[DeviceMAC]],C1107:F3009,3,0)</f>
        <v>44341.291539351856</v>
      </c>
      <c r="K1106">
        <f>+VLOOKUP(Table1314[[#This Row],[DeviceMAC]],C1107:F3009,4,0)</f>
        <v>106</v>
      </c>
      <c r="L1106" t="str">
        <f>VLOOKUP(Table1314[[#This Row],[PrevRecordType]],RecordTypes!$B$13:$C$27,2,0)</f>
        <v>Device Start is Good</v>
      </c>
      <c r="M1106" t="str">
        <f>+VLOOKUP(Table1314[[#This Row],[DeviceMAC]],C1107:H3009,5,0)</f>
        <v>Device Start is Good</v>
      </c>
    </row>
    <row r="1107" spans="2:13" ht="28.8" x14ac:dyDescent="0.3">
      <c r="B1107" s="5" t="s">
        <v>26</v>
      </c>
      <c r="C1107" s="5" t="s">
        <v>54</v>
      </c>
      <c r="D1107" s="6">
        <v>44341</v>
      </c>
      <c r="E1107" s="28">
        <v>44341.291597222211</v>
      </c>
      <c r="F1107" s="7">
        <v>123</v>
      </c>
      <c r="G1107" s="7" t="str">
        <f>VLOOKUP(Table1314[[#This Row],[LogRecordType]],RecordTypes!$B$13:$C$27,2,0)</f>
        <v>User Login Start is Good</v>
      </c>
      <c r="H1107" s="5" t="s">
        <v>88</v>
      </c>
      <c r="I1107" s="30">
        <f t="shared" si="17"/>
        <v>44341</v>
      </c>
      <c r="J1107" s="29">
        <f>+VLOOKUP(Table1314[[#This Row],[DeviceMAC]],C1108:F3010,3,0)</f>
        <v>44341.291446759249</v>
      </c>
      <c r="K1107">
        <f>+VLOOKUP(Table1314[[#This Row],[DeviceMAC]],C1108:F3010,4,0)</f>
        <v>113</v>
      </c>
      <c r="L1107" t="str">
        <f>VLOOKUP(Table1314[[#This Row],[PrevRecordType]],RecordTypes!$B$13:$C$27,2,0)</f>
        <v>User Login Start</v>
      </c>
      <c r="M1107" t="str">
        <f>+VLOOKUP(Table1314[[#This Row],[DeviceMAC]],C1108:H3010,5,0)</f>
        <v>User Login Start</v>
      </c>
    </row>
    <row r="1108" spans="2:13" hidden="1" x14ac:dyDescent="0.3">
      <c r="B1108" s="5" t="s">
        <v>29</v>
      </c>
      <c r="C1108" s="5" t="s">
        <v>70</v>
      </c>
      <c r="D1108" s="6">
        <v>44341</v>
      </c>
      <c r="E1108" s="28">
        <v>44341.291539351856</v>
      </c>
      <c r="F1108" s="7">
        <v>106</v>
      </c>
      <c r="G1108" s="7" t="str">
        <f>VLOOKUP(Table1314[[#This Row],[LogRecordType]],RecordTypes!$B$13:$C$27,2,0)</f>
        <v>Device Start is Good</v>
      </c>
      <c r="H1108" s="5" t="s">
        <v>71</v>
      </c>
      <c r="I1108" s="30">
        <f t="shared" si="17"/>
        <v>44341</v>
      </c>
      <c r="J1108" s="29">
        <f>+VLOOKUP(Table1314[[#This Row],[DeviceMAC]],C1109:F3011,3,0)</f>
        <v>44341.290856481486</v>
      </c>
      <c r="K1108">
        <f>+VLOOKUP(Table1314[[#This Row],[DeviceMAC]],C1109:F3011,4,0)</f>
        <v>102</v>
      </c>
      <c r="L1108" t="str">
        <f>VLOOKUP(Table1314[[#This Row],[PrevRecordType]],RecordTypes!$B$13:$C$27,2,0)</f>
        <v>Device Start</v>
      </c>
      <c r="M1108" t="str">
        <f>+VLOOKUP(Table1314[[#This Row],[DeviceMAC]],C1109:H3011,5,0)</f>
        <v>Device Start</v>
      </c>
    </row>
    <row r="1109" spans="2:13" ht="43.2" hidden="1" x14ac:dyDescent="0.3">
      <c r="B1109" s="5" t="s">
        <v>29</v>
      </c>
      <c r="C1109" s="5" t="s">
        <v>58</v>
      </c>
      <c r="D1109" s="6">
        <v>44341</v>
      </c>
      <c r="E1109" s="28">
        <v>44341.291539351856</v>
      </c>
      <c r="F1109" s="7">
        <v>156</v>
      </c>
      <c r="G1109" s="7" t="str">
        <f>VLOOKUP(Table1314[[#This Row],[LogRecordType]],RecordTypes!$B$13:$C$27,2,0)</f>
        <v>PowerDown Or Network Disconnect Discovered</v>
      </c>
      <c r="H1109" s="5" t="s">
        <v>67</v>
      </c>
      <c r="I1109" s="30">
        <f t="shared" si="17"/>
        <v>44341</v>
      </c>
      <c r="J1109" s="29">
        <f>+VLOOKUP(Table1314[[#This Row],[DeviceMAC]],C1110:F3012,3,0)</f>
        <v>44341.291388888894</v>
      </c>
      <c r="K1109">
        <f>+VLOOKUP(Table1314[[#This Row],[DeviceMAC]],C1110:F3012,4,0)</f>
        <v>123</v>
      </c>
      <c r="L1109" t="str">
        <f>VLOOKUP(Table1314[[#This Row],[PrevRecordType]],RecordTypes!$B$13:$C$27,2,0)</f>
        <v>User Login Start is Good</v>
      </c>
      <c r="M1109" t="str">
        <f>+VLOOKUP(Table1314[[#This Row],[DeviceMAC]],C1110:H3012,5,0)</f>
        <v>User Login Start is Good</v>
      </c>
    </row>
    <row r="1110" spans="2:13" hidden="1" x14ac:dyDescent="0.3">
      <c r="B1110" s="5" t="s">
        <v>26</v>
      </c>
      <c r="C1110" s="5" t="s">
        <v>54</v>
      </c>
      <c r="D1110" s="6">
        <v>44341</v>
      </c>
      <c r="E1110" s="28">
        <v>44341.291446759249</v>
      </c>
      <c r="F1110" s="7">
        <v>113</v>
      </c>
      <c r="G1110" s="7" t="str">
        <f>VLOOKUP(Table1314[[#This Row],[LogRecordType]],RecordTypes!$B$13:$C$27,2,0)</f>
        <v>User Login Start</v>
      </c>
      <c r="H1110" s="5" t="s">
        <v>88</v>
      </c>
      <c r="I1110" s="30">
        <f t="shared" si="17"/>
        <v>44341</v>
      </c>
      <c r="J1110" s="29">
        <f>+VLOOKUP(Table1314[[#This Row],[DeviceMAC]],C1111:F3013,3,0)</f>
        <v>44341.286076388882</v>
      </c>
      <c r="K1110">
        <f>+VLOOKUP(Table1314[[#This Row],[DeviceMAC]],C1111:F3013,4,0)</f>
        <v>112</v>
      </c>
      <c r="L1110" t="str">
        <f>VLOOKUP(Table1314[[#This Row],[PrevRecordType]],RecordTypes!$B$13:$C$27,2,0)</f>
        <v>Device Connect Network</v>
      </c>
      <c r="M1110" t="str">
        <f>+VLOOKUP(Table1314[[#This Row],[DeviceMAC]],C1111:H3013,5,0)</f>
        <v>Device Connect Network</v>
      </c>
    </row>
    <row r="1111" spans="2:13" ht="28.8" x14ac:dyDescent="0.3">
      <c r="B1111" s="5" t="s">
        <v>29</v>
      </c>
      <c r="C1111" s="5" t="s">
        <v>58</v>
      </c>
      <c r="D1111" s="6">
        <v>44341</v>
      </c>
      <c r="E1111" s="28">
        <v>44341.291388888894</v>
      </c>
      <c r="F1111" s="7">
        <v>123</v>
      </c>
      <c r="G1111" s="7" t="str">
        <f>VLOOKUP(Table1314[[#This Row],[LogRecordType]],RecordTypes!$B$13:$C$27,2,0)</f>
        <v>User Login Start is Good</v>
      </c>
      <c r="H1111" s="5" t="s">
        <v>69</v>
      </c>
      <c r="I1111" s="30">
        <f t="shared" si="17"/>
        <v>44341</v>
      </c>
      <c r="J1111" s="29">
        <f>+VLOOKUP(Table1314[[#This Row],[DeviceMAC]],C1112:F3014,3,0)</f>
        <v>44341.291250000002</v>
      </c>
      <c r="K1111">
        <f>+VLOOKUP(Table1314[[#This Row],[DeviceMAC]],C1112:F3014,4,0)</f>
        <v>113</v>
      </c>
      <c r="L1111" t="str">
        <f>VLOOKUP(Table1314[[#This Row],[PrevRecordType]],RecordTypes!$B$13:$C$27,2,0)</f>
        <v>User Login Start</v>
      </c>
      <c r="M1111" t="str">
        <f>+VLOOKUP(Table1314[[#This Row],[DeviceMAC]],C1112:H3014,5,0)</f>
        <v>User Login Start</v>
      </c>
    </row>
    <row r="1112" spans="2:13" ht="28.8" hidden="1" x14ac:dyDescent="0.3">
      <c r="B1112" s="5" t="s">
        <v>29</v>
      </c>
      <c r="C1112" s="5" t="s">
        <v>58</v>
      </c>
      <c r="D1112" s="6">
        <v>44341</v>
      </c>
      <c r="E1112" s="28">
        <v>44341.291250000002</v>
      </c>
      <c r="F1112" s="7">
        <v>113</v>
      </c>
      <c r="G1112" s="7" t="str">
        <f>VLOOKUP(Table1314[[#This Row],[LogRecordType]],RecordTypes!$B$13:$C$27,2,0)</f>
        <v>User Login Start</v>
      </c>
      <c r="H1112" s="5" t="s">
        <v>69</v>
      </c>
      <c r="I1112" s="30">
        <f t="shared" si="17"/>
        <v>44341</v>
      </c>
      <c r="J1112" s="29">
        <f>+VLOOKUP(Table1314[[#This Row],[DeviceMAC]],C1113:F3015,3,0)</f>
        <v>44341.286145833335</v>
      </c>
      <c r="K1112">
        <f>+VLOOKUP(Table1314[[#This Row],[DeviceMAC]],C1113:F3015,4,0)</f>
        <v>112</v>
      </c>
      <c r="L1112" t="str">
        <f>VLOOKUP(Table1314[[#This Row],[PrevRecordType]],RecordTypes!$B$13:$C$27,2,0)</f>
        <v>Device Connect Network</v>
      </c>
      <c r="M1112" t="str">
        <f>+VLOOKUP(Table1314[[#This Row],[DeviceMAC]],C1113:H3015,5,0)</f>
        <v>Device Connect Network</v>
      </c>
    </row>
    <row r="1113" spans="2:13" hidden="1" x14ac:dyDescent="0.3">
      <c r="B1113" s="5" t="s">
        <v>29</v>
      </c>
      <c r="C1113" s="5" t="s">
        <v>70</v>
      </c>
      <c r="D1113" s="6">
        <v>44341</v>
      </c>
      <c r="E1113" s="28">
        <v>44341.290856481486</v>
      </c>
      <c r="F1113" s="7">
        <v>102</v>
      </c>
      <c r="G1113" s="7" t="str">
        <f>VLOOKUP(Table1314[[#This Row],[LogRecordType]],RecordTypes!$B$13:$C$27,2,0)</f>
        <v>Device Start</v>
      </c>
      <c r="H1113" s="5" t="s">
        <v>71</v>
      </c>
      <c r="I1113" s="30">
        <f t="shared" si="17"/>
        <v>44340</v>
      </c>
      <c r="J1113" s="29">
        <f>+VLOOKUP(Table1314[[#This Row],[DeviceMAC]],C1114:F3016,3,0)</f>
        <v>44340.665370370378</v>
      </c>
      <c r="K1113">
        <f>+VLOOKUP(Table1314[[#This Row],[DeviceMAC]],C1114:F3016,4,0)</f>
        <v>156</v>
      </c>
      <c r="L1113" t="str">
        <f>VLOOKUP(Table1314[[#This Row],[PrevRecordType]],RecordTypes!$B$13:$C$27,2,0)</f>
        <v>PowerDown Or Network Disconnect Discovered</v>
      </c>
      <c r="M1113" s="31" t="str">
        <f>+VLOOKUP(Table1314[[#This Row],[DeviceMAC]],C1114:H3016,5,0)</f>
        <v>PowerDown Or Network Disconnect Discovered</v>
      </c>
    </row>
    <row r="1114" spans="2:13" hidden="1" x14ac:dyDescent="0.3">
      <c r="B1114" s="5" t="s">
        <v>26</v>
      </c>
      <c r="C1114" s="5" t="s">
        <v>72</v>
      </c>
      <c r="D1114" s="6">
        <v>44341</v>
      </c>
      <c r="E1114" s="28">
        <v>44341.290486111109</v>
      </c>
      <c r="F1114" s="7">
        <v>102</v>
      </c>
      <c r="G1114" s="7" t="str">
        <f>VLOOKUP(Table1314[[#This Row],[LogRecordType]],RecordTypes!$B$13:$C$27,2,0)</f>
        <v>Device Start</v>
      </c>
      <c r="H1114" s="5" t="s">
        <v>73</v>
      </c>
      <c r="I1114" s="30">
        <f t="shared" si="17"/>
        <v>44340</v>
      </c>
      <c r="J1114" s="29">
        <f>+VLOOKUP(Table1314[[#This Row],[DeviceMAC]],C1115:F3017,3,0)</f>
        <v>44340.683715277781</v>
      </c>
      <c r="K1114">
        <f>+VLOOKUP(Table1314[[#This Row],[DeviceMAC]],C1115:F3017,4,0)</f>
        <v>156</v>
      </c>
      <c r="L1114" t="str">
        <f>VLOOKUP(Table1314[[#This Row],[PrevRecordType]],RecordTypes!$B$13:$C$27,2,0)</f>
        <v>PowerDown Or Network Disconnect Discovered</v>
      </c>
      <c r="M1114" s="31" t="str">
        <f>+VLOOKUP(Table1314[[#This Row],[DeviceMAC]],C1115:H3017,5,0)</f>
        <v>PowerDown Or Network Disconnect Discovered</v>
      </c>
    </row>
    <row r="1115" spans="2:13" ht="28.8" x14ac:dyDescent="0.3">
      <c r="B1115" s="5" t="s">
        <v>26</v>
      </c>
      <c r="C1115" s="5" t="s">
        <v>56</v>
      </c>
      <c r="D1115" s="6">
        <v>44341</v>
      </c>
      <c r="E1115" s="28">
        <v>44341.290300925924</v>
      </c>
      <c r="F1115" s="7">
        <v>123</v>
      </c>
      <c r="G1115" s="7" t="str">
        <f>VLOOKUP(Table1314[[#This Row],[LogRecordType]],RecordTypes!$B$13:$C$27,2,0)</f>
        <v>User Login Start is Good</v>
      </c>
      <c r="H1115" s="5" t="s">
        <v>68</v>
      </c>
      <c r="I1115" s="30">
        <f t="shared" si="17"/>
        <v>44341</v>
      </c>
      <c r="J1115" s="29">
        <f>+VLOOKUP(Table1314[[#This Row],[DeviceMAC]],C1116:F3018,3,0)</f>
        <v>44341.290150462963</v>
      </c>
      <c r="K1115">
        <f>+VLOOKUP(Table1314[[#This Row],[DeviceMAC]],C1116:F3018,4,0)</f>
        <v>113</v>
      </c>
      <c r="L1115" t="str">
        <f>VLOOKUP(Table1314[[#This Row],[PrevRecordType]],RecordTypes!$B$13:$C$27,2,0)</f>
        <v>User Login Start</v>
      </c>
      <c r="M1115" t="str">
        <f>+VLOOKUP(Table1314[[#This Row],[DeviceMAC]],C1116:H3018,5,0)</f>
        <v>User Login Start</v>
      </c>
    </row>
    <row r="1116" spans="2:13" hidden="1" x14ac:dyDescent="0.3">
      <c r="B1116" s="5" t="s">
        <v>26</v>
      </c>
      <c r="C1116" s="5" t="s">
        <v>56</v>
      </c>
      <c r="D1116" s="6">
        <v>44341</v>
      </c>
      <c r="E1116" s="28">
        <v>44341.290150462963</v>
      </c>
      <c r="F1116" s="7">
        <v>113</v>
      </c>
      <c r="G1116" s="7" t="str">
        <f>VLOOKUP(Table1314[[#This Row],[LogRecordType]],RecordTypes!$B$13:$C$27,2,0)</f>
        <v>User Login Start</v>
      </c>
      <c r="H1116" s="5" t="s">
        <v>68</v>
      </c>
      <c r="I1116" s="30">
        <f t="shared" si="17"/>
        <v>44341</v>
      </c>
      <c r="J1116" s="29">
        <f>+VLOOKUP(Table1314[[#This Row],[DeviceMAC]],C1117:F3019,3,0)</f>
        <v>44341.28597222222</v>
      </c>
      <c r="K1116">
        <f>+VLOOKUP(Table1314[[#This Row],[DeviceMAC]],C1117:F3019,4,0)</f>
        <v>112</v>
      </c>
      <c r="L1116" t="str">
        <f>VLOOKUP(Table1314[[#This Row],[PrevRecordType]],RecordTypes!$B$13:$C$27,2,0)</f>
        <v>Device Connect Network</v>
      </c>
      <c r="M1116" t="str">
        <f>+VLOOKUP(Table1314[[#This Row],[DeviceMAC]],C1117:H3019,5,0)</f>
        <v>Device Connect Network</v>
      </c>
    </row>
    <row r="1117" spans="2:13" ht="43.2" hidden="1" x14ac:dyDescent="0.3">
      <c r="B1117" s="5" t="s">
        <v>26</v>
      </c>
      <c r="C1117" s="5" t="s">
        <v>52</v>
      </c>
      <c r="D1117" s="6">
        <v>44341</v>
      </c>
      <c r="E1117" s="28">
        <v>44341.289953703708</v>
      </c>
      <c r="F1117" s="7">
        <v>156</v>
      </c>
      <c r="G1117" s="7" t="str">
        <f>VLOOKUP(Table1314[[#This Row],[LogRecordType]],RecordTypes!$B$13:$C$27,2,0)</f>
        <v>PowerDown Or Network Disconnect Discovered</v>
      </c>
      <c r="H1117" s="5" t="s">
        <v>67</v>
      </c>
      <c r="I1117" s="30">
        <f t="shared" si="17"/>
        <v>44341</v>
      </c>
      <c r="J1117" s="29">
        <f>+VLOOKUP(Table1314[[#This Row],[DeviceMAC]],C1118:F3020,3,0)</f>
        <v>44341.289814814816</v>
      </c>
      <c r="K1117">
        <f>+VLOOKUP(Table1314[[#This Row],[DeviceMAC]],C1118:F3020,4,0)</f>
        <v>123</v>
      </c>
      <c r="L1117" t="str">
        <f>VLOOKUP(Table1314[[#This Row],[PrevRecordType]],RecordTypes!$B$13:$C$27,2,0)</f>
        <v>User Login Start is Good</v>
      </c>
      <c r="M1117" t="str">
        <f>+VLOOKUP(Table1314[[#This Row],[DeviceMAC]],C1118:H3020,5,0)</f>
        <v>User Login Start is Good</v>
      </c>
    </row>
    <row r="1118" spans="2:13" ht="28.8" x14ac:dyDescent="0.3">
      <c r="B1118" s="5" t="s">
        <v>26</v>
      </c>
      <c r="C1118" s="5" t="s">
        <v>52</v>
      </c>
      <c r="D1118" s="6">
        <v>44341</v>
      </c>
      <c r="E1118" s="28">
        <v>44341.289814814816</v>
      </c>
      <c r="F1118" s="7">
        <v>123</v>
      </c>
      <c r="G1118" s="7" t="str">
        <f>VLOOKUP(Table1314[[#This Row],[LogRecordType]],RecordTypes!$B$13:$C$27,2,0)</f>
        <v>User Login Start is Good</v>
      </c>
      <c r="H1118" s="5" t="s">
        <v>66</v>
      </c>
      <c r="I1118" s="30">
        <f t="shared" si="17"/>
        <v>44341</v>
      </c>
      <c r="J1118" s="29">
        <f>+VLOOKUP(Table1314[[#This Row],[DeviceMAC]],C1119:F3021,3,0)</f>
        <v>44341.289699074077</v>
      </c>
      <c r="K1118">
        <f>+VLOOKUP(Table1314[[#This Row],[DeviceMAC]],C1119:F3021,4,0)</f>
        <v>113</v>
      </c>
      <c r="L1118" t="str">
        <f>VLOOKUP(Table1314[[#This Row],[PrevRecordType]],RecordTypes!$B$13:$C$27,2,0)</f>
        <v>User Login Start</v>
      </c>
      <c r="M1118" t="str">
        <f>+VLOOKUP(Table1314[[#This Row],[DeviceMAC]],C1119:H3021,5,0)</f>
        <v>User Login Start</v>
      </c>
    </row>
    <row r="1119" spans="2:13" hidden="1" x14ac:dyDescent="0.3">
      <c r="B1119" s="5" t="s">
        <v>26</v>
      </c>
      <c r="C1119" s="5" t="s">
        <v>52</v>
      </c>
      <c r="D1119" s="6">
        <v>44341</v>
      </c>
      <c r="E1119" s="28">
        <v>44341.289699074077</v>
      </c>
      <c r="F1119" s="7">
        <v>113</v>
      </c>
      <c r="G1119" s="7" t="str">
        <f>VLOOKUP(Table1314[[#This Row],[LogRecordType]],RecordTypes!$B$13:$C$27,2,0)</f>
        <v>User Login Start</v>
      </c>
      <c r="H1119" s="5" t="s">
        <v>66</v>
      </c>
      <c r="I1119" s="30">
        <f t="shared" si="17"/>
        <v>44341</v>
      </c>
      <c r="J1119" s="29">
        <f>+VLOOKUP(Table1314[[#This Row],[DeviceMAC]],C1120:F3022,3,0)</f>
        <v>44341.284930555557</v>
      </c>
      <c r="K1119">
        <f>+VLOOKUP(Table1314[[#This Row],[DeviceMAC]],C1120:F3022,4,0)</f>
        <v>112</v>
      </c>
      <c r="L1119" t="str">
        <f>VLOOKUP(Table1314[[#This Row],[PrevRecordType]],RecordTypes!$B$13:$C$27,2,0)</f>
        <v>Device Connect Network</v>
      </c>
      <c r="M1119" t="str">
        <f>+VLOOKUP(Table1314[[#This Row],[DeviceMAC]],C1120:H3022,5,0)</f>
        <v>Device Connect Network</v>
      </c>
    </row>
    <row r="1120" spans="2:13" ht="28.8" hidden="1" x14ac:dyDescent="0.3">
      <c r="B1120" s="5" t="s">
        <v>26</v>
      </c>
      <c r="C1120" s="5" t="s">
        <v>62</v>
      </c>
      <c r="D1120" s="6">
        <v>44341</v>
      </c>
      <c r="E1120" s="28">
        <v>44341.288518518515</v>
      </c>
      <c r="F1120" s="7">
        <v>112</v>
      </c>
      <c r="G1120" s="7" t="str">
        <f>VLOOKUP(Table1314[[#This Row],[LogRecordType]],RecordTypes!$B$13:$C$27,2,0)</f>
        <v>Device Connect Network</v>
      </c>
      <c r="H1120" s="5" t="s">
        <v>49</v>
      </c>
      <c r="I1120" s="30">
        <f t="shared" si="17"/>
        <v>44340</v>
      </c>
      <c r="J1120" s="29">
        <f>+VLOOKUP(Table1314[[#This Row],[DeviceMAC]],C1121:F3023,3,0)</f>
        <v>44340.657870370371</v>
      </c>
      <c r="K1120">
        <f>+VLOOKUP(Table1314[[#This Row],[DeviceMAC]],C1121:F3023,4,0)</f>
        <v>156</v>
      </c>
      <c r="L1120" t="str">
        <f>VLOOKUP(Table1314[[#This Row],[PrevRecordType]],RecordTypes!$B$13:$C$27,2,0)</f>
        <v>PowerDown Or Network Disconnect Discovered</v>
      </c>
      <c r="M1120" s="31" t="str">
        <f>+VLOOKUP(Table1314[[#This Row],[DeviceMAC]],C1121:H3023,5,0)</f>
        <v>PowerDown Or Network Disconnect Discovered</v>
      </c>
    </row>
    <row r="1121" spans="2:13" ht="28.8" hidden="1" x14ac:dyDescent="0.3">
      <c r="B1121" s="5" t="s">
        <v>26</v>
      </c>
      <c r="C1121" s="5" t="s">
        <v>64</v>
      </c>
      <c r="D1121" s="6">
        <v>44341</v>
      </c>
      <c r="E1121" s="28">
        <v>44341.287951388891</v>
      </c>
      <c r="F1121" s="7">
        <v>112</v>
      </c>
      <c r="G1121" s="7" t="str">
        <f>VLOOKUP(Table1314[[#This Row],[LogRecordType]],RecordTypes!$B$13:$C$27,2,0)</f>
        <v>Device Connect Network</v>
      </c>
      <c r="H1121" s="5" t="s">
        <v>65</v>
      </c>
      <c r="I1121" s="30">
        <f t="shared" si="17"/>
        <v>44340</v>
      </c>
      <c r="J1121" s="29">
        <f>+VLOOKUP(Table1314[[#This Row],[DeviceMAC]],C1122:F3024,3,0)</f>
        <v>44340.678252314829</v>
      </c>
      <c r="K1121">
        <f>+VLOOKUP(Table1314[[#This Row],[DeviceMAC]],C1122:F3024,4,0)</f>
        <v>156</v>
      </c>
      <c r="L1121" t="str">
        <f>VLOOKUP(Table1314[[#This Row],[PrevRecordType]],RecordTypes!$B$13:$C$27,2,0)</f>
        <v>PowerDown Or Network Disconnect Discovered</v>
      </c>
      <c r="M1121" s="31" t="str">
        <f>+VLOOKUP(Table1314[[#This Row],[DeviceMAC]],C1122:H3024,5,0)</f>
        <v>PowerDown Or Network Disconnect Discovered</v>
      </c>
    </row>
    <row r="1122" spans="2:13" ht="28.8" hidden="1" x14ac:dyDescent="0.3">
      <c r="B1122" s="5" t="s">
        <v>29</v>
      </c>
      <c r="C1122" s="5" t="s">
        <v>60</v>
      </c>
      <c r="D1122" s="6">
        <v>44341</v>
      </c>
      <c r="E1122" s="28">
        <v>44341.287210648152</v>
      </c>
      <c r="F1122" s="7">
        <v>112</v>
      </c>
      <c r="G1122" s="7" t="str">
        <f>VLOOKUP(Table1314[[#This Row],[LogRecordType]],RecordTypes!$B$13:$C$27,2,0)</f>
        <v>Device Connect Network</v>
      </c>
      <c r="H1122" s="5" t="s">
        <v>61</v>
      </c>
      <c r="I1122" s="30">
        <f t="shared" si="17"/>
        <v>44340</v>
      </c>
      <c r="J1122" s="29">
        <f>+VLOOKUP(Table1314[[#This Row],[DeviceMAC]],C1123:F3025,3,0)</f>
        <v>44340.67690972222</v>
      </c>
      <c r="K1122">
        <f>+VLOOKUP(Table1314[[#This Row],[DeviceMAC]],C1123:F3025,4,0)</f>
        <v>156</v>
      </c>
      <c r="L1122" t="str">
        <f>VLOOKUP(Table1314[[#This Row],[PrevRecordType]],RecordTypes!$B$13:$C$27,2,0)</f>
        <v>PowerDown Or Network Disconnect Discovered</v>
      </c>
      <c r="M1122" s="31" t="str">
        <f>+VLOOKUP(Table1314[[#This Row],[DeviceMAC]],C1123:H3025,5,0)</f>
        <v>PowerDown Or Network Disconnect Discovered</v>
      </c>
    </row>
    <row r="1123" spans="2:13" ht="28.8" hidden="1" x14ac:dyDescent="0.3">
      <c r="B1123" s="5" t="s">
        <v>29</v>
      </c>
      <c r="C1123" s="5" t="s">
        <v>58</v>
      </c>
      <c r="D1123" s="6">
        <v>44341</v>
      </c>
      <c r="E1123" s="28">
        <v>44341.286145833335</v>
      </c>
      <c r="F1123" s="7">
        <v>112</v>
      </c>
      <c r="G1123" s="7" t="str">
        <f>VLOOKUP(Table1314[[#This Row],[LogRecordType]],RecordTypes!$B$13:$C$27,2,0)</f>
        <v>Device Connect Network</v>
      </c>
      <c r="H1123" s="5" t="s">
        <v>59</v>
      </c>
      <c r="I1123" s="30">
        <f t="shared" si="17"/>
        <v>44340</v>
      </c>
      <c r="J1123" s="29">
        <f>+VLOOKUP(Table1314[[#This Row],[DeviceMAC]],C1124:F3026,3,0)</f>
        <v>44340.29111111111</v>
      </c>
      <c r="K1123">
        <f>+VLOOKUP(Table1314[[#This Row],[DeviceMAC]],C1124:F3026,4,0)</f>
        <v>156</v>
      </c>
      <c r="L1123" t="str">
        <f>VLOOKUP(Table1314[[#This Row],[PrevRecordType]],RecordTypes!$B$13:$C$27,2,0)</f>
        <v>PowerDown Or Network Disconnect Discovered</v>
      </c>
      <c r="M1123" s="31" t="str">
        <f>+VLOOKUP(Table1314[[#This Row],[DeviceMAC]],C1124:H3026,5,0)</f>
        <v>PowerDown Or Network Disconnect Discovered</v>
      </c>
    </row>
    <row r="1124" spans="2:13" ht="28.8" hidden="1" x14ac:dyDescent="0.3">
      <c r="B1124" s="5" t="s">
        <v>26</v>
      </c>
      <c r="C1124" s="5" t="s">
        <v>54</v>
      </c>
      <c r="D1124" s="6">
        <v>44341</v>
      </c>
      <c r="E1124" s="28">
        <v>44341.286076388882</v>
      </c>
      <c r="F1124" s="7">
        <v>112</v>
      </c>
      <c r="G1124" s="7" t="str">
        <f>VLOOKUP(Table1314[[#This Row],[LogRecordType]],RecordTypes!$B$13:$C$27,2,0)</f>
        <v>Device Connect Network</v>
      </c>
      <c r="H1124" s="5" t="s">
        <v>55</v>
      </c>
      <c r="I1124" s="30">
        <f t="shared" si="17"/>
        <v>44340</v>
      </c>
      <c r="J1124" s="29">
        <f>+VLOOKUP(Table1314[[#This Row],[DeviceMAC]],C1125:F3027,3,0)</f>
        <v>44340.675324074073</v>
      </c>
      <c r="K1124">
        <f>+VLOOKUP(Table1314[[#This Row],[DeviceMAC]],C1125:F3027,4,0)</f>
        <v>156</v>
      </c>
      <c r="L1124" t="str">
        <f>VLOOKUP(Table1314[[#This Row],[PrevRecordType]],RecordTypes!$B$13:$C$27,2,0)</f>
        <v>PowerDown Or Network Disconnect Discovered</v>
      </c>
      <c r="M1124" s="31" t="str">
        <f>+VLOOKUP(Table1314[[#This Row],[DeviceMAC]],C1125:H3027,5,0)</f>
        <v>PowerDown Or Network Disconnect Discovered</v>
      </c>
    </row>
    <row r="1125" spans="2:13" ht="28.8" hidden="1" x14ac:dyDescent="0.3">
      <c r="B1125" s="5" t="s">
        <v>26</v>
      </c>
      <c r="C1125" s="5" t="s">
        <v>56</v>
      </c>
      <c r="D1125" s="6">
        <v>44341</v>
      </c>
      <c r="E1125" s="28">
        <v>44341.28597222222</v>
      </c>
      <c r="F1125" s="7">
        <v>112</v>
      </c>
      <c r="G1125" s="7" t="str">
        <f>VLOOKUP(Table1314[[#This Row],[LogRecordType]],RecordTypes!$B$13:$C$27,2,0)</f>
        <v>Device Connect Network</v>
      </c>
      <c r="H1125" s="5" t="s">
        <v>57</v>
      </c>
      <c r="I1125" s="30">
        <f t="shared" si="17"/>
        <v>44340</v>
      </c>
      <c r="J1125" s="29">
        <f>+VLOOKUP(Table1314[[#This Row],[DeviceMAC]],C1126:F3028,3,0)</f>
        <v>44340.679490740731</v>
      </c>
      <c r="K1125">
        <f>+VLOOKUP(Table1314[[#This Row],[DeviceMAC]],C1126:F3028,4,0)</f>
        <v>156</v>
      </c>
      <c r="L1125" t="str">
        <f>VLOOKUP(Table1314[[#This Row],[PrevRecordType]],RecordTypes!$B$13:$C$27,2,0)</f>
        <v>PowerDown Or Network Disconnect Discovered</v>
      </c>
      <c r="M1125" s="31" t="str">
        <f>+VLOOKUP(Table1314[[#This Row],[DeviceMAC]],C1126:H3028,5,0)</f>
        <v>PowerDown Or Network Disconnect Discovered</v>
      </c>
    </row>
    <row r="1126" spans="2:13" ht="28.8" hidden="1" x14ac:dyDescent="0.3">
      <c r="B1126" s="5" t="s">
        <v>26</v>
      </c>
      <c r="C1126" s="5" t="s">
        <v>52</v>
      </c>
      <c r="D1126" s="6">
        <v>44341</v>
      </c>
      <c r="E1126" s="28">
        <v>44341.284930555557</v>
      </c>
      <c r="F1126" s="7">
        <v>112</v>
      </c>
      <c r="G1126" s="7" t="str">
        <f>VLOOKUP(Table1314[[#This Row],[LogRecordType]],RecordTypes!$B$13:$C$27,2,0)</f>
        <v>Device Connect Network</v>
      </c>
      <c r="H1126" s="5" t="s">
        <v>53</v>
      </c>
      <c r="I1126" s="30">
        <f t="shared" si="17"/>
        <v>44340</v>
      </c>
      <c r="J1126" s="29">
        <f>+VLOOKUP(Table1314[[#This Row],[DeviceMAC]],C1127:F3029,3,0)</f>
        <v>44340.290162037047</v>
      </c>
      <c r="K1126">
        <f>+VLOOKUP(Table1314[[#This Row],[DeviceMAC]],C1127:F3029,4,0)</f>
        <v>156</v>
      </c>
      <c r="L1126" t="str">
        <f>VLOOKUP(Table1314[[#This Row],[PrevRecordType]],RecordTypes!$B$13:$C$27,2,0)</f>
        <v>PowerDown Or Network Disconnect Discovered</v>
      </c>
      <c r="M1126" s="31" t="str">
        <f>+VLOOKUP(Table1314[[#This Row],[DeviceMAC]],C1127:H3029,5,0)</f>
        <v>PowerDown Or Network Disconnect Discovered</v>
      </c>
    </row>
    <row r="1127" spans="2:13" ht="28.8" hidden="1" x14ac:dyDescent="0.3">
      <c r="B1127" s="5" t="s">
        <v>29</v>
      </c>
      <c r="C1127" s="5" t="s">
        <v>50</v>
      </c>
      <c r="D1127" s="6">
        <v>44341</v>
      </c>
      <c r="E1127" s="28">
        <v>44341.284432870365</v>
      </c>
      <c r="F1127" s="7">
        <v>112</v>
      </c>
      <c r="G1127" s="7" t="str">
        <f>VLOOKUP(Table1314[[#This Row],[LogRecordType]],RecordTypes!$B$13:$C$27,2,0)</f>
        <v>Device Connect Network</v>
      </c>
      <c r="H1127" s="5" t="s">
        <v>51</v>
      </c>
      <c r="I1127" s="30">
        <f t="shared" si="17"/>
        <v>44340</v>
      </c>
      <c r="J1127" s="29">
        <f>+VLOOKUP(Table1314[[#This Row],[DeviceMAC]],C1128:F3030,3,0)</f>
        <v>44340.28997685184</v>
      </c>
      <c r="K1127">
        <f>+VLOOKUP(Table1314[[#This Row],[DeviceMAC]],C1128:F3030,4,0)</f>
        <v>156</v>
      </c>
      <c r="L1127" t="str">
        <f>VLOOKUP(Table1314[[#This Row],[PrevRecordType]],RecordTypes!$B$13:$C$27,2,0)</f>
        <v>PowerDown Or Network Disconnect Discovered</v>
      </c>
      <c r="M1127" s="31" t="str">
        <f>+VLOOKUP(Table1314[[#This Row],[DeviceMAC]],C1128:H3030,5,0)</f>
        <v>PowerDown Or Network Disconnect Discovered</v>
      </c>
    </row>
    <row r="1128" spans="2:13" ht="28.8" hidden="1" x14ac:dyDescent="0.3">
      <c r="B1128" s="5" t="s">
        <v>26</v>
      </c>
      <c r="C1128" s="5" t="s">
        <v>48</v>
      </c>
      <c r="D1128" s="6">
        <v>44341</v>
      </c>
      <c r="E1128" s="28">
        <v>44341.283020833325</v>
      </c>
      <c r="F1128" s="7">
        <v>112</v>
      </c>
      <c r="G1128" s="7" t="str">
        <f>VLOOKUP(Table1314[[#This Row],[LogRecordType]],RecordTypes!$B$13:$C$27,2,0)</f>
        <v>Device Connect Network</v>
      </c>
      <c r="H1128" s="5" t="s">
        <v>49</v>
      </c>
      <c r="I1128" s="30">
        <f t="shared" si="17"/>
        <v>44340</v>
      </c>
      <c r="J1128" s="29">
        <f>+VLOOKUP(Table1314[[#This Row],[DeviceMAC]],C1129:F3031,3,0)</f>
        <v>44340.673749999994</v>
      </c>
      <c r="K1128">
        <f>+VLOOKUP(Table1314[[#This Row],[DeviceMAC]],C1129:F3031,4,0)</f>
        <v>156</v>
      </c>
      <c r="L1128" t="str">
        <f>VLOOKUP(Table1314[[#This Row],[PrevRecordType]],RecordTypes!$B$13:$C$27,2,0)</f>
        <v>PowerDown Or Network Disconnect Discovered</v>
      </c>
      <c r="M1128" s="31" t="str">
        <f>+VLOOKUP(Table1314[[#This Row],[DeviceMAC]],C1129:H3031,5,0)</f>
        <v>PowerDown Or Network Disconnect Discovered</v>
      </c>
    </row>
    <row r="1129" spans="2:13" ht="28.8" x14ac:dyDescent="0.3">
      <c r="B1129" s="5" t="s">
        <v>29</v>
      </c>
      <c r="C1129" s="5" t="s">
        <v>41</v>
      </c>
      <c r="D1129" s="6">
        <v>44341</v>
      </c>
      <c r="E1129" s="28">
        <v>44341.279374999998</v>
      </c>
      <c r="F1129" s="7">
        <v>123</v>
      </c>
      <c r="G1129" s="7" t="str">
        <f>VLOOKUP(Table1314[[#This Row],[LogRecordType]],RecordTypes!$B$13:$C$27,2,0)</f>
        <v>User Login Start is Good</v>
      </c>
      <c r="H1129" s="5" t="s">
        <v>45</v>
      </c>
      <c r="I1129" s="30">
        <f t="shared" si="17"/>
        <v>44341</v>
      </c>
      <c r="J1129" s="29">
        <f>+VLOOKUP(Table1314[[#This Row],[DeviceMAC]],C1130:F3032,3,0)</f>
        <v>44341.279351851852</v>
      </c>
      <c r="K1129">
        <f>+VLOOKUP(Table1314[[#This Row],[DeviceMAC]],C1130:F3032,4,0)</f>
        <v>113</v>
      </c>
      <c r="L1129" t="str">
        <f>VLOOKUP(Table1314[[#This Row],[PrevRecordType]],RecordTypes!$B$13:$C$27,2,0)</f>
        <v>User Login Start</v>
      </c>
      <c r="M1129" t="str">
        <f>+VLOOKUP(Table1314[[#This Row],[DeviceMAC]],C1130:H3032,5,0)</f>
        <v>User Login Start</v>
      </c>
    </row>
    <row r="1130" spans="2:13" hidden="1" x14ac:dyDescent="0.3">
      <c r="B1130" s="5" t="s">
        <v>29</v>
      </c>
      <c r="C1130" s="5" t="s">
        <v>41</v>
      </c>
      <c r="D1130" s="6">
        <v>44341</v>
      </c>
      <c r="E1130" s="28">
        <v>44341.279351851852</v>
      </c>
      <c r="F1130" s="7">
        <v>113</v>
      </c>
      <c r="G1130" s="7" t="str">
        <f>VLOOKUP(Table1314[[#This Row],[LogRecordType]],RecordTypes!$B$13:$C$27,2,0)</f>
        <v>User Login Start</v>
      </c>
      <c r="H1130" s="5" t="s">
        <v>45</v>
      </c>
      <c r="I1130" s="30">
        <f t="shared" si="17"/>
        <v>44341</v>
      </c>
      <c r="J1130" s="29">
        <f>+VLOOKUP(Table1314[[#This Row],[DeviceMAC]],C1131:F3033,3,0)</f>
        <v>44341.274733796294</v>
      </c>
      <c r="K1130">
        <f>+VLOOKUP(Table1314[[#This Row],[DeviceMAC]],C1131:F3033,4,0)</f>
        <v>112</v>
      </c>
      <c r="L1130" t="str">
        <f>VLOOKUP(Table1314[[#This Row],[PrevRecordType]],RecordTypes!$B$13:$C$27,2,0)</f>
        <v>Device Connect Network</v>
      </c>
      <c r="M1130" t="str">
        <f>+VLOOKUP(Table1314[[#This Row],[DeviceMAC]],C1131:H3033,5,0)</f>
        <v>Device Connect Network</v>
      </c>
    </row>
    <row r="1131" spans="2:13" ht="28.8" x14ac:dyDescent="0.3">
      <c r="B1131" s="5" t="s">
        <v>26</v>
      </c>
      <c r="C1131" s="5" t="s">
        <v>43</v>
      </c>
      <c r="D1131" s="6">
        <v>44341</v>
      </c>
      <c r="E1131" s="28">
        <v>44341.278831018513</v>
      </c>
      <c r="F1131" s="7">
        <v>123</v>
      </c>
      <c r="G1131" s="7" t="str">
        <f>VLOOKUP(Table1314[[#This Row],[LogRecordType]],RecordTypes!$B$13:$C$27,2,0)</f>
        <v>User Login Start is Good</v>
      </c>
      <c r="H1131" s="5" t="s">
        <v>47</v>
      </c>
      <c r="I1131" s="30">
        <f t="shared" si="17"/>
        <v>44341</v>
      </c>
      <c r="J1131" s="29">
        <f>+VLOOKUP(Table1314[[#This Row],[DeviceMAC]],C1132:F3034,3,0)</f>
        <v>44341.27879629629</v>
      </c>
      <c r="K1131">
        <f>+VLOOKUP(Table1314[[#This Row],[DeviceMAC]],C1132:F3034,4,0)</f>
        <v>113</v>
      </c>
      <c r="L1131" t="str">
        <f>VLOOKUP(Table1314[[#This Row],[PrevRecordType]],RecordTypes!$B$13:$C$27,2,0)</f>
        <v>User Login Start</v>
      </c>
      <c r="M1131" t="str">
        <f>+VLOOKUP(Table1314[[#This Row],[DeviceMAC]],C1132:H3034,5,0)</f>
        <v>User Login Start</v>
      </c>
    </row>
    <row r="1132" spans="2:13" ht="28.8" hidden="1" x14ac:dyDescent="0.3">
      <c r="B1132" s="5" t="s">
        <v>26</v>
      </c>
      <c r="C1132" s="5" t="s">
        <v>43</v>
      </c>
      <c r="D1132" s="6">
        <v>44341</v>
      </c>
      <c r="E1132" s="28">
        <v>44341.27879629629</v>
      </c>
      <c r="F1132" s="7">
        <v>113</v>
      </c>
      <c r="G1132" s="7" t="str">
        <f>VLOOKUP(Table1314[[#This Row],[LogRecordType]],RecordTypes!$B$13:$C$27,2,0)</f>
        <v>User Login Start</v>
      </c>
      <c r="H1132" s="5" t="s">
        <v>46</v>
      </c>
      <c r="I1132" s="30">
        <f t="shared" si="17"/>
        <v>44341</v>
      </c>
      <c r="J1132" s="29">
        <f>+VLOOKUP(Table1314[[#This Row],[DeviceMAC]],C1133:F3035,3,0)</f>
        <v>44341.278587962959</v>
      </c>
      <c r="K1132">
        <f>+VLOOKUP(Table1314[[#This Row],[DeviceMAC]],C1133:F3035,4,0)</f>
        <v>112</v>
      </c>
      <c r="L1132" t="str">
        <f>VLOOKUP(Table1314[[#This Row],[PrevRecordType]],RecordTypes!$B$13:$C$27,2,0)</f>
        <v>Device Connect Network</v>
      </c>
      <c r="M1132" t="str">
        <f>+VLOOKUP(Table1314[[#This Row],[DeviceMAC]],C1133:H3035,5,0)</f>
        <v>Device Connect Network</v>
      </c>
    </row>
    <row r="1133" spans="2:13" ht="28.8" hidden="1" x14ac:dyDescent="0.3">
      <c r="B1133" s="5" t="s">
        <v>26</v>
      </c>
      <c r="C1133" s="5" t="s">
        <v>43</v>
      </c>
      <c r="D1133" s="6">
        <v>44341</v>
      </c>
      <c r="E1133" s="28">
        <v>44341.278587962959</v>
      </c>
      <c r="F1133" s="7">
        <v>112</v>
      </c>
      <c r="G1133" s="7" t="str">
        <f>VLOOKUP(Table1314[[#This Row],[LogRecordType]],RecordTypes!$B$13:$C$27,2,0)</f>
        <v>Device Connect Network</v>
      </c>
      <c r="H1133" s="5" t="s">
        <v>44</v>
      </c>
      <c r="I1133" s="30">
        <f t="shared" si="17"/>
        <v>44341</v>
      </c>
      <c r="J1133" s="29">
        <f>+VLOOKUP(Table1314[[#This Row],[DeviceMAC]],C1134:F3036,3,0)</f>
        <v>44341.27848379629</v>
      </c>
      <c r="K1133">
        <f>+VLOOKUP(Table1314[[#This Row],[DeviceMAC]],C1134:F3036,4,0)</f>
        <v>106</v>
      </c>
      <c r="L1133" t="str">
        <f>VLOOKUP(Table1314[[#This Row],[PrevRecordType]],RecordTypes!$B$13:$C$27,2,0)</f>
        <v>Device Start is Good</v>
      </c>
      <c r="M1133" t="str">
        <f>+VLOOKUP(Table1314[[#This Row],[DeviceMAC]],C1134:H3036,5,0)</f>
        <v>Device Start is Good</v>
      </c>
    </row>
    <row r="1134" spans="2:13" hidden="1" x14ac:dyDescent="0.3">
      <c r="B1134" s="5" t="s">
        <v>26</v>
      </c>
      <c r="C1134" s="5" t="s">
        <v>43</v>
      </c>
      <c r="D1134" s="6">
        <v>44341</v>
      </c>
      <c r="E1134" s="28">
        <v>44341.27848379629</v>
      </c>
      <c r="F1134" s="7">
        <v>106</v>
      </c>
      <c r="G1134" s="7" t="str">
        <f>VLOOKUP(Table1314[[#This Row],[LogRecordType]],RecordTypes!$B$13:$C$27,2,0)</f>
        <v>Device Start is Good</v>
      </c>
      <c r="H1134" s="5" t="s">
        <v>44</v>
      </c>
      <c r="I1134" s="30">
        <f t="shared" si="17"/>
        <v>44341</v>
      </c>
      <c r="J1134" s="29">
        <f>+VLOOKUP(Table1314[[#This Row],[DeviceMAC]],C1135:F3037,3,0)</f>
        <v>44341.277858796289</v>
      </c>
      <c r="K1134">
        <f>+VLOOKUP(Table1314[[#This Row],[DeviceMAC]],C1135:F3037,4,0)</f>
        <v>102</v>
      </c>
      <c r="L1134" t="str">
        <f>VLOOKUP(Table1314[[#This Row],[PrevRecordType]],RecordTypes!$B$13:$C$27,2,0)</f>
        <v>Device Start</v>
      </c>
      <c r="M1134" t="str">
        <f>+VLOOKUP(Table1314[[#This Row],[DeviceMAC]],C1135:H3037,5,0)</f>
        <v>Device Start</v>
      </c>
    </row>
    <row r="1135" spans="2:13" hidden="1" x14ac:dyDescent="0.3">
      <c r="B1135" s="5" t="s">
        <v>26</v>
      </c>
      <c r="C1135" s="5" t="s">
        <v>43</v>
      </c>
      <c r="D1135" s="6">
        <v>44341</v>
      </c>
      <c r="E1135" s="28">
        <v>44341.277858796289</v>
      </c>
      <c r="F1135" s="7">
        <v>102</v>
      </c>
      <c r="G1135" s="7" t="str">
        <f>VLOOKUP(Table1314[[#This Row],[LogRecordType]],RecordTypes!$B$13:$C$27,2,0)</f>
        <v>Device Start</v>
      </c>
      <c r="H1135" s="5" t="s">
        <v>44</v>
      </c>
      <c r="I1135" s="30">
        <f t="shared" si="17"/>
        <v>44340</v>
      </c>
      <c r="J1135" s="29">
        <f>+VLOOKUP(Table1314[[#This Row],[DeviceMAC]],C1136:F3038,3,0)</f>
        <v>44340.668090277781</v>
      </c>
      <c r="K1135">
        <f>+VLOOKUP(Table1314[[#This Row],[DeviceMAC]],C1136:F3038,4,0)</f>
        <v>156</v>
      </c>
      <c r="L1135" t="str">
        <f>VLOOKUP(Table1314[[#This Row],[PrevRecordType]],RecordTypes!$B$13:$C$27,2,0)</f>
        <v>PowerDown Or Network Disconnect Discovered</v>
      </c>
      <c r="M1135" s="31" t="str">
        <f>+VLOOKUP(Table1314[[#This Row],[DeviceMAC]],C1136:H3038,5,0)</f>
        <v>PowerDown Or Network Disconnect Discovered</v>
      </c>
    </row>
    <row r="1136" spans="2:13" ht="28.8" hidden="1" x14ac:dyDescent="0.3">
      <c r="B1136" s="5" t="s">
        <v>29</v>
      </c>
      <c r="C1136" s="5" t="s">
        <v>41</v>
      </c>
      <c r="D1136" s="6">
        <v>44341</v>
      </c>
      <c r="E1136" s="28">
        <v>44341.274733796294</v>
      </c>
      <c r="F1136" s="7">
        <v>112</v>
      </c>
      <c r="G1136" s="7" t="str">
        <f>VLOOKUP(Table1314[[#This Row],[LogRecordType]],RecordTypes!$B$13:$C$27,2,0)</f>
        <v>Device Connect Network</v>
      </c>
      <c r="H1136" s="5" t="s">
        <v>42</v>
      </c>
      <c r="I1136" s="30">
        <f t="shared" si="17"/>
        <v>44340</v>
      </c>
      <c r="J1136" s="29">
        <f>+VLOOKUP(Table1314[[#This Row],[DeviceMAC]],C1137:F3039,3,0)</f>
        <v>44340.651423611103</v>
      </c>
      <c r="K1136">
        <f>+VLOOKUP(Table1314[[#This Row],[DeviceMAC]],C1137:F3039,4,0)</f>
        <v>156</v>
      </c>
      <c r="L1136" t="str">
        <f>VLOOKUP(Table1314[[#This Row],[PrevRecordType]],RecordTypes!$B$13:$C$27,2,0)</f>
        <v>PowerDown Or Network Disconnect Discovered</v>
      </c>
      <c r="M1136" s="31" t="str">
        <f>+VLOOKUP(Table1314[[#This Row],[DeviceMAC]],C1137:H3039,5,0)</f>
        <v>PowerDown Or Network Disconnect Discovered</v>
      </c>
    </row>
    <row r="1137" spans="2:13" ht="28.8" x14ac:dyDescent="0.3">
      <c r="B1137" s="5" t="s">
        <v>26</v>
      </c>
      <c r="C1137" s="5" t="s">
        <v>37</v>
      </c>
      <c r="D1137" s="6">
        <v>44341</v>
      </c>
      <c r="E1137" s="28">
        <v>44341.264918981484</v>
      </c>
      <c r="F1137" s="7">
        <v>123</v>
      </c>
      <c r="G1137" s="7" t="str">
        <f>VLOOKUP(Table1314[[#This Row],[LogRecordType]],RecordTypes!$B$13:$C$27,2,0)</f>
        <v>User Login Start is Good</v>
      </c>
      <c r="H1137" s="5" t="s">
        <v>40</v>
      </c>
      <c r="I1137" s="30">
        <f t="shared" si="17"/>
        <v>44341</v>
      </c>
      <c r="J1137" s="29">
        <f>+VLOOKUP(Table1314[[#This Row],[DeviceMAC]],C1138:F3040,3,0)</f>
        <v>44341.264872685184</v>
      </c>
      <c r="K1137">
        <f>+VLOOKUP(Table1314[[#This Row],[DeviceMAC]],C1138:F3040,4,0)</f>
        <v>113</v>
      </c>
      <c r="L1137" t="str">
        <f>VLOOKUP(Table1314[[#This Row],[PrevRecordType]],RecordTypes!$B$13:$C$27,2,0)</f>
        <v>User Login Start</v>
      </c>
      <c r="M1137" t="str">
        <f>+VLOOKUP(Table1314[[#This Row],[DeviceMAC]],C1138:H3040,5,0)</f>
        <v>User Login Start</v>
      </c>
    </row>
    <row r="1138" spans="2:13" ht="28.8" hidden="1" x14ac:dyDescent="0.3">
      <c r="B1138" s="5" t="s">
        <v>26</v>
      </c>
      <c r="C1138" s="5" t="s">
        <v>37</v>
      </c>
      <c r="D1138" s="6">
        <v>44341</v>
      </c>
      <c r="E1138" s="28">
        <v>44341.264872685184</v>
      </c>
      <c r="F1138" s="7">
        <v>113</v>
      </c>
      <c r="G1138" s="7" t="str">
        <f>VLOOKUP(Table1314[[#This Row],[LogRecordType]],RecordTypes!$B$13:$C$27,2,0)</f>
        <v>User Login Start</v>
      </c>
      <c r="H1138" s="5" t="s">
        <v>39</v>
      </c>
      <c r="I1138" s="30">
        <f t="shared" si="17"/>
        <v>44341</v>
      </c>
      <c r="J1138" s="29">
        <f>+VLOOKUP(Table1314[[#This Row],[DeviceMAC]],C1139:F3041,3,0)</f>
        <v>44341.264236111107</v>
      </c>
      <c r="K1138">
        <f>+VLOOKUP(Table1314[[#This Row],[DeviceMAC]],C1139:F3041,4,0)</f>
        <v>112</v>
      </c>
      <c r="L1138" t="str">
        <f>VLOOKUP(Table1314[[#This Row],[PrevRecordType]],RecordTypes!$B$13:$C$27,2,0)</f>
        <v>Device Connect Network</v>
      </c>
      <c r="M1138" t="str">
        <f>+VLOOKUP(Table1314[[#This Row],[DeviceMAC]],C1139:H3041,5,0)</f>
        <v>Device Connect Network</v>
      </c>
    </row>
    <row r="1139" spans="2:13" ht="28.8" hidden="1" x14ac:dyDescent="0.3">
      <c r="B1139" s="5" t="s">
        <v>26</v>
      </c>
      <c r="C1139" s="5" t="s">
        <v>37</v>
      </c>
      <c r="D1139" s="6">
        <v>44341</v>
      </c>
      <c r="E1139" s="28">
        <v>44341.264236111107</v>
      </c>
      <c r="F1139" s="7">
        <v>112</v>
      </c>
      <c r="G1139" s="7" t="str">
        <f>VLOOKUP(Table1314[[#This Row],[LogRecordType]],RecordTypes!$B$13:$C$27,2,0)</f>
        <v>Device Connect Network</v>
      </c>
      <c r="H1139" s="5" t="s">
        <v>38</v>
      </c>
      <c r="I1139" s="30">
        <f t="shared" si="17"/>
        <v>44341</v>
      </c>
      <c r="J1139" s="29">
        <f>+VLOOKUP(Table1314[[#This Row],[DeviceMAC]],C1140:F3042,3,0)</f>
        <v>44341.264131944437</v>
      </c>
      <c r="K1139">
        <f>+VLOOKUP(Table1314[[#This Row],[DeviceMAC]],C1140:F3042,4,0)</f>
        <v>106</v>
      </c>
      <c r="L1139" t="str">
        <f>VLOOKUP(Table1314[[#This Row],[PrevRecordType]],RecordTypes!$B$13:$C$27,2,0)</f>
        <v>Device Start is Good</v>
      </c>
      <c r="M1139" t="str">
        <f>+VLOOKUP(Table1314[[#This Row],[DeviceMAC]],C1140:H3042,5,0)</f>
        <v>Device Start is Good</v>
      </c>
    </row>
    <row r="1140" spans="2:13" hidden="1" x14ac:dyDescent="0.3">
      <c r="B1140" s="5" t="s">
        <v>26</v>
      </c>
      <c r="C1140" s="5" t="s">
        <v>37</v>
      </c>
      <c r="D1140" s="6">
        <v>44341</v>
      </c>
      <c r="E1140" s="28">
        <v>44341.264131944437</v>
      </c>
      <c r="F1140" s="7">
        <v>106</v>
      </c>
      <c r="G1140" s="7" t="str">
        <f>VLOOKUP(Table1314[[#This Row],[LogRecordType]],RecordTypes!$B$13:$C$27,2,0)</f>
        <v>Device Start is Good</v>
      </c>
      <c r="H1140" s="5" t="s">
        <v>38</v>
      </c>
      <c r="I1140" s="30">
        <f t="shared" si="17"/>
        <v>44341</v>
      </c>
      <c r="J1140" s="29">
        <f>+VLOOKUP(Table1314[[#This Row],[DeviceMAC]],C1141:F3043,3,0)</f>
        <v>44341.263437499991</v>
      </c>
      <c r="K1140">
        <f>+VLOOKUP(Table1314[[#This Row],[DeviceMAC]],C1141:F3043,4,0)</f>
        <v>102</v>
      </c>
      <c r="L1140" t="str">
        <f>VLOOKUP(Table1314[[#This Row],[PrevRecordType]],RecordTypes!$B$13:$C$27,2,0)</f>
        <v>Device Start</v>
      </c>
      <c r="M1140" t="str">
        <f>+VLOOKUP(Table1314[[#This Row],[DeviceMAC]],C1141:H3043,5,0)</f>
        <v>Device Start</v>
      </c>
    </row>
    <row r="1141" spans="2:13" hidden="1" x14ac:dyDescent="0.3">
      <c r="B1141" s="5" t="s">
        <v>26</v>
      </c>
      <c r="C1141" s="5" t="s">
        <v>37</v>
      </c>
      <c r="D1141" s="6">
        <v>44341</v>
      </c>
      <c r="E1141" s="28">
        <v>44341.263437499991</v>
      </c>
      <c r="F1141" s="7">
        <v>102</v>
      </c>
      <c r="G1141" s="7" t="str">
        <f>VLOOKUP(Table1314[[#This Row],[LogRecordType]],RecordTypes!$B$13:$C$27,2,0)</f>
        <v>Device Start</v>
      </c>
      <c r="H1141" s="5" t="s">
        <v>38</v>
      </c>
      <c r="I1141" s="30">
        <f t="shared" si="17"/>
        <v>44340</v>
      </c>
      <c r="J1141" s="29">
        <f>+VLOOKUP(Table1314[[#This Row],[DeviceMAC]],C1142:F3044,3,0)</f>
        <v>44340.651504629634</v>
      </c>
      <c r="K1141">
        <f>+VLOOKUP(Table1314[[#This Row],[DeviceMAC]],C1142:F3044,4,0)</f>
        <v>156</v>
      </c>
      <c r="L1141" t="str">
        <f>VLOOKUP(Table1314[[#This Row],[PrevRecordType]],RecordTypes!$B$13:$C$27,2,0)</f>
        <v>PowerDown Or Network Disconnect Discovered</v>
      </c>
      <c r="M1141" s="31" t="str">
        <f>+VLOOKUP(Table1314[[#This Row],[DeviceMAC]],C1142:H3044,5,0)</f>
        <v>PowerDown Or Network Disconnect Discovered</v>
      </c>
    </row>
    <row r="1142" spans="2:13" ht="28.8" x14ac:dyDescent="0.3">
      <c r="B1142" s="5" t="s">
        <v>29</v>
      </c>
      <c r="C1142" s="5" t="s">
        <v>30</v>
      </c>
      <c r="D1142" s="6">
        <v>44341</v>
      </c>
      <c r="E1142" s="28">
        <v>44341.262430555551</v>
      </c>
      <c r="F1142" s="7">
        <v>123</v>
      </c>
      <c r="G1142" s="7" t="str">
        <f>VLOOKUP(Table1314[[#This Row],[LogRecordType]],RecordTypes!$B$13:$C$27,2,0)</f>
        <v>User Login Start is Good</v>
      </c>
      <c r="H1142" s="5" t="s">
        <v>36</v>
      </c>
      <c r="I1142" s="30">
        <f t="shared" si="17"/>
        <v>44341</v>
      </c>
      <c r="J1142" s="29">
        <f>+VLOOKUP(Table1314[[#This Row],[DeviceMAC]],C1143:F3045,3,0)</f>
        <v>44341.262314814812</v>
      </c>
      <c r="K1142">
        <f>+VLOOKUP(Table1314[[#This Row],[DeviceMAC]],C1143:F3045,4,0)</f>
        <v>113</v>
      </c>
      <c r="L1142" t="str">
        <f>VLOOKUP(Table1314[[#This Row],[PrevRecordType]],RecordTypes!$B$13:$C$27,2,0)</f>
        <v>User Login Start</v>
      </c>
      <c r="M1142" t="str">
        <f>+VLOOKUP(Table1314[[#This Row],[DeviceMAC]],C1143:H3045,5,0)</f>
        <v>User Login Start</v>
      </c>
    </row>
    <row r="1143" spans="2:13" ht="28.8" x14ac:dyDescent="0.3">
      <c r="B1143" s="5" t="s">
        <v>26</v>
      </c>
      <c r="C1143" s="5" t="s">
        <v>32</v>
      </c>
      <c r="D1143" s="6">
        <v>44341</v>
      </c>
      <c r="E1143" s="28">
        <v>44341.262361111127</v>
      </c>
      <c r="F1143" s="7">
        <v>123</v>
      </c>
      <c r="G1143" s="7" t="str">
        <f>VLOOKUP(Table1314[[#This Row],[LogRecordType]],RecordTypes!$B$13:$C$27,2,0)</f>
        <v>User Login Start is Good</v>
      </c>
      <c r="H1143" s="5" t="s">
        <v>34</v>
      </c>
      <c r="I1143" s="30">
        <f t="shared" si="17"/>
        <v>44341</v>
      </c>
      <c r="J1143" s="29">
        <f>+VLOOKUP(Table1314[[#This Row],[DeviceMAC]],C1144:F3046,3,0)</f>
        <v>44341.262256944457</v>
      </c>
      <c r="K1143">
        <f>+VLOOKUP(Table1314[[#This Row],[DeviceMAC]],C1144:F3046,4,0)</f>
        <v>113</v>
      </c>
      <c r="L1143" t="str">
        <f>VLOOKUP(Table1314[[#This Row],[PrevRecordType]],RecordTypes!$B$13:$C$27,2,0)</f>
        <v>User Login Start</v>
      </c>
      <c r="M1143" t="str">
        <f>+VLOOKUP(Table1314[[#This Row],[DeviceMAC]],C1144:H3046,5,0)</f>
        <v>User Login Start</v>
      </c>
    </row>
    <row r="1144" spans="2:13" hidden="1" x14ac:dyDescent="0.3">
      <c r="B1144" s="5" t="s">
        <v>29</v>
      </c>
      <c r="C1144" s="5" t="s">
        <v>30</v>
      </c>
      <c r="D1144" s="6">
        <v>44341</v>
      </c>
      <c r="E1144" s="28">
        <v>44341.262314814812</v>
      </c>
      <c r="F1144" s="7">
        <v>113</v>
      </c>
      <c r="G1144" s="7" t="str">
        <f>VLOOKUP(Table1314[[#This Row],[LogRecordType]],RecordTypes!$B$13:$C$27,2,0)</f>
        <v>User Login Start</v>
      </c>
      <c r="H1144" s="5" t="s">
        <v>36</v>
      </c>
      <c r="I1144" s="30">
        <f t="shared" si="17"/>
        <v>44341</v>
      </c>
      <c r="J1144" s="29">
        <f>+VLOOKUP(Table1314[[#This Row],[DeviceMAC]],C1145:F3047,3,0)</f>
        <v>44341.257152777776</v>
      </c>
      <c r="K1144">
        <f>+VLOOKUP(Table1314[[#This Row],[DeviceMAC]],C1145:F3047,4,0)</f>
        <v>112</v>
      </c>
      <c r="L1144" t="str">
        <f>VLOOKUP(Table1314[[#This Row],[PrevRecordType]],RecordTypes!$B$13:$C$27,2,0)</f>
        <v>Device Connect Network</v>
      </c>
      <c r="M1144" t="str">
        <f>+VLOOKUP(Table1314[[#This Row],[DeviceMAC]],C1145:H3047,5,0)</f>
        <v>Device Connect Network</v>
      </c>
    </row>
    <row r="1145" spans="2:13" ht="28.8" hidden="1" x14ac:dyDescent="0.3">
      <c r="B1145" s="5" t="s">
        <v>26</v>
      </c>
      <c r="C1145" s="5" t="s">
        <v>32</v>
      </c>
      <c r="D1145" s="6">
        <v>44341</v>
      </c>
      <c r="E1145" s="28">
        <v>44341.262256944457</v>
      </c>
      <c r="F1145" s="7">
        <v>113</v>
      </c>
      <c r="G1145" s="7" t="str">
        <f>VLOOKUP(Table1314[[#This Row],[LogRecordType]],RecordTypes!$B$13:$C$27,2,0)</f>
        <v>User Login Start</v>
      </c>
      <c r="H1145" s="5" t="s">
        <v>35</v>
      </c>
      <c r="I1145" s="30">
        <f t="shared" si="17"/>
        <v>44341</v>
      </c>
      <c r="J1145" s="29">
        <f>+VLOOKUP(Table1314[[#This Row],[DeviceMAC]],C1146:F3048,3,0)</f>
        <v>44341.261192129641</v>
      </c>
      <c r="K1145">
        <f>+VLOOKUP(Table1314[[#This Row],[DeviceMAC]],C1146:F3048,4,0)</f>
        <v>112</v>
      </c>
      <c r="L1145" t="str">
        <f>VLOOKUP(Table1314[[#This Row],[PrevRecordType]],RecordTypes!$B$13:$C$27,2,0)</f>
        <v>Device Connect Network</v>
      </c>
      <c r="M1145" t="str">
        <f>+VLOOKUP(Table1314[[#This Row],[DeviceMAC]],C1146:H3048,5,0)</f>
        <v>Device Connect Network</v>
      </c>
    </row>
    <row r="1146" spans="2:13" ht="28.8" hidden="1" x14ac:dyDescent="0.3">
      <c r="B1146" s="5" t="s">
        <v>26</v>
      </c>
      <c r="C1146" s="5" t="s">
        <v>32</v>
      </c>
      <c r="D1146" s="6">
        <v>44341</v>
      </c>
      <c r="E1146" s="28">
        <v>44341.261192129641</v>
      </c>
      <c r="F1146" s="7">
        <v>112</v>
      </c>
      <c r="G1146" s="7" t="str">
        <f>VLOOKUP(Table1314[[#This Row],[LogRecordType]],RecordTypes!$B$13:$C$27,2,0)</f>
        <v>Device Connect Network</v>
      </c>
      <c r="H1146" s="5" t="s">
        <v>33</v>
      </c>
      <c r="I1146" s="30">
        <f t="shared" si="17"/>
        <v>44341</v>
      </c>
      <c r="J1146" s="29">
        <f>+VLOOKUP(Table1314[[#This Row],[DeviceMAC]],C1147:F3049,3,0)</f>
        <v>44341.261087962972</v>
      </c>
      <c r="K1146">
        <f>+VLOOKUP(Table1314[[#This Row],[DeviceMAC]],C1147:F3049,4,0)</f>
        <v>106</v>
      </c>
      <c r="L1146" t="str">
        <f>VLOOKUP(Table1314[[#This Row],[PrevRecordType]],RecordTypes!$B$13:$C$27,2,0)</f>
        <v>Device Start is Good</v>
      </c>
      <c r="M1146" t="str">
        <f>+VLOOKUP(Table1314[[#This Row],[DeviceMAC]],C1147:H3049,5,0)</f>
        <v>Device Start is Good</v>
      </c>
    </row>
    <row r="1147" spans="2:13" ht="28.8" x14ac:dyDescent="0.3">
      <c r="B1147" s="5" t="s">
        <v>26</v>
      </c>
      <c r="C1147" s="5" t="s">
        <v>27</v>
      </c>
      <c r="D1147" s="6">
        <v>44341</v>
      </c>
      <c r="E1147" s="28">
        <v>44341.261134259265</v>
      </c>
      <c r="F1147" s="7">
        <v>123</v>
      </c>
      <c r="G1147" s="7" t="str">
        <f>VLOOKUP(Table1314[[#This Row],[LogRecordType]],RecordTypes!$B$13:$C$27,2,0)</f>
        <v>User Login Start is Good</v>
      </c>
      <c r="H1147" s="5" t="s">
        <v>34</v>
      </c>
      <c r="I1147" s="30">
        <f t="shared" si="17"/>
        <v>44341</v>
      </c>
      <c r="J1147" s="29">
        <f>+VLOOKUP(Table1314[[#This Row],[DeviceMAC]],C1148:F3050,3,0)</f>
        <v>44341.261006944449</v>
      </c>
      <c r="K1147">
        <f>+VLOOKUP(Table1314[[#This Row],[DeviceMAC]],C1148:F3050,4,0)</f>
        <v>113</v>
      </c>
      <c r="L1147" t="str">
        <f>VLOOKUP(Table1314[[#This Row],[PrevRecordType]],RecordTypes!$B$13:$C$27,2,0)</f>
        <v>User Login Start</v>
      </c>
      <c r="M1147" t="str">
        <f>+VLOOKUP(Table1314[[#This Row],[DeviceMAC]],C1148:H3050,5,0)</f>
        <v>User Login Start</v>
      </c>
    </row>
    <row r="1148" spans="2:13" hidden="1" x14ac:dyDescent="0.3">
      <c r="B1148" s="5" t="s">
        <v>26</v>
      </c>
      <c r="C1148" s="5" t="s">
        <v>32</v>
      </c>
      <c r="D1148" s="6">
        <v>44341</v>
      </c>
      <c r="E1148" s="28">
        <v>44341.261087962972</v>
      </c>
      <c r="F1148" s="7">
        <v>106</v>
      </c>
      <c r="G1148" s="7" t="str">
        <f>VLOOKUP(Table1314[[#This Row],[LogRecordType]],RecordTypes!$B$13:$C$27,2,0)</f>
        <v>Device Start is Good</v>
      </c>
      <c r="H1148" s="5" t="s">
        <v>33</v>
      </c>
      <c r="I1148" s="30">
        <f t="shared" si="17"/>
        <v>44341</v>
      </c>
      <c r="J1148" s="29">
        <f>+VLOOKUP(Table1314[[#This Row],[DeviceMAC]],C1149:F3051,3,0)</f>
        <v>44341.260405092602</v>
      </c>
      <c r="K1148">
        <f>+VLOOKUP(Table1314[[#This Row],[DeviceMAC]],C1149:F3051,4,0)</f>
        <v>102</v>
      </c>
      <c r="L1148" t="str">
        <f>VLOOKUP(Table1314[[#This Row],[PrevRecordType]],RecordTypes!$B$13:$C$27,2,0)</f>
        <v>Device Start</v>
      </c>
      <c r="M1148" t="str">
        <f>+VLOOKUP(Table1314[[#This Row],[DeviceMAC]],C1149:H3051,5,0)</f>
        <v>Device Start</v>
      </c>
    </row>
    <row r="1149" spans="2:13" hidden="1" x14ac:dyDescent="0.3">
      <c r="B1149" s="5" t="s">
        <v>26</v>
      </c>
      <c r="C1149" s="5" t="s">
        <v>27</v>
      </c>
      <c r="D1149" s="6">
        <v>44341</v>
      </c>
      <c r="E1149" s="28">
        <v>44341.261006944449</v>
      </c>
      <c r="F1149" s="7">
        <v>113</v>
      </c>
      <c r="G1149" s="7" t="str">
        <f>VLOOKUP(Table1314[[#This Row],[LogRecordType]],RecordTypes!$B$13:$C$27,2,0)</f>
        <v>User Login Start</v>
      </c>
      <c r="H1149" s="5" t="s">
        <v>34</v>
      </c>
      <c r="I1149" s="30">
        <f t="shared" si="17"/>
        <v>44341</v>
      </c>
      <c r="J1149" s="29">
        <f>+VLOOKUP(Table1314[[#This Row],[DeviceMAC]],C1150:F3052,3,0)</f>
        <v>44341.259594907409</v>
      </c>
      <c r="K1149">
        <f>+VLOOKUP(Table1314[[#This Row],[DeviceMAC]],C1150:F3052,4,0)</f>
        <v>135</v>
      </c>
      <c r="L1149" t="str">
        <f>VLOOKUP(Table1314[[#This Row],[PrevRecordType]],RecordTypes!$B$13:$C$27,2,0)</f>
        <v>User Login Start Fail</v>
      </c>
      <c r="M1149" t="str">
        <f>+VLOOKUP(Table1314[[#This Row],[DeviceMAC]],C1150:H3052,5,0)</f>
        <v>User Login Start Fail</v>
      </c>
    </row>
    <row r="1150" spans="2:13" hidden="1" x14ac:dyDescent="0.3">
      <c r="B1150" s="5" t="s">
        <v>26</v>
      </c>
      <c r="C1150" s="5" t="s">
        <v>32</v>
      </c>
      <c r="D1150" s="6">
        <v>44341</v>
      </c>
      <c r="E1150" s="28">
        <v>44341.260405092602</v>
      </c>
      <c r="F1150" s="7">
        <v>102</v>
      </c>
      <c r="G1150" s="7" t="str">
        <f>VLOOKUP(Table1314[[#This Row],[LogRecordType]],RecordTypes!$B$13:$C$27,2,0)</f>
        <v>Device Start</v>
      </c>
      <c r="H1150" s="5" t="s">
        <v>33</v>
      </c>
      <c r="I1150" s="30">
        <f t="shared" si="17"/>
        <v>44340</v>
      </c>
      <c r="J1150" s="29">
        <f>+VLOOKUP(Table1314[[#This Row],[DeviceMAC]],C1151:F3053,3,0)</f>
        <v>44340.646076388904</v>
      </c>
      <c r="K1150">
        <f>+VLOOKUP(Table1314[[#This Row],[DeviceMAC]],C1151:F3053,4,0)</f>
        <v>156</v>
      </c>
      <c r="L1150" t="str">
        <f>VLOOKUP(Table1314[[#This Row],[PrevRecordType]],RecordTypes!$B$13:$C$27,2,0)</f>
        <v>PowerDown Or Network Disconnect Discovered</v>
      </c>
      <c r="M1150" s="31" t="str">
        <f>+VLOOKUP(Table1314[[#This Row],[DeviceMAC]],C1151:H3053,5,0)</f>
        <v>PowerDown Or Network Disconnect Discovered</v>
      </c>
    </row>
    <row r="1151" spans="2:13" hidden="1" x14ac:dyDescent="0.3">
      <c r="B1151" s="5" t="s">
        <v>26</v>
      </c>
      <c r="C1151" s="5" t="s">
        <v>27</v>
      </c>
      <c r="D1151" s="6">
        <v>44341</v>
      </c>
      <c r="E1151" s="28">
        <v>44341.259594907409</v>
      </c>
      <c r="F1151" s="7">
        <v>135</v>
      </c>
      <c r="G1151" s="7" t="str">
        <f>VLOOKUP(Table1314[[#This Row],[LogRecordType]],RecordTypes!$B$13:$C$27,2,0)</f>
        <v>User Login Start Fail</v>
      </c>
      <c r="H1151" s="5" t="s">
        <v>34</v>
      </c>
      <c r="I1151" s="30">
        <f t="shared" si="17"/>
        <v>44341</v>
      </c>
      <c r="J1151" s="29">
        <f>+VLOOKUP(Table1314[[#This Row],[DeviceMAC]],C1152:F3054,3,0)</f>
        <v>44341.259479166671</v>
      </c>
      <c r="K1151">
        <f>+VLOOKUP(Table1314[[#This Row],[DeviceMAC]],C1152:F3054,4,0)</f>
        <v>113</v>
      </c>
      <c r="L1151" t="str">
        <f>VLOOKUP(Table1314[[#This Row],[PrevRecordType]],RecordTypes!$B$13:$C$27,2,0)</f>
        <v>User Login Start</v>
      </c>
      <c r="M1151" t="str">
        <f>+VLOOKUP(Table1314[[#This Row],[DeviceMAC]],C1152:H3054,5,0)</f>
        <v>User Login Start</v>
      </c>
    </row>
    <row r="1152" spans="2:13" hidden="1" x14ac:dyDescent="0.3">
      <c r="B1152" s="5" t="s">
        <v>26</v>
      </c>
      <c r="C1152" s="5" t="s">
        <v>27</v>
      </c>
      <c r="D1152" s="6">
        <v>44341</v>
      </c>
      <c r="E1152" s="28">
        <v>44341.259479166671</v>
      </c>
      <c r="F1152" s="7">
        <v>113</v>
      </c>
      <c r="G1152" s="7" t="str">
        <f>VLOOKUP(Table1314[[#This Row],[LogRecordType]],RecordTypes!$B$13:$C$27,2,0)</f>
        <v>User Login Start</v>
      </c>
      <c r="H1152" s="5" t="s">
        <v>34</v>
      </c>
      <c r="I1152" s="30">
        <f t="shared" si="17"/>
        <v>44341</v>
      </c>
      <c r="J1152" s="29">
        <f>+VLOOKUP(Table1314[[#This Row],[DeviceMAC]],C1153:F3055,3,0)</f>
        <v>44341.255150462966</v>
      </c>
      <c r="K1152">
        <f>+VLOOKUP(Table1314[[#This Row],[DeviceMAC]],C1153:F3055,4,0)</f>
        <v>112</v>
      </c>
      <c r="L1152" t="str">
        <f>VLOOKUP(Table1314[[#This Row],[PrevRecordType]],RecordTypes!$B$13:$C$27,2,0)</f>
        <v>Device Connect Network</v>
      </c>
      <c r="M1152" t="str">
        <f>+VLOOKUP(Table1314[[#This Row],[DeviceMAC]],C1153:H3055,5,0)</f>
        <v>Device Connect Network</v>
      </c>
    </row>
    <row r="1153" spans="2:13" ht="28.8" hidden="1" x14ac:dyDescent="0.3">
      <c r="B1153" s="5" t="s">
        <v>29</v>
      </c>
      <c r="C1153" s="5" t="s">
        <v>30</v>
      </c>
      <c r="D1153" s="6">
        <v>44341</v>
      </c>
      <c r="E1153" s="28">
        <v>44341.257152777776</v>
      </c>
      <c r="F1153" s="7">
        <v>112</v>
      </c>
      <c r="G1153" s="7" t="str">
        <f>VLOOKUP(Table1314[[#This Row],[LogRecordType]],RecordTypes!$B$13:$C$27,2,0)</f>
        <v>Device Connect Network</v>
      </c>
      <c r="H1153" s="5" t="s">
        <v>31</v>
      </c>
      <c r="I1153" s="30">
        <f t="shared" si="17"/>
        <v>44340</v>
      </c>
      <c r="J1153" s="29">
        <f>+VLOOKUP(Table1314[[#This Row],[DeviceMAC]],C1154:F3056,3,0)</f>
        <v>44340.640057870376</v>
      </c>
      <c r="K1153">
        <f>+VLOOKUP(Table1314[[#This Row],[DeviceMAC]],C1154:F3056,4,0)</f>
        <v>156</v>
      </c>
      <c r="L1153" t="str">
        <f>VLOOKUP(Table1314[[#This Row],[PrevRecordType]],RecordTypes!$B$13:$C$27,2,0)</f>
        <v>PowerDown Or Network Disconnect Discovered</v>
      </c>
      <c r="M1153" s="31" t="str">
        <f>+VLOOKUP(Table1314[[#This Row],[DeviceMAC]],C1154:H3056,5,0)</f>
        <v>PowerDown Or Network Disconnect Discovered</v>
      </c>
    </row>
    <row r="1154" spans="2:13" ht="28.8" hidden="1" x14ac:dyDescent="0.3">
      <c r="B1154" s="5" t="s">
        <v>26</v>
      </c>
      <c r="C1154" s="5" t="s">
        <v>27</v>
      </c>
      <c r="D1154" s="6">
        <v>44341</v>
      </c>
      <c r="E1154" s="28">
        <v>44341.255150462966</v>
      </c>
      <c r="F1154" s="7">
        <v>112</v>
      </c>
      <c r="G1154" s="7" t="str">
        <f>VLOOKUP(Table1314[[#This Row],[LogRecordType]],RecordTypes!$B$13:$C$27,2,0)</f>
        <v>Device Connect Network</v>
      </c>
      <c r="H1154" s="5" t="s">
        <v>28</v>
      </c>
      <c r="I1154" s="30">
        <f t="shared" si="17"/>
        <v>44340</v>
      </c>
      <c r="J1154" s="29">
        <f>+VLOOKUP(Table1314[[#This Row],[DeviceMAC]],C1155:F3057,3,0)</f>
        <v>44340.687754629638</v>
      </c>
      <c r="K1154">
        <f>+VLOOKUP(Table1314[[#This Row],[DeviceMAC]],C1155:F3057,4,0)</f>
        <v>156</v>
      </c>
      <c r="L1154" t="str">
        <f>VLOOKUP(Table1314[[#This Row],[PrevRecordType]],RecordTypes!$B$13:$C$27,2,0)</f>
        <v>PowerDown Or Network Disconnect Discovered</v>
      </c>
      <c r="M1154" s="31" t="str">
        <f>+VLOOKUP(Table1314[[#This Row],[DeviceMAC]],C1155:H3057,5,0)</f>
        <v>PowerDown Or Network Disconnect Discovered</v>
      </c>
    </row>
    <row r="1155" spans="2:13" ht="43.2" hidden="1" x14ac:dyDescent="0.3">
      <c r="B1155" s="5" t="s">
        <v>29</v>
      </c>
      <c r="C1155" s="5" t="s">
        <v>158</v>
      </c>
      <c r="D1155" s="6">
        <v>44340</v>
      </c>
      <c r="E1155" s="28">
        <v>44340.774386574078</v>
      </c>
      <c r="F1155" s="7">
        <v>156</v>
      </c>
      <c r="G1155" s="7" t="str">
        <f>VLOOKUP(Table1314[[#This Row],[LogRecordType]],RecordTypes!$B$13:$C$27,2,0)</f>
        <v>PowerDown Or Network Disconnect Discovered</v>
      </c>
      <c r="H1155" s="5" t="s">
        <v>67</v>
      </c>
      <c r="I1155" s="30">
        <f t="shared" si="17"/>
        <v>44340</v>
      </c>
      <c r="J1155" s="29">
        <f>+VLOOKUP(Table1314[[#This Row],[DeviceMAC]],C1156:F3058,3,0)</f>
        <v>44340.774270833339</v>
      </c>
      <c r="K1155">
        <f>+VLOOKUP(Table1314[[#This Row],[DeviceMAC]],C1156:F3058,4,0)</f>
        <v>151</v>
      </c>
      <c r="L1155" t="str">
        <f>VLOOKUP(Table1314[[#This Row],[PrevRecordType]],RecordTypes!$B$13:$C$27,2,0)</f>
        <v>Device Shutdown Finish</v>
      </c>
      <c r="M1155" t="str">
        <f>+VLOOKUP(Table1314[[#This Row],[DeviceMAC]],C1156:H3058,5,0)</f>
        <v>Device Shutdown Finish</v>
      </c>
    </row>
    <row r="1156" spans="2:13" ht="28.8" hidden="1" x14ac:dyDescent="0.3">
      <c r="B1156" s="5" t="s">
        <v>29</v>
      </c>
      <c r="C1156" s="5" t="s">
        <v>158</v>
      </c>
      <c r="D1156" s="6">
        <v>44340</v>
      </c>
      <c r="E1156" s="28">
        <v>44340.774270833339</v>
      </c>
      <c r="F1156" s="7">
        <v>151</v>
      </c>
      <c r="G1156" s="7" t="str">
        <f>VLOOKUP(Table1314[[#This Row],[LogRecordType]],RecordTypes!$B$13:$C$27,2,0)</f>
        <v>Device Shutdown Finish</v>
      </c>
      <c r="H1156" s="5" t="s">
        <v>159</v>
      </c>
      <c r="I1156" s="30">
        <f t="shared" si="17"/>
        <v>44340</v>
      </c>
      <c r="J1156" s="29">
        <f>+VLOOKUP(Table1314[[#This Row],[DeviceMAC]],C1157:F3059,3,0)</f>
        <v>44340.773622685192</v>
      </c>
      <c r="K1156">
        <f>+VLOOKUP(Table1314[[#This Row],[DeviceMAC]],C1157:F3059,4,0)</f>
        <v>149</v>
      </c>
      <c r="L1156" t="str">
        <f>VLOOKUP(Table1314[[#This Row],[PrevRecordType]],RecordTypes!$B$13:$C$27,2,0)</f>
        <v>Device Shutdown Start</v>
      </c>
      <c r="M1156" t="str">
        <f>+VLOOKUP(Table1314[[#This Row],[DeviceMAC]],C1157:H3059,5,0)</f>
        <v>Device Shutdown Start</v>
      </c>
    </row>
    <row r="1157" spans="2:13" hidden="1" x14ac:dyDescent="0.3">
      <c r="B1157" s="5" t="s">
        <v>29</v>
      </c>
      <c r="C1157" s="5" t="s">
        <v>158</v>
      </c>
      <c r="D1157" s="6">
        <v>44340</v>
      </c>
      <c r="E1157" s="28">
        <v>44340.773622685192</v>
      </c>
      <c r="F1157" s="7">
        <v>149</v>
      </c>
      <c r="G1157" s="7" t="str">
        <f>VLOOKUP(Table1314[[#This Row],[LogRecordType]],RecordTypes!$B$13:$C$27,2,0)</f>
        <v>Device Shutdown Start</v>
      </c>
      <c r="H1157" s="5" t="s">
        <v>159</v>
      </c>
      <c r="I1157" s="30">
        <f t="shared" si="17"/>
        <v>44340</v>
      </c>
      <c r="J1157" s="29">
        <f>+VLOOKUP(Table1314[[#This Row],[DeviceMAC]],C1158:F3060,3,0)</f>
        <v>44340.772928240745</v>
      </c>
      <c r="K1157">
        <f>+VLOOKUP(Table1314[[#This Row],[DeviceMAC]],C1158:F3060,4,0)</f>
        <v>144</v>
      </c>
      <c r="L1157" t="str">
        <f>VLOOKUP(Table1314[[#This Row],[PrevRecordType]],RecordTypes!$B$13:$C$27,2,0)</f>
        <v>User Logout is Good</v>
      </c>
      <c r="M1157" t="str">
        <f>+VLOOKUP(Table1314[[#This Row],[DeviceMAC]],C1158:H3060,5,0)</f>
        <v>User Logout is Good</v>
      </c>
    </row>
    <row r="1158" spans="2:13" hidden="1" x14ac:dyDescent="0.3">
      <c r="B1158" s="5" t="s">
        <v>29</v>
      </c>
      <c r="C1158" s="5" t="s">
        <v>158</v>
      </c>
      <c r="D1158" s="6">
        <v>44340</v>
      </c>
      <c r="E1158" s="28">
        <v>44340.772928240745</v>
      </c>
      <c r="F1158" s="7">
        <v>144</v>
      </c>
      <c r="G1158" s="7" t="str">
        <f>VLOOKUP(Table1314[[#This Row],[LogRecordType]],RecordTypes!$B$13:$C$27,2,0)</f>
        <v>User Logout is Good</v>
      </c>
      <c r="H1158" s="5" t="s">
        <v>171</v>
      </c>
      <c r="I1158" s="30">
        <f t="shared" si="17"/>
        <v>44340</v>
      </c>
      <c r="J1158" s="29">
        <f>+VLOOKUP(Table1314[[#This Row],[DeviceMAC]],C1159:F3061,3,0)</f>
        <v>44340.77248842593</v>
      </c>
      <c r="K1158">
        <f>+VLOOKUP(Table1314[[#This Row],[DeviceMAC]],C1159:F3061,4,0)</f>
        <v>139</v>
      </c>
      <c r="L1158" t="str">
        <f>VLOOKUP(Table1314[[#This Row],[PrevRecordType]],RecordTypes!$B$13:$C$27,2,0)</f>
        <v>User Logout Start</v>
      </c>
      <c r="M1158" t="str">
        <f>+VLOOKUP(Table1314[[#This Row],[DeviceMAC]],C1159:H3061,5,0)</f>
        <v>User Logout Start</v>
      </c>
    </row>
    <row r="1159" spans="2:13" ht="28.8" hidden="1" x14ac:dyDescent="0.3">
      <c r="B1159" s="5" t="s">
        <v>29</v>
      </c>
      <c r="C1159" s="5" t="s">
        <v>158</v>
      </c>
      <c r="D1159" s="6">
        <v>44340</v>
      </c>
      <c r="E1159" s="28">
        <v>44340.77248842593</v>
      </c>
      <c r="F1159" s="7">
        <v>139</v>
      </c>
      <c r="G1159" s="7" t="str">
        <f>VLOOKUP(Table1314[[#This Row],[LogRecordType]],RecordTypes!$B$13:$C$27,2,0)</f>
        <v>User Logout Start</v>
      </c>
      <c r="H1159" s="5" t="s">
        <v>170</v>
      </c>
      <c r="I1159" s="30">
        <f t="shared" si="17"/>
        <v>44340</v>
      </c>
      <c r="J1159" s="29">
        <f>+VLOOKUP(Table1314[[#This Row],[DeviceMAC]],C1160:F3062,3,0)</f>
        <v>44340.332418981488</v>
      </c>
      <c r="K1159">
        <f>+VLOOKUP(Table1314[[#This Row],[DeviceMAC]],C1160:F3062,4,0)</f>
        <v>123</v>
      </c>
      <c r="L1159" t="str">
        <f>VLOOKUP(Table1314[[#This Row],[PrevRecordType]],RecordTypes!$B$13:$C$27,2,0)</f>
        <v>User Login Start is Good</v>
      </c>
      <c r="M1159" t="str">
        <f>+VLOOKUP(Table1314[[#This Row],[DeviceMAC]],C1160:H3062,5,0)</f>
        <v>User Login Start is Good</v>
      </c>
    </row>
    <row r="1160" spans="2:13" ht="43.2" hidden="1" x14ac:dyDescent="0.3">
      <c r="B1160" s="5" t="s">
        <v>26</v>
      </c>
      <c r="C1160" s="5" t="s">
        <v>174</v>
      </c>
      <c r="D1160" s="6">
        <v>44340</v>
      </c>
      <c r="E1160" s="28">
        <v>44340.721354166679</v>
      </c>
      <c r="F1160" s="7">
        <v>156</v>
      </c>
      <c r="G1160" s="7" t="str">
        <f>VLOOKUP(Table1314[[#This Row],[LogRecordType]],RecordTypes!$B$13:$C$27,2,0)</f>
        <v>PowerDown Or Network Disconnect Discovered</v>
      </c>
      <c r="H1160" s="5" t="s">
        <v>67</v>
      </c>
      <c r="I1160" s="30">
        <f t="shared" si="17"/>
        <v>44340</v>
      </c>
      <c r="J1160" s="29">
        <f>+VLOOKUP(Table1314[[#This Row],[DeviceMAC]],C1161:F3063,3,0)</f>
        <v>44340.72119212964</v>
      </c>
      <c r="K1160">
        <f>+VLOOKUP(Table1314[[#This Row],[DeviceMAC]],C1161:F3063,4,0)</f>
        <v>151</v>
      </c>
      <c r="L1160" t="str">
        <f>VLOOKUP(Table1314[[#This Row],[PrevRecordType]],RecordTypes!$B$13:$C$27,2,0)</f>
        <v>Device Shutdown Finish</v>
      </c>
      <c r="M1160" t="str">
        <f>+VLOOKUP(Table1314[[#This Row],[DeviceMAC]],C1161:H3063,5,0)</f>
        <v>Device Shutdown Finish</v>
      </c>
    </row>
    <row r="1161" spans="2:13" ht="28.8" hidden="1" x14ac:dyDescent="0.3">
      <c r="B1161" s="5" t="s">
        <v>26</v>
      </c>
      <c r="C1161" s="5" t="s">
        <v>174</v>
      </c>
      <c r="D1161" s="6">
        <v>44340</v>
      </c>
      <c r="E1161" s="28">
        <v>44340.72119212964</v>
      </c>
      <c r="F1161" s="7">
        <v>151</v>
      </c>
      <c r="G1161" s="7" t="str">
        <f>VLOOKUP(Table1314[[#This Row],[LogRecordType]],RecordTypes!$B$13:$C$27,2,0)</f>
        <v>Device Shutdown Finish</v>
      </c>
      <c r="H1161" s="5" t="s">
        <v>175</v>
      </c>
      <c r="I1161" s="30">
        <f t="shared" si="17"/>
        <v>44340</v>
      </c>
      <c r="J1161" s="29">
        <f>+VLOOKUP(Table1314[[#This Row],[DeviceMAC]],C1162:F3064,3,0)</f>
        <v>44340.720405092601</v>
      </c>
      <c r="K1161">
        <f>+VLOOKUP(Table1314[[#This Row],[DeviceMAC]],C1162:F3064,4,0)</f>
        <v>149</v>
      </c>
      <c r="L1161" t="str">
        <f>VLOOKUP(Table1314[[#This Row],[PrevRecordType]],RecordTypes!$B$13:$C$27,2,0)</f>
        <v>Device Shutdown Start</v>
      </c>
      <c r="M1161" t="str">
        <f>+VLOOKUP(Table1314[[#This Row],[DeviceMAC]],C1162:H3064,5,0)</f>
        <v>Device Shutdown Start</v>
      </c>
    </row>
    <row r="1162" spans="2:13" hidden="1" x14ac:dyDescent="0.3">
      <c r="B1162" s="5" t="s">
        <v>26</v>
      </c>
      <c r="C1162" s="5" t="s">
        <v>174</v>
      </c>
      <c r="D1162" s="6">
        <v>44340</v>
      </c>
      <c r="E1162" s="28">
        <v>44340.720405092601</v>
      </c>
      <c r="F1162" s="7">
        <v>149</v>
      </c>
      <c r="G1162" s="7" t="str">
        <f>VLOOKUP(Table1314[[#This Row],[LogRecordType]],RecordTypes!$B$13:$C$27,2,0)</f>
        <v>Device Shutdown Start</v>
      </c>
      <c r="H1162" s="5" t="s">
        <v>175</v>
      </c>
      <c r="I1162" s="30">
        <f t="shared" si="17"/>
        <v>44340</v>
      </c>
      <c r="J1162" s="29">
        <f>+VLOOKUP(Table1314[[#This Row],[DeviceMAC]],C1163:F3065,3,0)</f>
        <v>44340.719965277785</v>
      </c>
      <c r="K1162">
        <f>+VLOOKUP(Table1314[[#This Row],[DeviceMAC]],C1163:F3065,4,0)</f>
        <v>144</v>
      </c>
      <c r="L1162" t="str">
        <f>VLOOKUP(Table1314[[#This Row],[PrevRecordType]],RecordTypes!$B$13:$C$27,2,0)</f>
        <v>User Logout is Good</v>
      </c>
      <c r="M1162" t="str">
        <f>+VLOOKUP(Table1314[[#This Row],[DeviceMAC]],C1163:H3065,5,0)</f>
        <v>User Logout is Good</v>
      </c>
    </row>
    <row r="1163" spans="2:13" hidden="1" x14ac:dyDescent="0.3">
      <c r="B1163" s="5" t="s">
        <v>26</v>
      </c>
      <c r="C1163" s="5" t="s">
        <v>174</v>
      </c>
      <c r="D1163" s="6">
        <v>44340</v>
      </c>
      <c r="E1163" s="28">
        <v>44340.719965277785</v>
      </c>
      <c r="F1163" s="7">
        <v>144</v>
      </c>
      <c r="G1163" s="7" t="str">
        <f>VLOOKUP(Table1314[[#This Row],[LogRecordType]],RecordTypes!$B$13:$C$27,2,0)</f>
        <v>User Logout is Good</v>
      </c>
      <c r="H1163" s="5" t="s">
        <v>181</v>
      </c>
      <c r="I1163" s="30">
        <f t="shared" ref="I1163:I1226" si="18">+VLOOKUP(C1163,C1164:H3066,2,0)</f>
        <v>44340</v>
      </c>
      <c r="J1163" s="29">
        <f>+VLOOKUP(Table1314[[#This Row],[DeviceMAC]],C1164:F3066,3,0)</f>
        <v>44340.719490740747</v>
      </c>
      <c r="K1163">
        <f>+VLOOKUP(Table1314[[#This Row],[DeviceMAC]],C1164:F3066,4,0)</f>
        <v>139</v>
      </c>
      <c r="L1163" t="str">
        <f>VLOOKUP(Table1314[[#This Row],[PrevRecordType]],RecordTypes!$B$13:$C$27,2,0)</f>
        <v>User Logout Start</v>
      </c>
      <c r="M1163" t="str">
        <f>+VLOOKUP(Table1314[[#This Row],[DeviceMAC]],C1164:H3066,5,0)</f>
        <v>User Logout Start</v>
      </c>
    </row>
    <row r="1164" spans="2:13" ht="28.8" hidden="1" x14ac:dyDescent="0.3">
      <c r="B1164" s="5" t="s">
        <v>26</v>
      </c>
      <c r="C1164" s="5" t="s">
        <v>174</v>
      </c>
      <c r="D1164" s="6">
        <v>44340</v>
      </c>
      <c r="E1164" s="28">
        <v>44340.719490740747</v>
      </c>
      <c r="F1164" s="7">
        <v>139</v>
      </c>
      <c r="G1164" s="7" t="str">
        <f>VLOOKUP(Table1314[[#This Row],[LogRecordType]],RecordTypes!$B$13:$C$27,2,0)</f>
        <v>User Logout Start</v>
      </c>
      <c r="H1164" s="5" t="s">
        <v>180</v>
      </c>
      <c r="I1164" s="30">
        <f t="shared" si="18"/>
        <v>44340</v>
      </c>
      <c r="J1164" s="29">
        <f>+VLOOKUP(Table1314[[#This Row],[DeviceMAC]],C1165:F3067,3,0)</f>
        <v>44340.333344907413</v>
      </c>
      <c r="K1164">
        <f>+VLOOKUP(Table1314[[#This Row],[DeviceMAC]],C1165:F3067,4,0)</f>
        <v>123</v>
      </c>
      <c r="L1164" t="str">
        <f>VLOOKUP(Table1314[[#This Row],[PrevRecordType]],RecordTypes!$B$13:$C$27,2,0)</f>
        <v>User Login Start is Good</v>
      </c>
      <c r="M1164" t="str">
        <f>+VLOOKUP(Table1314[[#This Row],[DeviceMAC]],C1165:H3067,5,0)</f>
        <v>User Login Start is Good</v>
      </c>
    </row>
    <row r="1165" spans="2:13" ht="43.2" hidden="1" x14ac:dyDescent="0.3">
      <c r="B1165" s="5" t="s">
        <v>26</v>
      </c>
      <c r="C1165" s="5" t="s">
        <v>166</v>
      </c>
      <c r="D1165" s="6">
        <v>44340</v>
      </c>
      <c r="E1165" s="28">
        <v>44340.719293981485</v>
      </c>
      <c r="F1165" s="7">
        <v>156</v>
      </c>
      <c r="G1165" s="7" t="str">
        <f>VLOOKUP(Table1314[[#This Row],[LogRecordType]],RecordTypes!$B$13:$C$27,2,0)</f>
        <v>PowerDown Or Network Disconnect Discovered</v>
      </c>
      <c r="H1165" s="5" t="s">
        <v>67</v>
      </c>
      <c r="I1165" s="30">
        <f t="shared" si="18"/>
        <v>44340</v>
      </c>
      <c r="J1165" s="29">
        <f>+VLOOKUP(Table1314[[#This Row],[DeviceMAC]],C1166:F3068,3,0)</f>
        <v>44340.719178240746</v>
      </c>
      <c r="K1165">
        <f>+VLOOKUP(Table1314[[#This Row],[DeviceMAC]],C1166:F3068,4,0)</f>
        <v>144</v>
      </c>
      <c r="L1165" t="str">
        <f>VLOOKUP(Table1314[[#This Row],[PrevRecordType]],RecordTypes!$B$13:$C$27,2,0)</f>
        <v>User Logout is Good</v>
      </c>
      <c r="M1165" t="str">
        <f>+VLOOKUP(Table1314[[#This Row],[DeviceMAC]],C1166:H3068,5,0)</f>
        <v>User Logout is Good</v>
      </c>
    </row>
    <row r="1166" spans="2:13" hidden="1" x14ac:dyDescent="0.3">
      <c r="B1166" s="5" t="s">
        <v>26</v>
      </c>
      <c r="C1166" s="5" t="s">
        <v>166</v>
      </c>
      <c r="D1166" s="6">
        <v>44340</v>
      </c>
      <c r="E1166" s="28">
        <v>44340.719178240746</v>
      </c>
      <c r="F1166" s="7">
        <v>144</v>
      </c>
      <c r="G1166" s="7" t="str">
        <f>VLOOKUP(Table1314[[#This Row],[LogRecordType]],RecordTypes!$B$13:$C$27,2,0)</f>
        <v>User Logout is Good</v>
      </c>
      <c r="H1166" s="5" t="s">
        <v>182</v>
      </c>
      <c r="I1166" s="30">
        <f t="shared" si="18"/>
        <v>44340</v>
      </c>
      <c r="J1166" s="29">
        <f>+VLOOKUP(Table1314[[#This Row],[DeviceMAC]],C1167:F3069,3,0)</f>
        <v>44340.718819444453</v>
      </c>
      <c r="K1166">
        <f>+VLOOKUP(Table1314[[#This Row],[DeviceMAC]],C1167:F3069,4,0)</f>
        <v>139</v>
      </c>
      <c r="L1166" t="str">
        <f>VLOOKUP(Table1314[[#This Row],[PrevRecordType]],RecordTypes!$B$13:$C$27,2,0)</f>
        <v>User Logout Start</v>
      </c>
      <c r="M1166" t="str">
        <f>+VLOOKUP(Table1314[[#This Row],[DeviceMAC]],C1167:H3069,5,0)</f>
        <v>User Logout Start</v>
      </c>
    </row>
    <row r="1167" spans="2:13" hidden="1" x14ac:dyDescent="0.3">
      <c r="B1167" s="5" t="s">
        <v>26</v>
      </c>
      <c r="C1167" s="5" t="s">
        <v>166</v>
      </c>
      <c r="D1167" s="6">
        <v>44340</v>
      </c>
      <c r="E1167" s="28">
        <v>44340.718819444453</v>
      </c>
      <c r="F1167" s="7">
        <v>139</v>
      </c>
      <c r="G1167" s="7" t="str">
        <f>VLOOKUP(Table1314[[#This Row],[LogRecordType]],RecordTypes!$B$13:$C$27,2,0)</f>
        <v>User Logout Start</v>
      </c>
      <c r="H1167" s="5" t="s">
        <v>182</v>
      </c>
      <c r="I1167" s="30">
        <f t="shared" si="18"/>
        <v>44340</v>
      </c>
      <c r="J1167" s="29">
        <f>+VLOOKUP(Table1314[[#This Row],[DeviceMAC]],C1168:F3070,3,0)</f>
        <v>44340.336458333339</v>
      </c>
      <c r="K1167">
        <f>+VLOOKUP(Table1314[[#This Row],[DeviceMAC]],C1168:F3070,4,0)</f>
        <v>123</v>
      </c>
      <c r="L1167" t="str">
        <f>VLOOKUP(Table1314[[#This Row],[PrevRecordType]],RecordTypes!$B$13:$C$27,2,0)</f>
        <v>User Login Start is Good</v>
      </c>
      <c r="M1167" t="str">
        <f>+VLOOKUP(Table1314[[#This Row],[DeviceMAC]],C1168:H3070,5,0)</f>
        <v>User Login Start is Good</v>
      </c>
    </row>
    <row r="1168" spans="2:13" ht="43.2" hidden="1" x14ac:dyDescent="0.3">
      <c r="B1168" s="5" t="s">
        <v>26</v>
      </c>
      <c r="C1168" s="5" t="s">
        <v>151</v>
      </c>
      <c r="D1168" s="6">
        <v>44340</v>
      </c>
      <c r="E1168" s="28">
        <v>44340.71761574073</v>
      </c>
      <c r="F1168" s="7">
        <v>156</v>
      </c>
      <c r="G1168" s="7" t="str">
        <f>VLOOKUP(Table1314[[#This Row],[LogRecordType]],RecordTypes!$B$13:$C$27,2,0)</f>
        <v>PowerDown Or Network Disconnect Discovered</v>
      </c>
      <c r="H1168" s="5" t="s">
        <v>67</v>
      </c>
      <c r="I1168" s="30">
        <f t="shared" si="18"/>
        <v>44340</v>
      </c>
      <c r="J1168" s="29">
        <f>+VLOOKUP(Table1314[[#This Row],[DeviceMAC]],C1169:F3071,3,0)</f>
        <v>44340.717488425915</v>
      </c>
      <c r="K1168">
        <f>+VLOOKUP(Table1314[[#This Row],[DeviceMAC]],C1169:F3071,4,0)</f>
        <v>144</v>
      </c>
      <c r="L1168" t="str">
        <f>VLOOKUP(Table1314[[#This Row],[PrevRecordType]],RecordTypes!$B$13:$C$27,2,0)</f>
        <v>User Logout is Good</v>
      </c>
      <c r="M1168" t="str">
        <f>+VLOOKUP(Table1314[[#This Row],[DeviceMAC]],C1169:H3071,5,0)</f>
        <v>User Logout is Good</v>
      </c>
    </row>
    <row r="1169" spans="2:13" hidden="1" x14ac:dyDescent="0.3">
      <c r="B1169" s="5" t="s">
        <v>26</v>
      </c>
      <c r="C1169" s="5" t="s">
        <v>151</v>
      </c>
      <c r="D1169" s="6">
        <v>44340</v>
      </c>
      <c r="E1169" s="28">
        <v>44340.717488425915</v>
      </c>
      <c r="F1169" s="7">
        <v>144</v>
      </c>
      <c r="G1169" s="7" t="str">
        <f>VLOOKUP(Table1314[[#This Row],[LogRecordType]],RecordTypes!$B$13:$C$27,2,0)</f>
        <v>User Logout is Good</v>
      </c>
      <c r="H1169" s="5" t="s">
        <v>181</v>
      </c>
      <c r="I1169" s="30">
        <f t="shared" si="18"/>
        <v>44340</v>
      </c>
      <c r="J1169" s="29">
        <f>+VLOOKUP(Table1314[[#This Row],[DeviceMAC]],C1170:F3072,3,0)</f>
        <v>44340.717025462953</v>
      </c>
      <c r="K1169">
        <f>+VLOOKUP(Table1314[[#This Row],[DeviceMAC]],C1170:F3072,4,0)</f>
        <v>139</v>
      </c>
      <c r="L1169" t="str">
        <f>VLOOKUP(Table1314[[#This Row],[PrevRecordType]],RecordTypes!$B$13:$C$27,2,0)</f>
        <v>User Logout Start</v>
      </c>
      <c r="M1169" t="str">
        <f>+VLOOKUP(Table1314[[#This Row],[DeviceMAC]],C1170:H3072,5,0)</f>
        <v>User Logout Start</v>
      </c>
    </row>
    <row r="1170" spans="2:13" hidden="1" x14ac:dyDescent="0.3">
      <c r="B1170" s="5" t="s">
        <v>26</v>
      </c>
      <c r="C1170" s="5" t="s">
        <v>151</v>
      </c>
      <c r="D1170" s="6">
        <v>44340</v>
      </c>
      <c r="E1170" s="28">
        <v>44340.717025462953</v>
      </c>
      <c r="F1170" s="7">
        <v>139</v>
      </c>
      <c r="G1170" s="7" t="str">
        <f>VLOOKUP(Table1314[[#This Row],[LogRecordType]],RecordTypes!$B$13:$C$27,2,0)</f>
        <v>User Logout Start</v>
      </c>
      <c r="H1170" s="5" t="s">
        <v>181</v>
      </c>
      <c r="I1170" s="30">
        <f t="shared" si="18"/>
        <v>44340</v>
      </c>
      <c r="J1170" s="29">
        <f>+VLOOKUP(Table1314[[#This Row],[DeviceMAC]],C1171:F3073,3,0)</f>
        <v>44340.339305555543</v>
      </c>
      <c r="K1170">
        <f>+VLOOKUP(Table1314[[#This Row],[DeviceMAC]],C1171:F3073,4,0)</f>
        <v>123</v>
      </c>
      <c r="L1170" t="str">
        <f>VLOOKUP(Table1314[[#This Row],[PrevRecordType]],RecordTypes!$B$13:$C$27,2,0)</f>
        <v>User Login Start is Good</v>
      </c>
      <c r="M1170" t="str">
        <f>+VLOOKUP(Table1314[[#This Row],[DeviceMAC]],C1171:H3073,5,0)</f>
        <v>User Login Start is Good</v>
      </c>
    </row>
    <row r="1171" spans="2:13" ht="43.2" hidden="1" x14ac:dyDescent="0.3">
      <c r="B1171" s="5" t="s">
        <v>26</v>
      </c>
      <c r="C1171" s="5" t="s">
        <v>162</v>
      </c>
      <c r="D1171" s="6">
        <v>44340</v>
      </c>
      <c r="E1171" s="28">
        <v>44340.716585648159</v>
      </c>
      <c r="F1171" s="7">
        <v>156</v>
      </c>
      <c r="G1171" s="7" t="str">
        <f>VLOOKUP(Table1314[[#This Row],[LogRecordType]],RecordTypes!$B$13:$C$27,2,0)</f>
        <v>PowerDown Or Network Disconnect Discovered</v>
      </c>
      <c r="H1171" s="5" t="s">
        <v>67</v>
      </c>
      <c r="I1171" s="30">
        <f t="shared" si="18"/>
        <v>44340</v>
      </c>
      <c r="J1171" s="29">
        <f>+VLOOKUP(Table1314[[#This Row],[DeviceMAC]],C1172:F3074,3,0)</f>
        <v>44340.716435185197</v>
      </c>
      <c r="K1171">
        <f>+VLOOKUP(Table1314[[#This Row],[DeviceMAC]],C1172:F3074,4,0)</f>
        <v>151</v>
      </c>
      <c r="L1171" t="str">
        <f>VLOOKUP(Table1314[[#This Row],[PrevRecordType]],RecordTypes!$B$13:$C$27,2,0)</f>
        <v>Device Shutdown Finish</v>
      </c>
      <c r="M1171" t="str">
        <f>+VLOOKUP(Table1314[[#This Row],[DeviceMAC]],C1172:H3074,5,0)</f>
        <v>Device Shutdown Finish</v>
      </c>
    </row>
    <row r="1172" spans="2:13" ht="28.8" hidden="1" x14ac:dyDescent="0.3">
      <c r="B1172" s="5" t="s">
        <v>26</v>
      </c>
      <c r="C1172" s="5" t="s">
        <v>162</v>
      </c>
      <c r="D1172" s="6">
        <v>44340</v>
      </c>
      <c r="E1172" s="28">
        <v>44340.716435185197</v>
      </c>
      <c r="F1172" s="7">
        <v>151</v>
      </c>
      <c r="G1172" s="7" t="str">
        <f>VLOOKUP(Table1314[[#This Row],[LogRecordType]],RecordTypes!$B$13:$C$27,2,0)</f>
        <v>Device Shutdown Finish</v>
      </c>
      <c r="H1172" s="5" t="s">
        <v>163</v>
      </c>
      <c r="I1172" s="30">
        <f t="shared" si="18"/>
        <v>44340</v>
      </c>
      <c r="J1172" s="29">
        <f>+VLOOKUP(Table1314[[#This Row],[DeviceMAC]],C1173:F3075,3,0)</f>
        <v>44340.715833333343</v>
      </c>
      <c r="K1172">
        <f>+VLOOKUP(Table1314[[#This Row],[DeviceMAC]],C1173:F3075,4,0)</f>
        <v>149</v>
      </c>
      <c r="L1172" t="str">
        <f>VLOOKUP(Table1314[[#This Row],[PrevRecordType]],RecordTypes!$B$13:$C$27,2,0)</f>
        <v>Device Shutdown Start</v>
      </c>
      <c r="M1172" t="str">
        <f>+VLOOKUP(Table1314[[#This Row],[DeviceMAC]],C1173:H3075,5,0)</f>
        <v>Device Shutdown Start</v>
      </c>
    </row>
    <row r="1173" spans="2:13" hidden="1" x14ac:dyDescent="0.3">
      <c r="B1173" s="5" t="s">
        <v>26</v>
      </c>
      <c r="C1173" s="5" t="s">
        <v>162</v>
      </c>
      <c r="D1173" s="6">
        <v>44340</v>
      </c>
      <c r="E1173" s="28">
        <v>44340.715833333343</v>
      </c>
      <c r="F1173" s="7">
        <v>149</v>
      </c>
      <c r="G1173" s="7" t="str">
        <f>VLOOKUP(Table1314[[#This Row],[LogRecordType]],RecordTypes!$B$13:$C$27,2,0)</f>
        <v>Device Shutdown Start</v>
      </c>
      <c r="H1173" s="5" t="s">
        <v>163</v>
      </c>
      <c r="I1173" s="30">
        <f t="shared" si="18"/>
        <v>44340</v>
      </c>
      <c r="J1173" s="29">
        <f>+VLOOKUP(Table1314[[#This Row],[DeviceMAC]],C1174:F3076,3,0)</f>
        <v>44340.715451388896</v>
      </c>
      <c r="K1173">
        <f>+VLOOKUP(Table1314[[#This Row],[DeviceMAC]],C1174:F3076,4,0)</f>
        <v>144</v>
      </c>
      <c r="L1173" t="str">
        <f>VLOOKUP(Table1314[[#This Row],[PrevRecordType]],RecordTypes!$B$13:$C$27,2,0)</f>
        <v>User Logout is Good</v>
      </c>
      <c r="M1173" t="str">
        <f>+VLOOKUP(Table1314[[#This Row],[DeviceMAC]],C1174:H3076,5,0)</f>
        <v>User Logout is Good</v>
      </c>
    </row>
    <row r="1174" spans="2:13" hidden="1" x14ac:dyDescent="0.3">
      <c r="B1174" s="5" t="s">
        <v>26</v>
      </c>
      <c r="C1174" s="5" t="s">
        <v>162</v>
      </c>
      <c r="D1174" s="6">
        <v>44340</v>
      </c>
      <c r="E1174" s="28">
        <v>44340.715451388896</v>
      </c>
      <c r="F1174" s="7">
        <v>144</v>
      </c>
      <c r="G1174" s="7" t="str">
        <f>VLOOKUP(Table1314[[#This Row],[LogRecordType]],RecordTypes!$B$13:$C$27,2,0)</f>
        <v>User Logout is Good</v>
      </c>
      <c r="H1174" s="5" t="s">
        <v>177</v>
      </c>
      <c r="I1174" s="30">
        <f t="shared" si="18"/>
        <v>44340</v>
      </c>
      <c r="J1174" s="29">
        <f>+VLOOKUP(Table1314[[#This Row],[DeviceMAC]],C1175:F3077,3,0)</f>
        <v>44340.715104166673</v>
      </c>
      <c r="K1174">
        <f>+VLOOKUP(Table1314[[#This Row],[DeviceMAC]],C1175:F3077,4,0)</f>
        <v>139</v>
      </c>
      <c r="L1174" t="str">
        <f>VLOOKUP(Table1314[[#This Row],[PrevRecordType]],RecordTypes!$B$13:$C$27,2,0)</f>
        <v>User Logout Start</v>
      </c>
      <c r="M1174" t="str">
        <f>+VLOOKUP(Table1314[[#This Row],[DeviceMAC]],C1175:H3077,5,0)</f>
        <v>User Logout Start</v>
      </c>
    </row>
    <row r="1175" spans="2:13" ht="28.8" hidden="1" x14ac:dyDescent="0.3">
      <c r="B1175" s="5" t="s">
        <v>26</v>
      </c>
      <c r="C1175" s="5" t="s">
        <v>162</v>
      </c>
      <c r="D1175" s="6">
        <v>44340</v>
      </c>
      <c r="E1175" s="28">
        <v>44340.715104166673</v>
      </c>
      <c r="F1175" s="7">
        <v>139</v>
      </c>
      <c r="G1175" s="7" t="str">
        <f>VLOOKUP(Table1314[[#This Row],[LogRecordType]],RecordTypes!$B$13:$C$27,2,0)</f>
        <v>User Logout Start</v>
      </c>
      <c r="H1175" s="5" t="s">
        <v>176</v>
      </c>
      <c r="I1175" s="30">
        <f t="shared" si="18"/>
        <v>44340</v>
      </c>
      <c r="J1175" s="29">
        <f>+VLOOKUP(Table1314[[#This Row],[DeviceMAC]],C1176:F3078,3,0)</f>
        <v>44340.331956018519</v>
      </c>
      <c r="K1175">
        <f>+VLOOKUP(Table1314[[#This Row],[DeviceMAC]],C1176:F3078,4,0)</f>
        <v>123</v>
      </c>
      <c r="L1175" t="str">
        <f>VLOOKUP(Table1314[[#This Row],[PrevRecordType]],RecordTypes!$B$13:$C$27,2,0)</f>
        <v>User Login Start is Good</v>
      </c>
      <c r="M1175" t="str">
        <f>+VLOOKUP(Table1314[[#This Row],[DeviceMAC]],C1176:H3078,5,0)</f>
        <v>User Login Start is Good</v>
      </c>
    </row>
    <row r="1176" spans="2:13" ht="43.2" hidden="1" x14ac:dyDescent="0.3">
      <c r="B1176" s="5" t="s">
        <v>26</v>
      </c>
      <c r="C1176" s="5" t="s">
        <v>149</v>
      </c>
      <c r="D1176" s="6">
        <v>44340</v>
      </c>
      <c r="E1176" s="28">
        <v>44340.713634259264</v>
      </c>
      <c r="F1176" s="7">
        <v>156</v>
      </c>
      <c r="G1176" s="7" t="str">
        <f>VLOOKUP(Table1314[[#This Row],[LogRecordType]],RecordTypes!$B$13:$C$27,2,0)</f>
        <v>PowerDown Or Network Disconnect Discovered</v>
      </c>
      <c r="H1176" s="5" t="s">
        <v>67</v>
      </c>
      <c r="I1176" s="30">
        <f t="shared" si="18"/>
        <v>44340</v>
      </c>
      <c r="J1176" s="29">
        <f>+VLOOKUP(Table1314[[#This Row],[DeviceMAC]],C1177:F3079,3,0)</f>
        <v>44340.713472222225</v>
      </c>
      <c r="K1176">
        <f>+VLOOKUP(Table1314[[#This Row],[DeviceMAC]],C1177:F3079,4,0)</f>
        <v>144</v>
      </c>
      <c r="L1176" t="str">
        <f>VLOOKUP(Table1314[[#This Row],[PrevRecordType]],RecordTypes!$B$13:$C$27,2,0)</f>
        <v>User Logout is Good</v>
      </c>
      <c r="M1176" t="str">
        <f>+VLOOKUP(Table1314[[#This Row],[DeviceMAC]],C1177:H3079,5,0)</f>
        <v>User Logout is Good</v>
      </c>
    </row>
    <row r="1177" spans="2:13" hidden="1" x14ac:dyDescent="0.3">
      <c r="B1177" s="5" t="s">
        <v>26</v>
      </c>
      <c r="C1177" s="5" t="s">
        <v>149</v>
      </c>
      <c r="D1177" s="6">
        <v>44340</v>
      </c>
      <c r="E1177" s="28">
        <v>44340.713472222225</v>
      </c>
      <c r="F1177" s="7">
        <v>144</v>
      </c>
      <c r="G1177" s="7" t="str">
        <f>VLOOKUP(Table1314[[#This Row],[LogRecordType]],RecordTypes!$B$13:$C$27,2,0)</f>
        <v>User Logout is Good</v>
      </c>
      <c r="H1177" s="5" t="s">
        <v>177</v>
      </c>
      <c r="I1177" s="30">
        <f t="shared" si="18"/>
        <v>44340</v>
      </c>
      <c r="J1177" s="29">
        <f>+VLOOKUP(Table1314[[#This Row],[DeviceMAC]],C1178:F3080,3,0)</f>
        <v>44340.713009259263</v>
      </c>
      <c r="K1177">
        <f>+VLOOKUP(Table1314[[#This Row],[DeviceMAC]],C1178:F3080,4,0)</f>
        <v>139</v>
      </c>
      <c r="L1177" t="str">
        <f>VLOOKUP(Table1314[[#This Row],[PrevRecordType]],RecordTypes!$B$13:$C$27,2,0)</f>
        <v>User Logout Start</v>
      </c>
      <c r="M1177" t="str">
        <f>+VLOOKUP(Table1314[[#This Row],[DeviceMAC]],C1178:H3080,5,0)</f>
        <v>User Logout Start</v>
      </c>
    </row>
    <row r="1178" spans="2:13" hidden="1" x14ac:dyDescent="0.3">
      <c r="B1178" s="5" t="s">
        <v>26</v>
      </c>
      <c r="C1178" s="5" t="s">
        <v>149</v>
      </c>
      <c r="D1178" s="6">
        <v>44340</v>
      </c>
      <c r="E1178" s="28">
        <v>44340.713009259263</v>
      </c>
      <c r="F1178" s="7">
        <v>139</v>
      </c>
      <c r="G1178" s="7" t="str">
        <f>VLOOKUP(Table1314[[#This Row],[LogRecordType]],RecordTypes!$B$13:$C$27,2,0)</f>
        <v>User Logout Start</v>
      </c>
      <c r="H1178" s="5" t="s">
        <v>177</v>
      </c>
      <c r="I1178" s="30">
        <f t="shared" si="18"/>
        <v>44340</v>
      </c>
      <c r="J1178" s="29">
        <f>+VLOOKUP(Table1314[[#This Row],[DeviceMAC]],C1179:F3081,3,0)</f>
        <v>44340.332743055558</v>
      </c>
      <c r="K1178">
        <f>+VLOOKUP(Table1314[[#This Row],[DeviceMAC]],C1179:F3081,4,0)</f>
        <v>123</v>
      </c>
      <c r="L1178" t="str">
        <f>VLOOKUP(Table1314[[#This Row],[PrevRecordType]],RecordTypes!$B$13:$C$27,2,0)</f>
        <v>User Login Start is Good</v>
      </c>
      <c r="M1178" t="str">
        <f>+VLOOKUP(Table1314[[#This Row],[DeviceMAC]],C1179:H3081,5,0)</f>
        <v>User Login Start is Good</v>
      </c>
    </row>
    <row r="1179" spans="2:13" ht="43.2" hidden="1" x14ac:dyDescent="0.3">
      <c r="B1179" s="5" t="s">
        <v>29</v>
      </c>
      <c r="C1179" s="5" t="s">
        <v>145</v>
      </c>
      <c r="D1179" s="6">
        <v>44340</v>
      </c>
      <c r="E1179" s="28">
        <v>44340.712916666656</v>
      </c>
      <c r="F1179" s="7">
        <v>156</v>
      </c>
      <c r="G1179" s="7" t="str">
        <f>VLOOKUP(Table1314[[#This Row],[LogRecordType]],RecordTypes!$B$13:$C$27,2,0)</f>
        <v>PowerDown Or Network Disconnect Discovered</v>
      </c>
      <c r="H1179" s="5" t="s">
        <v>67</v>
      </c>
      <c r="I1179" s="30">
        <f t="shared" si="18"/>
        <v>44340</v>
      </c>
      <c r="J1179" s="29">
        <f>+VLOOKUP(Table1314[[#This Row],[DeviceMAC]],C1180:F3082,3,0)</f>
        <v>44340.712777777764</v>
      </c>
      <c r="K1179">
        <f>+VLOOKUP(Table1314[[#This Row],[DeviceMAC]],C1180:F3082,4,0)</f>
        <v>144</v>
      </c>
      <c r="L1179" t="str">
        <f>VLOOKUP(Table1314[[#This Row],[PrevRecordType]],RecordTypes!$B$13:$C$27,2,0)</f>
        <v>User Logout is Good</v>
      </c>
      <c r="M1179" t="str">
        <f>+VLOOKUP(Table1314[[#This Row],[DeviceMAC]],C1180:H3082,5,0)</f>
        <v>User Logout is Good</v>
      </c>
    </row>
    <row r="1180" spans="2:13" hidden="1" x14ac:dyDescent="0.3">
      <c r="B1180" s="5" t="s">
        <v>29</v>
      </c>
      <c r="C1180" s="5" t="s">
        <v>145</v>
      </c>
      <c r="D1180" s="6">
        <v>44340</v>
      </c>
      <c r="E1180" s="28">
        <v>44340.712777777764</v>
      </c>
      <c r="F1180" s="7">
        <v>144</v>
      </c>
      <c r="G1180" s="7" t="str">
        <f>VLOOKUP(Table1314[[#This Row],[LogRecordType]],RecordTypes!$B$13:$C$27,2,0)</f>
        <v>User Logout is Good</v>
      </c>
      <c r="H1180" s="5" t="s">
        <v>183</v>
      </c>
      <c r="I1180" s="30">
        <f t="shared" si="18"/>
        <v>44340</v>
      </c>
      <c r="J1180" s="29">
        <f>+VLOOKUP(Table1314[[#This Row],[DeviceMAC]],C1181:F3083,3,0)</f>
        <v>44340.712349537025</v>
      </c>
      <c r="K1180">
        <f>+VLOOKUP(Table1314[[#This Row],[DeviceMAC]],C1181:F3083,4,0)</f>
        <v>139</v>
      </c>
      <c r="L1180" t="str">
        <f>VLOOKUP(Table1314[[#This Row],[PrevRecordType]],RecordTypes!$B$13:$C$27,2,0)</f>
        <v>User Logout Start</v>
      </c>
      <c r="M1180" t="str">
        <f>+VLOOKUP(Table1314[[#This Row],[DeviceMAC]],C1181:H3083,5,0)</f>
        <v>User Logout Start</v>
      </c>
    </row>
    <row r="1181" spans="2:13" hidden="1" x14ac:dyDescent="0.3">
      <c r="B1181" s="5" t="s">
        <v>29</v>
      </c>
      <c r="C1181" s="5" t="s">
        <v>145</v>
      </c>
      <c r="D1181" s="6">
        <v>44340</v>
      </c>
      <c r="E1181" s="28">
        <v>44340.712349537025</v>
      </c>
      <c r="F1181" s="7">
        <v>139</v>
      </c>
      <c r="G1181" s="7" t="str">
        <f>VLOOKUP(Table1314[[#This Row],[LogRecordType]],RecordTypes!$B$13:$C$27,2,0)</f>
        <v>User Logout Start</v>
      </c>
      <c r="H1181" s="5" t="s">
        <v>183</v>
      </c>
      <c r="I1181" s="30">
        <f t="shared" si="18"/>
        <v>44340</v>
      </c>
      <c r="J1181" s="29">
        <f>+VLOOKUP(Table1314[[#This Row],[DeviceMAC]],C1182:F3084,3,0)</f>
        <v>44340.330439814803</v>
      </c>
      <c r="K1181">
        <f>+VLOOKUP(Table1314[[#This Row],[DeviceMAC]],C1182:F3084,4,0)</f>
        <v>123</v>
      </c>
      <c r="L1181" t="str">
        <f>VLOOKUP(Table1314[[#This Row],[PrevRecordType]],RecordTypes!$B$13:$C$27,2,0)</f>
        <v>User Login Start is Good</v>
      </c>
      <c r="M1181" t="str">
        <f>+VLOOKUP(Table1314[[#This Row],[DeviceMAC]],C1182:H3084,5,0)</f>
        <v>User Login Start is Good</v>
      </c>
    </row>
    <row r="1182" spans="2:13" ht="43.2" hidden="1" x14ac:dyDescent="0.3">
      <c r="B1182" s="5" t="s">
        <v>29</v>
      </c>
      <c r="C1182" s="5" t="s">
        <v>153</v>
      </c>
      <c r="D1182" s="6">
        <v>44340</v>
      </c>
      <c r="E1182" s="28">
        <v>44340.711527777785</v>
      </c>
      <c r="F1182" s="7">
        <v>156</v>
      </c>
      <c r="G1182" s="7" t="str">
        <f>VLOOKUP(Table1314[[#This Row],[LogRecordType]],RecordTypes!$B$13:$C$27,2,0)</f>
        <v>PowerDown Or Network Disconnect Discovered</v>
      </c>
      <c r="H1182" s="5" t="s">
        <v>67</v>
      </c>
      <c r="I1182" s="30">
        <f t="shared" si="18"/>
        <v>44340</v>
      </c>
      <c r="J1182" s="29">
        <f>+VLOOKUP(Table1314[[#This Row],[DeviceMAC]],C1183:F3085,3,0)</f>
        <v>44340.711412037046</v>
      </c>
      <c r="K1182">
        <f>+VLOOKUP(Table1314[[#This Row],[DeviceMAC]],C1183:F3085,4,0)</f>
        <v>151</v>
      </c>
      <c r="L1182" t="str">
        <f>VLOOKUP(Table1314[[#This Row],[PrevRecordType]],RecordTypes!$B$13:$C$27,2,0)</f>
        <v>Device Shutdown Finish</v>
      </c>
      <c r="M1182" t="str">
        <f>+VLOOKUP(Table1314[[#This Row],[DeviceMAC]],C1183:H3085,5,0)</f>
        <v>Device Shutdown Finish</v>
      </c>
    </row>
    <row r="1183" spans="2:13" ht="28.8" hidden="1" x14ac:dyDescent="0.3">
      <c r="B1183" s="5" t="s">
        <v>29</v>
      </c>
      <c r="C1183" s="5" t="s">
        <v>153</v>
      </c>
      <c r="D1183" s="6">
        <v>44340</v>
      </c>
      <c r="E1183" s="28">
        <v>44340.711412037046</v>
      </c>
      <c r="F1183" s="7">
        <v>151</v>
      </c>
      <c r="G1183" s="7" t="str">
        <f>VLOOKUP(Table1314[[#This Row],[LogRecordType]],RecordTypes!$B$13:$C$27,2,0)</f>
        <v>Device Shutdown Finish</v>
      </c>
      <c r="H1183" s="5" t="s">
        <v>154</v>
      </c>
      <c r="I1183" s="30">
        <f t="shared" si="18"/>
        <v>44340</v>
      </c>
      <c r="J1183" s="29">
        <f>+VLOOKUP(Table1314[[#This Row],[DeviceMAC]],C1184:F3086,3,0)</f>
        <v>44340.710497685192</v>
      </c>
      <c r="K1183">
        <f>+VLOOKUP(Table1314[[#This Row],[DeviceMAC]],C1184:F3086,4,0)</f>
        <v>149</v>
      </c>
      <c r="L1183" t="str">
        <f>VLOOKUP(Table1314[[#This Row],[PrevRecordType]],RecordTypes!$B$13:$C$27,2,0)</f>
        <v>Device Shutdown Start</v>
      </c>
      <c r="M1183" t="str">
        <f>+VLOOKUP(Table1314[[#This Row],[DeviceMAC]],C1184:H3086,5,0)</f>
        <v>Device Shutdown Start</v>
      </c>
    </row>
    <row r="1184" spans="2:13" ht="43.2" hidden="1" x14ac:dyDescent="0.3">
      <c r="B1184" s="5" t="s">
        <v>26</v>
      </c>
      <c r="C1184" s="5" t="s">
        <v>184</v>
      </c>
      <c r="D1184" s="6">
        <v>44340</v>
      </c>
      <c r="E1184" s="28">
        <v>44340.711331018516</v>
      </c>
      <c r="F1184" s="7">
        <v>156</v>
      </c>
      <c r="G1184" s="7" t="str">
        <f>VLOOKUP(Table1314[[#This Row],[LogRecordType]],RecordTypes!$B$13:$C$27,2,0)</f>
        <v>PowerDown Or Network Disconnect Discovered</v>
      </c>
      <c r="H1184" s="5" t="s">
        <v>67</v>
      </c>
      <c r="I1184" s="30">
        <f t="shared" si="18"/>
        <v>44340</v>
      </c>
      <c r="J1184" s="29">
        <f>+VLOOKUP(Table1314[[#This Row],[DeviceMAC]],C1185:F3087,3,0)</f>
        <v>44340.711215277777</v>
      </c>
      <c r="K1184">
        <f>+VLOOKUP(Table1314[[#This Row],[DeviceMAC]],C1185:F3087,4,0)</f>
        <v>151</v>
      </c>
      <c r="L1184" t="str">
        <f>VLOOKUP(Table1314[[#This Row],[PrevRecordType]],RecordTypes!$B$13:$C$27,2,0)</f>
        <v>Device Shutdown Finish</v>
      </c>
      <c r="M1184" t="str">
        <f>+VLOOKUP(Table1314[[#This Row],[DeviceMAC]],C1185:H3087,5,0)</f>
        <v>Device Shutdown Finish</v>
      </c>
    </row>
    <row r="1185" spans="2:13" ht="28.8" hidden="1" x14ac:dyDescent="0.3">
      <c r="B1185" s="5" t="s">
        <v>26</v>
      </c>
      <c r="C1185" s="5" t="s">
        <v>184</v>
      </c>
      <c r="D1185" s="6">
        <v>44340</v>
      </c>
      <c r="E1185" s="28">
        <v>44340.711215277777</v>
      </c>
      <c r="F1185" s="7">
        <v>151</v>
      </c>
      <c r="G1185" s="7" t="str">
        <f>VLOOKUP(Table1314[[#This Row],[LogRecordType]],RecordTypes!$B$13:$C$27,2,0)</f>
        <v>Device Shutdown Finish</v>
      </c>
      <c r="H1185" s="5" t="s">
        <v>185</v>
      </c>
      <c r="I1185" s="30">
        <f t="shared" si="18"/>
        <v>44340</v>
      </c>
      <c r="J1185" s="29">
        <f>+VLOOKUP(Table1314[[#This Row],[DeviceMAC]],C1186:F3088,3,0)</f>
        <v>44340.710914351854</v>
      </c>
      <c r="K1185">
        <f>+VLOOKUP(Table1314[[#This Row],[DeviceMAC]],C1186:F3088,4,0)</f>
        <v>149</v>
      </c>
      <c r="L1185" t="str">
        <f>VLOOKUP(Table1314[[#This Row],[PrevRecordType]],RecordTypes!$B$13:$C$27,2,0)</f>
        <v>Device Shutdown Start</v>
      </c>
      <c r="M1185" t="str">
        <f>+VLOOKUP(Table1314[[#This Row],[DeviceMAC]],C1186:H3088,5,0)</f>
        <v>Device Shutdown Start</v>
      </c>
    </row>
    <row r="1186" spans="2:13" hidden="1" x14ac:dyDescent="0.3">
      <c r="B1186" s="5" t="s">
        <v>26</v>
      </c>
      <c r="C1186" s="5" t="s">
        <v>184</v>
      </c>
      <c r="D1186" s="6">
        <v>44340</v>
      </c>
      <c r="E1186" s="28">
        <v>44340.710914351854</v>
      </c>
      <c r="F1186" s="7">
        <v>149</v>
      </c>
      <c r="G1186" s="7" t="str">
        <f>VLOOKUP(Table1314[[#This Row],[LogRecordType]],RecordTypes!$B$13:$C$27,2,0)</f>
        <v>Device Shutdown Start</v>
      </c>
      <c r="H1186" s="5" t="s">
        <v>185</v>
      </c>
      <c r="I1186" s="30">
        <f t="shared" si="18"/>
        <v>44340</v>
      </c>
      <c r="J1186" s="29">
        <f>+VLOOKUP(Table1314[[#This Row],[DeviceMAC]],C1187:F3089,3,0)</f>
        <v>44340.710011574076</v>
      </c>
      <c r="K1186">
        <f>+VLOOKUP(Table1314[[#This Row],[DeviceMAC]],C1187:F3089,4,0)</f>
        <v>144</v>
      </c>
      <c r="L1186" t="str">
        <f>VLOOKUP(Table1314[[#This Row],[PrevRecordType]],RecordTypes!$B$13:$C$27,2,0)</f>
        <v>User Logout is Good</v>
      </c>
      <c r="M1186" t="str">
        <f>+VLOOKUP(Table1314[[#This Row],[DeviceMAC]],C1187:H3089,5,0)</f>
        <v>User Logout is Good</v>
      </c>
    </row>
    <row r="1187" spans="2:13" hidden="1" x14ac:dyDescent="0.3">
      <c r="B1187" s="5" t="s">
        <v>29</v>
      </c>
      <c r="C1187" s="5" t="s">
        <v>153</v>
      </c>
      <c r="D1187" s="6">
        <v>44340</v>
      </c>
      <c r="E1187" s="28">
        <v>44340.710497685192</v>
      </c>
      <c r="F1187" s="7">
        <v>149</v>
      </c>
      <c r="G1187" s="7" t="str">
        <f>VLOOKUP(Table1314[[#This Row],[LogRecordType]],RecordTypes!$B$13:$C$27,2,0)</f>
        <v>Device Shutdown Start</v>
      </c>
      <c r="H1187" s="5" t="s">
        <v>154</v>
      </c>
      <c r="I1187" s="30">
        <f t="shared" si="18"/>
        <v>44340</v>
      </c>
      <c r="J1187" s="29">
        <f>+VLOOKUP(Table1314[[#This Row],[DeviceMAC]],C1188:F3090,3,0)</f>
        <v>44340.70997685186</v>
      </c>
      <c r="K1187">
        <f>+VLOOKUP(Table1314[[#This Row],[DeviceMAC]],C1188:F3090,4,0)</f>
        <v>144</v>
      </c>
      <c r="L1187" t="str">
        <f>VLOOKUP(Table1314[[#This Row],[PrevRecordType]],RecordTypes!$B$13:$C$27,2,0)</f>
        <v>User Logout is Good</v>
      </c>
      <c r="M1187" t="str">
        <f>+VLOOKUP(Table1314[[#This Row],[DeviceMAC]],C1188:H3090,5,0)</f>
        <v>User Logout is Good</v>
      </c>
    </row>
    <row r="1188" spans="2:13" ht="43.2" hidden="1" x14ac:dyDescent="0.3">
      <c r="B1188" s="5" t="s">
        <v>29</v>
      </c>
      <c r="C1188" s="5" t="s">
        <v>147</v>
      </c>
      <c r="D1188" s="6">
        <v>44340</v>
      </c>
      <c r="E1188" s="28">
        <v>44340.710416666669</v>
      </c>
      <c r="F1188" s="7">
        <v>156</v>
      </c>
      <c r="G1188" s="7" t="str">
        <f>VLOOKUP(Table1314[[#This Row],[LogRecordType]],RecordTypes!$B$13:$C$27,2,0)</f>
        <v>PowerDown Or Network Disconnect Discovered</v>
      </c>
      <c r="H1188" s="5" t="s">
        <v>67</v>
      </c>
      <c r="I1188" s="30">
        <f t="shared" si="18"/>
        <v>44340</v>
      </c>
      <c r="J1188" s="29">
        <f>+VLOOKUP(Table1314[[#This Row],[DeviceMAC]],C1189:F3091,3,0)</f>
        <v>44340.71025462963</v>
      </c>
      <c r="K1188">
        <f>+VLOOKUP(Table1314[[#This Row],[DeviceMAC]],C1189:F3091,4,0)</f>
        <v>144</v>
      </c>
      <c r="L1188" t="str">
        <f>VLOOKUP(Table1314[[#This Row],[PrevRecordType]],RecordTypes!$B$13:$C$27,2,0)</f>
        <v>User Logout is Good</v>
      </c>
      <c r="M1188" t="str">
        <f>+VLOOKUP(Table1314[[#This Row],[DeviceMAC]],C1189:H3091,5,0)</f>
        <v>User Logout is Good</v>
      </c>
    </row>
    <row r="1189" spans="2:13" hidden="1" x14ac:dyDescent="0.3">
      <c r="B1189" s="5" t="s">
        <v>29</v>
      </c>
      <c r="C1189" s="5" t="s">
        <v>147</v>
      </c>
      <c r="D1189" s="6">
        <v>44340</v>
      </c>
      <c r="E1189" s="28">
        <v>44340.71025462963</v>
      </c>
      <c r="F1189" s="7">
        <v>144</v>
      </c>
      <c r="G1189" s="7" t="str">
        <f>VLOOKUP(Table1314[[#This Row],[LogRecordType]],RecordTypes!$B$13:$C$27,2,0)</f>
        <v>User Logout is Good</v>
      </c>
      <c r="H1189" s="5" t="s">
        <v>160</v>
      </c>
      <c r="I1189" s="30">
        <f t="shared" si="18"/>
        <v>44340</v>
      </c>
      <c r="J1189" s="29">
        <f>+VLOOKUP(Table1314[[#This Row],[DeviceMAC]],C1190:F3092,3,0)</f>
        <v>44340.708958333336</v>
      </c>
      <c r="K1189">
        <f>+VLOOKUP(Table1314[[#This Row],[DeviceMAC]],C1190:F3092,4,0)</f>
        <v>139</v>
      </c>
      <c r="L1189" t="str">
        <f>VLOOKUP(Table1314[[#This Row],[PrevRecordType]],RecordTypes!$B$13:$C$27,2,0)</f>
        <v>User Logout Start</v>
      </c>
      <c r="M1189" t="str">
        <f>+VLOOKUP(Table1314[[#This Row],[DeviceMAC]],C1190:H3092,5,0)</f>
        <v>User Logout Start</v>
      </c>
    </row>
    <row r="1190" spans="2:13" ht="43.2" hidden="1" x14ac:dyDescent="0.3">
      <c r="B1190" s="5" t="s">
        <v>26</v>
      </c>
      <c r="C1190" s="5" t="s">
        <v>141</v>
      </c>
      <c r="D1190" s="6">
        <v>44340</v>
      </c>
      <c r="E1190" s="28">
        <v>44340.710231481484</v>
      </c>
      <c r="F1190" s="7">
        <v>156</v>
      </c>
      <c r="G1190" s="7" t="str">
        <f>VLOOKUP(Table1314[[#This Row],[LogRecordType]],RecordTypes!$B$13:$C$27,2,0)</f>
        <v>PowerDown Or Network Disconnect Discovered</v>
      </c>
      <c r="H1190" s="5" t="s">
        <v>67</v>
      </c>
      <c r="I1190" s="30">
        <f t="shared" si="18"/>
        <v>44340</v>
      </c>
      <c r="J1190" s="29">
        <f>+VLOOKUP(Table1314[[#This Row],[DeviceMAC]],C1191:F3093,3,0)</f>
        <v>44340.710115740745</v>
      </c>
      <c r="K1190">
        <f>+VLOOKUP(Table1314[[#This Row],[DeviceMAC]],C1191:F3093,4,0)</f>
        <v>144</v>
      </c>
      <c r="L1190" t="str">
        <f>VLOOKUP(Table1314[[#This Row],[PrevRecordType]],RecordTypes!$B$13:$C$27,2,0)</f>
        <v>User Logout is Good</v>
      </c>
      <c r="M1190" t="str">
        <f>+VLOOKUP(Table1314[[#This Row],[DeviceMAC]],C1191:H3093,5,0)</f>
        <v>User Logout is Good</v>
      </c>
    </row>
    <row r="1191" spans="2:13" hidden="1" x14ac:dyDescent="0.3">
      <c r="B1191" s="5" t="s">
        <v>26</v>
      </c>
      <c r="C1191" s="5" t="s">
        <v>141</v>
      </c>
      <c r="D1191" s="6">
        <v>44340</v>
      </c>
      <c r="E1191" s="28">
        <v>44340.710115740745</v>
      </c>
      <c r="F1191" s="7">
        <v>144</v>
      </c>
      <c r="G1191" s="7" t="str">
        <f>VLOOKUP(Table1314[[#This Row],[LogRecordType]],RecordTypes!$B$13:$C$27,2,0)</f>
        <v>User Logout is Good</v>
      </c>
      <c r="H1191" s="5" t="s">
        <v>161</v>
      </c>
      <c r="I1191" s="30">
        <f t="shared" si="18"/>
        <v>44340</v>
      </c>
      <c r="J1191" s="29">
        <f>+VLOOKUP(Table1314[[#This Row],[DeviceMAC]],C1192:F3094,3,0)</f>
        <v>44340.709675925929</v>
      </c>
      <c r="K1191">
        <f>+VLOOKUP(Table1314[[#This Row],[DeviceMAC]],C1192:F3094,4,0)</f>
        <v>139</v>
      </c>
      <c r="L1191" t="str">
        <f>VLOOKUP(Table1314[[#This Row],[PrevRecordType]],RecordTypes!$B$13:$C$27,2,0)</f>
        <v>User Logout Start</v>
      </c>
      <c r="M1191" t="str">
        <f>+VLOOKUP(Table1314[[#This Row],[DeviceMAC]],C1192:H3094,5,0)</f>
        <v>User Logout Start</v>
      </c>
    </row>
    <row r="1192" spans="2:13" hidden="1" x14ac:dyDescent="0.3">
      <c r="B1192" s="5" t="s">
        <v>26</v>
      </c>
      <c r="C1192" s="5" t="s">
        <v>184</v>
      </c>
      <c r="D1192" s="6">
        <v>44340</v>
      </c>
      <c r="E1192" s="28">
        <v>44340.710011574076</v>
      </c>
      <c r="F1192" s="7">
        <v>144</v>
      </c>
      <c r="G1192" s="7" t="str">
        <f>VLOOKUP(Table1314[[#This Row],[LogRecordType]],RecordTypes!$B$13:$C$27,2,0)</f>
        <v>User Logout is Good</v>
      </c>
      <c r="H1192" s="5" t="s">
        <v>182</v>
      </c>
      <c r="I1192" s="30">
        <f t="shared" si="18"/>
        <v>44340</v>
      </c>
      <c r="J1192" s="29">
        <f>+VLOOKUP(Table1314[[#This Row],[DeviceMAC]],C1193:F3095,3,0)</f>
        <v>44340.708645833336</v>
      </c>
      <c r="K1192">
        <f>+VLOOKUP(Table1314[[#This Row],[DeviceMAC]],C1193:F3095,4,0)</f>
        <v>139</v>
      </c>
      <c r="L1192" t="str">
        <f>VLOOKUP(Table1314[[#This Row],[PrevRecordType]],RecordTypes!$B$13:$C$27,2,0)</f>
        <v>User Logout Start</v>
      </c>
      <c r="M1192" t="str">
        <f>+VLOOKUP(Table1314[[#This Row],[DeviceMAC]],C1193:H3095,5,0)</f>
        <v>User Logout Start</v>
      </c>
    </row>
    <row r="1193" spans="2:13" hidden="1" x14ac:dyDescent="0.3">
      <c r="B1193" s="5" t="s">
        <v>29</v>
      </c>
      <c r="C1193" s="5" t="s">
        <v>153</v>
      </c>
      <c r="D1193" s="6">
        <v>44340</v>
      </c>
      <c r="E1193" s="28">
        <v>44340.70997685186</v>
      </c>
      <c r="F1193" s="7">
        <v>144</v>
      </c>
      <c r="G1193" s="7" t="str">
        <f>VLOOKUP(Table1314[[#This Row],[LogRecordType]],RecordTypes!$B$13:$C$27,2,0)</f>
        <v>User Logout is Good</v>
      </c>
      <c r="H1193" s="5" t="s">
        <v>169</v>
      </c>
      <c r="I1193" s="30">
        <f t="shared" si="18"/>
        <v>44340</v>
      </c>
      <c r="J1193" s="29">
        <f>+VLOOKUP(Table1314[[#This Row],[DeviceMAC]],C1194:F3096,3,0)</f>
        <v>44340.709560185191</v>
      </c>
      <c r="K1193">
        <f>+VLOOKUP(Table1314[[#This Row],[DeviceMAC]],C1194:F3096,4,0)</f>
        <v>139</v>
      </c>
      <c r="L1193" t="str">
        <f>VLOOKUP(Table1314[[#This Row],[PrevRecordType]],RecordTypes!$B$13:$C$27,2,0)</f>
        <v>User Logout Start</v>
      </c>
      <c r="M1193" t="str">
        <f>+VLOOKUP(Table1314[[#This Row],[DeviceMAC]],C1194:H3096,5,0)</f>
        <v>User Logout Start</v>
      </c>
    </row>
    <row r="1194" spans="2:13" hidden="1" x14ac:dyDescent="0.3">
      <c r="B1194" s="5" t="s">
        <v>26</v>
      </c>
      <c r="C1194" s="5" t="s">
        <v>141</v>
      </c>
      <c r="D1194" s="6">
        <v>44340</v>
      </c>
      <c r="E1194" s="28">
        <v>44340.709675925929</v>
      </c>
      <c r="F1194" s="7">
        <v>139</v>
      </c>
      <c r="G1194" s="7" t="str">
        <f>VLOOKUP(Table1314[[#This Row],[LogRecordType]],RecordTypes!$B$13:$C$27,2,0)</f>
        <v>User Logout Start</v>
      </c>
      <c r="H1194" s="5" t="s">
        <v>161</v>
      </c>
      <c r="I1194" s="30">
        <f t="shared" si="18"/>
        <v>44340</v>
      </c>
      <c r="J1194" s="29">
        <f>+VLOOKUP(Table1314[[#This Row],[DeviceMAC]],C1195:F3097,3,0)</f>
        <v>44340.325439814813</v>
      </c>
      <c r="K1194">
        <f>+VLOOKUP(Table1314[[#This Row],[DeviceMAC]],C1195:F3097,4,0)</f>
        <v>123</v>
      </c>
      <c r="L1194" t="str">
        <f>VLOOKUP(Table1314[[#This Row],[PrevRecordType]],RecordTypes!$B$13:$C$27,2,0)</f>
        <v>User Login Start is Good</v>
      </c>
      <c r="M1194" t="str">
        <f>+VLOOKUP(Table1314[[#This Row],[DeviceMAC]],C1195:H3097,5,0)</f>
        <v>User Login Start is Good</v>
      </c>
    </row>
    <row r="1195" spans="2:13" ht="28.8" hidden="1" x14ac:dyDescent="0.3">
      <c r="B1195" s="5" t="s">
        <v>29</v>
      </c>
      <c r="C1195" s="5" t="s">
        <v>153</v>
      </c>
      <c r="D1195" s="6">
        <v>44340</v>
      </c>
      <c r="E1195" s="28">
        <v>44340.709560185191</v>
      </c>
      <c r="F1195" s="7">
        <v>139</v>
      </c>
      <c r="G1195" s="7" t="str">
        <f>VLOOKUP(Table1314[[#This Row],[LogRecordType]],RecordTypes!$B$13:$C$27,2,0)</f>
        <v>User Logout Start</v>
      </c>
      <c r="H1195" s="5" t="s">
        <v>168</v>
      </c>
      <c r="I1195" s="30">
        <f t="shared" si="18"/>
        <v>44340</v>
      </c>
      <c r="J1195" s="29">
        <f>+VLOOKUP(Table1314[[#This Row],[DeviceMAC]],C1196:F3098,3,0)</f>
        <v>44340.331377314818</v>
      </c>
      <c r="K1195">
        <f>+VLOOKUP(Table1314[[#This Row],[DeviceMAC]],C1196:F3098,4,0)</f>
        <v>123</v>
      </c>
      <c r="L1195" t="str">
        <f>VLOOKUP(Table1314[[#This Row],[PrevRecordType]],RecordTypes!$B$13:$C$27,2,0)</f>
        <v>User Login Start is Good</v>
      </c>
      <c r="M1195" t="str">
        <f>+VLOOKUP(Table1314[[#This Row],[DeviceMAC]],C1196:H3098,5,0)</f>
        <v>User Login Start is Good</v>
      </c>
    </row>
    <row r="1196" spans="2:13" ht="43.2" hidden="1" x14ac:dyDescent="0.3">
      <c r="B1196" s="5" t="s">
        <v>26</v>
      </c>
      <c r="C1196" s="5" t="s">
        <v>143</v>
      </c>
      <c r="D1196" s="6">
        <v>44340</v>
      </c>
      <c r="E1196" s="28">
        <v>44340.709305555545</v>
      </c>
      <c r="F1196" s="7">
        <v>156</v>
      </c>
      <c r="G1196" s="7" t="str">
        <f>VLOOKUP(Table1314[[#This Row],[LogRecordType]],RecordTypes!$B$13:$C$27,2,0)</f>
        <v>PowerDown Or Network Disconnect Discovered</v>
      </c>
      <c r="H1196" s="5" t="s">
        <v>67</v>
      </c>
      <c r="I1196" s="30">
        <f t="shared" si="18"/>
        <v>44340</v>
      </c>
      <c r="J1196" s="29">
        <f>+VLOOKUP(Table1314[[#This Row],[DeviceMAC]],C1197:F3099,3,0)</f>
        <v>44340.709166666653</v>
      </c>
      <c r="K1196">
        <f>+VLOOKUP(Table1314[[#This Row],[DeviceMAC]],C1197:F3099,4,0)</f>
        <v>144</v>
      </c>
      <c r="L1196" t="str">
        <f>VLOOKUP(Table1314[[#This Row],[PrevRecordType]],RecordTypes!$B$13:$C$27,2,0)</f>
        <v>User Logout is Good</v>
      </c>
      <c r="M1196" t="str">
        <f>+VLOOKUP(Table1314[[#This Row],[DeviceMAC]],C1197:H3099,5,0)</f>
        <v>User Logout is Good</v>
      </c>
    </row>
    <row r="1197" spans="2:13" hidden="1" x14ac:dyDescent="0.3">
      <c r="B1197" s="5" t="s">
        <v>26</v>
      </c>
      <c r="C1197" s="5" t="s">
        <v>143</v>
      </c>
      <c r="D1197" s="6">
        <v>44340</v>
      </c>
      <c r="E1197" s="28">
        <v>44340.709166666653</v>
      </c>
      <c r="F1197" s="7">
        <v>144</v>
      </c>
      <c r="G1197" s="7" t="str">
        <f>VLOOKUP(Table1314[[#This Row],[LogRecordType]],RecordTypes!$B$13:$C$27,2,0)</f>
        <v>User Logout is Good</v>
      </c>
      <c r="H1197" s="5" t="s">
        <v>155</v>
      </c>
      <c r="I1197" s="30">
        <f t="shared" si="18"/>
        <v>44340</v>
      </c>
      <c r="J1197" s="29">
        <f>+VLOOKUP(Table1314[[#This Row],[DeviceMAC]],C1198:F3100,3,0)</f>
        <v>44340.707835648136</v>
      </c>
      <c r="K1197">
        <f>+VLOOKUP(Table1314[[#This Row],[DeviceMAC]],C1198:F3100,4,0)</f>
        <v>139</v>
      </c>
      <c r="L1197" t="str">
        <f>VLOOKUP(Table1314[[#This Row],[PrevRecordType]],RecordTypes!$B$13:$C$27,2,0)</f>
        <v>User Logout Start</v>
      </c>
      <c r="M1197" t="str">
        <f>+VLOOKUP(Table1314[[#This Row],[DeviceMAC]],C1198:H3100,5,0)</f>
        <v>User Logout Start</v>
      </c>
    </row>
    <row r="1198" spans="2:13" hidden="1" x14ac:dyDescent="0.3">
      <c r="B1198" s="5" t="s">
        <v>29</v>
      </c>
      <c r="C1198" s="5" t="s">
        <v>147</v>
      </c>
      <c r="D1198" s="6">
        <v>44340</v>
      </c>
      <c r="E1198" s="28">
        <v>44340.708958333336</v>
      </c>
      <c r="F1198" s="7">
        <v>139</v>
      </c>
      <c r="G1198" s="7" t="str">
        <f>VLOOKUP(Table1314[[#This Row],[LogRecordType]],RecordTypes!$B$13:$C$27,2,0)</f>
        <v>User Logout Start</v>
      </c>
      <c r="H1198" s="5" t="s">
        <v>160</v>
      </c>
      <c r="I1198" s="30">
        <f t="shared" si="18"/>
        <v>44340</v>
      </c>
      <c r="J1198" s="29">
        <f>+VLOOKUP(Table1314[[#This Row],[DeviceMAC]],C1199:F3101,3,0)</f>
        <v>44340.330775462964</v>
      </c>
      <c r="K1198">
        <f>+VLOOKUP(Table1314[[#This Row],[DeviceMAC]],C1199:F3101,4,0)</f>
        <v>123</v>
      </c>
      <c r="L1198" t="str">
        <f>VLOOKUP(Table1314[[#This Row],[PrevRecordType]],RecordTypes!$B$13:$C$27,2,0)</f>
        <v>User Login Start is Good</v>
      </c>
      <c r="M1198" t="str">
        <f>+VLOOKUP(Table1314[[#This Row],[DeviceMAC]],C1199:H3101,5,0)</f>
        <v>User Login Start is Good</v>
      </c>
    </row>
    <row r="1199" spans="2:13" ht="28.8" hidden="1" x14ac:dyDescent="0.3">
      <c r="B1199" s="5" t="s">
        <v>26</v>
      </c>
      <c r="C1199" s="5" t="s">
        <v>184</v>
      </c>
      <c r="D1199" s="6">
        <v>44340</v>
      </c>
      <c r="E1199" s="28">
        <v>44340.708645833336</v>
      </c>
      <c r="F1199" s="7">
        <v>139</v>
      </c>
      <c r="G1199" s="7" t="str">
        <f>VLOOKUP(Table1314[[#This Row],[LogRecordType]],RecordTypes!$B$13:$C$27,2,0)</f>
        <v>User Logout Start</v>
      </c>
      <c r="H1199" s="5" t="s">
        <v>186</v>
      </c>
      <c r="I1199" s="30">
        <f t="shared" si="18"/>
        <v>44340</v>
      </c>
      <c r="J1199" s="29">
        <f>+VLOOKUP(Table1314[[#This Row],[DeviceMAC]],C1200:F3102,3,0)</f>
        <v>44340.339409722226</v>
      </c>
      <c r="K1199">
        <f>+VLOOKUP(Table1314[[#This Row],[DeviceMAC]],C1200:F3102,4,0)</f>
        <v>123</v>
      </c>
      <c r="L1199" t="str">
        <f>VLOOKUP(Table1314[[#This Row],[PrevRecordType]],RecordTypes!$B$13:$C$27,2,0)</f>
        <v>User Login Start is Good</v>
      </c>
      <c r="M1199" t="str">
        <f>+VLOOKUP(Table1314[[#This Row],[DeviceMAC]],C1200:H3102,5,0)</f>
        <v>User Login Start is Good</v>
      </c>
    </row>
    <row r="1200" spans="2:13" hidden="1" x14ac:dyDescent="0.3">
      <c r="B1200" s="5" t="s">
        <v>26</v>
      </c>
      <c r="C1200" s="5" t="s">
        <v>143</v>
      </c>
      <c r="D1200" s="6">
        <v>44340</v>
      </c>
      <c r="E1200" s="28">
        <v>44340.707835648136</v>
      </c>
      <c r="F1200" s="7">
        <v>139</v>
      </c>
      <c r="G1200" s="7" t="str">
        <f>VLOOKUP(Table1314[[#This Row],[LogRecordType]],RecordTypes!$B$13:$C$27,2,0)</f>
        <v>User Logout Start</v>
      </c>
      <c r="H1200" s="5" t="s">
        <v>155</v>
      </c>
      <c r="I1200" s="30">
        <f t="shared" si="18"/>
        <v>44340</v>
      </c>
      <c r="J1200" s="29">
        <f>+VLOOKUP(Table1314[[#This Row],[DeviceMAC]],C1201:F3103,3,0)</f>
        <v>44340.335983796285</v>
      </c>
      <c r="K1200">
        <f>+VLOOKUP(Table1314[[#This Row],[DeviceMAC]],C1201:F3103,4,0)</f>
        <v>123</v>
      </c>
      <c r="L1200" t="str">
        <f>VLOOKUP(Table1314[[#This Row],[PrevRecordType]],RecordTypes!$B$13:$C$27,2,0)</f>
        <v>User Login Start is Good</v>
      </c>
      <c r="M1200" t="str">
        <f>+VLOOKUP(Table1314[[#This Row],[DeviceMAC]],C1201:H3103,5,0)</f>
        <v>User Login Start is Good</v>
      </c>
    </row>
    <row r="1201" spans="2:13" ht="43.2" hidden="1" x14ac:dyDescent="0.3">
      <c r="B1201" s="5" t="s">
        <v>26</v>
      </c>
      <c r="C1201" s="5" t="s">
        <v>164</v>
      </c>
      <c r="D1201" s="6">
        <v>44340</v>
      </c>
      <c r="E1201" s="28">
        <v>44340.704583333325</v>
      </c>
      <c r="F1201" s="7">
        <v>156</v>
      </c>
      <c r="G1201" s="7" t="str">
        <f>VLOOKUP(Table1314[[#This Row],[LogRecordType]],RecordTypes!$B$13:$C$27,2,0)</f>
        <v>PowerDown Or Network Disconnect Discovered</v>
      </c>
      <c r="H1201" s="5" t="s">
        <v>67</v>
      </c>
      <c r="I1201" s="30">
        <f t="shared" si="18"/>
        <v>44340</v>
      </c>
      <c r="J1201" s="29">
        <f>+VLOOKUP(Table1314[[#This Row],[DeviceMAC]],C1202:F3104,3,0)</f>
        <v>44340.704432870363</v>
      </c>
      <c r="K1201">
        <f>+VLOOKUP(Table1314[[#This Row],[DeviceMAC]],C1202:F3104,4,0)</f>
        <v>151</v>
      </c>
      <c r="L1201" t="str">
        <f>VLOOKUP(Table1314[[#This Row],[PrevRecordType]],RecordTypes!$B$13:$C$27,2,0)</f>
        <v>Device Shutdown Finish</v>
      </c>
      <c r="M1201" t="str">
        <f>+VLOOKUP(Table1314[[#This Row],[DeviceMAC]],C1202:H3104,5,0)</f>
        <v>Device Shutdown Finish</v>
      </c>
    </row>
    <row r="1202" spans="2:13" ht="28.8" hidden="1" x14ac:dyDescent="0.3">
      <c r="B1202" s="5" t="s">
        <v>26</v>
      </c>
      <c r="C1202" s="5" t="s">
        <v>164</v>
      </c>
      <c r="D1202" s="6">
        <v>44340</v>
      </c>
      <c r="E1202" s="28">
        <v>44340.704432870363</v>
      </c>
      <c r="F1202" s="7">
        <v>151</v>
      </c>
      <c r="G1202" s="7" t="str">
        <f>VLOOKUP(Table1314[[#This Row],[LogRecordType]],RecordTypes!$B$13:$C$27,2,0)</f>
        <v>Device Shutdown Finish</v>
      </c>
      <c r="H1202" s="5" t="s">
        <v>165</v>
      </c>
      <c r="I1202" s="30">
        <f t="shared" si="18"/>
        <v>44340</v>
      </c>
      <c r="J1202" s="29">
        <f>+VLOOKUP(Table1314[[#This Row],[DeviceMAC]],C1203:F3105,3,0)</f>
        <v>44340.703553240732</v>
      </c>
      <c r="K1202">
        <f>+VLOOKUP(Table1314[[#This Row],[DeviceMAC]],C1203:F3105,4,0)</f>
        <v>149</v>
      </c>
      <c r="L1202" t="str">
        <f>VLOOKUP(Table1314[[#This Row],[PrevRecordType]],RecordTypes!$B$13:$C$27,2,0)</f>
        <v>Device Shutdown Start</v>
      </c>
      <c r="M1202" t="str">
        <f>+VLOOKUP(Table1314[[#This Row],[DeviceMAC]],C1203:H3105,5,0)</f>
        <v>Device Shutdown Start</v>
      </c>
    </row>
    <row r="1203" spans="2:13" hidden="1" x14ac:dyDescent="0.3">
      <c r="B1203" s="5" t="s">
        <v>26</v>
      </c>
      <c r="C1203" s="5" t="s">
        <v>164</v>
      </c>
      <c r="D1203" s="6">
        <v>44340</v>
      </c>
      <c r="E1203" s="28">
        <v>44340.703553240732</v>
      </c>
      <c r="F1203" s="7">
        <v>149</v>
      </c>
      <c r="G1203" s="7" t="str">
        <f>VLOOKUP(Table1314[[#This Row],[LogRecordType]],RecordTypes!$B$13:$C$27,2,0)</f>
        <v>Device Shutdown Start</v>
      </c>
      <c r="H1203" s="5" t="s">
        <v>165</v>
      </c>
      <c r="I1203" s="30">
        <f t="shared" si="18"/>
        <v>44340</v>
      </c>
      <c r="J1203" s="29">
        <f>+VLOOKUP(Table1314[[#This Row],[DeviceMAC]],C1204:F3106,3,0)</f>
        <v>44340.703194444439</v>
      </c>
      <c r="K1203">
        <f>+VLOOKUP(Table1314[[#This Row],[DeviceMAC]],C1204:F3106,4,0)</f>
        <v>144</v>
      </c>
      <c r="L1203" t="str">
        <f>VLOOKUP(Table1314[[#This Row],[PrevRecordType]],RecordTypes!$B$13:$C$27,2,0)</f>
        <v>User Logout is Good</v>
      </c>
      <c r="M1203" t="str">
        <f>+VLOOKUP(Table1314[[#This Row],[DeviceMAC]],C1204:H3106,5,0)</f>
        <v>User Logout is Good</v>
      </c>
    </row>
    <row r="1204" spans="2:13" hidden="1" x14ac:dyDescent="0.3">
      <c r="B1204" s="5" t="s">
        <v>26</v>
      </c>
      <c r="C1204" s="5" t="s">
        <v>164</v>
      </c>
      <c r="D1204" s="6">
        <v>44340</v>
      </c>
      <c r="E1204" s="28">
        <v>44340.703194444439</v>
      </c>
      <c r="F1204" s="7">
        <v>144</v>
      </c>
      <c r="G1204" s="7" t="str">
        <f>VLOOKUP(Table1314[[#This Row],[LogRecordType]],RecordTypes!$B$13:$C$27,2,0)</f>
        <v>User Logout is Good</v>
      </c>
      <c r="H1204" s="5" t="s">
        <v>179</v>
      </c>
      <c r="I1204" s="30">
        <f t="shared" si="18"/>
        <v>44340</v>
      </c>
      <c r="J1204" s="29">
        <f>+VLOOKUP(Table1314[[#This Row],[DeviceMAC]],C1205:F3107,3,0)</f>
        <v>44340.701898148145</v>
      </c>
      <c r="K1204">
        <f>+VLOOKUP(Table1314[[#This Row],[DeviceMAC]],C1205:F3107,4,0)</f>
        <v>139</v>
      </c>
      <c r="L1204" t="str">
        <f>VLOOKUP(Table1314[[#This Row],[PrevRecordType]],RecordTypes!$B$13:$C$27,2,0)</f>
        <v>User Logout Start</v>
      </c>
      <c r="M1204" t="str">
        <f>+VLOOKUP(Table1314[[#This Row],[DeviceMAC]],C1205:H3107,5,0)</f>
        <v>User Logout Start</v>
      </c>
    </row>
    <row r="1205" spans="2:13" ht="43.2" hidden="1" x14ac:dyDescent="0.3">
      <c r="B1205" s="5" t="s">
        <v>26</v>
      </c>
      <c r="C1205" s="5" t="s">
        <v>156</v>
      </c>
      <c r="D1205" s="6">
        <v>44340</v>
      </c>
      <c r="E1205" s="28">
        <v>44340.701898148152</v>
      </c>
      <c r="F1205" s="7">
        <v>156</v>
      </c>
      <c r="G1205" s="7" t="str">
        <f>VLOOKUP(Table1314[[#This Row],[LogRecordType]],RecordTypes!$B$13:$C$27,2,0)</f>
        <v>PowerDown Or Network Disconnect Discovered</v>
      </c>
      <c r="H1205" s="5" t="s">
        <v>67</v>
      </c>
      <c r="I1205" s="30">
        <f t="shared" si="18"/>
        <v>44340</v>
      </c>
      <c r="J1205" s="29">
        <f>+VLOOKUP(Table1314[[#This Row],[DeviceMAC]],C1206:F3108,3,0)</f>
        <v>44340.701782407414</v>
      </c>
      <c r="K1205">
        <f>+VLOOKUP(Table1314[[#This Row],[DeviceMAC]],C1206:F3108,4,0)</f>
        <v>151</v>
      </c>
      <c r="L1205" t="str">
        <f>VLOOKUP(Table1314[[#This Row],[PrevRecordType]],RecordTypes!$B$13:$C$27,2,0)</f>
        <v>Device Shutdown Finish</v>
      </c>
      <c r="M1205" t="str">
        <f>+VLOOKUP(Table1314[[#This Row],[DeviceMAC]],C1206:H3108,5,0)</f>
        <v>Device Shutdown Finish</v>
      </c>
    </row>
    <row r="1206" spans="2:13" ht="28.8" hidden="1" x14ac:dyDescent="0.3">
      <c r="B1206" s="5" t="s">
        <v>26</v>
      </c>
      <c r="C1206" s="5" t="s">
        <v>164</v>
      </c>
      <c r="D1206" s="6">
        <v>44340</v>
      </c>
      <c r="E1206" s="28">
        <v>44340.701898148145</v>
      </c>
      <c r="F1206" s="7">
        <v>139</v>
      </c>
      <c r="G1206" s="7" t="str">
        <f>VLOOKUP(Table1314[[#This Row],[LogRecordType]],RecordTypes!$B$13:$C$27,2,0)</f>
        <v>User Logout Start</v>
      </c>
      <c r="H1206" s="5" t="s">
        <v>178</v>
      </c>
      <c r="I1206" s="30">
        <f t="shared" si="18"/>
        <v>44340</v>
      </c>
      <c r="J1206" s="29">
        <f>+VLOOKUP(Table1314[[#This Row],[DeviceMAC]],C1207:F3109,3,0)</f>
        <v>44340.332743055551</v>
      </c>
      <c r="K1206">
        <f>+VLOOKUP(Table1314[[#This Row],[DeviceMAC]],C1207:F3109,4,0)</f>
        <v>123</v>
      </c>
      <c r="L1206" t="str">
        <f>VLOOKUP(Table1314[[#This Row],[PrevRecordType]],RecordTypes!$B$13:$C$27,2,0)</f>
        <v>User Login Start is Good</v>
      </c>
      <c r="M1206" t="str">
        <f>+VLOOKUP(Table1314[[#This Row],[DeviceMAC]],C1207:H3109,5,0)</f>
        <v>User Login Start is Good</v>
      </c>
    </row>
    <row r="1207" spans="2:13" ht="28.8" hidden="1" x14ac:dyDescent="0.3">
      <c r="B1207" s="5" t="s">
        <v>26</v>
      </c>
      <c r="C1207" s="5" t="s">
        <v>156</v>
      </c>
      <c r="D1207" s="6">
        <v>44340</v>
      </c>
      <c r="E1207" s="28">
        <v>44340.701782407414</v>
      </c>
      <c r="F1207" s="7">
        <v>151</v>
      </c>
      <c r="G1207" s="7" t="str">
        <f>VLOOKUP(Table1314[[#This Row],[LogRecordType]],RecordTypes!$B$13:$C$27,2,0)</f>
        <v>Device Shutdown Finish</v>
      </c>
      <c r="H1207" s="5" t="s">
        <v>157</v>
      </c>
      <c r="I1207" s="30">
        <f t="shared" si="18"/>
        <v>44340</v>
      </c>
      <c r="J1207" s="29">
        <f>+VLOOKUP(Table1314[[#This Row],[DeviceMAC]],C1208:F3110,3,0)</f>
        <v>44340.700960648152</v>
      </c>
      <c r="K1207">
        <f>+VLOOKUP(Table1314[[#This Row],[DeviceMAC]],C1208:F3110,4,0)</f>
        <v>149</v>
      </c>
      <c r="L1207" t="str">
        <f>VLOOKUP(Table1314[[#This Row],[PrevRecordType]],RecordTypes!$B$13:$C$27,2,0)</f>
        <v>Device Shutdown Start</v>
      </c>
      <c r="M1207" t="str">
        <f>+VLOOKUP(Table1314[[#This Row],[DeviceMAC]],C1208:H3110,5,0)</f>
        <v>Device Shutdown Start</v>
      </c>
    </row>
    <row r="1208" spans="2:13" hidden="1" x14ac:dyDescent="0.3">
      <c r="B1208" s="5" t="s">
        <v>26</v>
      </c>
      <c r="C1208" s="5" t="s">
        <v>156</v>
      </c>
      <c r="D1208" s="6">
        <v>44340</v>
      </c>
      <c r="E1208" s="28">
        <v>44340.700960648152</v>
      </c>
      <c r="F1208" s="7">
        <v>149</v>
      </c>
      <c r="G1208" s="7" t="str">
        <f>VLOOKUP(Table1314[[#This Row],[LogRecordType]],RecordTypes!$B$13:$C$27,2,0)</f>
        <v>Device Shutdown Start</v>
      </c>
      <c r="H1208" s="5" t="s">
        <v>157</v>
      </c>
      <c r="I1208" s="30">
        <f t="shared" si="18"/>
        <v>44340</v>
      </c>
      <c r="J1208" s="29">
        <f>+VLOOKUP(Table1314[[#This Row],[DeviceMAC]],C1209:F3111,3,0)</f>
        <v>44340.700509259266</v>
      </c>
      <c r="K1208">
        <f>+VLOOKUP(Table1314[[#This Row],[DeviceMAC]],C1209:F3111,4,0)</f>
        <v>144</v>
      </c>
      <c r="L1208" t="str">
        <f>VLOOKUP(Table1314[[#This Row],[PrevRecordType]],RecordTypes!$B$13:$C$27,2,0)</f>
        <v>User Logout is Good</v>
      </c>
      <c r="M1208" t="str">
        <f>+VLOOKUP(Table1314[[#This Row],[DeviceMAC]],C1209:H3111,5,0)</f>
        <v>User Logout is Good</v>
      </c>
    </row>
    <row r="1209" spans="2:13" ht="43.2" hidden="1" x14ac:dyDescent="0.3">
      <c r="B1209" s="5" t="s">
        <v>29</v>
      </c>
      <c r="C1209" s="5" t="s">
        <v>107</v>
      </c>
      <c r="D1209" s="6">
        <v>44340</v>
      </c>
      <c r="E1209" s="28">
        <v>44340.700914351859</v>
      </c>
      <c r="F1209" s="7">
        <v>156</v>
      </c>
      <c r="G1209" s="7" t="str">
        <f>VLOOKUP(Table1314[[#This Row],[LogRecordType]],RecordTypes!$B$13:$C$27,2,0)</f>
        <v>PowerDown Or Network Disconnect Discovered</v>
      </c>
      <c r="H1209" s="5" t="s">
        <v>67</v>
      </c>
      <c r="I1209" s="30">
        <f t="shared" si="18"/>
        <v>44340</v>
      </c>
      <c r="J1209" s="29">
        <f>+VLOOKUP(Table1314[[#This Row],[DeviceMAC]],C1210:F3112,3,0)</f>
        <v>44340.700787037043</v>
      </c>
      <c r="K1209">
        <f>+VLOOKUP(Table1314[[#This Row],[DeviceMAC]],C1210:F3112,4,0)</f>
        <v>144</v>
      </c>
      <c r="L1209" t="str">
        <f>VLOOKUP(Table1314[[#This Row],[PrevRecordType]],RecordTypes!$B$13:$C$27,2,0)</f>
        <v>User Logout is Good</v>
      </c>
      <c r="M1209" t="str">
        <f>+VLOOKUP(Table1314[[#This Row],[DeviceMAC]],C1210:H3112,5,0)</f>
        <v>User Logout is Good</v>
      </c>
    </row>
    <row r="1210" spans="2:13" hidden="1" x14ac:dyDescent="0.3">
      <c r="B1210" s="5" t="s">
        <v>29</v>
      </c>
      <c r="C1210" s="5" t="s">
        <v>107</v>
      </c>
      <c r="D1210" s="6">
        <v>44340</v>
      </c>
      <c r="E1210" s="28">
        <v>44340.700787037043</v>
      </c>
      <c r="F1210" s="7">
        <v>144</v>
      </c>
      <c r="G1210" s="7" t="str">
        <f>VLOOKUP(Table1314[[#This Row],[LogRecordType]],RecordTypes!$B$13:$C$27,2,0)</f>
        <v>User Logout is Good</v>
      </c>
      <c r="H1210" s="5" t="s">
        <v>115</v>
      </c>
      <c r="I1210" s="30">
        <f t="shared" si="18"/>
        <v>44340</v>
      </c>
      <c r="J1210" s="29">
        <f>+VLOOKUP(Table1314[[#This Row],[DeviceMAC]],C1211:F3113,3,0)</f>
        <v>44340.700370370374</v>
      </c>
      <c r="K1210">
        <f>+VLOOKUP(Table1314[[#This Row],[DeviceMAC]],C1211:F3113,4,0)</f>
        <v>139</v>
      </c>
      <c r="L1210" t="str">
        <f>VLOOKUP(Table1314[[#This Row],[PrevRecordType]],RecordTypes!$B$13:$C$27,2,0)</f>
        <v>User Logout Start</v>
      </c>
      <c r="M1210" t="str">
        <f>+VLOOKUP(Table1314[[#This Row],[DeviceMAC]],C1211:H3113,5,0)</f>
        <v>User Logout Start</v>
      </c>
    </row>
    <row r="1211" spans="2:13" hidden="1" x14ac:dyDescent="0.3">
      <c r="B1211" s="5" t="s">
        <v>26</v>
      </c>
      <c r="C1211" s="5" t="s">
        <v>156</v>
      </c>
      <c r="D1211" s="6">
        <v>44340</v>
      </c>
      <c r="E1211" s="28">
        <v>44340.700509259266</v>
      </c>
      <c r="F1211" s="7">
        <v>144</v>
      </c>
      <c r="G1211" s="7" t="str">
        <f>VLOOKUP(Table1314[[#This Row],[LogRecordType]],RecordTypes!$B$13:$C$27,2,0)</f>
        <v>User Logout is Good</v>
      </c>
      <c r="H1211" s="5" t="s">
        <v>173</v>
      </c>
      <c r="I1211" s="30">
        <f t="shared" si="18"/>
        <v>44340</v>
      </c>
      <c r="J1211" s="29">
        <f>+VLOOKUP(Table1314[[#This Row],[DeviceMAC]],C1212:F3114,3,0)</f>
        <v>44340.699224537042</v>
      </c>
      <c r="K1211">
        <f>+VLOOKUP(Table1314[[#This Row],[DeviceMAC]],C1212:F3114,4,0)</f>
        <v>139</v>
      </c>
      <c r="L1211" t="str">
        <f>VLOOKUP(Table1314[[#This Row],[PrevRecordType]],RecordTypes!$B$13:$C$27,2,0)</f>
        <v>User Logout Start</v>
      </c>
      <c r="M1211" t="str">
        <f>+VLOOKUP(Table1314[[#This Row],[DeviceMAC]],C1212:H3114,5,0)</f>
        <v>User Logout Start</v>
      </c>
    </row>
    <row r="1212" spans="2:13" hidden="1" x14ac:dyDescent="0.3">
      <c r="B1212" s="5" t="s">
        <v>29</v>
      </c>
      <c r="C1212" s="5" t="s">
        <v>107</v>
      </c>
      <c r="D1212" s="6">
        <v>44340</v>
      </c>
      <c r="E1212" s="28">
        <v>44340.700370370374</v>
      </c>
      <c r="F1212" s="7">
        <v>139</v>
      </c>
      <c r="G1212" s="7" t="str">
        <f>VLOOKUP(Table1314[[#This Row],[LogRecordType]],RecordTypes!$B$13:$C$27,2,0)</f>
        <v>User Logout Start</v>
      </c>
      <c r="H1212" s="5" t="s">
        <v>115</v>
      </c>
      <c r="I1212" s="30">
        <f t="shared" si="18"/>
        <v>44340</v>
      </c>
      <c r="J1212" s="29">
        <f>+VLOOKUP(Table1314[[#This Row],[DeviceMAC]],C1213:F3115,3,0)</f>
        <v>44340.31759259259</v>
      </c>
      <c r="K1212">
        <f>+VLOOKUP(Table1314[[#This Row],[DeviceMAC]],C1213:F3115,4,0)</f>
        <v>123</v>
      </c>
      <c r="L1212" t="str">
        <f>VLOOKUP(Table1314[[#This Row],[PrevRecordType]],RecordTypes!$B$13:$C$27,2,0)</f>
        <v>User Login Start is Good</v>
      </c>
      <c r="M1212" t="str">
        <f>+VLOOKUP(Table1314[[#This Row],[DeviceMAC]],C1213:H3115,5,0)</f>
        <v>User Login Start is Good</v>
      </c>
    </row>
    <row r="1213" spans="2:13" ht="28.8" hidden="1" x14ac:dyDescent="0.3">
      <c r="B1213" s="5" t="s">
        <v>26</v>
      </c>
      <c r="C1213" s="5" t="s">
        <v>156</v>
      </c>
      <c r="D1213" s="6">
        <v>44340</v>
      </c>
      <c r="E1213" s="28">
        <v>44340.699224537042</v>
      </c>
      <c r="F1213" s="7">
        <v>139</v>
      </c>
      <c r="G1213" s="7" t="str">
        <f>VLOOKUP(Table1314[[#This Row],[LogRecordType]],RecordTypes!$B$13:$C$27,2,0)</f>
        <v>User Logout Start</v>
      </c>
      <c r="H1213" s="5" t="s">
        <v>172</v>
      </c>
      <c r="I1213" s="30">
        <f t="shared" si="18"/>
        <v>44340</v>
      </c>
      <c r="J1213" s="29">
        <f>+VLOOKUP(Table1314[[#This Row],[DeviceMAC]],C1214:F3116,3,0)</f>
        <v>44340.332094907411</v>
      </c>
      <c r="K1213">
        <f>+VLOOKUP(Table1314[[#This Row],[DeviceMAC]],C1214:F3116,4,0)</f>
        <v>123</v>
      </c>
      <c r="L1213" t="str">
        <f>VLOOKUP(Table1314[[#This Row],[PrevRecordType]],RecordTypes!$B$13:$C$27,2,0)</f>
        <v>User Login Start is Good</v>
      </c>
      <c r="M1213" t="str">
        <f>+VLOOKUP(Table1314[[#This Row],[DeviceMAC]],C1214:H3116,5,0)</f>
        <v>User Login Start is Good</v>
      </c>
    </row>
    <row r="1214" spans="2:13" ht="43.2" hidden="1" x14ac:dyDescent="0.3">
      <c r="B1214" s="5" t="s">
        <v>29</v>
      </c>
      <c r="C1214" s="5" t="s">
        <v>135</v>
      </c>
      <c r="D1214" s="6">
        <v>44340</v>
      </c>
      <c r="E1214" s="28">
        <v>44340.697812500002</v>
      </c>
      <c r="F1214" s="7">
        <v>156</v>
      </c>
      <c r="G1214" s="7" t="str">
        <f>VLOOKUP(Table1314[[#This Row],[LogRecordType]],RecordTypes!$B$13:$C$27,2,0)</f>
        <v>PowerDown Or Network Disconnect Discovered</v>
      </c>
      <c r="H1214" s="5" t="s">
        <v>67</v>
      </c>
      <c r="I1214" s="30">
        <f t="shared" si="18"/>
        <v>44340</v>
      </c>
      <c r="J1214" s="29">
        <f>+VLOOKUP(Table1314[[#This Row],[DeviceMAC]],C1215:F3117,3,0)</f>
        <v>44340.697662037041</v>
      </c>
      <c r="K1214">
        <f>+VLOOKUP(Table1314[[#This Row],[DeviceMAC]],C1215:F3117,4,0)</f>
        <v>151</v>
      </c>
      <c r="L1214" t="str">
        <f>VLOOKUP(Table1314[[#This Row],[PrevRecordType]],RecordTypes!$B$13:$C$27,2,0)</f>
        <v>Device Shutdown Finish</v>
      </c>
      <c r="M1214" t="str">
        <f>+VLOOKUP(Table1314[[#This Row],[DeviceMAC]],C1215:H3117,5,0)</f>
        <v>Device Shutdown Finish</v>
      </c>
    </row>
    <row r="1215" spans="2:13" ht="28.8" hidden="1" x14ac:dyDescent="0.3">
      <c r="B1215" s="5" t="s">
        <v>29</v>
      </c>
      <c r="C1215" s="5" t="s">
        <v>135</v>
      </c>
      <c r="D1215" s="6">
        <v>44340</v>
      </c>
      <c r="E1215" s="28">
        <v>44340.697662037041</v>
      </c>
      <c r="F1215" s="7">
        <v>151</v>
      </c>
      <c r="G1215" s="7" t="str">
        <f>VLOOKUP(Table1314[[#This Row],[LogRecordType]],RecordTypes!$B$13:$C$27,2,0)</f>
        <v>Device Shutdown Finish</v>
      </c>
      <c r="H1215" s="5" t="s">
        <v>136</v>
      </c>
      <c r="I1215" s="30">
        <f t="shared" si="18"/>
        <v>44340</v>
      </c>
      <c r="J1215" s="29">
        <f>+VLOOKUP(Table1314[[#This Row],[DeviceMAC]],C1216:F3118,3,0)</f>
        <v>44340.697372685187</v>
      </c>
      <c r="K1215">
        <f>+VLOOKUP(Table1314[[#This Row],[DeviceMAC]],C1216:F3118,4,0)</f>
        <v>149</v>
      </c>
      <c r="L1215" t="str">
        <f>VLOOKUP(Table1314[[#This Row],[PrevRecordType]],RecordTypes!$B$13:$C$27,2,0)</f>
        <v>Device Shutdown Start</v>
      </c>
      <c r="M1215" t="str">
        <f>+VLOOKUP(Table1314[[#This Row],[DeviceMAC]],C1216:H3118,5,0)</f>
        <v>Device Shutdown Start</v>
      </c>
    </row>
    <row r="1216" spans="2:13" hidden="1" x14ac:dyDescent="0.3">
      <c r="B1216" s="5" t="s">
        <v>29</v>
      </c>
      <c r="C1216" s="5" t="s">
        <v>135</v>
      </c>
      <c r="D1216" s="6">
        <v>44340</v>
      </c>
      <c r="E1216" s="28">
        <v>44340.697372685187</v>
      </c>
      <c r="F1216" s="7">
        <v>149</v>
      </c>
      <c r="G1216" s="7" t="str">
        <f>VLOOKUP(Table1314[[#This Row],[LogRecordType]],RecordTypes!$B$13:$C$27,2,0)</f>
        <v>Device Shutdown Start</v>
      </c>
      <c r="H1216" s="5" t="s">
        <v>136</v>
      </c>
      <c r="I1216" s="30">
        <f t="shared" si="18"/>
        <v>44340</v>
      </c>
      <c r="J1216" s="29">
        <f>+VLOOKUP(Table1314[[#This Row],[DeviceMAC]],C1217:F3119,3,0)</f>
        <v>44340.696863425925</v>
      </c>
      <c r="K1216">
        <f>+VLOOKUP(Table1314[[#This Row],[DeviceMAC]],C1217:F3119,4,0)</f>
        <v>144</v>
      </c>
      <c r="L1216" t="str">
        <f>VLOOKUP(Table1314[[#This Row],[PrevRecordType]],RecordTypes!$B$13:$C$27,2,0)</f>
        <v>User Logout is Good</v>
      </c>
      <c r="M1216" t="str">
        <f>+VLOOKUP(Table1314[[#This Row],[DeviceMAC]],C1217:H3119,5,0)</f>
        <v>User Logout is Good</v>
      </c>
    </row>
    <row r="1217" spans="2:13" ht="43.2" hidden="1" x14ac:dyDescent="0.3">
      <c r="B1217" s="5" t="s">
        <v>29</v>
      </c>
      <c r="C1217" s="5" t="s">
        <v>116</v>
      </c>
      <c r="D1217" s="6">
        <v>44340</v>
      </c>
      <c r="E1217" s="28">
        <v>44340.697152777771</v>
      </c>
      <c r="F1217" s="7">
        <v>156</v>
      </c>
      <c r="G1217" s="7" t="str">
        <f>VLOOKUP(Table1314[[#This Row],[LogRecordType]],RecordTypes!$B$13:$C$27,2,0)</f>
        <v>PowerDown Or Network Disconnect Discovered</v>
      </c>
      <c r="H1217" s="5" t="s">
        <v>67</v>
      </c>
      <c r="I1217" s="30">
        <f t="shared" si="18"/>
        <v>44340</v>
      </c>
      <c r="J1217" s="29">
        <f>+VLOOKUP(Table1314[[#This Row],[DeviceMAC]],C1218:F3120,3,0)</f>
        <v>44340.696990740733</v>
      </c>
      <c r="K1217">
        <f>+VLOOKUP(Table1314[[#This Row],[DeviceMAC]],C1218:F3120,4,0)</f>
        <v>144</v>
      </c>
      <c r="L1217" t="str">
        <f>VLOOKUP(Table1314[[#This Row],[PrevRecordType]],RecordTypes!$B$13:$C$27,2,0)</f>
        <v>User Logout is Good</v>
      </c>
      <c r="M1217" t="str">
        <f>+VLOOKUP(Table1314[[#This Row],[DeviceMAC]],C1218:H3120,5,0)</f>
        <v>User Logout is Good</v>
      </c>
    </row>
    <row r="1218" spans="2:13" hidden="1" x14ac:dyDescent="0.3">
      <c r="B1218" s="5" t="s">
        <v>29</v>
      </c>
      <c r="C1218" s="5" t="s">
        <v>116</v>
      </c>
      <c r="D1218" s="6">
        <v>44340</v>
      </c>
      <c r="E1218" s="28">
        <v>44340.696990740733</v>
      </c>
      <c r="F1218" s="7">
        <v>144</v>
      </c>
      <c r="G1218" s="7" t="str">
        <f>VLOOKUP(Table1314[[#This Row],[LogRecordType]],RecordTypes!$B$13:$C$27,2,0)</f>
        <v>User Logout is Good</v>
      </c>
      <c r="H1218" s="5" t="s">
        <v>128</v>
      </c>
      <c r="I1218" s="30">
        <f t="shared" si="18"/>
        <v>44340</v>
      </c>
      <c r="J1218" s="29">
        <f>+VLOOKUP(Table1314[[#This Row],[DeviceMAC]],C1219:F3121,3,0)</f>
        <v>44340.69663194444</v>
      </c>
      <c r="K1218">
        <f>+VLOOKUP(Table1314[[#This Row],[DeviceMAC]],C1219:F3121,4,0)</f>
        <v>139</v>
      </c>
      <c r="L1218" t="str">
        <f>VLOOKUP(Table1314[[#This Row],[PrevRecordType]],RecordTypes!$B$13:$C$27,2,0)</f>
        <v>User Logout Start</v>
      </c>
      <c r="M1218" t="str">
        <f>+VLOOKUP(Table1314[[#This Row],[DeviceMAC]],C1219:H3121,5,0)</f>
        <v>User Logout Start</v>
      </c>
    </row>
    <row r="1219" spans="2:13" hidden="1" x14ac:dyDescent="0.3">
      <c r="B1219" s="5" t="s">
        <v>29</v>
      </c>
      <c r="C1219" s="5" t="s">
        <v>135</v>
      </c>
      <c r="D1219" s="6">
        <v>44340</v>
      </c>
      <c r="E1219" s="28">
        <v>44340.696863425925</v>
      </c>
      <c r="F1219" s="7">
        <v>144</v>
      </c>
      <c r="G1219" s="7" t="str">
        <f>VLOOKUP(Table1314[[#This Row],[LogRecordType]],RecordTypes!$B$13:$C$27,2,0)</f>
        <v>User Logout is Good</v>
      </c>
      <c r="H1219" s="5" t="s">
        <v>130</v>
      </c>
      <c r="I1219" s="30">
        <f t="shared" si="18"/>
        <v>44340</v>
      </c>
      <c r="J1219" s="29">
        <f>+VLOOKUP(Table1314[[#This Row],[DeviceMAC]],C1220:F3122,3,0)</f>
        <v>44340.695555555561</v>
      </c>
      <c r="K1219">
        <f>+VLOOKUP(Table1314[[#This Row],[DeviceMAC]],C1220:F3122,4,0)</f>
        <v>139</v>
      </c>
      <c r="L1219" t="str">
        <f>VLOOKUP(Table1314[[#This Row],[PrevRecordType]],RecordTypes!$B$13:$C$27,2,0)</f>
        <v>User Logout Start</v>
      </c>
      <c r="M1219" t="str">
        <f>+VLOOKUP(Table1314[[#This Row],[DeviceMAC]],C1220:H3122,5,0)</f>
        <v>User Logout Start</v>
      </c>
    </row>
    <row r="1220" spans="2:13" hidden="1" x14ac:dyDescent="0.3">
      <c r="B1220" s="5" t="s">
        <v>29</v>
      </c>
      <c r="C1220" s="5" t="s">
        <v>116</v>
      </c>
      <c r="D1220" s="6">
        <v>44340</v>
      </c>
      <c r="E1220" s="28">
        <v>44340.69663194444</v>
      </c>
      <c r="F1220" s="7">
        <v>139</v>
      </c>
      <c r="G1220" s="7" t="str">
        <f>VLOOKUP(Table1314[[#This Row],[LogRecordType]],RecordTypes!$B$13:$C$27,2,0)</f>
        <v>User Logout Start</v>
      </c>
      <c r="H1220" s="5" t="s">
        <v>128</v>
      </c>
      <c r="I1220" s="30">
        <f t="shared" si="18"/>
        <v>44340</v>
      </c>
      <c r="J1220" s="29">
        <f>+VLOOKUP(Table1314[[#This Row],[DeviceMAC]],C1221:F3123,3,0)</f>
        <v>44340.315706018519</v>
      </c>
      <c r="K1220">
        <f>+VLOOKUP(Table1314[[#This Row],[DeviceMAC]],C1221:F3123,4,0)</f>
        <v>123</v>
      </c>
      <c r="L1220" t="str">
        <f>VLOOKUP(Table1314[[#This Row],[PrevRecordType]],RecordTypes!$B$13:$C$27,2,0)</f>
        <v>User Login Start is Good</v>
      </c>
      <c r="M1220" t="str">
        <f>+VLOOKUP(Table1314[[#This Row],[DeviceMAC]],C1221:H3123,5,0)</f>
        <v>User Login Start is Good</v>
      </c>
    </row>
    <row r="1221" spans="2:13" ht="43.2" hidden="1" x14ac:dyDescent="0.3">
      <c r="B1221" s="5" t="s">
        <v>26</v>
      </c>
      <c r="C1221" s="5" t="s">
        <v>124</v>
      </c>
      <c r="D1221" s="6">
        <v>44340</v>
      </c>
      <c r="E1221" s="28">
        <v>44340.696030092586</v>
      </c>
      <c r="F1221" s="7">
        <v>156</v>
      </c>
      <c r="G1221" s="7" t="str">
        <f>VLOOKUP(Table1314[[#This Row],[LogRecordType]],RecordTypes!$B$13:$C$27,2,0)</f>
        <v>PowerDown Or Network Disconnect Discovered</v>
      </c>
      <c r="H1221" s="5" t="s">
        <v>67</v>
      </c>
      <c r="I1221" s="30">
        <f t="shared" si="18"/>
        <v>44340</v>
      </c>
      <c r="J1221" s="29">
        <f>+VLOOKUP(Table1314[[#This Row],[DeviceMAC]],C1222:F3124,3,0)</f>
        <v>44340.695914351847</v>
      </c>
      <c r="K1221">
        <f>+VLOOKUP(Table1314[[#This Row],[DeviceMAC]],C1222:F3124,4,0)</f>
        <v>151</v>
      </c>
      <c r="L1221" t="str">
        <f>VLOOKUP(Table1314[[#This Row],[PrevRecordType]],RecordTypes!$B$13:$C$27,2,0)</f>
        <v>Device Shutdown Finish</v>
      </c>
      <c r="M1221" t="str">
        <f>+VLOOKUP(Table1314[[#This Row],[DeviceMAC]],C1222:H3124,5,0)</f>
        <v>Device Shutdown Finish</v>
      </c>
    </row>
    <row r="1222" spans="2:13" ht="28.8" hidden="1" x14ac:dyDescent="0.3">
      <c r="B1222" s="5" t="s">
        <v>26</v>
      </c>
      <c r="C1222" s="5" t="s">
        <v>124</v>
      </c>
      <c r="D1222" s="6">
        <v>44340</v>
      </c>
      <c r="E1222" s="28">
        <v>44340.695914351847</v>
      </c>
      <c r="F1222" s="7">
        <v>151</v>
      </c>
      <c r="G1222" s="7" t="str">
        <f>VLOOKUP(Table1314[[#This Row],[LogRecordType]],RecordTypes!$B$13:$C$27,2,0)</f>
        <v>Device Shutdown Finish</v>
      </c>
      <c r="H1222" s="5" t="s">
        <v>125</v>
      </c>
      <c r="I1222" s="30">
        <f t="shared" si="18"/>
        <v>44340</v>
      </c>
      <c r="J1222" s="29">
        <f>+VLOOKUP(Table1314[[#This Row],[DeviceMAC]],C1223:F3125,3,0)</f>
        <v>44340.695335648146</v>
      </c>
      <c r="K1222">
        <f>+VLOOKUP(Table1314[[#This Row],[DeviceMAC]],C1223:F3125,4,0)</f>
        <v>149</v>
      </c>
      <c r="L1222" t="str">
        <f>VLOOKUP(Table1314[[#This Row],[PrevRecordType]],RecordTypes!$B$13:$C$27,2,0)</f>
        <v>Device Shutdown Start</v>
      </c>
      <c r="M1222" t="str">
        <f>+VLOOKUP(Table1314[[#This Row],[DeviceMAC]],C1223:H3125,5,0)</f>
        <v>Device Shutdown Start</v>
      </c>
    </row>
    <row r="1223" spans="2:13" ht="28.8" hidden="1" x14ac:dyDescent="0.3">
      <c r="B1223" s="5" t="s">
        <v>29</v>
      </c>
      <c r="C1223" s="5" t="s">
        <v>135</v>
      </c>
      <c r="D1223" s="6">
        <v>44340</v>
      </c>
      <c r="E1223" s="28">
        <v>44340.695555555561</v>
      </c>
      <c r="F1223" s="7">
        <v>139</v>
      </c>
      <c r="G1223" s="7" t="str">
        <f>VLOOKUP(Table1314[[#This Row],[LogRecordType]],RecordTypes!$B$13:$C$27,2,0)</f>
        <v>User Logout Start</v>
      </c>
      <c r="H1223" s="5" t="s">
        <v>140</v>
      </c>
      <c r="I1223" s="30">
        <f t="shared" si="18"/>
        <v>44340</v>
      </c>
      <c r="J1223" s="29">
        <f>+VLOOKUP(Table1314[[#This Row],[DeviceMAC]],C1224:F3126,3,0)</f>
        <v>44340.319513888891</v>
      </c>
      <c r="K1223">
        <f>+VLOOKUP(Table1314[[#This Row],[DeviceMAC]],C1224:F3126,4,0)</f>
        <v>112</v>
      </c>
      <c r="L1223" t="str">
        <f>VLOOKUP(Table1314[[#This Row],[PrevRecordType]],RecordTypes!$B$13:$C$27,2,0)</f>
        <v>Device Connect Network</v>
      </c>
      <c r="M1223" t="str">
        <f>+VLOOKUP(Table1314[[#This Row],[DeviceMAC]],C1224:H3126,5,0)</f>
        <v>Device Connect Network</v>
      </c>
    </row>
    <row r="1224" spans="2:13" hidden="1" x14ac:dyDescent="0.3">
      <c r="B1224" s="5" t="s">
        <v>26</v>
      </c>
      <c r="C1224" s="5" t="s">
        <v>124</v>
      </c>
      <c r="D1224" s="6">
        <v>44340</v>
      </c>
      <c r="E1224" s="28">
        <v>44340.695335648146</v>
      </c>
      <c r="F1224" s="7">
        <v>149</v>
      </c>
      <c r="G1224" s="7" t="str">
        <f>VLOOKUP(Table1314[[#This Row],[LogRecordType]],RecordTypes!$B$13:$C$27,2,0)</f>
        <v>Device Shutdown Start</v>
      </c>
      <c r="H1224" s="5" t="s">
        <v>125</v>
      </c>
      <c r="I1224" s="30">
        <f t="shared" si="18"/>
        <v>44340</v>
      </c>
      <c r="J1224" s="29">
        <f>+VLOOKUP(Table1314[[#This Row],[DeviceMAC]],C1225:F3127,3,0)</f>
        <v>44340.694965277777</v>
      </c>
      <c r="K1224">
        <f>+VLOOKUP(Table1314[[#This Row],[DeviceMAC]],C1225:F3127,4,0)</f>
        <v>144</v>
      </c>
      <c r="L1224" t="str">
        <f>VLOOKUP(Table1314[[#This Row],[PrevRecordType]],RecordTypes!$B$13:$C$27,2,0)</f>
        <v>User Logout is Good</v>
      </c>
      <c r="M1224" t="str">
        <f>+VLOOKUP(Table1314[[#This Row],[DeviceMAC]],C1225:H3127,5,0)</f>
        <v>User Logout is Good</v>
      </c>
    </row>
    <row r="1225" spans="2:13" hidden="1" x14ac:dyDescent="0.3">
      <c r="B1225" s="5" t="s">
        <v>26</v>
      </c>
      <c r="C1225" s="5" t="s">
        <v>124</v>
      </c>
      <c r="D1225" s="6">
        <v>44340</v>
      </c>
      <c r="E1225" s="28">
        <v>44340.694965277777</v>
      </c>
      <c r="F1225" s="7">
        <v>144</v>
      </c>
      <c r="G1225" s="7" t="str">
        <f>VLOOKUP(Table1314[[#This Row],[LogRecordType]],RecordTypes!$B$13:$C$27,2,0)</f>
        <v>User Logout is Good</v>
      </c>
      <c r="H1225" s="5" t="s">
        <v>134</v>
      </c>
      <c r="I1225" s="30">
        <f t="shared" si="18"/>
        <v>44340</v>
      </c>
      <c r="J1225" s="29">
        <f>+VLOOKUP(Table1314[[#This Row],[DeviceMAC]],C1226:F3128,3,0)</f>
        <v>44340.694467592592</v>
      </c>
      <c r="K1225">
        <f>+VLOOKUP(Table1314[[#This Row],[DeviceMAC]],C1226:F3128,4,0)</f>
        <v>139</v>
      </c>
      <c r="L1225" t="str">
        <f>VLOOKUP(Table1314[[#This Row],[PrevRecordType]],RecordTypes!$B$13:$C$27,2,0)</f>
        <v>User Logout Start</v>
      </c>
      <c r="M1225" t="str">
        <f>+VLOOKUP(Table1314[[#This Row],[DeviceMAC]],C1226:H3128,5,0)</f>
        <v>User Logout Start</v>
      </c>
    </row>
    <row r="1226" spans="2:13" ht="43.2" hidden="1" x14ac:dyDescent="0.3">
      <c r="B1226" s="5" t="s">
        <v>26</v>
      </c>
      <c r="C1226" s="5" t="s">
        <v>131</v>
      </c>
      <c r="D1226" s="6">
        <v>44340</v>
      </c>
      <c r="E1226" s="28">
        <v>44340.694513888891</v>
      </c>
      <c r="F1226" s="7">
        <v>156</v>
      </c>
      <c r="G1226" s="7" t="str">
        <f>VLOOKUP(Table1314[[#This Row],[LogRecordType]],RecordTypes!$B$13:$C$27,2,0)</f>
        <v>PowerDown Or Network Disconnect Discovered</v>
      </c>
      <c r="H1226" s="5" t="s">
        <v>67</v>
      </c>
      <c r="I1226" s="30">
        <f t="shared" si="18"/>
        <v>44340</v>
      </c>
      <c r="J1226" s="29">
        <f>+VLOOKUP(Table1314[[#This Row],[DeviceMAC]],C1227:F3129,3,0)</f>
        <v>44340.694374999999</v>
      </c>
      <c r="K1226">
        <f>+VLOOKUP(Table1314[[#This Row],[DeviceMAC]],C1227:F3129,4,0)</f>
        <v>151</v>
      </c>
      <c r="L1226" t="str">
        <f>VLOOKUP(Table1314[[#This Row],[PrevRecordType]],RecordTypes!$B$13:$C$27,2,0)</f>
        <v>Device Shutdown Finish</v>
      </c>
      <c r="M1226" t="str">
        <f>+VLOOKUP(Table1314[[#This Row],[DeviceMAC]],C1227:H3129,5,0)</f>
        <v>Device Shutdown Finish</v>
      </c>
    </row>
    <row r="1227" spans="2:13" ht="28.8" hidden="1" x14ac:dyDescent="0.3">
      <c r="B1227" s="5" t="s">
        <v>26</v>
      </c>
      <c r="C1227" s="5" t="s">
        <v>124</v>
      </c>
      <c r="D1227" s="6">
        <v>44340</v>
      </c>
      <c r="E1227" s="28">
        <v>44340.694467592592</v>
      </c>
      <c r="F1227" s="7">
        <v>139</v>
      </c>
      <c r="G1227" s="7" t="str">
        <f>VLOOKUP(Table1314[[#This Row],[LogRecordType]],RecordTypes!$B$13:$C$27,2,0)</f>
        <v>User Logout Start</v>
      </c>
      <c r="H1227" s="5" t="s">
        <v>133</v>
      </c>
      <c r="I1227" s="30">
        <f t="shared" ref="I1227:I1290" si="19">+VLOOKUP(C1227,C1228:H3130,2,0)</f>
        <v>44340</v>
      </c>
      <c r="J1227" s="29">
        <f>+VLOOKUP(Table1314[[#This Row],[DeviceMAC]],C1228:F3130,3,0)</f>
        <v>44340.318078703705</v>
      </c>
      <c r="K1227">
        <f>+VLOOKUP(Table1314[[#This Row],[DeviceMAC]],C1228:F3130,4,0)</f>
        <v>123</v>
      </c>
      <c r="L1227" t="str">
        <f>VLOOKUP(Table1314[[#This Row],[PrevRecordType]],RecordTypes!$B$13:$C$27,2,0)</f>
        <v>User Login Start is Good</v>
      </c>
      <c r="M1227" t="str">
        <f>+VLOOKUP(Table1314[[#This Row],[DeviceMAC]],C1228:H3130,5,0)</f>
        <v>User Login Start is Good</v>
      </c>
    </row>
    <row r="1228" spans="2:13" ht="28.8" hidden="1" x14ac:dyDescent="0.3">
      <c r="B1228" s="5" t="s">
        <v>26</v>
      </c>
      <c r="C1228" s="5" t="s">
        <v>131</v>
      </c>
      <c r="D1228" s="6">
        <v>44340</v>
      </c>
      <c r="E1228" s="28">
        <v>44340.694374999999</v>
      </c>
      <c r="F1228" s="7">
        <v>151</v>
      </c>
      <c r="G1228" s="7" t="str">
        <f>VLOOKUP(Table1314[[#This Row],[LogRecordType]],RecordTypes!$B$13:$C$27,2,0)</f>
        <v>Device Shutdown Finish</v>
      </c>
      <c r="H1228" s="5" t="s">
        <v>132</v>
      </c>
      <c r="I1228" s="30">
        <f t="shared" si="19"/>
        <v>44340</v>
      </c>
      <c r="J1228" s="29">
        <f>+VLOOKUP(Table1314[[#This Row],[DeviceMAC]],C1229:F3131,3,0)</f>
        <v>44340.69363425926</v>
      </c>
      <c r="K1228">
        <f>+VLOOKUP(Table1314[[#This Row],[DeviceMAC]],C1229:F3131,4,0)</f>
        <v>149</v>
      </c>
      <c r="L1228" t="str">
        <f>VLOOKUP(Table1314[[#This Row],[PrevRecordType]],RecordTypes!$B$13:$C$27,2,0)</f>
        <v>Device Shutdown Start</v>
      </c>
      <c r="M1228" t="str">
        <f>+VLOOKUP(Table1314[[#This Row],[DeviceMAC]],C1229:H3131,5,0)</f>
        <v>Device Shutdown Start</v>
      </c>
    </row>
    <row r="1229" spans="2:13" ht="43.2" hidden="1" x14ac:dyDescent="0.3">
      <c r="B1229" s="5" t="s">
        <v>29</v>
      </c>
      <c r="C1229" s="5" t="s">
        <v>113</v>
      </c>
      <c r="D1229" s="6">
        <v>44340</v>
      </c>
      <c r="E1229" s="28">
        <v>44340.69402777779</v>
      </c>
      <c r="F1229" s="7">
        <v>156</v>
      </c>
      <c r="G1229" s="7" t="str">
        <f>VLOOKUP(Table1314[[#This Row],[LogRecordType]],RecordTypes!$B$13:$C$27,2,0)</f>
        <v>PowerDown Or Network Disconnect Discovered</v>
      </c>
      <c r="H1229" s="5" t="s">
        <v>67</v>
      </c>
      <c r="I1229" s="30">
        <f t="shared" si="19"/>
        <v>44340</v>
      </c>
      <c r="J1229" s="29">
        <f>+VLOOKUP(Table1314[[#This Row],[DeviceMAC]],C1230:F3132,3,0)</f>
        <v>44340.693888888898</v>
      </c>
      <c r="K1229">
        <f>+VLOOKUP(Table1314[[#This Row],[DeviceMAC]],C1230:F3132,4,0)</f>
        <v>144</v>
      </c>
      <c r="L1229" t="str">
        <f>VLOOKUP(Table1314[[#This Row],[PrevRecordType]],RecordTypes!$B$13:$C$27,2,0)</f>
        <v>User Logout is Good</v>
      </c>
      <c r="M1229" t="str">
        <f>+VLOOKUP(Table1314[[#This Row],[DeviceMAC]],C1230:H3132,5,0)</f>
        <v>User Logout is Good</v>
      </c>
    </row>
    <row r="1230" spans="2:13" hidden="1" x14ac:dyDescent="0.3">
      <c r="B1230" s="5" t="s">
        <v>29</v>
      </c>
      <c r="C1230" s="5" t="s">
        <v>113</v>
      </c>
      <c r="D1230" s="6">
        <v>44340</v>
      </c>
      <c r="E1230" s="28">
        <v>44340.693888888898</v>
      </c>
      <c r="F1230" s="7">
        <v>144</v>
      </c>
      <c r="G1230" s="7" t="str">
        <f>VLOOKUP(Table1314[[#This Row],[LogRecordType]],RecordTypes!$B$13:$C$27,2,0)</f>
        <v>User Logout is Good</v>
      </c>
      <c r="H1230" s="5" t="s">
        <v>129</v>
      </c>
      <c r="I1230" s="30">
        <f t="shared" si="19"/>
        <v>44340</v>
      </c>
      <c r="J1230" s="29">
        <f>+VLOOKUP(Table1314[[#This Row],[DeviceMAC]],C1231:F3133,3,0)</f>
        <v>44340.693425925936</v>
      </c>
      <c r="K1230">
        <f>+VLOOKUP(Table1314[[#This Row],[DeviceMAC]],C1231:F3133,4,0)</f>
        <v>139</v>
      </c>
      <c r="L1230" t="str">
        <f>VLOOKUP(Table1314[[#This Row],[PrevRecordType]],RecordTypes!$B$13:$C$27,2,0)</f>
        <v>User Logout Start</v>
      </c>
      <c r="M1230" t="str">
        <f>+VLOOKUP(Table1314[[#This Row],[DeviceMAC]],C1231:H3133,5,0)</f>
        <v>User Logout Start</v>
      </c>
    </row>
    <row r="1231" spans="2:13" hidden="1" x14ac:dyDescent="0.3">
      <c r="B1231" s="5" t="s">
        <v>26</v>
      </c>
      <c r="C1231" s="5" t="s">
        <v>131</v>
      </c>
      <c r="D1231" s="6">
        <v>44340</v>
      </c>
      <c r="E1231" s="28">
        <v>44340.69363425926</v>
      </c>
      <c r="F1231" s="7">
        <v>149</v>
      </c>
      <c r="G1231" s="7" t="str">
        <f>VLOOKUP(Table1314[[#This Row],[LogRecordType]],RecordTypes!$B$13:$C$27,2,0)</f>
        <v>Device Shutdown Start</v>
      </c>
      <c r="H1231" s="5" t="s">
        <v>132</v>
      </c>
      <c r="I1231" s="30">
        <f t="shared" si="19"/>
        <v>44340</v>
      </c>
      <c r="J1231" s="29">
        <f>+VLOOKUP(Table1314[[#This Row],[DeviceMAC]],C1232:F3134,3,0)</f>
        <v>44340.692812499998</v>
      </c>
      <c r="K1231">
        <f>+VLOOKUP(Table1314[[#This Row],[DeviceMAC]],C1232:F3134,4,0)</f>
        <v>144</v>
      </c>
      <c r="L1231" t="str">
        <f>VLOOKUP(Table1314[[#This Row],[PrevRecordType]],RecordTypes!$B$13:$C$27,2,0)</f>
        <v>User Logout is Good</v>
      </c>
      <c r="M1231" t="str">
        <f>+VLOOKUP(Table1314[[#This Row],[DeviceMAC]],C1232:H3134,5,0)</f>
        <v>User Logout is Good</v>
      </c>
    </row>
    <row r="1232" spans="2:13" hidden="1" x14ac:dyDescent="0.3">
      <c r="B1232" s="5" t="s">
        <v>29</v>
      </c>
      <c r="C1232" s="5" t="s">
        <v>113</v>
      </c>
      <c r="D1232" s="6">
        <v>44340</v>
      </c>
      <c r="E1232" s="28">
        <v>44340.693425925936</v>
      </c>
      <c r="F1232" s="7">
        <v>139</v>
      </c>
      <c r="G1232" s="7" t="str">
        <f>VLOOKUP(Table1314[[#This Row],[LogRecordType]],RecordTypes!$B$13:$C$27,2,0)</f>
        <v>User Logout Start</v>
      </c>
      <c r="H1232" s="5" t="s">
        <v>129</v>
      </c>
      <c r="I1232" s="30">
        <f t="shared" si="19"/>
        <v>44340</v>
      </c>
      <c r="J1232" s="29">
        <f>+VLOOKUP(Table1314[[#This Row],[DeviceMAC]],C1233:F3135,3,0)</f>
        <v>44340.315451388895</v>
      </c>
      <c r="K1232">
        <f>+VLOOKUP(Table1314[[#This Row],[DeviceMAC]],C1233:F3135,4,0)</f>
        <v>123</v>
      </c>
      <c r="L1232" t="str">
        <f>VLOOKUP(Table1314[[#This Row],[PrevRecordType]],RecordTypes!$B$13:$C$27,2,0)</f>
        <v>User Login Start is Good</v>
      </c>
      <c r="M1232" t="str">
        <f>+VLOOKUP(Table1314[[#This Row],[DeviceMAC]],C1233:H3135,5,0)</f>
        <v>User Login Start is Good</v>
      </c>
    </row>
    <row r="1233" spans="2:13" hidden="1" x14ac:dyDescent="0.3">
      <c r="B1233" s="5" t="s">
        <v>26</v>
      </c>
      <c r="C1233" s="5" t="s">
        <v>131</v>
      </c>
      <c r="D1233" s="6">
        <v>44340</v>
      </c>
      <c r="E1233" s="28">
        <v>44340.692812499998</v>
      </c>
      <c r="F1233" s="7">
        <v>144</v>
      </c>
      <c r="G1233" s="7" t="str">
        <f>VLOOKUP(Table1314[[#This Row],[LogRecordType]],RecordTypes!$B$13:$C$27,2,0)</f>
        <v>User Logout is Good</v>
      </c>
      <c r="H1233" s="5" t="s">
        <v>139</v>
      </c>
      <c r="I1233" s="30">
        <f t="shared" si="19"/>
        <v>44340</v>
      </c>
      <c r="J1233" s="29">
        <f>+VLOOKUP(Table1314[[#This Row],[DeviceMAC]],C1234:F3136,3,0)</f>
        <v>44340.692372685182</v>
      </c>
      <c r="K1233">
        <f>+VLOOKUP(Table1314[[#This Row],[DeviceMAC]],C1234:F3136,4,0)</f>
        <v>139</v>
      </c>
      <c r="L1233" t="str">
        <f>VLOOKUP(Table1314[[#This Row],[PrevRecordType]],RecordTypes!$B$13:$C$27,2,0)</f>
        <v>User Logout Start</v>
      </c>
      <c r="M1233" t="str">
        <f>+VLOOKUP(Table1314[[#This Row],[DeviceMAC]],C1234:H3136,5,0)</f>
        <v>User Logout Start</v>
      </c>
    </row>
    <row r="1234" spans="2:13" ht="28.8" hidden="1" x14ac:dyDescent="0.3">
      <c r="B1234" s="5" t="s">
        <v>26</v>
      </c>
      <c r="C1234" s="5" t="s">
        <v>131</v>
      </c>
      <c r="D1234" s="6">
        <v>44340</v>
      </c>
      <c r="E1234" s="28">
        <v>44340.692372685182</v>
      </c>
      <c r="F1234" s="7">
        <v>139</v>
      </c>
      <c r="G1234" s="7" t="str">
        <f>VLOOKUP(Table1314[[#This Row],[LogRecordType]],RecordTypes!$B$13:$C$27,2,0)</f>
        <v>User Logout Start</v>
      </c>
      <c r="H1234" s="5" t="s">
        <v>138</v>
      </c>
      <c r="I1234" s="30">
        <f t="shared" si="19"/>
        <v>44340</v>
      </c>
      <c r="J1234" s="29">
        <f>+VLOOKUP(Table1314[[#This Row],[DeviceMAC]],C1235:F3137,3,0)</f>
        <v>44340.319027777776</v>
      </c>
      <c r="K1234">
        <f>+VLOOKUP(Table1314[[#This Row],[DeviceMAC]],C1235:F3137,4,0)</f>
        <v>123</v>
      </c>
      <c r="L1234" t="str">
        <f>VLOOKUP(Table1314[[#This Row],[PrevRecordType]],RecordTypes!$B$13:$C$27,2,0)</f>
        <v>User Login Start is Good</v>
      </c>
      <c r="M1234" t="str">
        <f>+VLOOKUP(Table1314[[#This Row],[DeviceMAC]],C1235:H3137,5,0)</f>
        <v>User Login Start is Good</v>
      </c>
    </row>
    <row r="1235" spans="2:13" ht="43.2" hidden="1" x14ac:dyDescent="0.3">
      <c r="B1235" s="5" t="s">
        <v>29</v>
      </c>
      <c r="C1235" s="5" t="s">
        <v>122</v>
      </c>
      <c r="D1235" s="6">
        <v>44340</v>
      </c>
      <c r="E1235" s="28">
        <v>44340.692222222227</v>
      </c>
      <c r="F1235" s="7">
        <v>156</v>
      </c>
      <c r="G1235" s="7" t="str">
        <f>VLOOKUP(Table1314[[#This Row],[LogRecordType]],RecordTypes!$B$13:$C$27,2,0)</f>
        <v>PowerDown Or Network Disconnect Discovered</v>
      </c>
      <c r="H1235" s="5" t="s">
        <v>67</v>
      </c>
      <c r="I1235" s="30">
        <f t="shared" si="19"/>
        <v>44340</v>
      </c>
      <c r="J1235" s="29">
        <f>+VLOOKUP(Table1314[[#This Row],[DeviceMAC]],C1236:F3138,3,0)</f>
        <v>44340.692083333335</v>
      </c>
      <c r="K1235">
        <f>+VLOOKUP(Table1314[[#This Row],[DeviceMAC]],C1236:F3138,4,0)</f>
        <v>151</v>
      </c>
      <c r="L1235" t="str">
        <f>VLOOKUP(Table1314[[#This Row],[PrevRecordType]],RecordTypes!$B$13:$C$27,2,0)</f>
        <v>Device Shutdown Finish</v>
      </c>
      <c r="M1235" t="str">
        <f>+VLOOKUP(Table1314[[#This Row],[DeviceMAC]],C1236:H3138,5,0)</f>
        <v>Device Shutdown Finish</v>
      </c>
    </row>
    <row r="1236" spans="2:13" ht="28.8" hidden="1" x14ac:dyDescent="0.3">
      <c r="B1236" s="5" t="s">
        <v>29</v>
      </c>
      <c r="C1236" s="5" t="s">
        <v>122</v>
      </c>
      <c r="D1236" s="6">
        <v>44340</v>
      </c>
      <c r="E1236" s="28">
        <v>44340.692083333335</v>
      </c>
      <c r="F1236" s="7">
        <v>151</v>
      </c>
      <c r="G1236" s="7" t="str">
        <f>VLOOKUP(Table1314[[#This Row],[LogRecordType]],RecordTypes!$B$13:$C$27,2,0)</f>
        <v>Device Shutdown Finish</v>
      </c>
      <c r="H1236" s="5" t="s">
        <v>123</v>
      </c>
      <c r="I1236" s="30">
        <f t="shared" si="19"/>
        <v>44340</v>
      </c>
      <c r="J1236" s="29">
        <f>+VLOOKUP(Table1314[[#This Row],[DeviceMAC]],C1237:F3139,3,0)</f>
        <v>44340.691770833335</v>
      </c>
      <c r="K1236">
        <f>+VLOOKUP(Table1314[[#This Row],[DeviceMAC]],C1237:F3139,4,0)</f>
        <v>149</v>
      </c>
      <c r="L1236" t="str">
        <f>VLOOKUP(Table1314[[#This Row],[PrevRecordType]],RecordTypes!$B$13:$C$27,2,0)</f>
        <v>Device Shutdown Start</v>
      </c>
      <c r="M1236" t="str">
        <f>+VLOOKUP(Table1314[[#This Row],[DeviceMAC]],C1237:H3139,5,0)</f>
        <v>Device Shutdown Start</v>
      </c>
    </row>
    <row r="1237" spans="2:13" hidden="1" x14ac:dyDescent="0.3">
      <c r="B1237" s="5" t="s">
        <v>29</v>
      </c>
      <c r="C1237" s="5" t="s">
        <v>122</v>
      </c>
      <c r="D1237" s="6">
        <v>44340</v>
      </c>
      <c r="E1237" s="28">
        <v>44340.691770833335</v>
      </c>
      <c r="F1237" s="7">
        <v>149</v>
      </c>
      <c r="G1237" s="7" t="str">
        <f>VLOOKUP(Table1314[[#This Row],[LogRecordType]],RecordTypes!$B$13:$C$27,2,0)</f>
        <v>Device Shutdown Start</v>
      </c>
      <c r="H1237" s="5" t="s">
        <v>123</v>
      </c>
      <c r="I1237" s="30">
        <f t="shared" si="19"/>
        <v>44340</v>
      </c>
      <c r="J1237" s="29">
        <f>+VLOOKUP(Table1314[[#This Row],[DeviceMAC]],C1238:F3140,3,0)</f>
        <v>44340.69090277778</v>
      </c>
      <c r="K1237">
        <f>+VLOOKUP(Table1314[[#This Row],[DeviceMAC]],C1238:F3140,4,0)</f>
        <v>144</v>
      </c>
      <c r="L1237" t="str">
        <f>VLOOKUP(Table1314[[#This Row],[PrevRecordType]],RecordTypes!$B$13:$C$27,2,0)</f>
        <v>User Logout is Good</v>
      </c>
      <c r="M1237" t="str">
        <f>+VLOOKUP(Table1314[[#This Row],[DeviceMAC]],C1238:H3140,5,0)</f>
        <v>User Logout is Good</v>
      </c>
    </row>
    <row r="1238" spans="2:13" ht="43.2" hidden="1" x14ac:dyDescent="0.3">
      <c r="B1238" s="5" t="s">
        <v>26</v>
      </c>
      <c r="C1238" s="5" t="s">
        <v>111</v>
      </c>
      <c r="D1238" s="6">
        <v>44340</v>
      </c>
      <c r="E1238" s="28">
        <v>44340.691157407411</v>
      </c>
      <c r="F1238" s="7">
        <v>156</v>
      </c>
      <c r="G1238" s="7" t="str">
        <f>VLOOKUP(Table1314[[#This Row],[LogRecordType]],RecordTypes!$B$13:$C$27,2,0)</f>
        <v>PowerDown Or Network Disconnect Discovered</v>
      </c>
      <c r="H1238" s="5" t="s">
        <v>67</v>
      </c>
      <c r="I1238" s="30">
        <f t="shared" si="19"/>
        <v>44340</v>
      </c>
      <c r="J1238" s="29">
        <f>+VLOOKUP(Table1314[[#This Row],[DeviceMAC]],C1239:F3141,3,0)</f>
        <v>44340.691006944449</v>
      </c>
      <c r="K1238">
        <f>+VLOOKUP(Table1314[[#This Row],[DeviceMAC]],C1239:F3141,4,0)</f>
        <v>151</v>
      </c>
      <c r="L1238" t="str">
        <f>VLOOKUP(Table1314[[#This Row],[PrevRecordType]],RecordTypes!$B$13:$C$27,2,0)</f>
        <v>Device Shutdown Finish</v>
      </c>
      <c r="M1238" t="str">
        <f>+VLOOKUP(Table1314[[#This Row],[DeviceMAC]],C1239:H3141,5,0)</f>
        <v>Device Shutdown Finish</v>
      </c>
    </row>
    <row r="1239" spans="2:13" ht="28.8" hidden="1" x14ac:dyDescent="0.3">
      <c r="B1239" s="5" t="s">
        <v>26</v>
      </c>
      <c r="C1239" s="5" t="s">
        <v>111</v>
      </c>
      <c r="D1239" s="6">
        <v>44340</v>
      </c>
      <c r="E1239" s="28">
        <v>44340.691006944449</v>
      </c>
      <c r="F1239" s="7">
        <v>151</v>
      </c>
      <c r="G1239" s="7" t="str">
        <f>VLOOKUP(Table1314[[#This Row],[LogRecordType]],RecordTypes!$B$13:$C$27,2,0)</f>
        <v>Device Shutdown Finish</v>
      </c>
      <c r="H1239" s="5" t="s">
        <v>112</v>
      </c>
      <c r="I1239" s="30">
        <f t="shared" si="19"/>
        <v>44340</v>
      </c>
      <c r="J1239" s="29">
        <f>+VLOOKUP(Table1314[[#This Row],[DeviceMAC]],C1240:F3142,3,0)</f>
        <v>44340.690659722226</v>
      </c>
      <c r="K1239">
        <f>+VLOOKUP(Table1314[[#This Row],[DeviceMAC]],C1240:F3142,4,0)</f>
        <v>149</v>
      </c>
      <c r="L1239" t="str">
        <f>VLOOKUP(Table1314[[#This Row],[PrevRecordType]],RecordTypes!$B$13:$C$27,2,0)</f>
        <v>Device Shutdown Start</v>
      </c>
      <c r="M1239" t="str">
        <f>+VLOOKUP(Table1314[[#This Row],[DeviceMAC]],C1240:H3142,5,0)</f>
        <v>Device Shutdown Start</v>
      </c>
    </row>
    <row r="1240" spans="2:13" hidden="1" x14ac:dyDescent="0.3">
      <c r="B1240" s="5" t="s">
        <v>29</v>
      </c>
      <c r="C1240" s="5" t="s">
        <v>122</v>
      </c>
      <c r="D1240" s="6">
        <v>44340</v>
      </c>
      <c r="E1240" s="28">
        <v>44340.69090277778</v>
      </c>
      <c r="F1240" s="7">
        <v>144</v>
      </c>
      <c r="G1240" s="7" t="str">
        <f>VLOOKUP(Table1314[[#This Row],[LogRecordType]],RecordTypes!$B$13:$C$27,2,0)</f>
        <v>User Logout is Good</v>
      </c>
      <c r="H1240" s="5" t="s">
        <v>127</v>
      </c>
      <c r="I1240" s="30">
        <f t="shared" si="19"/>
        <v>44340</v>
      </c>
      <c r="J1240" s="29">
        <f>+VLOOKUP(Table1314[[#This Row],[DeviceMAC]],C1241:F3143,3,0)</f>
        <v>44340.690462962964</v>
      </c>
      <c r="K1240">
        <f>+VLOOKUP(Table1314[[#This Row],[DeviceMAC]],C1241:F3143,4,0)</f>
        <v>139</v>
      </c>
      <c r="L1240" t="str">
        <f>VLOOKUP(Table1314[[#This Row],[PrevRecordType]],RecordTypes!$B$13:$C$27,2,0)</f>
        <v>User Logout Start</v>
      </c>
      <c r="M1240" t="str">
        <f>+VLOOKUP(Table1314[[#This Row],[DeviceMAC]],C1241:H3143,5,0)</f>
        <v>User Logout Start</v>
      </c>
    </row>
    <row r="1241" spans="2:13" hidden="1" x14ac:dyDescent="0.3">
      <c r="B1241" s="5" t="s">
        <v>26</v>
      </c>
      <c r="C1241" s="5" t="s">
        <v>111</v>
      </c>
      <c r="D1241" s="6">
        <v>44340</v>
      </c>
      <c r="E1241" s="28">
        <v>44340.690659722226</v>
      </c>
      <c r="F1241" s="7">
        <v>149</v>
      </c>
      <c r="G1241" s="7" t="str">
        <f>VLOOKUP(Table1314[[#This Row],[LogRecordType]],RecordTypes!$B$13:$C$27,2,0)</f>
        <v>Device Shutdown Start</v>
      </c>
      <c r="H1241" s="5" t="s">
        <v>112</v>
      </c>
      <c r="I1241" s="30">
        <f t="shared" si="19"/>
        <v>44340</v>
      </c>
      <c r="J1241" s="29">
        <f>+VLOOKUP(Table1314[[#This Row],[DeviceMAC]],C1242:F3144,3,0)</f>
        <v>44340.690196759264</v>
      </c>
      <c r="K1241">
        <f>+VLOOKUP(Table1314[[#This Row],[DeviceMAC]],C1242:F3144,4,0)</f>
        <v>144</v>
      </c>
      <c r="L1241" t="str">
        <f>VLOOKUP(Table1314[[#This Row],[PrevRecordType]],RecordTypes!$B$13:$C$27,2,0)</f>
        <v>User Logout is Good</v>
      </c>
      <c r="M1241" t="str">
        <f>+VLOOKUP(Table1314[[#This Row],[DeviceMAC]],C1242:H3144,5,0)</f>
        <v>User Logout is Good</v>
      </c>
    </row>
    <row r="1242" spans="2:13" ht="28.8" hidden="1" x14ac:dyDescent="0.3">
      <c r="B1242" s="5" t="s">
        <v>29</v>
      </c>
      <c r="C1242" s="5" t="s">
        <v>122</v>
      </c>
      <c r="D1242" s="6">
        <v>44340</v>
      </c>
      <c r="E1242" s="28">
        <v>44340.690462962964</v>
      </c>
      <c r="F1242" s="7">
        <v>139</v>
      </c>
      <c r="G1242" s="7" t="str">
        <f>VLOOKUP(Table1314[[#This Row],[LogRecordType]],RecordTypes!$B$13:$C$27,2,0)</f>
        <v>User Logout Start</v>
      </c>
      <c r="H1242" s="5" t="s">
        <v>126</v>
      </c>
      <c r="I1242" s="30">
        <f t="shared" si="19"/>
        <v>44340</v>
      </c>
      <c r="J1242" s="29">
        <f>+VLOOKUP(Table1314[[#This Row],[DeviceMAC]],C1243:F3145,3,0)</f>
        <v>44340.314259259263</v>
      </c>
      <c r="K1242">
        <f>+VLOOKUP(Table1314[[#This Row],[DeviceMAC]],C1243:F3145,4,0)</f>
        <v>123</v>
      </c>
      <c r="L1242" t="str">
        <f>VLOOKUP(Table1314[[#This Row],[PrevRecordType]],RecordTypes!$B$13:$C$27,2,0)</f>
        <v>User Login Start is Good</v>
      </c>
      <c r="M1242" t="str">
        <f>+VLOOKUP(Table1314[[#This Row],[DeviceMAC]],C1243:H3145,5,0)</f>
        <v>User Login Start is Good</v>
      </c>
    </row>
    <row r="1243" spans="2:13" hidden="1" x14ac:dyDescent="0.3">
      <c r="B1243" s="5" t="s">
        <v>26</v>
      </c>
      <c r="C1243" s="5" t="s">
        <v>111</v>
      </c>
      <c r="D1243" s="6">
        <v>44340</v>
      </c>
      <c r="E1243" s="28">
        <v>44340.690196759264</v>
      </c>
      <c r="F1243" s="7">
        <v>144</v>
      </c>
      <c r="G1243" s="7" t="str">
        <f>VLOOKUP(Table1314[[#This Row],[LogRecordType]],RecordTypes!$B$13:$C$27,2,0)</f>
        <v>User Logout is Good</v>
      </c>
      <c r="H1243" s="5" t="s">
        <v>119</v>
      </c>
      <c r="I1243" s="30">
        <f t="shared" si="19"/>
        <v>44340</v>
      </c>
      <c r="J1243" s="29">
        <f>+VLOOKUP(Table1314[[#This Row],[DeviceMAC]],C1244:F3146,3,0)</f>
        <v>44340.688969907409</v>
      </c>
      <c r="K1243">
        <f>+VLOOKUP(Table1314[[#This Row],[DeviceMAC]],C1244:F3146,4,0)</f>
        <v>139</v>
      </c>
      <c r="L1243" t="str">
        <f>VLOOKUP(Table1314[[#This Row],[PrevRecordType]],RecordTypes!$B$13:$C$27,2,0)</f>
        <v>User Logout Start</v>
      </c>
      <c r="M1243" t="str">
        <f>+VLOOKUP(Table1314[[#This Row],[DeviceMAC]],C1244:H3146,5,0)</f>
        <v>User Logout Start</v>
      </c>
    </row>
    <row r="1244" spans="2:13" ht="28.8" hidden="1" x14ac:dyDescent="0.3">
      <c r="B1244" s="5" t="s">
        <v>26</v>
      </c>
      <c r="C1244" s="5" t="s">
        <v>111</v>
      </c>
      <c r="D1244" s="6">
        <v>44340</v>
      </c>
      <c r="E1244" s="28">
        <v>44340.688969907409</v>
      </c>
      <c r="F1244" s="7">
        <v>139</v>
      </c>
      <c r="G1244" s="7" t="str">
        <f>VLOOKUP(Table1314[[#This Row],[LogRecordType]],RecordTypes!$B$13:$C$27,2,0)</f>
        <v>User Logout Start</v>
      </c>
      <c r="H1244" s="5" t="s">
        <v>118</v>
      </c>
      <c r="I1244" s="30">
        <f t="shared" si="19"/>
        <v>44340</v>
      </c>
      <c r="J1244" s="29">
        <f>+VLOOKUP(Table1314[[#This Row],[DeviceMAC]],C1245:F3147,3,0)</f>
        <v>44340.311018518521</v>
      </c>
      <c r="K1244">
        <f>+VLOOKUP(Table1314[[#This Row],[DeviceMAC]],C1245:F3147,4,0)</f>
        <v>123</v>
      </c>
      <c r="L1244" t="str">
        <f>VLOOKUP(Table1314[[#This Row],[PrevRecordType]],RecordTypes!$B$13:$C$27,2,0)</f>
        <v>User Login Start is Good</v>
      </c>
      <c r="M1244" t="str">
        <f>+VLOOKUP(Table1314[[#This Row],[DeviceMAC]],C1245:H3147,5,0)</f>
        <v>User Login Start is Good</v>
      </c>
    </row>
    <row r="1245" spans="2:13" ht="43.2" hidden="1" x14ac:dyDescent="0.3">
      <c r="B1245" s="5" t="s">
        <v>29</v>
      </c>
      <c r="C1245" s="5" t="s">
        <v>100</v>
      </c>
      <c r="D1245" s="6">
        <v>44340</v>
      </c>
      <c r="E1245" s="28">
        <v>44340.688159722224</v>
      </c>
      <c r="F1245" s="7">
        <v>156</v>
      </c>
      <c r="G1245" s="7" t="str">
        <f>VLOOKUP(Table1314[[#This Row],[LogRecordType]],RecordTypes!$B$13:$C$27,2,0)</f>
        <v>PowerDown Or Network Disconnect Discovered</v>
      </c>
      <c r="H1245" s="5" t="s">
        <v>67</v>
      </c>
      <c r="I1245" s="30">
        <f t="shared" si="19"/>
        <v>44340</v>
      </c>
      <c r="J1245" s="29">
        <f>+VLOOKUP(Table1314[[#This Row],[DeviceMAC]],C1246:F3148,3,0)</f>
        <v>44340.688020833331</v>
      </c>
      <c r="K1245">
        <f>+VLOOKUP(Table1314[[#This Row],[DeviceMAC]],C1246:F3148,4,0)</f>
        <v>151</v>
      </c>
      <c r="L1245" t="str">
        <f>VLOOKUP(Table1314[[#This Row],[PrevRecordType]],RecordTypes!$B$13:$C$27,2,0)</f>
        <v>Device Shutdown Finish</v>
      </c>
      <c r="M1245" t="str">
        <f>+VLOOKUP(Table1314[[#This Row],[DeviceMAC]],C1246:H3148,5,0)</f>
        <v>Device Shutdown Finish</v>
      </c>
    </row>
    <row r="1246" spans="2:13" ht="28.8" hidden="1" x14ac:dyDescent="0.3">
      <c r="B1246" s="5" t="s">
        <v>29</v>
      </c>
      <c r="C1246" s="5" t="s">
        <v>100</v>
      </c>
      <c r="D1246" s="6">
        <v>44340</v>
      </c>
      <c r="E1246" s="28">
        <v>44340.688020833331</v>
      </c>
      <c r="F1246" s="7">
        <v>151</v>
      </c>
      <c r="G1246" s="7" t="str">
        <f>VLOOKUP(Table1314[[#This Row],[LogRecordType]],RecordTypes!$B$13:$C$27,2,0)</f>
        <v>Device Shutdown Finish</v>
      </c>
      <c r="H1246" s="5" t="s">
        <v>101</v>
      </c>
      <c r="I1246" s="30">
        <f t="shared" si="19"/>
        <v>44340</v>
      </c>
      <c r="J1246" s="29">
        <f>+VLOOKUP(Table1314[[#This Row],[DeviceMAC]],C1247:F3149,3,0)</f>
        <v>44340.687523148146</v>
      </c>
      <c r="K1246">
        <f>+VLOOKUP(Table1314[[#This Row],[DeviceMAC]],C1247:F3149,4,0)</f>
        <v>149</v>
      </c>
      <c r="L1246" t="str">
        <f>VLOOKUP(Table1314[[#This Row],[PrevRecordType]],RecordTypes!$B$13:$C$27,2,0)</f>
        <v>Device Shutdown Start</v>
      </c>
      <c r="M1246" t="str">
        <f>+VLOOKUP(Table1314[[#This Row],[DeviceMAC]],C1247:H3149,5,0)</f>
        <v>Device Shutdown Start</v>
      </c>
    </row>
    <row r="1247" spans="2:13" ht="43.2" hidden="1" x14ac:dyDescent="0.3">
      <c r="B1247" s="5" t="s">
        <v>26</v>
      </c>
      <c r="C1247" s="5" t="s">
        <v>27</v>
      </c>
      <c r="D1247" s="6">
        <v>44340</v>
      </c>
      <c r="E1247" s="28">
        <v>44340.687754629638</v>
      </c>
      <c r="F1247" s="7">
        <v>156</v>
      </c>
      <c r="G1247" s="7" t="str">
        <f>VLOOKUP(Table1314[[#This Row],[LogRecordType]],RecordTypes!$B$13:$C$27,2,0)</f>
        <v>PowerDown Or Network Disconnect Discovered</v>
      </c>
      <c r="H1247" s="5" t="s">
        <v>67</v>
      </c>
      <c r="I1247" s="30">
        <f t="shared" si="19"/>
        <v>44340</v>
      </c>
      <c r="J1247" s="29">
        <f>+VLOOKUP(Table1314[[#This Row],[DeviceMAC]],C1248:F3150,3,0)</f>
        <v>44340.6876388889</v>
      </c>
      <c r="K1247">
        <f>+VLOOKUP(Table1314[[#This Row],[DeviceMAC]],C1248:F3150,4,0)</f>
        <v>144</v>
      </c>
      <c r="L1247" t="str">
        <f>VLOOKUP(Table1314[[#This Row],[PrevRecordType]],RecordTypes!$B$13:$C$27,2,0)</f>
        <v>User Logout is Good</v>
      </c>
      <c r="M1247" t="str">
        <f>+VLOOKUP(Table1314[[#This Row],[DeviceMAC]],C1248:H3150,5,0)</f>
        <v>User Logout is Good</v>
      </c>
    </row>
    <row r="1248" spans="2:13" hidden="1" x14ac:dyDescent="0.3">
      <c r="B1248" s="5" t="s">
        <v>26</v>
      </c>
      <c r="C1248" s="5" t="s">
        <v>27</v>
      </c>
      <c r="D1248" s="6">
        <v>44340</v>
      </c>
      <c r="E1248" s="28">
        <v>44340.6876388889</v>
      </c>
      <c r="F1248" s="7">
        <v>144</v>
      </c>
      <c r="G1248" s="7" t="str">
        <f>VLOOKUP(Table1314[[#This Row],[LogRecordType]],RecordTypes!$B$13:$C$27,2,0)</f>
        <v>User Logout is Good</v>
      </c>
      <c r="H1248" s="5" t="s">
        <v>34</v>
      </c>
      <c r="I1248" s="30">
        <f t="shared" si="19"/>
        <v>44340</v>
      </c>
      <c r="J1248" s="29">
        <f>+VLOOKUP(Table1314[[#This Row],[DeviceMAC]],C1249:F3151,3,0)</f>
        <v>44340.686481481491</v>
      </c>
      <c r="K1248">
        <f>+VLOOKUP(Table1314[[#This Row],[DeviceMAC]],C1249:F3151,4,0)</f>
        <v>139</v>
      </c>
      <c r="L1248" t="str">
        <f>VLOOKUP(Table1314[[#This Row],[PrevRecordType]],RecordTypes!$B$13:$C$27,2,0)</f>
        <v>User Logout Start</v>
      </c>
      <c r="M1248" t="str">
        <f>+VLOOKUP(Table1314[[#This Row],[DeviceMAC]],C1249:H3151,5,0)</f>
        <v>User Logout Start</v>
      </c>
    </row>
    <row r="1249" spans="2:13" hidden="1" x14ac:dyDescent="0.3">
      <c r="B1249" s="5" t="s">
        <v>29</v>
      </c>
      <c r="C1249" s="5" t="s">
        <v>100</v>
      </c>
      <c r="D1249" s="6">
        <v>44340</v>
      </c>
      <c r="E1249" s="28">
        <v>44340.687523148146</v>
      </c>
      <c r="F1249" s="7">
        <v>149</v>
      </c>
      <c r="G1249" s="7" t="str">
        <f>VLOOKUP(Table1314[[#This Row],[LogRecordType]],RecordTypes!$B$13:$C$27,2,0)</f>
        <v>Device Shutdown Start</v>
      </c>
      <c r="H1249" s="5" t="s">
        <v>101</v>
      </c>
      <c r="I1249" s="30">
        <f t="shared" si="19"/>
        <v>44340</v>
      </c>
      <c r="J1249" s="29">
        <f>+VLOOKUP(Table1314[[#This Row],[DeviceMAC]],C1250:F3152,3,0)</f>
        <v>44340.687233796292</v>
      </c>
      <c r="K1249">
        <f>+VLOOKUP(Table1314[[#This Row],[DeviceMAC]],C1250:F3152,4,0)</f>
        <v>144</v>
      </c>
      <c r="L1249" t="str">
        <f>VLOOKUP(Table1314[[#This Row],[PrevRecordType]],RecordTypes!$B$13:$C$27,2,0)</f>
        <v>User Logout is Good</v>
      </c>
      <c r="M1249" t="str">
        <f>+VLOOKUP(Table1314[[#This Row],[DeviceMAC]],C1250:H3152,5,0)</f>
        <v>User Logout is Good</v>
      </c>
    </row>
    <row r="1250" spans="2:13" hidden="1" x14ac:dyDescent="0.3">
      <c r="B1250" s="5" t="s">
        <v>29</v>
      </c>
      <c r="C1250" s="5" t="s">
        <v>100</v>
      </c>
      <c r="D1250" s="6">
        <v>44340</v>
      </c>
      <c r="E1250" s="28">
        <v>44340.687233796292</v>
      </c>
      <c r="F1250" s="7">
        <v>144</v>
      </c>
      <c r="G1250" s="7" t="str">
        <f>VLOOKUP(Table1314[[#This Row],[LogRecordType]],RecordTypes!$B$13:$C$27,2,0)</f>
        <v>User Logout is Good</v>
      </c>
      <c r="H1250" s="5" t="s">
        <v>104</v>
      </c>
      <c r="I1250" s="30">
        <f t="shared" si="19"/>
        <v>44340</v>
      </c>
      <c r="J1250" s="29">
        <f>+VLOOKUP(Table1314[[#This Row],[DeviceMAC]],C1251:F3153,3,0)</f>
        <v>44340.686759259253</v>
      </c>
      <c r="K1250">
        <f>+VLOOKUP(Table1314[[#This Row],[DeviceMAC]],C1251:F3153,4,0)</f>
        <v>139</v>
      </c>
      <c r="L1250" t="str">
        <f>VLOOKUP(Table1314[[#This Row],[PrevRecordType]],RecordTypes!$B$13:$C$27,2,0)</f>
        <v>User Logout Start</v>
      </c>
      <c r="M1250" t="str">
        <f>+VLOOKUP(Table1314[[#This Row],[DeviceMAC]],C1251:H3153,5,0)</f>
        <v>User Logout Start</v>
      </c>
    </row>
    <row r="1251" spans="2:13" ht="28.8" hidden="1" x14ac:dyDescent="0.3">
      <c r="B1251" s="5" t="s">
        <v>29</v>
      </c>
      <c r="C1251" s="5" t="s">
        <v>100</v>
      </c>
      <c r="D1251" s="6">
        <v>44340</v>
      </c>
      <c r="E1251" s="28">
        <v>44340.686759259253</v>
      </c>
      <c r="F1251" s="7">
        <v>139</v>
      </c>
      <c r="G1251" s="7" t="str">
        <f>VLOOKUP(Table1314[[#This Row],[LogRecordType]],RecordTypes!$B$13:$C$27,2,0)</f>
        <v>User Logout Start</v>
      </c>
      <c r="H1251" s="5" t="s">
        <v>103</v>
      </c>
      <c r="I1251" s="30">
        <f t="shared" si="19"/>
        <v>44340</v>
      </c>
      <c r="J1251" s="29">
        <f>+VLOOKUP(Table1314[[#This Row],[DeviceMAC]],C1252:F3154,3,0)</f>
        <v>44340.30569444444</v>
      </c>
      <c r="K1251">
        <f>+VLOOKUP(Table1314[[#This Row],[DeviceMAC]],C1252:F3154,4,0)</f>
        <v>123</v>
      </c>
      <c r="L1251" t="str">
        <f>VLOOKUP(Table1314[[#This Row],[PrevRecordType]],RecordTypes!$B$13:$C$27,2,0)</f>
        <v>User Login Start is Good</v>
      </c>
      <c r="M1251" t="str">
        <f>+VLOOKUP(Table1314[[#This Row],[DeviceMAC]],C1252:H3154,5,0)</f>
        <v>User Login Start is Good</v>
      </c>
    </row>
    <row r="1252" spans="2:13" hidden="1" x14ac:dyDescent="0.3">
      <c r="B1252" s="5" t="s">
        <v>26</v>
      </c>
      <c r="C1252" s="5" t="s">
        <v>27</v>
      </c>
      <c r="D1252" s="6">
        <v>44340</v>
      </c>
      <c r="E1252" s="28">
        <v>44340.686481481491</v>
      </c>
      <c r="F1252" s="7">
        <v>139</v>
      </c>
      <c r="G1252" s="7" t="str">
        <f>VLOOKUP(Table1314[[#This Row],[LogRecordType]],RecordTypes!$B$13:$C$27,2,0)</f>
        <v>User Logout Start</v>
      </c>
      <c r="H1252" s="5" t="s">
        <v>34</v>
      </c>
      <c r="I1252" s="30">
        <f t="shared" si="19"/>
        <v>44340</v>
      </c>
      <c r="J1252" s="29">
        <f>+VLOOKUP(Table1314[[#This Row],[DeviceMAC]],C1253:F3155,3,0)</f>
        <v>44340.264652777783</v>
      </c>
      <c r="K1252">
        <f>+VLOOKUP(Table1314[[#This Row],[DeviceMAC]],C1253:F3155,4,0)</f>
        <v>113</v>
      </c>
      <c r="L1252" t="str">
        <f>VLOOKUP(Table1314[[#This Row],[PrevRecordType]],RecordTypes!$B$13:$C$27,2,0)</f>
        <v>User Login Start</v>
      </c>
      <c r="M1252" t="str">
        <f>+VLOOKUP(Table1314[[#This Row],[DeviceMAC]],C1253:H3155,5,0)</f>
        <v>User Login Start</v>
      </c>
    </row>
    <row r="1253" spans="2:13" ht="43.2" hidden="1" x14ac:dyDescent="0.3">
      <c r="B1253" s="5" t="s">
        <v>26</v>
      </c>
      <c r="C1253" s="5" t="s">
        <v>72</v>
      </c>
      <c r="D1253" s="6">
        <v>44340</v>
      </c>
      <c r="E1253" s="28">
        <v>44340.683715277781</v>
      </c>
      <c r="F1253" s="7">
        <v>156</v>
      </c>
      <c r="G1253" s="7" t="str">
        <f>VLOOKUP(Table1314[[#This Row],[LogRecordType]],RecordTypes!$B$13:$C$27,2,0)</f>
        <v>PowerDown Or Network Disconnect Discovered</v>
      </c>
      <c r="H1253" s="5" t="s">
        <v>67</v>
      </c>
      <c r="I1253" s="30">
        <f t="shared" si="19"/>
        <v>44340</v>
      </c>
      <c r="J1253" s="29">
        <f>+VLOOKUP(Table1314[[#This Row],[DeviceMAC]],C1254:F3156,3,0)</f>
        <v>44340.683576388888</v>
      </c>
      <c r="K1253">
        <f>+VLOOKUP(Table1314[[#This Row],[DeviceMAC]],C1254:F3156,4,0)</f>
        <v>151</v>
      </c>
      <c r="L1253" t="str">
        <f>VLOOKUP(Table1314[[#This Row],[PrevRecordType]],RecordTypes!$B$13:$C$27,2,0)</f>
        <v>Device Shutdown Finish</v>
      </c>
      <c r="M1253" t="str">
        <f>+VLOOKUP(Table1314[[#This Row],[DeviceMAC]],C1254:H3156,5,0)</f>
        <v>Device Shutdown Finish</v>
      </c>
    </row>
    <row r="1254" spans="2:13" ht="28.8" hidden="1" x14ac:dyDescent="0.3">
      <c r="B1254" s="5" t="s">
        <v>26</v>
      </c>
      <c r="C1254" s="5" t="s">
        <v>72</v>
      </c>
      <c r="D1254" s="6">
        <v>44340</v>
      </c>
      <c r="E1254" s="28">
        <v>44340.683576388888</v>
      </c>
      <c r="F1254" s="7">
        <v>151</v>
      </c>
      <c r="G1254" s="7" t="str">
        <f>VLOOKUP(Table1314[[#This Row],[LogRecordType]],RecordTypes!$B$13:$C$27,2,0)</f>
        <v>Device Shutdown Finish</v>
      </c>
      <c r="H1254" s="5" t="s">
        <v>73</v>
      </c>
      <c r="I1254" s="30">
        <f t="shared" si="19"/>
        <v>44340</v>
      </c>
      <c r="J1254" s="29">
        <f>+VLOOKUP(Table1314[[#This Row],[DeviceMAC]],C1255:F3157,3,0)</f>
        <v>44340.682800925926</v>
      </c>
      <c r="K1254">
        <f>+VLOOKUP(Table1314[[#This Row],[DeviceMAC]],C1255:F3157,4,0)</f>
        <v>149</v>
      </c>
      <c r="L1254" t="str">
        <f>VLOOKUP(Table1314[[#This Row],[PrevRecordType]],RecordTypes!$B$13:$C$27,2,0)</f>
        <v>Device Shutdown Start</v>
      </c>
      <c r="M1254" t="str">
        <f>+VLOOKUP(Table1314[[#This Row],[DeviceMAC]],C1255:H3157,5,0)</f>
        <v>Device Shutdown Start</v>
      </c>
    </row>
    <row r="1255" spans="2:13" ht="43.2" hidden="1" x14ac:dyDescent="0.3">
      <c r="B1255" s="5" t="s">
        <v>29</v>
      </c>
      <c r="C1255" s="5" t="s">
        <v>120</v>
      </c>
      <c r="D1255" s="6">
        <v>44340</v>
      </c>
      <c r="E1255" s="28">
        <v>44340.683460648157</v>
      </c>
      <c r="F1255" s="7">
        <v>156</v>
      </c>
      <c r="G1255" s="7" t="str">
        <f>VLOOKUP(Table1314[[#This Row],[LogRecordType]],RecordTypes!$B$13:$C$27,2,0)</f>
        <v>PowerDown Or Network Disconnect Discovered</v>
      </c>
      <c r="H1255" s="5" t="s">
        <v>67</v>
      </c>
      <c r="I1255" s="30">
        <f t="shared" si="19"/>
        <v>44340</v>
      </c>
      <c r="J1255" s="29">
        <f>+VLOOKUP(Table1314[[#This Row],[DeviceMAC]],C1256:F3158,3,0)</f>
        <v>44340.683321759265</v>
      </c>
      <c r="K1255">
        <f>+VLOOKUP(Table1314[[#This Row],[DeviceMAC]],C1256:F3158,4,0)</f>
        <v>144</v>
      </c>
      <c r="L1255" t="str">
        <f>VLOOKUP(Table1314[[#This Row],[PrevRecordType]],RecordTypes!$B$13:$C$27,2,0)</f>
        <v>User Logout is Good</v>
      </c>
      <c r="M1255" t="str">
        <f>+VLOOKUP(Table1314[[#This Row],[DeviceMAC]],C1256:H3158,5,0)</f>
        <v>User Logout is Good</v>
      </c>
    </row>
    <row r="1256" spans="2:13" hidden="1" x14ac:dyDescent="0.3">
      <c r="B1256" s="5" t="s">
        <v>29</v>
      </c>
      <c r="C1256" s="5" t="s">
        <v>120</v>
      </c>
      <c r="D1256" s="6">
        <v>44340</v>
      </c>
      <c r="E1256" s="28">
        <v>44340.683321759265</v>
      </c>
      <c r="F1256" s="7">
        <v>144</v>
      </c>
      <c r="G1256" s="7" t="str">
        <f>VLOOKUP(Table1314[[#This Row],[LogRecordType]],RecordTypes!$B$13:$C$27,2,0)</f>
        <v>User Logout is Good</v>
      </c>
      <c r="H1256" s="5" t="s">
        <v>130</v>
      </c>
      <c r="I1256" s="30">
        <f t="shared" si="19"/>
        <v>44340</v>
      </c>
      <c r="J1256" s="29">
        <f>+VLOOKUP(Table1314[[#This Row],[DeviceMAC]],C1257:F3159,3,0)</f>
        <v>44340.682916666672</v>
      </c>
      <c r="K1256">
        <f>+VLOOKUP(Table1314[[#This Row],[DeviceMAC]],C1257:F3159,4,0)</f>
        <v>139</v>
      </c>
      <c r="L1256" t="str">
        <f>VLOOKUP(Table1314[[#This Row],[PrevRecordType]],RecordTypes!$B$13:$C$27,2,0)</f>
        <v>User Logout Start</v>
      </c>
      <c r="M1256" t="str">
        <f>+VLOOKUP(Table1314[[#This Row],[DeviceMAC]],C1257:H3159,5,0)</f>
        <v>User Logout Start</v>
      </c>
    </row>
    <row r="1257" spans="2:13" hidden="1" x14ac:dyDescent="0.3">
      <c r="B1257" s="5" t="s">
        <v>29</v>
      </c>
      <c r="C1257" s="5" t="s">
        <v>120</v>
      </c>
      <c r="D1257" s="6">
        <v>44340</v>
      </c>
      <c r="E1257" s="28">
        <v>44340.682916666672</v>
      </c>
      <c r="F1257" s="7">
        <v>139</v>
      </c>
      <c r="G1257" s="7" t="str">
        <f>VLOOKUP(Table1314[[#This Row],[LogRecordType]],RecordTypes!$B$13:$C$27,2,0)</f>
        <v>User Logout Start</v>
      </c>
      <c r="H1257" s="5" t="s">
        <v>130</v>
      </c>
      <c r="I1257" s="30">
        <f t="shared" si="19"/>
        <v>44340</v>
      </c>
      <c r="J1257" s="29">
        <f>+VLOOKUP(Table1314[[#This Row],[DeviceMAC]],C1258:F3160,3,0)</f>
        <v>44340.318009259259</v>
      </c>
      <c r="K1257">
        <f>+VLOOKUP(Table1314[[#This Row],[DeviceMAC]],C1258:F3160,4,0)</f>
        <v>123</v>
      </c>
      <c r="L1257" t="str">
        <f>VLOOKUP(Table1314[[#This Row],[PrevRecordType]],RecordTypes!$B$13:$C$27,2,0)</f>
        <v>User Login Start is Good</v>
      </c>
      <c r="M1257" t="str">
        <f>+VLOOKUP(Table1314[[#This Row],[DeviceMAC]],C1258:H3160,5,0)</f>
        <v>User Login Start is Good</v>
      </c>
    </row>
    <row r="1258" spans="2:13" hidden="1" x14ac:dyDescent="0.3">
      <c r="B1258" s="5" t="s">
        <v>26</v>
      </c>
      <c r="C1258" s="5" t="s">
        <v>72</v>
      </c>
      <c r="D1258" s="6">
        <v>44340</v>
      </c>
      <c r="E1258" s="28">
        <v>44340.682800925926</v>
      </c>
      <c r="F1258" s="7">
        <v>149</v>
      </c>
      <c r="G1258" s="7" t="str">
        <f>VLOOKUP(Table1314[[#This Row],[LogRecordType]],RecordTypes!$B$13:$C$27,2,0)</f>
        <v>Device Shutdown Start</v>
      </c>
      <c r="H1258" s="5" t="s">
        <v>73</v>
      </c>
      <c r="I1258" s="30">
        <f t="shared" si="19"/>
        <v>44340</v>
      </c>
      <c r="J1258" s="29">
        <f>+VLOOKUP(Table1314[[#This Row],[DeviceMAC]],C1259:F3161,3,0)</f>
        <v>44340.682060185187</v>
      </c>
      <c r="K1258">
        <f>+VLOOKUP(Table1314[[#This Row],[DeviceMAC]],C1259:F3161,4,0)</f>
        <v>144</v>
      </c>
      <c r="L1258" t="str">
        <f>VLOOKUP(Table1314[[#This Row],[PrevRecordType]],RecordTypes!$B$13:$C$27,2,0)</f>
        <v>User Logout is Good</v>
      </c>
      <c r="M1258" t="str">
        <f>+VLOOKUP(Table1314[[#This Row],[DeviceMAC]],C1259:H3161,5,0)</f>
        <v>User Logout is Good</v>
      </c>
    </row>
    <row r="1259" spans="2:13" hidden="1" x14ac:dyDescent="0.3">
      <c r="B1259" s="5" t="s">
        <v>26</v>
      </c>
      <c r="C1259" s="5" t="s">
        <v>72</v>
      </c>
      <c r="D1259" s="6">
        <v>44340</v>
      </c>
      <c r="E1259" s="28">
        <v>44340.682060185187</v>
      </c>
      <c r="F1259" s="7">
        <v>144</v>
      </c>
      <c r="G1259" s="7" t="str">
        <f>VLOOKUP(Table1314[[#This Row],[LogRecordType]],RecordTypes!$B$13:$C$27,2,0)</f>
        <v>User Logout is Good</v>
      </c>
      <c r="H1259" s="5" t="s">
        <v>68</v>
      </c>
      <c r="I1259" s="30">
        <f t="shared" si="19"/>
        <v>44340</v>
      </c>
      <c r="J1259" s="29">
        <f>+VLOOKUP(Table1314[[#This Row],[DeviceMAC]],C1260:F3162,3,0)</f>
        <v>44340.681631944448</v>
      </c>
      <c r="K1259">
        <f>+VLOOKUP(Table1314[[#This Row],[DeviceMAC]],C1260:F3162,4,0)</f>
        <v>139</v>
      </c>
      <c r="L1259" t="str">
        <f>VLOOKUP(Table1314[[#This Row],[PrevRecordType]],RecordTypes!$B$13:$C$27,2,0)</f>
        <v>User Logout Start</v>
      </c>
      <c r="M1259" t="str">
        <f>+VLOOKUP(Table1314[[#This Row],[DeviceMAC]],C1260:H3162,5,0)</f>
        <v>User Logout Start</v>
      </c>
    </row>
    <row r="1260" spans="2:13" ht="28.8" hidden="1" x14ac:dyDescent="0.3">
      <c r="B1260" s="5" t="s">
        <v>26</v>
      </c>
      <c r="C1260" s="5" t="s">
        <v>72</v>
      </c>
      <c r="D1260" s="6">
        <v>44340</v>
      </c>
      <c r="E1260" s="28">
        <v>44340.681631944448</v>
      </c>
      <c r="F1260" s="7">
        <v>139</v>
      </c>
      <c r="G1260" s="7" t="str">
        <f>VLOOKUP(Table1314[[#This Row],[LogRecordType]],RecordTypes!$B$13:$C$27,2,0)</f>
        <v>User Logout Start</v>
      </c>
      <c r="H1260" s="5" t="s">
        <v>87</v>
      </c>
      <c r="I1260" s="30">
        <f t="shared" si="19"/>
        <v>44340</v>
      </c>
      <c r="J1260" s="29">
        <f>+VLOOKUP(Table1314[[#This Row],[DeviceMAC]],C1261:F3163,3,0)</f>
        <v>44340.294548611113</v>
      </c>
      <c r="K1260">
        <f>+VLOOKUP(Table1314[[#This Row],[DeviceMAC]],C1261:F3163,4,0)</f>
        <v>123</v>
      </c>
      <c r="L1260" t="str">
        <f>VLOOKUP(Table1314[[#This Row],[PrevRecordType]],RecordTypes!$B$13:$C$27,2,0)</f>
        <v>User Login Start is Good</v>
      </c>
      <c r="M1260" t="str">
        <f>+VLOOKUP(Table1314[[#This Row],[DeviceMAC]],C1261:H3163,5,0)</f>
        <v>User Login Start is Good</v>
      </c>
    </row>
    <row r="1261" spans="2:13" ht="43.2" hidden="1" x14ac:dyDescent="0.3">
      <c r="B1261" s="5" t="s">
        <v>26</v>
      </c>
      <c r="C1261" s="5" t="s">
        <v>95</v>
      </c>
      <c r="D1261" s="6">
        <v>44340</v>
      </c>
      <c r="E1261" s="28">
        <v>44340.680798611109</v>
      </c>
      <c r="F1261" s="7">
        <v>156</v>
      </c>
      <c r="G1261" s="7" t="str">
        <f>VLOOKUP(Table1314[[#This Row],[LogRecordType]],RecordTypes!$B$13:$C$27,2,0)</f>
        <v>PowerDown Or Network Disconnect Discovered</v>
      </c>
      <c r="H1261" s="5" t="s">
        <v>67</v>
      </c>
      <c r="I1261" s="30">
        <f t="shared" si="19"/>
        <v>44340</v>
      </c>
      <c r="J1261" s="29">
        <f>+VLOOKUP(Table1314[[#This Row],[DeviceMAC]],C1262:F3164,3,0)</f>
        <v>44340.68063657407</v>
      </c>
      <c r="K1261">
        <f>+VLOOKUP(Table1314[[#This Row],[DeviceMAC]],C1262:F3164,4,0)</f>
        <v>144</v>
      </c>
      <c r="L1261" t="str">
        <f>VLOOKUP(Table1314[[#This Row],[PrevRecordType]],RecordTypes!$B$13:$C$27,2,0)</f>
        <v>User Logout is Good</v>
      </c>
      <c r="M1261" t="str">
        <f>+VLOOKUP(Table1314[[#This Row],[DeviceMAC]],C1262:H3164,5,0)</f>
        <v>User Logout is Good</v>
      </c>
    </row>
    <row r="1262" spans="2:13" hidden="1" x14ac:dyDescent="0.3">
      <c r="B1262" s="5" t="s">
        <v>26</v>
      </c>
      <c r="C1262" s="5" t="s">
        <v>95</v>
      </c>
      <c r="D1262" s="6">
        <v>44340</v>
      </c>
      <c r="E1262" s="28">
        <v>44340.68063657407</v>
      </c>
      <c r="F1262" s="7">
        <v>144</v>
      </c>
      <c r="G1262" s="7" t="str">
        <f>VLOOKUP(Table1314[[#This Row],[LogRecordType]],RecordTypes!$B$13:$C$27,2,0)</f>
        <v>User Logout is Good</v>
      </c>
      <c r="H1262" s="5" t="s">
        <v>102</v>
      </c>
      <c r="I1262" s="30">
        <f t="shared" si="19"/>
        <v>44340</v>
      </c>
      <c r="J1262" s="29">
        <f>+VLOOKUP(Table1314[[#This Row],[DeviceMAC]],C1263:F3165,3,0)</f>
        <v>44340.679363425923</v>
      </c>
      <c r="K1262">
        <f>+VLOOKUP(Table1314[[#This Row],[DeviceMAC]],C1263:F3165,4,0)</f>
        <v>139</v>
      </c>
      <c r="L1262" t="str">
        <f>VLOOKUP(Table1314[[#This Row],[PrevRecordType]],RecordTypes!$B$13:$C$27,2,0)</f>
        <v>User Logout Start</v>
      </c>
      <c r="M1262" t="str">
        <f>+VLOOKUP(Table1314[[#This Row],[DeviceMAC]],C1263:H3165,5,0)</f>
        <v>User Logout Start</v>
      </c>
    </row>
    <row r="1263" spans="2:13" ht="43.2" hidden="1" x14ac:dyDescent="0.3">
      <c r="B1263" s="5" t="s">
        <v>29</v>
      </c>
      <c r="C1263" s="5" t="s">
        <v>105</v>
      </c>
      <c r="D1263" s="6">
        <v>44340</v>
      </c>
      <c r="E1263" s="28">
        <v>44340.679803240746</v>
      </c>
      <c r="F1263" s="7">
        <v>156</v>
      </c>
      <c r="G1263" s="7" t="str">
        <f>VLOOKUP(Table1314[[#This Row],[LogRecordType]],RecordTypes!$B$13:$C$27,2,0)</f>
        <v>PowerDown Or Network Disconnect Discovered</v>
      </c>
      <c r="H1263" s="5" t="s">
        <v>67</v>
      </c>
      <c r="I1263" s="30">
        <f t="shared" si="19"/>
        <v>44340</v>
      </c>
      <c r="J1263" s="29">
        <f>+VLOOKUP(Table1314[[#This Row],[DeviceMAC]],C1264:F3166,3,0)</f>
        <v>44340.679652777784</v>
      </c>
      <c r="K1263">
        <f>+VLOOKUP(Table1314[[#This Row],[DeviceMAC]],C1264:F3166,4,0)</f>
        <v>144</v>
      </c>
      <c r="L1263" t="str">
        <f>VLOOKUP(Table1314[[#This Row],[PrevRecordType]],RecordTypes!$B$13:$C$27,2,0)</f>
        <v>User Logout is Good</v>
      </c>
      <c r="M1263" t="str">
        <f>+VLOOKUP(Table1314[[#This Row],[DeviceMAC]],C1264:H3166,5,0)</f>
        <v>User Logout is Good</v>
      </c>
    </row>
    <row r="1264" spans="2:13" hidden="1" x14ac:dyDescent="0.3">
      <c r="B1264" s="5" t="s">
        <v>29</v>
      </c>
      <c r="C1264" s="5" t="s">
        <v>105</v>
      </c>
      <c r="D1264" s="6">
        <v>44340</v>
      </c>
      <c r="E1264" s="28">
        <v>44340.679652777784</v>
      </c>
      <c r="F1264" s="7">
        <v>144</v>
      </c>
      <c r="G1264" s="7" t="str">
        <f>VLOOKUP(Table1314[[#This Row],[LogRecordType]],RecordTypes!$B$13:$C$27,2,0)</f>
        <v>User Logout is Good</v>
      </c>
      <c r="H1264" s="5" t="s">
        <v>127</v>
      </c>
      <c r="I1264" s="30">
        <f t="shared" si="19"/>
        <v>44340</v>
      </c>
      <c r="J1264" s="29">
        <f>+VLOOKUP(Table1314[[#This Row],[DeviceMAC]],C1265:F3167,3,0)</f>
        <v>44340.679236111115</v>
      </c>
      <c r="K1264">
        <f>+VLOOKUP(Table1314[[#This Row],[DeviceMAC]],C1265:F3167,4,0)</f>
        <v>139</v>
      </c>
      <c r="L1264" t="str">
        <f>VLOOKUP(Table1314[[#This Row],[PrevRecordType]],RecordTypes!$B$13:$C$27,2,0)</f>
        <v>User Logout Start</v>
      </c>
      <c r="M1264" t="str">
        <f>+VLOOKUP(Table1314[[#This Row],[DeviceMAC]],C1265:H3167,5,0)</f>
        <v>User Logout Start</v>
      </c>
    </row>
    <row r="1265" spans="2:13" ht="43.2" hidden="1" x14ac:dyDescent="0.3">
      <c r="B1265" s="5" t="s">
        <v>26</v>
      </c>
      <c r="C1265" s="5" t="s">
        <v>79</v>
      </c>
      <c r="D1265" s="6">
        <v>44340</v>
      </c>
      <c r="E1265" s="28">
        <v>44340.67950231483</v>
      </c>
      <c r="F1265" s="7">
        <v>156</v>
      </c>
      <c r="G1265" s="7" t="str">
        <f>VLOOKUP(Table1314[[#This Row],[LogRecordType]],RecordTypes!$B$13:$C$27,2,0)</f>
        <v>PowerDown Or Network Disconnect Discovered</v>
      </c>
      <c r="H1265" s="5" t="s">
        <v>67</v>
      </c>
      <c r="I1265" s="30">
        <f t="shared" si="19"/>
        <v>44340</v>
      </c>
      <c r="J1265" s="29">
        <f>+VLOOKUP(Table1314[[#This Row],[DeviceMAC]],C1266:F3168,3,0)</f>
        <v>44340.679363425937</v>
      </c>
      <c r="K1265">
        <f>+VLOOKUP(Table1314[[#This Row],[DeviceMAC]],C1266:F3168,4,0)</f>
        <v>151</v>
      </c>
      <c r="L1265" t="str">
        <f>VLOOKUP(Table1314[[#This Row],[PrevRecordType]],RecordTypes!$B$13:$C$27,2,0)</f>
        <v>Device Shutdown Finish</v>
      </c>
      <c r="M1265" t="str">
        <f>+VLOOKUP(Table1314[[#This Row],[DeviceMAC]],C1266:H3168,5,0)</f>
        <v>Device Shutdown Finish</v>
      </c>
    </row>
    <row r="1266" spans="2:13" ht="43.2" hidden="1" x14ac:dyDescent="0.3">
      <c r="B1266" s="5" t="s">
        <v>26</v>
      </c>
      <c r="C1266" s="5" t="s">
        <v>56</v>
      </c>
      <c r="D1266" s="6">
        <v>44340</v>
      </c>
      <c r="E1266" s="28">
        <v>44340.679490740731</v>
      </c>
      <c r="F1266" s="7">
        <v>156</v>
      </c>
      <c r="G1266" s="7" t="str">
        <f>VLOOKUP(Table1314[[#This Row],[LogRecordType]],RecordTypes!$B$13:$C$27,2,0)</f>
        <v>PowerDown Or Network Disconnect Discovered</v>
      </c>
      <c r="H1266" s="5" t="s">
        <v>67</v>
      </c>
      <c r="I1266" s="30">
        <f t="shared" si="19"/>
        <v>44340</v>
      </c>
      <c r="J1266" s="29">
        <f>+VLOOKUP(Table1314[[#This Row],[DeviceMAC]],C1267:F3169,3,0)</f>
        <v>44340.679363425916</v>
      </c>
      <c r="K1266">
        <f>+VLOOKUP(Table1314[[#This Row],[DeviceMAC]],C1267:F3169,4,0)</f>
        <v>144</v>
      </c>
      <c r="L1266" t="str">
        <f>VLOOKUP(Table1314[[#This Row],[PrevRecordType]],RecordTypes!$B$13:$C$27,2,0)</f>
        <v>User Logout is Good</v>
      </c>
      <c r="M1266" t="str">
        <f>+VLOOKUP(Table1314[[#This Row],[DeviceMAC]],C1267:H3169,5,0)</f>
        <v>User Logout is Good</v>
      </c>
    </row>
    <row r="1267" spans="2:13" ht="28.8" hidden="1" x14ac:dyDescent="0.3">
      <c r="B1267" s="5" t="s">
        <v>26</v>
      </c>
      <c r="C1267" s="5" t="s">
        <v>79</v>
      </c>
      <c r="D1267" s="6">
        <v>44340</v>
      </c>
      <c r="E1267" s="28">
        <v>44340.679363425937</v>
      </c>
      <c r="F1267" s="7">
        <v>151</v>
      </c>
      <c r="G1267" s="7" t="str">
        <f>VLOOKUP(Table1314[[#This Row],[LogRecordType]],RecordTypes!$B$13:$C$27,2,0)</f>
        <v>Device Shutdown Finish</v>
      </c>
      <c r="H1267" s="5" t="s">
        <v>80</v>
      </c>
      <c r="I1267" s="30">
        <f t="shared" si="19"/>
        <v>44340</v>
      </c>
      <c r="J1267" s="29">
        <f>+VLOOKUP(Table1314[[#This Row],[DeviceMAC]],C1268:F3170,3,0)</f>
        <v>44340.678888888899</v>
      </c>
      <c r="K1267">
        <f>+VLOOKUP(Table1314[[#This Row],[DeviceMAC]],C1268:F3170,4,0)</f>
        <v>149</v>
      </c>
      <c r="L1267" t="str">
        <f>VLOOKUP(Table1314[[#This Row],[PrevRecordType]],RecordTypes!$B$13:$C$27,2,0)</f>
        <v>Device Shutdown Start</v>
      </c>
      <c r="M1267" t="str">
        <f>+VLOOKUP(Table1314[[#This Row],[DeviceMAC]],C1268:H3170,5,0)</f>
        <v>Device Shutdown Start</v>
      </c>
    </row>
    <row r="1268" spans="2:13" hidden="1" x14ac:dyDescent="0.3">
      <c r="B1268" s="5" t="s">
        <v>26</v>
      </c>
      <c r="C1268" s="5" t="s">
        <v>95</v>
      </c>
      <c r="D1268" s="6">
        <v>44340</v>
      </c>
      <c r="E1268" s="28">
        <v>44340.679363425923</v>
      </c>
      <c r="F1268" s="7">
        <v>139</v>
      </c>
      <c r="G1268" s="7" t="str">
        <f>VLOOKUP(Table1314[[#This Row],[LogRecordType]],RecordTypes!$B$13:$C$27,2,0)</f>
        <v>User Logout Start</v>
      </c>
      <c r="H1268" s="5" t="s">
        <v>102</v>
      </c>
      <c r="I1268" s="30">
        <f t="shared" si="19"/>
        <v>44340</v>
      </c>
      <c r="J1268" s="29">
        <f>+VLOOKUP(Table1314[[#This Row],[DeviceMAC]],C1269:F3171,3,0)</f>
        <v>44340.309074074074</v>
      </c>
      <c r="K1268">
        <f>+VLOOKUP(Table1314[[#This Row],[DeviceMAC]],C1269:F3171,4,0)</f>
        <v>123</v>
      </c>
      <c r="L1268" t="str">
        <f>VLOOKUP(Table1314[[#This Row],[PrevRecordType]],RecordTypes!$B$13:$C$27,2,0)</f>
        <v>User Login Start is Good</v>
      </c>
      <c r="M1268" t="str">
        <f>+VLOOKUP(Table1314[[#This Row],[DeviceMAC]],C1269:H3171,5,0)</f>
        <v>User Login Start is Good</v>
      </c>
    </row>
    <row r="1269" spans="2:13" hidden="1" x14ac:dyDescent="0.3">
      <c r="B1269" s="5" t="s">
        <v>26</v>
      </c>
      <c r="C1269" s="5" t="s">
        <v>56</v>
      </c>
      <c r="D1269" s="6">
        <v>44340</v>
      </c>
      <c r="E1269" s="28">
        <v>44340.679363425916</v>
      </c>
      <c r="F1269" s="7">
        <v>144</v>
      </c>
      <c r="G1269" s="7" t="str">
        <f>VLOOKUP(Table1314[[#This Row],[LogRecordType]],RecordTypes!$B$13:$C$27,2,0)</f>
        <v>User Logout is Good</v>
      </c>
      <c r="H1269" s="5" t="s">
        <v>68</v>
      </c>
      <c r="I1269" s="30">
        <f t="shared" si="19"/>
        <v>44340</v>
      </c>
      <c r="J1269" s="29">
        <f>+VLOOKUP(Table1314[[#This Row],[DeviceMAC]],C1270:F3172,3,0)</f>
        <v>44340.679004629623</v>
      </c>
      <c r="K1269">
        <f>+VLOOKUP(Table1314[[#This Row],[DeviceMAC]],C1270:F3172,4,0)</f>
        <v>139</v>
      </c>
      <c r="L1269" t="str">
        <f>VLOOKUP(Table1314[[#This Row],[PrevRecordType]],RecordTypes!$B$13:$C$27,2,0)</f>
        <v>User Logout Start</v>
      </c>
      <c r="M1269" t="str">
        <f>+VLOOKUP(Table1314[[#This Row],[DeviceMAC]],C1270:H3172,5,0)</f>
        <v>User Logout Start</v>
      </c>
    </row>
    <row r="1270" spans="2:13" hidden="1" x14ac:dyDescent="0.3">
      <c r="B1270" s="5" t="s">
        <v>29</v>
      </c>
      <c r="C1270" s="5" t="s">
        <v>105</v>
      </c>
      <c r="D1270" s="6">
        <v>44340</v>
      </c>
      <c r="E1270" s="28">
        <v>44340.679236111115</v>
      </c>
      <c r="F1270" s="7">
        <v>139</v>
      </c>
      <c r="G1270" s="7" t="str">
        <f>VLOOKUP(Table1314[[#This Row],[LogRecordType]],RecordTypes!$B$13:$C$27,2,0)</f>
        <v>User Logout Start</v>
      </c>
      <c r="H1270" s="5" t="s">
        <v>127</v>
      </c>
      <c r="I1270" s="30">
        <f t="shared" si="19"/>
        <v>44340</v>
      </c>
      <c r="J1270" s="29">
        <f>+VLOOKUP(Table1314[[#This Row],[DeviceMAC]],C1271:F3173,3,0)</f>
        <v>44340.311458333337</v>
      </c>
      <c r="K1270">
        <f>+VLOOKUP(Table1314[[#This Row],[DeviceMAC]],C1271:F3173,4,0)</f>
        <v>123</v>
      </c>
      <c r="L1270" t="str">
        <f>VLOOKUP(Table1314[[#This Row],[PrevRecordType]],RecordTypes!$B$13:$C$27,2,0)</f>
        <v>User Login Start is Good</v>
      </c>
      <c r="M1270" t="str">
        <f>+VLOOKUP(Table1314[[#This Row],[DeviceMAC]],C1271:H3173,5,0)</f>
        <v>User Login Start is Good</v>
      </c>
    </row>
    <row r="1271" spans="2:13" hidden="1" x14ac:dyDescent="0.3">
      <c r="B1271" s="5" t="s">
        <v>26</v>
      </c>
      <c r="C1271" s="5" t="s">
        <v>56</v>
      </c>
      <c r="D1271" s="6">
        <v>44340</v>
      </c>
      <c r="E1271" s="28">
        <v>44340.679004629623</v>
      </c>
      <c r="F1271" s="7">
        <v>139</v>
      </c>
      <c r="G1271" s="7" t="str">
        <f>VLOOKUP(Table1314[[#This Row],[LogRecordType]],RecordTypes!$B$13:$C$27,2,0)</f>
        <v>User Logout Start</v>
      </c>
      <c r="H1271" s="5" t="s">
        <v>68</v>
      </c>
      <c r="I1271" s="30">
        <f t="shared" si="19"/>
        <v>44340</v>
      </c>
      <c r="J1271" s="29">
        <f>+VLOOKUP(Table1314[[#This Row],[DeviceMAC]],C1272:F3174,3,0)</f>
        <v>44340.291319444441</v>
      </c>
      <c r="K1271">
        <f>+VLOOKUP(Table1314[[#This Row],[DeviceMAC]],C1272:F3174,4,0)</f>
        <v>123</v>
      </c>
      <c r="L1271" t="str">
        <f>VLOOKUP(Table1314[[#This Row],[PrevRecordType]],RecordTypes!$B$13:$C$27,2,0)</f>
        <v>User Login Start is Good</v>
      </c>
      <c r="M1271" t="str">
        <f>+VLOOKUP(Table1314[[#This Row],[DeviceMAC]],C1272:H3174,5,0)</f>
        <v>User Login Start is Good</v>
      </c>
    </row>
    <row r="1272" spans="2:13" hidden="1" x14ac:dyDescent="0.3">
      <c r="B1272" s="5" t="s">
        <v>26</v>
      </c>
      <c r="C1272" s="5" t="s">
        <v>79</v>
      </c>
      <c r="D1272" s="6">
        <v>44340</v>
      </c>
      <c r="E1272" s="28">
        <v>44340.678888888899</v>
      </c>
      <c r="F1272" s="7">
        <v>149</v>
      </c>
      <c r="G1272" s="7" t="str">
        <f>VLOOKUP(Table1314[[#This Row],[LogRecordType]],RecordTypes!$B$13:$C$27,2,0)</f>
        <v>Device Shutdown Start</v>
      </c>
      <c r="H1272" s="5" t="s">
        <v>80</v>
      </c>
      <c r="I1272" s="30">
        <f t="shared" si="19"/>
        <v>44340</v>
      </c>
      <c r="J1272" s="29">
        <f>+VLOOKUP(Table1314[[#This Row],[DeviceMAC]],C1273:F3175,3,0)</f>
        <v>44340.678483796306</v>
      </c>
      <c r="K1272">
        <f>+VLOOKUP(Table1314[[#This Row],[DeviceMAC]],C1273:F3175,4,0)</f>
        <v>144</v>
      </c>
      <c r="L1272" t="str">
        <f>VLOOKUP(Table1314[[#This Row],[PrevRecordType]],RecordTypes!$B$13:$C$27,2,0)</f>
        <v>User Logout is Good</v>
      </c>
      <c r="M1272" t="str">
        <f>+VLOOKUP(Table1314[[#This Row],[DeviceMAC]],C1273:H3175,5,0)</f>
        <v>User Logout is Good</v>
      </c>
    </row>
    <row r="1273" spans="2:13" hidden="1" x14ac:dyDescent="0.3">
      <c r="B1273" s="5" t="s">
        <v>26</v>
      </c>
      <c r="C1273" s="5" t="s">
        <v>79</v>
      </c>
      <c r="D1273" s="6">
        <v>44340</v>
      </c>
      <c r="E1273" s="28">
        <v>44340.678483796306</v>
      </c>
      <c r="F1273" s="7">
        <v>144</v>
      </c>
      <c r="G1273" s="7" t="str">
        <f>VLOOKUP(Table1314[[#This Row],[LogRecordType]],RecordTypes!$B$13:$C$27,2,0)</f>
        <v>User Logout is Good</v>
      </c>
      <c r="H1273" s="5" t="s">
        <v>82</v>
      </c>
      <c r="I1273" s="30">
        <f t="shared" si="19"/>
        <v>44340</v>
      </c>
      <c r="J1273" s="29">
        <f>+VLOOKUP(Table1314[[#This Row],[DeviceMAC]],C1274:F3176,3,0)</f>
        <v>44340.677175925935</v>
      </c>
      <c r="K1273">
        <f>+VLOOKUP(Table1314[[#This Row],[DeviceMAC]],C1274:F3176,4,0)</f>
        <v>139</v>
      </c>
      <c r="L1273" t="str">
        <f>VLOOKUP(Table1314[[#This Row],[PrevRecordType]],RecordTypes!$B$13:$C$27,2,0)</f>
        <v>User Logout Start</v>
      </c>
      <c r="M1273" t="str">
        <f>+VLOOKUP(Table1314[[#This Row],[DeviceMAC]],C1274:H3176,5,0)</f>
        <v>User Logout Start</v>
      </c>
    </row>
    <row r="1274" spans="2:13" ht="43.2" hidden="1" x14ac:dyDescent="0.3">
      <c r="B1274" s="5" t="s">
        <v>26</v>
      </c>
      <c r="C1274" s="5" t="s">
        <v>64</v>
      </c>
      <c r="D1274" s="6">
        <v>44340</v>
      </c>
      <c r="E1274" s="28">
        <v>44340.678252314829</v>
      </c>
      <c r="F1274" s="7">
        <v>156</v>
      </c>
      <c r="G1274" s="7" t="str">
        <f>VLOOKUP(Table1314[[#This Row],[LogRecordType]],RecordTypes!$B$13:$C$27,2,0)</f>
        <v>PowerDown Or Network Disconnect Discovered</v>
      </c>
      <c r="H1274" s="5" t="s">
        <v>67</v>
      </c>
      <c r="I1274" s="30">
        <f t="shared" si="19"/>
        <v>44340</v>
      </c>
      <c r="J1274" s="29">
        <f>+VLOOKUP(Table1314[[#This Row],[DeviceMAC]],C1275:F3177,3,0)</f>
        <v>44340.678113425936</v>
      </c>
      <c r="K1274">
        <f>+VLOOKUP(Table1314[[#This Row],[DeviceMAC]],C1275:F3177,4,0)</f>
        <v>144</v>
      </c>
      <c r="L1274" t="str">
        <f>VLOOKUP(Table1314[[#This Row],[PrevRecordType]],RecordTypes!$B$13:$C$27,2,0)</f>
        <v>User Logout is Good</v>
      </c>
      <c r="M1274" t="str">
        <f>+VLOOKUP(Table1314[[#This Row],[DeviceMAC]],C1275:H3177,5,0)</f>
        <v>User Logout is Good</v>
      </c>
    </row>
    <row r="1275" spans="2:13" hidden="1" x14ac:dyDescent="0.3">
      <c r="B1275" s="5" t="s">
        <v>26</v>
      </c>
      <c r="C1275" s="5" t="s">
        <v>64</v>
      </c>
      <c r="D1275" s="6">
        <v>44340</v>
      </c>
      <c r="E1275" s="28">
        <v>44340.678113425936</v>
      </c>
      <c r="F1275" s="7">
        <v>144</v>
      </c>
      <c r="G1275" s="7" t="str">
        <f>VLOOKUP(Table1314[[#This Row],[LogRecordType]],RecordTypes!$B$13:$C$27,2,0)</f>
        <v>User Logout is Good</v>
      </c>
      <c r="H1275" s="5" t="s">
        <v>90</v>
      </c>
      <c r="I1275" s="30">
        <f t="shared" si="19"/>
        <v>44340</v>
      </c>
      <c r="J1275" s="29">
        <f>+VLOOKUP(Table1314[[#This Row],[DeviceMAC]],C1276:F3178,3,0)</f>
        <v>44340.677650462974</v>
      </c>
      <c r="K1275">
        <f>+VLOOKUP(Table1314[[#This Row],[DeviceMAC]],C1276:F3178,4,0)</f>
        <v>139</v>
      </c>
      <c r="L1275" t="str">
        <f>VLOOKUP(Table1314[[#This Row],[PrevRecordType]],RecordTypes!$B$13:$C$27,2,0)</f>
        <v>User Logout Start</v>
      </c>
      <c r="M1275" t="str">
        <f>+VLOOKUP(Table1314[[#This Row],[DeviceMAC]],C1276:H3178,5,0)</f>
        <v>User Logout Start</v>
      </c>
    </row>
    <row r="1276" spans="2:13" hidden="1" x14ac:dyDescent="0.3">
      <c r="B1276" s="5" t="s">
        <v>26</v>
      </c>
      <c r="C1276" s="5" t="s">
        <v>64</v>
      </c>
      <c r="D1276" s="6">
        <v>44340</v>
      </c>
      <c r="E1276" s="28">
        <v>44340.677650462974</v>
      </c>
      <c r="F1276" s="7">
        <v>139</v>
      </c>
      <c r="G1276" s="7" t="str">
        <f>VLOOKUP(Table1314[[#This Row],[LogRecordType]],RecordTypes!$B$13:$C$27,2,0)</f>
        <v>User Logout Start</v>
      </c>
      <c r="H1276" s="5" t="s">
        <v>90</v>
      </c>
      <c r="I1276" s="30">
        <f t="shared" si="19"/>
        <v>44340</v>
      </c>
      <c r="J1276" s="29">
        <f>+VLOOKUP(Table1314[[#This Row],[DeviceMAC]],C1277:F3179,3,0)</f>
        <v>44340.293414351858</v>
      </c>
      <c r="K1276">
        <f>+VLOOKUP(Table1314[[#This Row],[DeviceMAC]],C1277:F3179,4,0)</f>
        <v>123</v>
      </c>
      <c r="L1276" t="str">
        <f>VLOOKUP(Table1314[[#This Row],[PrevRecordType]],RecordTypes!$B$13:$C$27,2,0)</f>
        <v>User Login Start is Good</v>
      </c>
      <c r="M1276" t="str">
        <f>+VLOOKUP(Table1314[[#This Row],[DeviceMAC]],C1277:H3179,5,0)</f>
        <v>User Login Start is Good</v>
      </c>
    </row>
    <row r="1277" spans="2:13" ht="28.8" hidden="1" x14ac:dyDescent="0.3">
      <c r="B1277" s="5" t="s">
        <v>26</v>
      </c>
      <c r="C1277" s="5" t="s">
        <v>79</v>
      </c>
      <c r="D1277" s="6">
        <v>44340</v>
      </c>
      <c r="E1277" s="28">
        <v>44340.677175925935</v>
      </c>
      <c r="F1277" s="7">
        <v>139</v>
      </c>
      <c r="G1277" s="7" t="str">
        <f>VLOOKUP(Table1314[[#This Row],[LogRecordType]],RecordTypes!$B$13:$C$27,2,0)</f>
        <v>User Logout Start</v>
      </c>
      <c r="H1277" s="5" t="s">
        <v>81</v>
      </c>
      <c r="I1277" s="30">
        <f t="shared" si="19"/>
        <v>44340</v>
      </c>
      <c r="J1277" s="29">
        <f>+VLOOKUP(Table1314[[#This Row],[DeviceMAC]],C1278:F3180,3,0)</f>
        <v>44340.294039351858</v>
      </c>
      <c r="K1277">
        <f>+VLOOKUP(Table1314[[#This Row],[DeviceMAC]],C1278:F3180,4,0)</f>
        <v>123</v>
      </c>
      <c r="L1277" t="str">
        <f>VLOOKUP(Table1314[[#This Row],[PrevRecordType]],RecordTypes!$B$13:$C$27,2,0)</f>
        <v>User Login Start is Good</v>
      </c>
      <c r="M1277" t="str">
        <f>+VLOOKUP(Table1314[[#This Row],[DeviceMAC]],C1278:H3180,5,0)</f>
        <v>User Login Start is Good</v>
      </c>
    </row>
    <row r="1278" spans="2:13" ht="43.2" hidden="1" x14ac:dyDescent="0.3">
      <c r="B1278" s="5" t="s">
        <v>29</v>
      </c>
      <c r="C1278" s="5" t="s">
        <v>60</v>
      </c>
      <c r="D1278" s="6">
        <v>44340</v>
      </c>
      <c r="E1278" s="28">
        <v>44340.67690972222</v>
      </c>
      <c r="F1278" s="7">
        <v>156</v>
      </c>
      <c r="G1278" s="7" t="str">
        <f>VLOOKUP(Table1314[[#This Row],[LogRecordType]],RecordTypes!$B$13:$C$27,2,0)</f>
        <v>PowerDown Or Network Disconnect Discovered</v>
      </c>
      <c r="H1278" s="5" t="s">
        <v>67</v>
      </c>
      <c r="I1278" s="30">
        <f t="shared" si="19"/>
        <v>44340</v>
      </c>
      <c r="J1278" s="29">
        <f>+VLOOKUP(Table1314[[#This Row],[DeviceMAC]],C1279:F3181,3,0)</f>
        <v>44340.676782407405</v>
      </c>
      <c r="K1278">
        <f>+VLOOKUP(Table1314[[#This Row],[DeviceMAC]],C1279:F3181,4,0)</f>
        <v>144</v>
      </c>
      <c r="L1278" t="str">
        <f>VLOOKUP(Table1314[[#This Row],[PrevRecordType]],RecordTypes!$B$13:$C$27,2,0)</f>
        <v>User Logout is Good</v>
      </c>
      <c r="M1278" t="str">
        <f>+VLOOKUP(Table1314[[#This Row],[DeviceMAC]],C1279:H3181,5,0)</f>
        <v>User Logout is Good</v>
      </c>
    </row>
    <row r="1279" spans="2:13" hidden="1" x14ac:dyDescent="0.3">
      <c r="B1279" s="5" t="s">
        <v>29</v>
      </c>
      <c r="C1279" s="5" t="s">
        <v>60</v>
      </c>
      <c r="D1279" s="6">
        <v>44340</v>
      </c>
      <c r="E1279" s="28">
        <v>44340.676782407405</v>
      </c>
      <c r="F1279" s="7">
        <v>144</v>
      </c>
      <c r="G1279" s="7" t="str">
        <f>VLOOKUP(Table1314[[#This Row],[LogRecordType]],RecordTypes!$B$13:$C$27,2,0)</f>
        <v>User Logout is Good</v>
      </c>
      <c r="H1279" s="5" t="s">
        <v>76</v>
      </c>
      <c r="I1279" s="30">
        <f t="shared" si="19"/>
        <v>44340</v>
      </c>
      <c r="J1279" s="29">
        <f>+VLOOKUP(Table1314[[#This Row],[DeviceMAC]],C1280:F3182,3,0)</f>
        <v>44340.676435185182</v>
      </c>
      <c r="K1279">
        <f>+VLOOKUP(Table1314[[#This Row],[DeviceMAC]],C1280:F3182,4,0)</f>
        <v>139</v>
      </c>
      <c r="L1279" t="str">
        <f>VLOOKUP(Table1314[[#This Row],[PrevRecordType]],RecordTypes!$B$13:$C$27,2,0)</f>
        <v>User Logout Start</v>
      </c>
      <c r="M1279" t="str">
        <f>+VLOOKUP(Table1314[[#This Row],[DeviceMAC]],C1280:H3182,5,0)</f>
        <v>User Logout Start</v>
      </c>
    </row>
    <row r="1280" spans="2:13" hidden="1" x14ac:dyDescent="0.3">
      <c r="B1280" s="5" t="s">
        <v>29</v>
      </c>
      <c r="C1280" s="5" t="s">
        <v>60</v>
      </c>
      <c r="D1280" s="6">
        <v>44340</v>
      </c>
      <c r="E1280" s="28">
        <v>44340.676435185182</v>
      </c>
      <c r="F1280" s="7">
        <v>139</v>
      </c>
      <c r="G1280" s="7" t="str">
        <f>VLOOKUP(Table1314[[#This Row],[LogRecordType]],RecordTypes!$B$13:$C$27,2,0)</f>
        <v>User Logout Start</v>
      </c>
      <c r="H1280" s="5" t="s">
        <v>76</v>
      </c>
      <c r="I1280" s="30">
        <f t="shared" si="19"/>
        <v>44340</v>
      </c>
      <c r="J1280" s="29">
        <f>+VLOOKUP(Table1314[[#This Row],[DeviceMAC]],C1281:F3183,3,0)</f>
        <v>44340.296782407408</v>
      </c>
      <c r="K1280">
        <f>+VLOOKUP(Table1314[[#This Row],[DeviceMAC]],C1281:F3183,4,0)</f>
        <v>123</v>
      </c>
      <c r="L1280" t="str">
        <f>VLOOKUP(Table1314[[#This Row],[PrevRecordType]],RecordTypes!$B$13:$C$27,2,0)</f>
        <v>User Login Start is Good</v>
      </c>
      <c r="M1280" t="str">
        <f>+VLOOKUP(Table1314[[#This Row],[DeviceMAC]],C1281:H3183,5,0)</f>
        <v>User Login Start is Good</v>
      </c>
    </row>
    <row r="1281" spans="2:13" ht="43.2" hidden="1" x14ac:dyDescent="0.3">
      <c r="B1281" s="5" t="s">
        <v>26</v>
      </c>
      <c r="C1281" s="5" t="s">
        <v>54</v>
      </c>
      <c r="D1281" s="6">
        <v>44340</v>
      </c>
      <c r="E1281" s="28">
        <v>44340.675324074073</v>
      </c>
      <c r="F1281" s="7">
        <v>156</v>
      </c>
      <c r="G1281" s="7" t="str">
        <f>VLOOKUP(Table1314[[#This Row],[LogRecordType]],RecordTypes!$B$13:$C$27,2,0)</f>
        <v>PowerDown Or Network Disconnect Discovered</v>
      </c>
      <c r="H1281" s="5" t="s">
        <v>67</v>
      </c>
      <c r="I1281" s="30">
        <f t="shared" si="19"/>
        <v>44340</v>
      </c>
      <c r="J1281" s="29">
        <f>+VLOOKUP(Table1314[[#This Row],[DeviceMAC]],C1282:F3184,3,0)</f>
        <v>44340.67518518518</v>
      </c>
      <c r="K1281">
        <f>+VLOOKUP(Table1314[[#This Row],[DeviceMAC]],C1282:F3184,4,0)</f>
        <v>144</v>
      </c>
      <c r="L1281" t="str">
        <f>VLOOKUP(Table1314[[#This Row],[PrevRecordType]],RecordTypes!$B$13:$C$27,2,0)</f>
        <v>User Logout is Good</v>
      </c>
      <c r="M1281" t="str">
        <f>+VLOOKUP(Table1314[[#This Row],[DeviceMAC]],C1282:H3184,5,0)</f>
        <v>User Logout is Good</v>
      </c>
    </row>
    <row r="1282" spans="2:13" hidden="1" x14ac:dyDescent="0.3">
      <c r="B1282" s="5" t="s">
        <v>26</v>
      </c>
      <c r="C1282" s="5" t="s">
        <v>54</v>
      </c>
      <c r="D1282" s="6">
        <v>44340</v>
      </c>
      <c r="E1282" s="28">
        <v>44340.67518518518</v>
      </c>
      <c r="F1282" s="7">
        <v>144</v>
      </c>
      <c r="G1282" s="7" t="str">
        <f>VLOOKUP(Table1314[[#This Row],[LogRecordType]],RecordTypes!$B$13:$C$27,2,0)</f>
        <v>User Logout is Good</v>
      </c>
      <c r="H1282" s="5" t="s">
        <v>88</v>
      </c>
      <c r="I1282" s="30">
        <f t="shared" si="19"/>
        <v>44340</v>
      </c>
      <c r="J1282" s="29">
        <f>+VLOOKUP(Table1314[[#This Row],[DeviceMAC]],C1283:F3185,3,0)</f>
        <v>44340.674710648142</v>
      </c>
      <c r="K1282">
        <f>+VLOOKUP(Table1314[[#This Row],[DeviceMAC]],C1283:F3185,4,0)</f>
        <v>139</v>
      </c>
      <c r="L1282" t="str">
        <f>VLOOKUP(Table1314[[#This Row],[PrevRecordType]],RecordTypes!$B$13:$C$27,2,0)</f>
        <v>User Logout Start</v>
      </c>
      <c r="M1282" t="str">
        <f>+VLOOKUP(Table1314[[#This Row],[DeviceMAC]],C1283:H3185,5,0)</f>
        <v>User Logout Start</v>
      </c>
    </row>
    <row r="1283" spans="2:13" hidden="1" x14ac:dyDescent="0.3">
      <c r="B1283" s="5" t="s">
        <v>26</v>
      </c>
      <c r="C1283" s="5" t="s">
        <v>54</v>
      </c>
      <c r="D1283" s="6">
        <v>44340</v>
      </c>
      <c r="E1283" s="28">
        <v>44340.674710648142</v>
      </c>
      <c r="F1283" s="7">
        <v>139</v>
      </c>
      <c r="G1283" s="7" t="str">
        <f>VLOOKUP(Table1314[[#This Row],[LogRecordType]],RecordTypes!$B$13:$C$27,2,0)</f>
        <v>User Logout Start</v>
      </c>
      <c r="H1283" s="5" t="s">
        <v>88</v>
      </c>
      <c r="I1283" s="30">
        <f t="shared" si="19"/>
        <v>44340</v>
      </c>
      <c r="J1283" s="29">
        <f>+VLOOKUP(Table1314[[#This Row],[DeviceMAC]],C1284:F3186,3,0)</f>
        <v>44340.293576388882</v>
      </c>
      <c r="K1283">
        <f>+VLOOKUP(Table1314[[#This Row],[DeviceMAC]],C1284:F3186,4,0)</f>
        <v>123</v>
      </c>
      <c r="L1283" t="str">
        <f>VLOOKUP(Table1314[[#This Row],[PrevRecordType]],RecordTypes!$B$13:$C$27,2,0)</f>
        <v>User Login Start is Good</v>
      </c>
      <c r="M1283" t="str">
        <f>+VLOOKUP(Table1314[[#This Row],[DeviceMAC]],C1284:H3186,5,0)</f>
        <v>User Login Start is Good</v>
      </c>
    </row>
    <row r="1284" spans="2:13" ht="43.2" hidden="1" x14ac:dyDescent="0.3">
      <c r="B1284" s="5" t="s">
        <v>29</v>
      </c>
      <c r="C1284" s="5" t="s">
        <v>83</v>
      </c>
      <c r="D1284" s="6">
        <v>44340</v>
      </c>
      <c r="E1284" s="28">
        <v>44340.674375000002</v>
      </c>
      <c r="F1284" s="7">
        <v>156</v>
      </c>
      <c r="G1284" s="7" t="str">
        <f>VLOOKUP(Table1314[[#This Row],[LogRecordType]],RecordTypes!$B$13:$C$27,2,0)</f>
        <v>PowerDown Or Network Disconnect Discovered</v>
      </c>
      <c r="H1284" s="5" t="s">
        <v>67</v>
      </c>
      <c r="I1284" s="30">
        <f t="shared" si="19"/>
        <v>44340</v>
      </c>
      <c r="J1284" s="29">
        <f>+VLOOKUP(Table1314[[#This Row],[DeviceMAC]],C1285:F3187,3,0)</f>
        <v>44340.674247685187</v>
      </c>
      <c r="K1284">
        <f>+VLOOKUP(Table1314[[#This Row],[DeviceMAC]],C1285:F3187,4,0)</f>
        <v>151</v>
      </c>
      <c r="L1284" t="str">
        <f>VLOOKUP(Table1314[[#This Row],[PrevRecordType]],RecordTypes!$B$13:$C$27,2,0)</f>
        <v>Device Shutdown Finish</v>
      </c>
      <c r="M1284" t="str">
        <f>+VLOOKUP(Table1314[[#This Row],[DeviceMAC]],C1285:H3187,5,0)</f>
        <v>Device Shutdown Finish</v>
      </c>
    </row>
    <row r="1285" spans="2:13" ht="28.8" hidden="1" x14ac:dyDescent="0.3">
      <c r="B1285" s="5" t="s">
        <v>29</v>
      </c>
      <c r="C1285" s="5" t="s">
        <v>83</v>
      </c>
      <c r="D1285" s="6">
        <v>44340</v>
      </c>
      <c r="E1285" s="28">
        <v>44340.674247685187</v>
      </c>
      <c r="F1285" s="7">
        <v>151</v>
      </c>
      <c r="G1285" s="7" t="str">
        <f>VLOOKUP(Table1314[[#This Row],[LogRecordType]],RecordTypes!$B$13:$C$27,2,0)</f>
        <v>Device Shutdown Finish</v>
      </c>
      <c r="H1285" s="5" t="s">
        <v>84</v>
      </c>
      <c r="I1285" s="30">
        <f t="shared" si="19"/>
        <v>44340</v>
      </c>
      <c r="J1285" s="29">
        <f>+VLOOKUP(Table1314[[#This Row],[DeviceMAC]],C1286:F3188,3,0)</f>
        <v>44340.673379629632</v>
      </c>
      <c r="K1285">
        <f>+VLOOKUP(Table1314[[#This Row],[DeviceMAC]],C1286:F3188,4,0)</f>
        <v>149</v>
      </c>
      <c r="L1285" t="str">
        <f>VLOOKUP(Table1314[[#This Row],[PrevRecordType]],RecordTypes!$B$13:$C$27,2,0)</f>
        <v>Device Shutdown Start</v>
      </c>
      <c r="M1285" t="str">
        <f>+VLOOKUP(Table1314[[#This Row],[DeviceMAC]],C1286:H3188,5,0)</f>
        <v>Device Shutdown Start</v>
      </c>
    </row>
    <row r="1286" spans="2:13" ht="43.2" hidden="1" x14ac:dyDescent="0.3">
      <c r="B1286" s="5" t="s">
        <v>26</v>
      </c>
      <c r="C1286" s="5" t="s">
        <v>85</v>
      </c>
      <c r="D1286" s="6">
        <v>44340</v>
      </c>
      <c r="E1286" s="28">
        <v>44340.674027777779</v>
      </c>
      <c r="F1286" s="7">
        <v>156</v>
      </c>
      <c r="G1286" s="7" t="str">
        <f>VLOOKUP(Table1314[[#This Row],[LogRecordType]],RecordTypes!$B$13:$C$27,2,0)</f>
        <v>PowerDown Or Network Disconnect Discovered</v>
      </c>
      <c r="H1286" s="5" t="s">
        <v>67</v>
      </c>
      <c r="I1286" s="30">
        <f t="shared" si="19"/>
        <v>44340</v>
      </c>
      <c r="J1286" s="29">
        <f>+VLOOKUP(Table1314[[#This Row],[DeviceMAC]],C1287:F3189,3,0)</f>
        <v>44340.673877314817</v>
      </c>
      <c r="K1286">
        <f>+VLOOKUP(Table1314[[#This Row],[DeviceMAC]],C1287:F3189,4,0)</f>
        <v>151</v>
      </c>
      <c r="L1286" t="str">
        <f>VLOOKUP(Table1314[[#This Row],[PrevRecordType]],RecordTypes!$B$13:$C$27,2,0)</f>
        <v>Device Shutdown Finish</v>
      </c>
      <c r="M1286" t="str">
        <f>+VLOOKUP(Table1314[[#This Row],[DeviceMAC]],C1287:H3189,5,0)</f>
        <v>Device Shutdown Finish</v>
      </c>
    </row>
    <row r="1287" spans="2:13" ht="28.8" hidden="1" x14ac:dyDescent="0.3">
      <c r="B1287" s="5" t="s">
        <v>26</v>
      </c>
      <c r="C1287" s="5" t="s">
        <v>85</v>
      </c>
      <c r="D1287" s="6">
        <v>44340</v>
      </c>
      <c r="E1287" s="28">
        <v>44340.673877314817</v>
      </c>
      <c r="F1287" s="7">
        <v>151</v>
      </c>
      <c r="G1287" s="7" t="str">
        <f>VLOOKUP(Table1314[[#This Row],[LogRecordType]],RecordTypes!$B$13:$C$27,2,0)</f>
        <v>Device Shutdown Finish</v>
      </c>
      <c r="H1287" s="5" t="s">
        <v>86</v>
      </c>
      <c r="I1287" s="30">
        <f t="shared" si="19"/>
        <v>44340</v>
      </c>
      <c r="J1287" s="29">
        <f>+VLOOKUP(Table1314[[#This Row],[DeviceMAC]],C1288:F3190,3,0)</f>
        <v>44340.673252314817</v>
      </c>
      <c r="K1287">
        <f>+VLOOKUP(Table1314[[#This Row],[DeviceMAC]],C1288:F3190,4,0)</f>
        <v>149</v>
      </c>
      <c r="L1287" t="str">
        <f>VLOOKUP(Table1314[[#This Row],[PrevRecordType]],RecordTypes!$B$13:$C$27,2,0)</f>
        <v>Device Shutdown Start</v>
      </c>
      <c r="M1287" t="str">
        <f>+VLOOKUP(Table1314[[#This Row],[DeviceMAC]],C1288:H3190,5,0)</f>
        <v>Device Shutdown Start</v>
      </c>
    </row>
    <row r="1288" spans="2:13" ht="43.2" hidden="1" x14ac:dyDescent="0.3">
      <c r="B1288" s="5" t="s">
        <v>26</v>
      </c>
      <c r="C1288" s="5" t="s">
        <v>48</v>
      </c>
      <c r="D1288" s="6">
        <v>44340</v>
      </c>
      <c r="E1288" s="28">
        <v>44340.673749999994</v>
      </c>
      <c r="F1288" s="7">
        <v>156</v>
      </c>
      <c r="G1288" s="7" t="str">
        <f>VLOOKUP(Table1314[[#This Row],[LogRecordType]],RecordTypes!$B$13:$C$27,2,0)</f>
        <v>PowerDown Or Network Disconnect Discovered</v>
      </c>
      <c r="H1288" s="5" t="s">
        <v>67</v>
      </c>
      <c r="I1288" s="30">
        <f t="shared" si="19"/>
        <v>44340</v>
      </c>
      <c r="J1288" s="29">
        <f>+VLOOKUP(Table1314[[#This Row],[DeviceMAC]],C1289:F3191,3,0)</f>
        <v>44340.673634259256</v>
      </c>
      <c r="K1288">
        <f>+VLOOKUP(Table1314[[#This Row],[DeviceMAC]],C1289:F3191,4,0)</f>
        <v>144</v>
      </c>
      <c r="L1288" t="str">
        <f>VLOOKUP(Table1314[[#This Row],[PrevRecordType]],RecordTypes!$B$13:$C$27,2,0)</f>
        <v>User Logout is Good</v>
      </c>
      <c r="M1288" t="str">
        <f>+VLOOKUP(Table1314[[#This Row],[DeviceMAC]],C1289:H3191,5,0)</f>
        <v>User Logout is Good</v>
      </c>
    </row>
    <row r="1289" spans="2:13" hidden="1" x14ac:dyDescent="0.3">
      <c r="B1289" s="5" t="s">
        <v>26</v>
      </c>
      <c r="C1289" s="5" t="s">
        <v>48</v>
      </c>
      <c r="D1289" s="6">
        <v>44340</v>
      </c>
      <c r="E1289" s="28">
        <v>44340.673634259256</v>
      </c>
      <c r="F1289" s="7">
        <v>144</v>
      </c>
      <c r="G1289" s="7" t="str">
        <f>VLOOKUP(Table1314[[#This Row],[LogRecordType]],RecordTypes!$B$13:$C$27,2,0)</f>
        <v>User Logout is Good</v>
      </c>
      <c r="H1289" s="5" t="s">
        <v>63</v>
      </c>
      <c r="I1289" s="30">
        <f t="shared" si="19"/>
        <v>44340</v>
      </c>
      <c r="J1289" s="29">
        <f>+VLOOKUP(Table1314[[#This Row],[DeviceMAC]],C1290:F3192,3,0)</f>
        <v>44340.67319444444</v>
      </c>
      <c r="K1289">
        <f>+VLOOKUP(Table1314[[#This Row],[DeviceMAC]],C1290:F3192,4,0)</f>
        <v>139</v>
      </c>
      <c r="L1289" t="str">
        <f>VLOOKUP(Table1314[[#This Row],[PrevRecordType]],RecordTypes!$B$13:$C$27,2,0)</f>
        <v>User Logout Start</v>
      </c>
      <c r="M1289" t="str">
        <f>+VLOOKUP(Table1314[[#This Row],[DeviceMAC]],C1290:H3192,5,0)</f>
        <v>User Logout Start</v>
      </c>
    </row>
    <row r="1290" spans="2:13" hidden="1" x14ac:dyDescent="0.3">
      <c r="B1290" s="5" t="s">
        <v>29</v>
      </c>
      <c r="C1290" s="5" t="s">
        <v>83</v>
      </c>
      <c r="D1290" s="6">
        <v>44340</v>
      </c>
      <c r="E1290" s="28">
        <v>44340.673379629632</v>
      </c>
      <c r="F1290" s="7">
        <v>149</v>
      </c>
      <c r="G1290" s="7" t="str">
        <f>VLOOKUP(Table1314[[#This Row],[LogRecordType]],RecordTypes!$B$13:$C$27,2,0)</f>
        <v>Device Shutdown Start</v>
      </c>
      <c r="H1290" s="5" t="s">
        <v>84</v>
      </c>
      <c r="I1290" s="30">
        <f t="shared" si="19"/>
        <v>44340</v>
      </c>
      <c r="J1290" s="29">
        <f>+VLOOKUP(Table1314[[#This Row],[DeviceMAC]],C1291:F3193,3,0)</f>
        <v>44340.672766203708</v>
      </c>
      <c r="K1290">
        <f>+VLOOKUP(Table1314[[#This Row],[DeviceMAC]],C1291:F3193,4,0)</f>
        <v>144</v>
      </c>
      <c r="L1290" t="str">
        <f>VLOOKUP(Table1314[[#This Row],[PrevRecordType]],RecordTypes!$B$13:$C$27,2,0)</f>
        <v>User Logout is Good</v>
      </c>
      <c r="M1290" t="str">
        <f>+VLOOKUP(Table1314[[#This Row],[DeviceMAC]],C1291:H3193,5,0)</f>
        <v>User Logout is Good</v>
      </c>
    </row>
    <row r="1291" spans="2:13" hidden="1" x14ac:dyDescent="0.3">
      <c r="B1291" s="5" t="s">
        <v>26</v>
      </c>
      <c r="C1291" s="5" t="s">
        <v>85</v>
      </c>
      <c r="D1291" s="6">
        <v>44340</v>
      </c>
      <c r="E1291" s="28">
        <v>44340.673252314817</v>
      </c>
      <c r="F1291" s="7">
        <v>149</v>
      </c>
      <c r="G1291" s="7" t="str">
        <f>VLOOKUP(Table1314[[#This Row],[LogRecordType]],RecordTypes!$B$13:$C$27,2,0)</f>
        <v>Device Shutdown Start</v>
      </c>
      <c r="H1291" s="5" t="s">
        <v>86</v>
      </c>
      <c r="I1291" s="30">
        <f t="shared" ref="I1291:I1354" si="20">+VLOOKUP(C1291,C1292:H3194,2,0)</f>
        <v>44340</v>
      </c>
      <c r="J1291" s="29">
        <f>+VLOOKUP(Table1314[[#This Row],[DeviceMAC]],C1292:F3194,3,0)</f>
        <v>44340.672754629632</v>
      </c>
      <c r="K1291">
        <f>+VLOOKUP(Table1314[[#This Row],[DeviceMAC]],C1292:F3194,4,0)</f>
        <v>144</v>
      </c>
      <c r="L1291" t="str">
        <f>VLOOKUP(Table1314[[#This Row],[PrevRecordType]],RecordTypes!$B$13:$C$27,2,0)</f>
        <v>User Logout is Good</v>
      </c>
      <c r="M1291" t="str">
        <f>+VLOOKUP(Table1314[[#This Row],[DeviceMAC]],C1292:H3194,5,0)</f>
        <v>User Logout is Good</v>
      </c>
    </row>
    <row r="1292" spans="2:13" hidden="1" x14ac:dyDescent="0.3">
      <c r="B1292" s="5" t="s">
        <v>26</v>
      </c>
      <c r="C1292" s="5" t="s">
        <v>48</v>
      </c>
      <c r="D1292" s="6">
        <v>44340</v>
      </c>
      <c r="E1292" s="28">
        <v>44340.67319444444</v>
      </c>
      <c r="F1292" s="7">
        <v>139</v>
      </c>
      <c r="G1292" s="7" t="str">
        <f>VLOOKUP(Table1314[[#This Row],[LogRecordType]],RecordTypes!$B$13:$C$27,2,0)</f>
        <v>User Logout Start</v>
      </c>
      <c r="H1292" s="5" t="s">
        <v>63</v>
      </c>
      <c r="I1292" s="30">
        <f t="shared" si="20"/>
        <v>44340</v>
      </c>
      <c r="J1292" s="29">
        <f>+VLOOKUP(Table1314[[#This Row],[DeviceMAC]],C1293:F3195,3,0)</f>
        <v>44340.287395833329</v>
      </c>
      <c r="K1292">
        <f>+VLOOKUP(Table1314[[#This Row],[DeviceMAC]],C1293:F3195,4,0)</f>
        <v>123</v>
      </c>
      <c r="L1292" t="str">
        <f>VLOOKUP(Table1314[[#This Row],[PrevRecordType]],RecordTypes!$B$13:$C$27,2,0)</f>
        <v>User Login Start is Good</v>
      </c>
      <c r="M1292" t="str">
        <f>+VLOOKUP(Table1314[[#This Row],[DeviceMAC]],C1293:H3195,5,0)</f>
        <v>User Login Start is Good</v>
      </c>
    </row>
    <row r="1293" spans="2:13" hidden="1" x14ac:dyDescent="0.3">
      <c r="B1293" s="5" t="s">
        <v>29</v>
      </c>
      <c r="C1293" s="5" t="s">
        <v>83</v>
      </c>
      <c r="D1293" s="6">
        <v>44340</v>
      </c>
      <c r="E1293" s="28">
        <v>44340.672766203708</v>
      </c>
      <c r="F1293" s="7">
        <v>144</v>
      </c>
      <c r="G1293" s="7" t="str">
        <f>VLOOKUP(Table1314[[#This Row],[LogRecordType]],RecordTypes!$B$13:$C$27,2,0)</f>
        <v>User Logout is Good</v>
      </c>
      <c r="H1293" s="5" t="s">
        <v>93</v>
      </c>
      <c r="I1293" s="30">
        <f t="shared" si="20"/>
        <v>44340</v>
      </c>
      <c r="J1293" s="29">
        <f>+VLOOKUP(Table1314[[#This Row],[DeviceMAC]],C1294:F3196,3,0)</f>
        <v>44340.671585648153</v>
      </c>
      <c r="K1293">
        <f>+VLOOKUP(Table1314[[#This Row],[DeviceMAC]],C1294:F3196,4,0)</f>
        <v>139</v>
      </c>
      <c r="L1293" t="str">
        <f>VLOOKUP(Table1314[[#This Row],[PrevRecordType]],RecordTypes!$B$13:$C$27,2,0)</f>
        <v>User Logout Start</v>
      </c>
      <c r="M1293" t="str">
        <f>+VLOOKUP(Table1314[[#This Row],[DeviceMAC]],C1294:H3196,5,0)</f>
        <v>User Logout Start</v>
      </c>
    </row>
    <row r="1294" spans="2:13" hidden="1" x14ac:dyDescent="0.3">
      <c r="B1294" s="5" t="s">
        <v>26</v>
      </c>
      <c r="C1294" s="5" t="s">
        <v>85</v>
      </c>
      <c r="D1294" s="6">
        <v>44340</v>
      </c>
      <c r="E1294" s="28">
        <v>44340.672754629632</v>
      </c>
      <c r="F1294" s="7">
        <v>144</v>
      </c>
      <c r="G1294" s="7" t="str">
        <f>VLOOKUP(Table1314[[#This Row],[LogRecordType]],RecordTypes!$B$13:$C$27,2,0)</f>
        <v>User Logout is Good</v>
      </c>
      <c r="H1294" s="5" t="s">
        <v>90</v>
      </c>
      <c r="I1294" s="30">
        <f t="shared" si="20"/>
        <v>44340</v>
      </c>
      <c r="J1294" s="29">
        <f>+VLOOKUP(Table1314[[#This Row],[DeviceMAC]],C1295:F3197,3,0)</f>
        <v>44340.672372685185</v>
      </c>
      <c r="K1294">
        <f>+VLOOKUP(Table1314[[#This Row],[DeviceMAC]],C1295:F3197,4,0)</f>
        <v>139</v>
      </c>
      <c r="L1294" t="str">
        <f>VLOOKUP(Table1314[[#This Row],[PrevRecordType]],RecordTypes!$B$13:$C$27,2,0)</f>
        <v>User Logout Start</v>
      </c>
      <c r="M1294" t="str">
        <f>+VLOOKUP(Table1314[[#This Row],[DeviceMAC]],C1295:H3197,5,0)</f>
        <v>User Logout Start</v>
      </c>
    </row>
    <row r="1295" spans="2:13" ht="28.8" hidden="1" x14ac:dyDescent="0.3">
      <c r="B1295" s="5" t="s">
        <v>26</v>
      </c>
      <c r="C1295" s="5" t="s">
        <v>85</v>
      </c>
      <c r="D1295" s="6">
        <v>44340</v>
      </c>
      <c r="E1295" s="28">
        <v>44340.672372685185</v>
      </c>
      <c r="F1295" s="7">
        <v>139</v>
      </c>
      <c r="G1295" s="7" t="str">
        <f>VLOOKUP(Table1314[[#This Row],[LogRecordType]],RecordTypes!$B$13:$C$27,2,0)</f>
        <v>User Logout Start</v>
      </c>
      <c r="H1295" s="5" t="s">
        <v>89</v>
      </c>
      <c r="I1295" s="30">
        <f t="shared" si="20"/>
        <v>44340</v>
      </c>
      <c r="J1295" s="29">
        <f>+VLOOKUP(Table1314[[#This Row],[DeviceMAC]],C1296:F3198,3,0)</f>
        <v>44340.295729166668</v>
      </c>
      <c r="K1295">
        <f>+VLOOKUP(Table1314[[#This Row],[DeviceMAC]],C1296:F3198,4,0)</f>
        <v>123</v>
      </c>
      <c r="L1295" t="str">
        <f>VLOOKUP(Table1314[[#This Row],[PrevRecordType]],RecordTypes!$B$13:$C$27,2,0)</f>
        <v>User Login Start is Good</v>
      </c>
      <c r="M1295" t="str">
        <f>+VLOOKUP(Table1314[[#This Row],[DeviceMAC]],C1296:H3198,5,0)</f>
        <v>User Login Start is Good</v>
      </c>
    </row>
    <row r="1296" spans="2:13" ht="28.8" hidden="1" x14ac:dyDescent="0.3">
      <c r="B1296" s="5" t="s">
        <v>29</v>
      </c>
      <c r="C1296" s="5" t="s">
        <v>83</v>
      </c>
      <c r="D1296" s="6">
        <v>44340</v>
      </c>
      <c r="E1296" s="28">
        <v>44340.671585648153</v>
      </c>
      <c r="F1296" s="7">
        <v>139</v>
      </c>
      <c r="G1296" s="7" t="str">
        <f>VLOOKUP(Table1314[[#This Row],[LogRecordType]],RecordTypes!$B$13:$C$27,2,0)</f>
        <v>User Logout Start</v>
      </c>
      <c r="H1296" s="5" t="s">
        <v>92</v>
      </c>
      <c r="I1296" s="30">
        <f t="shared" si="20"/>
        <v>44340</v>
      </c>
      <c r="J1296" s="29">
        <f>+VLOOKUP(Table1314[[#This Row],[DeviceMAC]],C1297:F3199,3,0)</f>
        <v>44340.295277777783</v>
      </c>
      <c r="K1296">
        <f>+VLOOKUP(Table1314[[#This Row],[DeviceMAC]],C1297:F3199,4,0)</f>
        <v>123</v>
      </c>
      <c r="L1296" t="str">
        <f>VLOOKUP(Table1314[[#This Row],[PrevRecordType]],RecordTypes!$B$13:$C$27,2,0)</f>
        <v>User Login Start is Good</v>
      </c>
      <c r="M1296" t="str">
        <f>+VLOOKUP(Table1314[[#This Row],[DeviceMAC]],C1297:H3199,5,0)</f>
        <v>User Login Start is Good</v>
      </c>
    </row>
    <row r="1297" spans="2:13" ht="43.2" hidden="1" x14ac:dyDescent="0.3">
      <c r="B1297" s="5" t="s">
        <v>29</v>
      </c>
      <c r="C1297" s="5" t="s">
        <v>97</v>
      </c>
      <c r="D1297" s="6">
        <v>44340</v>
      </c>
      <c r="E1297" s="28">
        <v>44340.669652777775</v>
      </c>
      <c r="F1297" s="7">
        <v>156</v>
      </c>
      <c r="G1297" s="7" t="str">
        <f>VLOOKUP(Table1314[[#This Row],[LogRecordType]],RecordTypes!$B$13:$C$27,2,0)</f>
        <v>PowerDown Or Network Disconnect Discovered</v>
      </c>
      <c r="H1297" s="5" t="s">
        <v>67</v>
      </c>
      <c r="I1297" s="30">
        <f t="shared" si="20"/>
        <v>44340</v>
      </c>
      <c r="J1297" s="29">
        <f>+VLOOKUP(Table1314[[#This Row],[DeviceMAC]],C1298:F3200,3,0)</f>
        <v>44340.669490740736</v>
      </c>
      <c r="K1297">
        <f>+VLOOKUP(Table1314[[#This Row],[DeviceMAC]],C1298:F3200,4,0)</f>
        <v>151</v>
      </c>
      <c r="L1297" t="str">
        <f>VLOOKUP(Table1314[[#This Row],[PrevRecordType]],RecordTypes!$B$13:$C$27,2,0)</f>
        <v>Device Shutdown Finish</v>
      </c>
      <c r="M1297" t="str">
        <f>+VLOOKUP(Table1314[[#This Row],[DeviceMAC]],C1298:H3200,5,0)</f>
        <v>Device Shutdown Finish</v>
      </c>
    </row>
    <row r="1298" spans="2:13" ht="28.8" hidden="1" x14ac:dyDescent="0.3">
      <c r="B1298" s="5" t="s">
        <v>29</v>
      </c>
      <c r="C1298" s="5" t="s">
        <v>97</v>
      </c>
      <c r="D1298" s="6">
        <v>44340</v>
      </c>
      <c r="E1298" s="28">
        <v>44340.669490740736</v>
      </c>
      <c r="F1298" s="7">
        <v>151</v>
      </c>
      <c r="G1298" s="7" t="str">
        <f>VLOOKUP(Table1314[[#This Row],[LogRecordType]],RecordTypes!$B$13:$C$27,2,0)</f>
        <v>Device Shutdown Finish</v>
      </c>
      <c r="H1298" s="5" t="s">
        <v>98</v>
      </c>
      <c r="I1298" s="30">
        <f t="shared" si="20"/>
        <v>44340</v>
      </c>
      <c r="J1298" s="29">
        <f>+VLOOKUP(Table1314[[#This Row],[DeviceMAC]],C1299:F3201,3,0)</f>
        <v>44340.668622685182</v>
      </c>
      <c r="K1298">
        <f>+VLOOKUP(Table1314[[#This Row],[DeviceMAC]],C1299:F3201,4,0)</f>
        <v>149</v>
      </c>
      <c r="L1298" t="str">
        <f>VLOOKUP(Table1314[[#This Row],[PrevRecordType]],RecordTypes!$B$13:$C$27,2,0)</f>
        <v>Device Shutdown Start</v>
      </c>
      <c r="M1298" t="str">
        <f>+VLOOKUP(Table1314[[#This Row],[DeviceMAC]],C1299:H3201,5,0)</f>
        <v>Device Shutdown Start</v>
      </c>
    </row>
    <row r="1299" spans="2:13" hidden="1" x14ac:dyDescent="0.3">
      <c r="B1299" s="5" t="s">
        <v>29</v>
      </c>
      <c r="C1299" s="5" t="s">
        <v>97</v>
      </c>
      <c r="D1299" s="6">
        <v>44340</v>
      </c>
      <c r="E1299" s="28">
        <v>44340.668622685182</v>
      </c>
      <c r="F1299" s="7">
        <v>149</v>
      </c>
      <c r="G1299" s="7" t="str">
        <f>VLOOKUP(Table1314[[#This Row],[LogRecordType]],RecordTypes!$B$13:$C$27,2,0)</f>
        <v>Device Shutdown Start</v>
      </c>
      <c r="H1299" s="5" t="s">
        <v>98</v>
      </c>
      <c r="I1299" s="30">
        <f t="shared" si="20"/>
        <v>44340</v>
      </c>
      <c r="J1299" s="29">
        <f>+VLOOKUP(Table1314[[#This Row],[DeviceMAC]],C1300:F3202,3,0)</f>
        <v>44340.667928240735</v>
      </c>
      <c r="K1299">
        <f>+VLOOKUP(Table1314[[#This Row],[DeviceMAC]],C1300:F3202,4,0)</f>
        <v>144</v>
      </c>
      <c r="L1299" t="str">
        <f>VLOOKUP(Table1314[[#This Row],[PrevRecordType]],RecordTypes!$B$13:$C$27,2,0)</f>
        <v>User Logout is Good</v>
      </c>
      <c r="M1299" t="str">
        <f>+VLOOKUP(Table1314[[#This Row],[DeviceMAC]],C1300:H3202,5,0)</f>
        <v>User Logout is Good</v>
      </c>
    </row>
    <row r="1300" spans="2:13" ht="43.2" hidden="1" x14ac:dyDescent="0.3">
      <c r="B1300" s="5" t="s">
        <v>26</v>
      </c>
      <c r="C1300" s="5" t="s">
        <v>43</v>
      </c>
      <c r="D1300" s="6">
        <v>44340</v>
      </c>
      <c r="E1300" s="28">
        <v>44340.668090277781</v>
      </c>
      <c r="F1300" s="7">
        <v>156</v>
      </c>
      <c r="G1300" s="7" t="str">
        <f>VLOOKUP(Table1314[[#This Row],[LogRecordType]],RecordTypes!$B$13:$C$27,2,0)</f>
        <v>PowerDown Or Network Disconnect Discovered</v>
      </c>
      <c r="H1300" s="5" t="s">
        <v>67</v>
      </c>
      <c r="I1300" s="30">
        <f t="shared" si="20"/>
        <v>44340</v>
      </c>
      <c r="J1300" s="29">
        <f>+VLOOKUP(Table1314[[#This Row],[DeviceMAC]],C1301:F3203,3,0)</f>
        <v>44340.667974537042</v>
      </c>
      <c r="K1300">
        <f>+VLOOKUP(Table1314[[#This Row],[DeviceMAC]],C1301:F3203,4,0)</f>
        <v>151</v>
      </c>
      <c r="L1300" t="str">
        <f>VLOOKUP(Table1314[[#This Row],[PrevRecordType]],RecordTypes!$B$13:$C$27,2,0)</f>
        <v>Device Shutdown Finish</v>
      </c>
      <c r="M1300" t="str">
        <f>+VLOOKUP(Table1314[[#This Row],[DeviceMAC]],C1301:H3203,5,0)</f>
        <v>Device Shutdown Finish</v>
      </c>
    </row>
    <row r="1301" spans="2:13" ht="28.8" hidden="1" x14ac:dyDescent="0.3">
      <c r="B1301" s="5" t="s">
        <v>26</v>
      </c>
      <c r="C1301" s="5" t="s">
        <v>43</v>
      </c>
      <c r="D1301" s="6">
        <v>44340</v>
      </c>
      <c r="E1301" s="28">
        <v>44340.667974537042</v>
      </c>
      <c r="F1301" s="7">
        <v>151</v>
      </c>
      <c r="G1301" s="7" t="str">
        <f>VLOOKUP(Table1314[[#This Row],[LogRecordType]],RecordTypes!$B$13:$C$27,2,0)</f>
        <v>Device Shutdown Finish</v>
      </c>
      <c r="H1301" s="5" t="s">
        <v>44</v>
      </c>
      <c r="I1301" s="30">
        <f t="shared" si="20"/>
        <v>44340</v>
      </c>
      <c r="J1301" s="29">
        <f>+VLOOKUP(Table1314[[#This Row],[DeviceMAC]],C1302:F3204,3,0)</f>
        <v>44340.667650462965</v>
      </c>
      <c r="K1301">
        <f>+VLOOKUP(Table1314[[#This Row],[DeviceMAC]],C1302:F3204,4,0)</f>
        <v>149</v>
      </c>
      <c r="L1301" t="str">
        <f>VLOOKUP(Table1314[[#This Row],[PrevRecordType]],RecordTypes!$B$13:$C$27,2,0)</f>
        <v>Device Shutdown Start</v>
      </c>
      <c r="M1301" t="str">
        <f>+VLOOKUP(Table1314[[#This Row],[DeviceMAC]],C1302:H3204,5,0)</f>
        <v>Device Shutdown Start</v>
      </c>
    </row>
    <row r="1302" spans="2:13" hidden="1" x14ac:dyDescent="0.3">
      <c r="B1302" s="5" t="s">
        <v>29</v>
      </c>
      <c r="C1302" s="5" t="s">
        <v>97</v>
      </c>
      <c r="D1302" s="6">
        <v>44340</v>
      </c>
      <c r="E1302" s="28">
        <v>44340.667928240735</v>
      </c>
      <c r="F1302" s="7">
        <v>144</v>
      </c>
      <c r="G1302" s="7" t="str">
        <f>VLOOKUP(Table1314[[#This Row],[LogRecordType]],RecordTypes!$B$13:$C$27,2,0)</f>
        <v>User Logout is Good</v>
      </c>
      <c r="H1302" s="5" t="s">
        <v>94</v>
      </c>
      <c r="I1302" s="30">
        <f t="shared" si="20"/>
        <v>44340</v>
      </c>
      <c r="J1302" s="29">
        <f>+VLOOKUP(Table1314[[#This Row],[DeviceMAC]],C1303:F3205,3,0)</f>
        <v>44340.667534722219</v>
      </c>
      <c r="K1302">
        <f>+VLOOKUP(Table1314[[#This Row],[DeviceMAC]],C1303:F3205,4,0)</f>
        <v>139</v>
      </c>
      <c r="L1302" t="str">
        <f>VLOOKUP(Table1314[[#This Row],[PrevRecordType]],RecordTypes!$B$13:$C$27,2,0)</f>
        <v>User Logout Start</v>
      </c>
      <c r="M1302" t="str">
        <f>+VLOOKUP(Table1314[[#This Row],[DeviceMAC]],C1303:H3205,5,0)</f>
        <v>User Logout Start</v>
      </c>
    </row>
    <row r="1303" spans="2:13" hidden="1" x14ac:dyDescent="0.3">
      <c r="B1303" s="5" t="s">
        <v>26</v>
      </c>
      <c r="C1303" s="5" t="s">
        <v>43</v>
      </c>
      <c r="D1303" s="6">
        <v>44340</v>
      </c>
      <c r="E1303" s="28">
        <v>44340.667650462965</v>
      </c>
      <c r="F1303" s="7">
        <v>149</v>
      </c>
      <c r="G1303" s="7" t="str">
        <f>VLOOKUP(Table1314[[#This Row],[LogRecordType]],RecordTypes!$B$13:$C$27,2,0)</f>
        <v>Device Shutdown Start</v>
      </c>
      <c r="H1303" s="5" t="s">
        <v>44</v>
      </c>
      <c r="I1303" s="30">
        <f t="shared" si="20"/>
        <v>44340</v>
      </c>
      <c r="J1303" s="29">
        <f>+VLOOKUP(Table1314[[#This Row],[DeviceMAC]],C1304:F3206,3,0)</f>
        <v>44340.667245370372</v>
      </c>
      <c r="K1303">
        <f>+VLOOKUP(Table1314[[#This Row],[DeviceMAC]],C1304:F3206,4,0)</f>
        <v>144</v>
      </c>
      <c r="L1303" t="str">
        <f>VLOOKUP(Table1314[[#This Row],[PrevRecordType]],RecordTypes!$B$13:$C$27,2,0)</f>
        <v>User Logout is Good</v>
      </c>
      <c r="M1303" t="str">
        <f>+VLOOKUP(Table1314[[#This Row],[DeviceMAC]],C1304:H3206,5,0)</f>
        <v>User Logout is Good</v>
      </c>
    </row>
    <row r="1304" spans="2:13" ht="28.8" hidden="1" x14ac:dyDescent="0.3">
      <c r="B1304" s="5" t="s">
        <v>29</v>
      </c>
      <c r="C1304" s="5" t="s">
        <v>97</v>
      </c>
      <c r="D1304" s="6">
        <v>44340</v>
      </c>
      <c r="E1304" s="28">
        <v>44340.667534722219</v>
      </c>
      <c r="F1304" s="7">
        <v>139</v>
      </c>
      <c r="G1304" s="7" t="str">
        <f>VLOOKUP(Table1314[[#This Row],[LogRecordType]],RecordTypes!$B$13:$C$27,2,0)</f>
        <v>User Logout Start</v>
      </c>
      <c r="H1304" s="5" t="s">
        <v>99</v>
      </c>
      <c r="I1304" s="30">
        <f t="shared" si="20"/>
        <v>44340</v>
      </c>
      <c r="J1304" s="29">
        <f>+VLOOKUP(Table1314[[#This Row],[DeviceMAC]],C1305:F3207,3,0)</f>
        <v>44340.30190972222</v>
      </c>
      <c r="K1304">
        <f>+VLOOKUP(Table1314[[#This Row],[DeviceMAC]],C1305:F3207,4,0)</f>
        <v>123</v>
      </c>
      <c r="L1304" t="str">
        <f>VLOOKUP(Table1314[[#This Row],[PrevRecordType]],RecordTypes!$B$13:$C$27,2,0)</f>
        <v>User Login Start is Good</v>
      </c>
      <c r="M1304" t="str">
        <f>+VLOOKUP(Table1314[[#This Row],[DeviceMAC]],C1305:H3207,5,0)</f>
        <v>User Login Start is Good</v>
      </c>
    </row>
    <row r="1305" spans="2:13" hidden="1" x14ac:dyDescent="0.3">
      <c r="B1305" s="5" t="s">
        <v>26</v>
      </c>
      <c r="C1305" s="5" t="s">
        <v>43</v>
      </c>
      <c r="D1305" s="6">
        <v>44340</v>
      </c>
      <c r="E1305" s="28">
        <v>44340.667245370372</v>
      </c>
      <c r="F1305" s="7">
        <v>144</v>
      </c>
      <c r="G1305" s="7" t="str">
        <f>VLOOKUP(Table1314[[#This Row],[LogRecordType]],RecordTypes!$B$13:$C$27,2,0)</f>
        <v>User Logout is Good</v>
      </c>
      <c r="H1305" s="5" t="s">
        <v>47</v>
      </c>
      <c r="I1305" s="30">
        <f t="shared" si="20"/>
        <v>44340</v>
      </c>
      <c r="J1305" s="29">
        <f>+VLOOKUP(Table1314[[#This Row],[DeviceMAC]],C1306:F3208,3,0)</f>
        <v>44340.666875000003</v>
      </c>
      <c r="K1305">
        <f>+VLOOKUP(Table1314[[#This Row],[DeviceMAC]],C1306:F3208,4,0)</f>
        <v>139</v>
      </c>
      <c r="L1305" t="str">
        <f>VLOOKUP(Table1314[[#This Row],[PrevRecordType]],RecordTypes!$B$13:$C$27,2,0)</f>
        <v>User Logout Start</v>
      </c>
      <c r="M1305" t="str">
        <f>+VLOOKUP(Table1314[[#This Row],[DeviceMAC]],C1306:H3208,5,0)</f>
        <v>User Logout Start</v>
      </c>
    </row>
    <row r="1306" spans="2:13" ht="28.8" hidden="1" x14ac:dyDescent="0.3">
      <c r="B1306" s="5" t="s">
        <v>26</v>
      </c>
      <c r="C1306" s="5" t="s">
        <v>43</v>
      </c>
      <c r="D1306" s="6">
        <v>44340</v>
      </c>
      <c r="E1306" s="28">
        <v>44340.666875000003</v>
      </c>
      <c r="F1306" s="7">
        <v>139</v>
      </c>
      <c r="G1306" s="7" t="str">
        <f>VLOOKUP(Table1314[[#This Row],[LogRecordType]],RecordTypes!$B$13:$C$27,2,0)</f>
        <v>User Logout Start</v>
      </c>
      <c r="H1306" s="5" t="s">
        <v>46</v>
      </c>
      <c r="I1306" s="30">
        <f t="shared" si="20"/>
        <v>44340</v>
      </c>
      <c r="J1306" s="29">
        <f>+VLOOKUP(Table1314[[#This Row],[DeviceMAC]],C1307:F3209,3,0)</f>
        <v>44340.280127314814</v>
      </c>
      <c r="K1306">
        <f>+VLOOKUP(Table1314[[#This Row],[DeviceMAC]],C1307:F3209,4,0)</f>
        <v>123</v>
      </c>
      <c r="L1306" t="str">
        <f>VLOOKUP(Table1314[[#This Row],[PrevRecordType]],RecordTypes!$B$13:$C$27,2,0)</f>
        <v>User Login Start is Good</v>
      </c>
      <c r="M1306" t="str">
        <f>+VLOOKUP(Table1314[[#This Row],[DeviceMAC]],C1307:H3209,5,0)</f>
        <v>User Login Start is Good</v>
      </c>
    </row>
    <row r="1307" spans="2:13" ht="43.2" hidden="1" x14ac:dyDescent="0.3">
      <c r="B1307" s="5" t="s">
        <v>29</v>
      </c>
      <c r="C1307" s="5" t="s">
        <v>74</v>
      </c>
      <c r="D1307" s="6">
        <v>44340</v>
      </c>
      <c r="E1307" s="28">
        <v>44340.666793981472</v>
      </c>
      <c r="F1307" s="7">
        <v>156</v>
      </c>
      <c r="G1307" s="7" t="str">
        <f>VLOOKUP(Table1314[[#This Row],[LogRecordType]],RecordTypes!$B$13:$C$27,2,0)</f>
        <v>PowerDown Or Network Disconnect Discovered</v>
      </c>
      <c r="H1307" s="5" t="s">
        <v>67</v>
      </c>
      <c r="I1307" s="30">
        <f t="shared" si="20"/>
        <v>44340</v>
      </c>
      <c r="J1307" s="29">
        <f>+VLOOKUP(Table1314[[#This Row],[DeviceMAC]],C1308:F3210,3,0)</f>
        <v>44340.666631944434</v>
      </c>
      <c r="K1307">
        <f>+VLOOKUP(Table1314[[#This Row],[DeviceMAC]],C1308:F3210,4,0)</f>
        <v>144</v>
      </c>
      <c r="L1307" t="str">
        <f>VLOOKUP(Table1314[[#This Row],[PrevRecordType]],RecordTypes!$B$13:$C$27,2,0)</f>
        <v>User Logout is Good</v>
      </c>
      <c r="M1307" t="str">
        <f>+VLOOKUP(Table1314[[#This Row],[DeviceMAC]],C1308:H3210,5,0)</f>
        <v>User Logout is Good</v>
      </c>
    </row>
    <row r="1308" spans="2:13" hidden="1" x14ac:dyDescent="0.3">
      <c r="B1308" s="5" t="s">
        <v>29</v>
      </c>
      <c r="C1308" s="5" t="s">
        <v>74</v>
      </c>
      <c r="D1308" s="6">
        <v>44340</v>
      </c>
      <c r="E1308" s="28">
        <v>44340.666631944434</v>
      </c>
      <c r="F1308" s="7">
        <v>144</v>
      </c>
      <c r="G1308" s="7" t="str">
        <f>VLOOKUP(Table1314[[#This Row],[LogRecordType]],RecordTypes!$B$13:$C$27,2,0)</f>
        <v>User Logout is Good</v>
      </c>
      <c r="H1308" s="5" t="s">
        <v>94</v>
      </c>
      <c r="I1308" s="30">
        <f t="shared" si="20"/>
        <v>44340</v>
      </c>
      <c r="J1308" s="29">
        <f>+VLOOKUP(Table1314[[#This Row],[DeviceMAC]],C1309:F3211,3,0)</f>
        <v>44340.665416666656</v>
      </c>
      <c r="K1308">
        <f>+VLOOKUP(Table1314[[#This Row],[DeviceMAC]],C1309:F3211,4,0)</f>
        <v>139</v>
      </c>
      <c r="L1308" t="str">
        <f>VLOOKUP(Table1314[[#This Row],[PrevRecordType]],RecordTypes!$B$13:$C$27,2,0)</f>
        <v>User Logout Start</v>
      </c>
      <c r="M1308" t="str">
        <f>+VLOOKUP(Table1314[[#This Row],[DeviceMAC]],C1309:H3211,5,0)</f>
        <v>User Logout Start</v>
      </c>
    </row>
    <row r="1309" spans="2:13" hidden="1" x14ac:dyDescent="0.3">
      <c r="B1309" s="5" t="s">
        <v>29</v>
      </c>
      <c r="C1309" s="5" t="s">
        <v>74</v>
      </c>
      <c r="D1309" s="6">
        <v>44340</v>
      </c>
      <c r="E1309" s="28">
        <v>44340.665416666656</v>
      </c>
      <c r="F1309" s="7">
        <v>139</v>
      </c>
      <c r="G1309" s="7" t="str">
        <f>VLOOKUP(Table1314[[#This Row],[LogRecordType]],RecordTypes!$B$13:$C$27,2,0)</f>
        <v>User Logout Start</v>
      </c>
      <c r="H1309" s="5" t="s">
        <v>94</v>
      </c>
      <c r="I1309" s="30">
        <f t="shared" si="20"/>
        <v>44340</v>
      </c>
      <c r="J1309" s="29">
        <f>+VLOOKUP(Table1314[[#This Row],[DeviceMAC]],C1310:F3212,3,0)</f>
        <v>44340.296932870362</v>
      </c>
      <c r="K1309">
        <f>+VLOOKUP(Table1314[[#This Row],[DeviceMAC]],C1310:F3212,4,0)</f>
        <v>123</v>
      </c>
      <c r="L1309" t="str">
        <f>VLOOKUP(Table1314[[#This Row],[PrevRecordType]],RecordTypes!$B$13:$C$27,2,0)</f>
        <v>User Login Start is Good</v>
      </c>
      <c r="M1309" t="str">
        <f>+VLOOKUP(Table1314[[#This Row],[DeviceMAC]],C1310:H3212,5,0)</f>
        <v>User Login Start is Good</v>
      </c>
    </row>
    <row r="1310" spans="2:13" ht="43.2" hidden="1" x14ac:dyDescent="0.3">
      <c r="B1310" s="5" t="s">
        <v>29</v>
      </c>
      <c r="C1310" s="5" t="s">
        <v>70</v>
      </c>
      <c r="D1310" s="6">
        <v>44340</v>
      </c>
      <c r="E1310" s="28">
        <v>44340.665370370378</v>
      </c>
      <c r="F1310" s="7">
        <v>156</v>
      </c>
      <c r="G1310" s="7" t="str">
        <f>VLOOKUP(Table1314[[#This Row],[LogRecordType]],RecordTypes!$B$13:$C$27,2,0)</f>
        <v>PowerDown Or Network Disconnect Discovered</v>
      </c>
      <c r="H1310" s="5" t="s">
        <v>67</v>
      </c>
      <c r="I1310" s="30">
        <f t="shared" si="20"/>
        <v>44340</v>
      </c>
      <c r="J1310" s="29">
        <f>+VLOOKUP(Table1314[[#This Row],[DeviceMAC]],C1311:F3213,3,0)</f>
        <v>44340.665219907416</v>
      </c>
      <c r="K1310">
        <f>+VLOOKUP(Table1314[[#This Row],[DeviceMAC]],C1311:F3213,4,0)</f>
        <v>151</v>
      </c>
      <c r="L1310" t="str">
        <f>VLOOKUP(Table1314[[#This Row],[PrevRecordType]],RecordTypes!$B$13:$C$27,2,0)</f>
        <v>Device Shutdown Finish</v>
      </c>
      <c r="M1310" t="str">
        <f>+VLOOKUP(Table1314[[#This Row],[DeviceMAC]],C1311:H3213,5,0)</f>
        <v>Device Shutdown Finish</v>
      </c>
    </row>
    <row r="1311" spans="2:13" ht="28.8" hidden="1" x14ac:dyDescent="0.3">
      <c r="B1311" s="5" t="s">
        <v>29</v>
      </c>
      <c r="C1311" s="5" t="s">
        <v>70</v>
      </c>
      <c r="D1311" s="6">
        <v>44340</v>
      </c>
      <c r="E1311" s="28">
        <v>44340.665219907416</v>
      </c>
      <c r="F1311" s="7">
        <v>151</v>
      </c>
      <c r="G1311" s="7" t="str">
        <f>VLOOKUP(Table1314[[#This Row],[LogRecordType]],RecordTypes!$B$13:$C$27,2,0)</f>
        <v>Device Shutdown Finish</v>
      </c>
      <c r="H1311" s="5" t="s">
        <v>71</v>
      </c>
      <c r="I1311" s="30">
        <f t="shared" si="20"/>
        <v>44340</v>
      </c>
      <c r="J1311" s="29">
        <f>+VLOOKUP(Table1314[[#This Row],[DeviceMAC]],C1312:F3214,3,0)</f>
        <v>44340.664479166677</v>
      </c>
      <c r="K1311">
        <f>+VLOOKUP(Table1314[[#This Row],[DeviceMAC]],C1312:F3214,4,0)</f>
        <v>149</v>
      </c>
      <c r="L1311" t="str">
        <f>VLOOKUP(Table1314[[#This Row],[PrevRecordType]],RecordTypes!$B$13:$C$27,2,0)</f>
        <v>Device Shutdown Start</v>
      </c>
      <c r="M1311" t="str">
        <f>+VLOOKUP(Table1314[[#This Row],[DeviceMAC]],C1312:H3214,5,0)</f>
        <v>Device Shutdown Start</v>
      </c>
    </row>
    <row r="1312" spans="2:13" hidden="1" x14ac:dyDescent="0.3">
      <c r="B1312" s="5" t="s">
        <v>29</v>
      </c>
      <c r="C1312" s="5" t="s">
        <v>70</v>
      </c>
      <c r="D1312" s="6">
        <v>44340</v>
      </c>
      <c r="E1312" s="28">
        <v>44340.664479166677</v>
      </c>
      <c r="F1312" s="7">
        <v>149</v>
      </c>
      <c r="G1312" s="7" t="str">
        <f>VLOOKUP(Table1314[[#This Row],[LogRecordType]],RecordTypes!$B$13:$C$27,2,0)</f>
        <v>Device Shutdown Start</v>
      </c>
      <c r="H1312" s="5" t="s">
        <v>71</v>
      </c>
      <c r="I1312" s="30">
        <f t="shared" si="20"/>
        <v>44340</v>
      </c>
      <c r="J1312" s="29">
        <f>+VLOOKUP(Table1314[[#This Row],[DeviceMAC]],C1313:F3215,3,0)</f>
        <v>44340.663888888899</v>
      </c>
      <c r="K1312">
        <f>+VLOOKUP(Table1314[[#This Row],[DeviceMAC]],C1313:F3215,4,0)</f>
        <v>144</v>
      </c>
      <c r="L1312" t="str">
        <f>VLOOKUP(Table1314[[#This Row],[PrevRecordType]],RecordTypes!$B$13:$C$27,2,0)</f>
        <v>User Logout is Good</v>
      </c>
      <c r="M1312" t="str">
        <f>+VLOOKUP(Table1314[[#This Row],[DeviceMAC]],C1313:H3215,5,0)</f>
        <v>User Logout is Good</v>
      </c>
    </row>
    <row r="1313" spans="2:13" hidden="1" x14ac:dyDescent="0.3">
      <c r="B1313" s="5" t="s">
        <v>29</v>
      </c>
      <c r="C1313" s="5" t="s">
        <v>70</v>
      </c>
      <c r="D1313" s="6">
        <v>44340</v>
      </c>
      <c r="E1313" s="28">
        <v>44340.663888888899</v>
      </c>
      <c r="F1313" s="7">
        <v>144</v>
      </c>
      <c r="G1313" s="7" t="str">
        <f>VLOOKUP(Table1314[[#This Row],[LogRecordType]],RecordTypes!$B$13:$C$27,2,0)</f>
        <v>User Logout is Good</v>
      </c>
      <c r="H1313" s="5" t="s">
        <v>78</v>
      </c>
      <c r="I1313" s="30">
        <f t="shared" si="20"/>
        <v>44340</v>
      </c>
      <c r="J1313" s="29">
        <f>+VLOOKUP(Table1314[[#This Row],[DeviceMAC]],C1314:F3216,3,0)</f>
        <v>44340.663495370383</v>
      </c>
      <c r="K1313">
        <f>+VLOOKUP(Table1314[[#This Row],[DeviceMAC]],C1314:F3216,4,0)</f>
        <v>139</v>
      </c>
      <c r="L1313" t="str">
        <f>VLOOKUP(Table1314[[#This Row],[PrevRecordType]],RecordTypes!$B$13:$C$27,2,0)</f>
        <v>User Logout Start</v>
      </c>
      <c r="M1313" t="str">
        <f>+VLOOKUP(Table1314[[#This Row],[DeviceMAC]],C1314:H3216,5,0)</f>
        <v>User Logout Start</v>
      </c>
    </row>
    <row r="1314" spans="2:13" ht="28.8" hidden="1" x14ac:dyDescent="0.3">
      <c r="B1314" s="5" t="s">
        <v>29</v>
      </c>
      <c r="C1314" s="5" t="s">
        <v>70</v>
      </c>
      <c r="D1314" s="6">
        <v>44340</v>
      </c>
      <c r="E1314" s="28">
        <v>44340.663495370383</v>
      </c>
      <c r="F1314" s="7">
        <v>139</v>
      </c>
      <c r="G1314" s="7" t="str">
        <f>VLOOKUP(Table1314[[#This Row],[LogRecordType]],RecordTypes!$B$13:$C$27,2,0)</f>
        <v>User Logout Start</v>
      </c>
      <c r="H1314" s="5" t="s">
        <v>77</v>
      </c>
      <c r="I1314" s="30">
        <f t="shared" si="20"/>
        <v>44340</v>
      </c>
      <c r="J1314" s="29">
        <f>+VLOOKUP(Table1314[[#This Row],[DeviceMAC]],C1315:F3217,3,0)</f>
        <v>44340.293437500011</v>
      </c>
      <c r="K1314">
        <f>+VLOOKUP(Table1314[[#This Row],[DeviceMAC]],C1315:F3217,4,0)</f>
        <v>123</v>
      </c>
      <c r="L1314" t="str">
        <f>VLOOKUP(Table1314[[#This Row],[PrevRecordType]],RecordTypes!$B$13:$C$27,2,0)</f>
        <v>User Login Start is Good</v>
      </c>
      <c r="M1314" t="str">
        <f>+VLOOKUP(Table1314[[#This Row],[DeviceMAC]],C1315:H3217,5,0)</f>
        <v>User Login Start is Good</v>
      </c>
    </row>
    <row r="1315" spans="2:13" ht="43.2" hidden="1" x14ac:dyDescent="0.3">
      <c r="B1315" s="5" t="s">
        <v>26</v>
      </c>
      <c r="C1315" s="5" t="s">
        <v>62</v>
      </c>
      <c r="D1315" s="6">
        <v>44340</v>
      </c>
      <c r="E1315" s="28">
        <v>44340.657870370371</v>
      </c>
      <c r="F1315" s="7">
        <v>156</v>
      </c>
      <c r="G1315" s="7" t="str">
        <f>VLOOKUP(Table1314[[#This Row],[LogRecordType]],RecordTypes!$B$13:$C$27,2,0)</f>
        <v>PowerDown Or Network Disconnect Discovered</v>
      </c>
      <c r="H1315" s="5" t="s">
        <v>67</v>
      </c>
      <c r="I1315" s="30">
        <f t="shared" si="20"/>
        <v>44340</v>
      </c>
      <c r="J1315" s="29">
        <f>+VLOOKUP(Table1314[[#This Row],[DeviceMAC]],C1316:F3218,3,0)</f>
        <v>44340.657719907409</v>
      </c>
      <c r="K1315">
        <f>+VLOOKUP(Table1314[[#This Row],[DeviceMAC]],C1316:F3218,4,0)</f>
        <v>144</v>
      </c>
      <c r="L1315" t="str">
        <f>VLOOKUP(Table1314[[#This Row],[PrevRecordType]],RecordTypes!$B$13:$C$27,2,0)</f>
        <v>User Logout is Good</v>
      </c>
      <c r="M1315" t="str">
        <f>+VLOOKUP(Table1314[[#This Row],[DeviceMAC]],C1316:H3218,5,0)</f>
        <v>User Logout is Good</v>
      </c>
    </row>
    <row r="1316" spans="2:13" hidden="1" x14ac:dyDescent="0.3">
      <c r="B1316" s="5" t="s">
        <v>26</v>
      </c>
      <c r="C1316" s="5" t="s">
        <v>62</v>
      </c>
      <c r="D1316" s="6">
        <v>44340</v>
      </c>
      <c r="E1316" s="28">
        <v>44340.657719907409</v>
      </c>
      <c r="F1316" s="7">
        <v>144</v>
      </c>
      <c r="G1316" s="7" t="str">
        <f>VLOOKUP(Table1314[[#This Row],[LogRecordType]],RecordTypes!$B$13:$C$27,2,0)</f>
        <v>User Logout is Good</v>
      </c>
      <c r="H1316" s="5" t="s">
        <v>63</v>
      </c>
      <c r="I1316" s="30">
        <f t="shared" si="20"/>
        <v>44340</v>
      </c>
      <c r="J1316" s="29">
        <f>+VLOOKUP(Table1314[[#This Row],[DeviceMAC]],C1317:F3219,3,0)</f>
        <v>44340.657314814816</v>
      </c>
      <c r="K1316">
        <f>+VLOOKUP(Table1314[[#This Row],[DeviceMAC]],C1317:F3219,4,0)</f>
        <v>139</v>
      </c>
      <c r="L1316" t="str">
        <f>VLOOKUP(Table1314[[#This Row],[PrevRecordType]],RecordTypes!$B$13:$C$27,2,0)</f>
        <v>User Logout Start</v>
      </c>
      <c r="M1316" t="str">
        <f>+VLOOKUP(Table1314[[#This Row],[DeviceMAC]],C1317:H3219,5,0)</f>
        <v>User Logout Start</v>
      </c>
    </row>
    <row r="1317" spans="2:13" hidden="1" x14ac:dyDescent="0.3">
      <c r="B1317" s="5" t="s">
        <v>26</v>
      </c>
      <c r="C1317" s="5" t="s">
        <v>62</v>
      </c>
      <c r="D1317" s="6">
        <v>44340</v>
      </c>
      <c r="E1317" s="28">
        <v>44340.657314814816</v>
      </c>
      <c r="F1317" s="7">
        <v>139</v>
      </c>
      <c r="G1317" s="7" t="str">
        <f>VLOOKUP(Table1314[[#This Row],[LogRecordType]],RecordTypes!$B$13:$C$27,2,0)</f>
        <v>User Logout Start</v>
      </c>
      <c r="H1317" s="5" t="s">
        <v>63</v>
      </c>
      <c r="I1317" s="30">
        <f t="shared" si="20"/>
        <v>44340</v>
      </c>
      <c r="J1317" s="29">
        <f>+VLOOKUP(Table1314[[#This Row],[DeviceMAC]],C1318:F3220,3,0)</f>
        <v>44340.292337962965</v>
      </c>
      <c r="K1317">
        <f>+VLOOKUP(Table1314[[#This Row],[DeviceMAC]],C1318:F3220,4,0)</f>
        <v>123</v>
      </c>
      <c r="L1317" t="str">
        <f>VLOOKUP(Table1314[[#This Row],[PrevRecordType]],RecordTypes!$B$13:$C$27,2,0)</f>
        <v>User Login Start is Good</v>
      </c>
      <c r="M1317" t="str">
        <f>+VLOOKUP(Table1314[[#This Row],[DeviceMAC]],C1318:H3220,5,0)</f>
        <v>User Login Start is Good</v>
      </c>
    </row>
    <row r="1318" spans="2:13" ht="43.2" hidden="1" x14ac:dyDescent="0.3">
      <c r="B1318" s="5" t="s">
        <v>26</v>
      </c>
      <c r="C1318" s="5" t="s">
        <v>37</v>
      </c>
      <c r="D1318" s="6">
        <v>44340</v>
      </c>
      <c r="E1318" s="28">
        <v>44340.651504629634</v>
      </c>
      <c r="F1318" s="7">
        <v>156</v>
      </c>
      <c r="G1318" s="7" t="str">
        <f>VLOOKUP(Table1314[[#This Row],[LogRecordType]],RecordTypes!$B$13:$C$27,2,0)</f>
        <v>PowerDown Or Network Disconnect Discovered</v>
      </c>
      <c r="H1318" s="5" t="s">
        <v>67</v>
      </c>
      <c r="I1318" s="30">
        <f t="shared" si="20"/>
        <v>44340</v>
      </c>
      <c r="J1318" s="29">
        <f>+VLOOKUP(Table1314[[#This Row],[DeviceMAC]],C1319:F3221,3,0)</f>
        <v>44340.651342592595</v>
      </c>
      <c r="K1318">
        <f>+VLOOKUP(Table1314[[#This Row],[DeviceMAC]],C1319:F3221,4,0)</f>
        <v>151</v>
      </c>
      <c r="L1318" t="str">
        <f>VLOOKUP(Table1314[[#This Row],[PrevRecordType]],RecordTypes!$B$13:$C$27,2,0)</f>
        <v>Device Shutdown Finish</v>
      </c>
      <c r="M1318" t="str">
        <f>+VLOOKUP(Table1314[[#This Row],[DeviceMAC]],C1319:H3221,5,0)</f>
        <v>Device Shutdown Finish</v>
      </c>
    </row>
    <row r="1319" spans="2:13" ht="43.2" hidden="1" x14ac:dyDescent="0.3">
      <c r="B1319" s="5" t="s">
        <v>29</v>
      </c>
      <c r="C1319" s="5" t="s">
        <v>41</v>
      </c>
      <c r="D1319" s="6">
        <v>44340</v>
      </c>
      <c r="E1319" s="28">
        <v>44340.651423611103</v>
      </c>
      <c r="F1319" s="7">
        <v>156</v>
      </c>
      <c r="G1319" s="7" t="str">
        <f>VLOOKUP(Table1314[[#This Row],[LogRecordType]],RecordTypes!$B$13:$C$27,2,0)</f>
        <v>PowerDown Or Network Disconnect Discovered</v>
      </c>
      <c r="H1319" s="5" t="s">
        <v>67</v>
      </c>
      <c r="I1319" s="30">
        <f t="shared" si="20"/>
        <v>44340</v>
      </c>
      <c r="J1319" s="29">
        <f>+VLOOKUP(Table1314[[#This Row],[DeviceMAC]],C1320:F3222,3,0)</f>
        <v>44340.651273148142</v>
      </c>
      <c r="K1319">
        <f>+VLOOKUP(Table1314[[#This Row],[DeviceMAC]],C1320:F3222,4,0)</f>
        <v>144</v>
      </c>
      <c r="L1319" t="str">
        <f>VLOOKUP(Table1314[[#This Row],[PrevRecordType]],RecordTypes!$B$13:$C$27,2,0)</f>
        <v>User Logout is Good</v>
      </c>
      <c r="M1319" t="str">
        <f>+VLOOKUP(Table1314[[#This Row],[DeviceMAC]],C1320:H3222,5,0)</f>
        <v>User Logout is Good</v>
      </c>
    </row>
    <row r="1320" spans="2:13" ht="28.8" hidden="1" x14ac:dyDescent="0.3">
      <c r="B1320" s="5" t="s">
        <v>26</v>
      </c>
      <c r="C1320" s="5" t="s">
        <v>37</v>
      </c>
      <c r="D1320" s="6">
        <v>44340</v>
      </c>
      <c r="E1320" s="28">
        <v>44340.651342592595</v>
      </c>
      <c r="F1320" s="7">
        <v>151</v>
      </c>
      <c r="G1320" s="7" t="str">
        <f>VLOOKUP(Table1314[[#This Row],[LogRecordType]],RecordTypes!$B$13:$C$27,2,0)</f>
        <v>Device Shutdown Finish</v>
      </c>
      <c r="H1320" s="5" t="s">
        <v>38</v>
      </c>
      <c r="I1320" s="30">
        <f t="shared" si="20"/>
        <v>44340</v>
      </c>
      <c r="J1320" s="29">
        <f>+VLOOKUP(Table1314[[#This Row],[DeviceMAC]],C1321:F3223,3,0)</f>
        <v>44340.650983796302</v>
      </c>
      <c r="K1320">
        <f>+VLOOKUP(Table1314[[#This Row],[DeviceMAC]],C1321:F3223,4,0)</f>
        <v>149</v>
      </c>
      <c r="L1320" t="str">
        <f>VLOOKUP(Table1314[[#This Row],[PrevRecordType]],RecordTypes!$B$13:$C$27,2,0)</f>
        <v>Device Shutdown Start</v>
      </c>
      <c r="M1320" t="str">
        <f>+VLOOKUP(Table1314[[#This Row],[DeviceMAC]],C1321:H3223,5,0)</f>
        <v>Device Shutdown Start</v>
      </c>
    </row>
    <row r="1321" spans="2:13" hidden="1" x14ac:dyDescent="0.3">
      <c r="B1321" s="5" t="s">
        <v>29</v>
      </c>
      <c r="C1321" s="5" t="s">
        <v>41</v>
      </c>
      <c r="D1321" s="6">
        <v>44340</v>
      </c>
      <c r="E1321" s="28">
        <v>44340.651273148142</v>
      </c>
      <c r="F1321" s="7">
        <v>144</v>
      </c>
      <c r="G1321" s="7" t="str">
        <f>VLOOKUP(Table1314[[#This Row],[LogRecordType]],RecordTypes!$B$13:$C$27,2,0)</f>
        <v>User Logout is Good</v>
      </c>
      <c r="H1321" s="5" t="s">
        <v>45</v>
      </c>
      <c r="I1321" s="30">
        <f t="shared" si="20"/>
        <v>44340</v>
      </c>
      <c r="J1321" s="29">
        <f>+VLOOKUP(Table1314[[#This Row],[DeviceMAC]],C1322:F3224,3,0)</f>
        <v>44340.650856481472</v>
      </c>
      <c r="K1321">
        <f>+VLOOKUP(Table1314[[#This Row],[DeviceMAC]],C1322:F3224,4,0)</f>
        <v>139</v>
      </c>
      <c r="L1321" t="str">
        <f>VLOOKUP(Table1314[[#This Row],[PrevRecordType]],RecordTypes!$B$13:$C$27,2,0)</f>
        <v>User Logout Start</v>
      </c>
      <c r="M1321" t="str">
        <f>+VLOOKUP(Table1314[[#This Row],[DeviceMAC]],C1322:H3224,5,0)</f>
        <v>User Logout Start</v>
      </c>
    </row>
    <row r="1322" spans="2:13" hidden="1" x14ac:dyDescent="0.3">
      <c r="B1322" s="5" t="s">
        <v>26</v>
      </c>
      <c r="C1322" s="5" t="s">
        <v>37</v>
      </c>
      <c r="D1322" s="6">
        <v>44340</v>
      </c>
      <c r="E1322" s="28">
        <v>44340.650983796302</v>
      </c>
      <c r="F1322" s="7">
        <v>149</v>
      </c>
      <c r="G1322" s="7" t="str">
        <f>VLOOKUP(Table1314[[#This Row],[LogRecordType]],RecordTypes!$B$13:$C$27,2,0)</f>
        <v>Device Shutdown Start</v>
      </c>
      <c r="H1322" s="5" t="s">
        <v>38</v>
      </c>
      <c r="I1322" s="30">
        <f t="shared" si="20"/>
        <v>44340</v>
      </c>
      <c r="J1322" s="29">
        <f>+VLOOKUP(Table1314[[#This Row],[DeviceMAC]],C1323:F3225,3,0)</f>
        <v>44340.650659722225</v>
      </c>
      <c r="K1322">
        <f>+VLOOKUP(Table1314[[#This Row],[DeviceMAC]],C1323:F3225,4,0)</f>
        <v>144</v>
      </c>
      <c r="L1322" t="str">
        <f>VLOOKUP(Table1314[[#This Row],[PrevRecordType]],RecordTypes!$B$13:$C$27,2,0)</f>
        <v>User Logout is Good</v>
      </c>
      <c r="M1322" t="str">
        <f>+VLOOKUP(Table1314[[#This Row],[DeviceMAC]],C1323:H3225,5,0)</f>
        <v>User Logout is Good</v>
      </c>
    </row>
    <row r="1323" spans="2:13" hidden="1" x14ac:dyDescent="0.3">
      <c r="B1323" s="5" t="s">
        <v>29</v>
      </c>
      <c r="C1323" s="5" t="s">
        <v>41</v>
      </c>
      <c r="D1323" s="6">
        <v>44340</v>
      </c>
      <c r="E1323" s="28">
        <v>44340.650856481472</v>
      </c>
      <c r="F1323" s="7">
        <v>139</v>
      </c>
      <c r="G1323" s="7" t="str">
        <f>VLOOKUP(Table1314[[#This Row],[LogRecordType]],RecordTypes!$B$13:$C$27,2,0)</f>
        <v>User Logout Start</v>
      </c>
      <c r="H1323" s="5" t="s">
        <v>45</v>
      </c>
      <c r="I1323" s="30">
        <f t="shared" si="20"/>
        <v>44340</v>
      </c>
      <c r="J1323" s="29">
        <f>+VLOOKUP(Table1314[[#This Row],[DeviceMAC]],C1324:F3226,3,0)</f>
        <v>44340.279039351844</v>
      </c>
      <c r="K1323">
        <f>+VLOOKUP(Table1314[[#This Row],[DeviceMAC]],C1324:F3226,4,0)</f>
        <v>123</v>
      </c>
      <c r="L1323" t="str">
        <f>VLOOKUP(Table1314[[#This Row],[PrevRecordType]],RecordTypes!$B$13:$C$27,2,0)</f>
        <v>User Login Start is Good</v>
      </c>
      <c r="M1323" t="str">
        <f>+VLOOKUP(Table1314[[#This Row],[DeviceMAC]],C1324:H3226,5,0)</f>
        <v>User Login Start is Good</v>
      </c>
    </row>
    <row r="1324" spans="2:13" hidden="1" x14ac:dyDescent="0.3">
      <c r="B1324" s="5" t="s">
        <v>26</v>
      </c>
      <c r="C1324" s="5" t="s">
        <v>37</v>
      </c>
      <c r="D1324" s="6">
        <v>44340</v>
      </c>
      <c r="E1324" s="28">
        <v>44340.650659722225</v>
      </c>
      <c r="F1324" s="7">
        <v>144</v>
      </c>
      <c r="G1324" s="7" t="str">
        <f>VLOOKUP(Table1314[[#This Row],[LogRecordType]],RecordTypes!$B$13:$C$27,2,0)</f>
        <v>User Logout is Good</v>
      </c>
      <c r="H1324" s="5" t="s">
        <v>40</v>
      </c>
      <c r="I1324" s="30">
        <f t="shared" si="20"/>
        <v>44340</v>
      </c>
      <c r="J1324" s="29">
        <f>+VLOOKUP(Table1314[[#This Row],[DeviceMAC]],C1325:F3227,3,0)</f>
        <v>44340.650289351855</v>
      </c>
      <c r="K1324">
        <f>+VLOOKUP(Table1314[[#This Row],[DeviceMAC]],C1325:F3227,4,0)</f>
        <v>139</v>
      </c>
      <c r="L1324" t="str">
        <f>VLOOKUP(Table1314[[#This Row],[PrevRecordType]],RecordTypes!$B$13:$C$27,2,0)</f>
        <v>User Logout Start</v>
      </c>
      <c r="M1324" t="str">
        <f>+VLOOKUP(Table1314[[#This Row],[DeviceMAC]],C1325:H3227,5,0)</f>
        <v>User Logout Start</v>
      </c>
    </row>
    <row r="1325" spans="2:13" ht="28.8" hidden="1" x14ac:dyDescent="0.3">
      <c r="B1325" s="5" t="s">
        <v>26</v>
      </c>
      <c r="C1325" s="5" t="s">
        <v>37</v>
      </c>
      <c r="D1325" s="6">
        <v>44340</v>
      </c>
      <c r="E1325" s="28">
        <v>44340.650289351855</v>
      </c>
      <c r="F1325" s="7">
        <v>139</v>
      </c>
      <c r="G1325" s="7" t="str">
        <f>VLOOKUP(Table1314[[#This Row],[LogRecordType]],RecordTypes!$B$13:$C$27,2,0)</f>
        <v>User Logout Start</v>
      </c>
      <c r="H1325" s="5" t="s">
        <v>39</v>
      </c>
      <c r="I1325" s="30">
        <f t="shared" si="20"/>
        <v>44340</v>
      </c>
      <c r="J1325" s="29">
        <f>+VLOOKUP(Table1314[[#This Row],[DeviceMAC]],C1326:F3228,3,0)</f>
        <v>44340.264652777783</v>
      </c>
      <c r="K1325">
        <f>+VLOOKUP(Table1314[[#This Row],[DeviceMAC]],C1326:F3228,4,0)</f>
        <v>123</v>
      </c>
      <c r="L1325" t="str">
        <f>VLOOKUP(Table1314[[#This Row],[PrevRecordType]],RecordTypes!$B$13:$C$27,2,0)</f>
        <v>User Login Start is Good</v>
      </c>
      <c r="M1325" t="str">
        <f>+VLOOKUP(Table1314[[#This Row],[DeviceMAC]],C1326:H3228,5,0)</f>
        <v>User Login Start is Good</v>
      </c>
    </row>
    <row r="1326" spans="2:13" ht="43.2" hidden="1" x14ac:dyDescent="0.3">
      <c r="B1326" s="5" t="s">
        <v>26</v>
      </c>
      <c r="C1326" s="5" t="s">
        <v>32</v>
      </c>
      <c r="D1326" s="6">
        <v>44340</v>
      </c>
      <c r="E1326" s="28">
        <v>44340.646076388904</v>
      </c>
      <c r="F1326" s="7">
        <v>156</v>
      </c>
      <c r="G1326" s="7" t="str">
        <f>VLOOKUP(Table1314[[#This Row],[LogRecordType]],RecordTypes!$B$13:$C$27,2,0)</f>
        <v>PowerDown Or Network Disconnect Discovered</v>
      </c>
      <c r="H1326" s="5" t="s">
        <v>67</v>
      </c>
      <c r="I1326" s="30">
        <f t="shared" si="20"/>
        <v>44340</v>
      </c>
      <c r="J1326" s="29">
        <f>+VLOOKUP(Table1314[[#This Row],[DeviceMAC]],C1327:F3229,3,0)</f>
        <v>44340.645925925943</v>
      </c>
      <c r="K1326">
        <f>+VLOOKUP(Table1314[[#This Row],[DeviceMAC]],C1327:F3229,4,0)</f>
        <v>151</v>
      </c>
      <c r="L1326" t="str">
        <f>VLOOKUP(Table1314[[#This Row],[PrevRecordType]],RecordTypes!$B$13:$C$27,2,0)</f>
        <v>Device Shutdown Finish</v>
      </c>
      <c r="M1326" t="str">
        <f>+VLOOKUP(Table1314[[#This Row],[DeviceMAC]],C1327:H3229,5,0)</f>
        <v>Device Shutdown Finish</v>
      </c>
    </row>
    <row r="1327" spans="2:13" ht="28.8" hidden="1" x14ac:dyDescent="0.3">
      <c r="B1327" s="5" t="s">
        <v>26</v>
      </c>
      <c r="C1327" s="5" t="s">
        <v>32</v>
      </c>
      <c r="D1327" s="6">
        <v>44340</v>
      </c>
      <c r="E1327" s="28">
        <v>44340.645925925943</v>
      </c>
      <c r="F1327" s="7">
        <v>151</v>
      </c>
      <c r="G1327" s="7" t="str">
        <f>VLOOKUP(Table1314[[#This Row],[LogRecordType]],RecordTypes!$B$13:$C$27,2,0)</f>
        <v>Device Shutdown Finish</v>
      </c>
      <c r="H1327" s="5" t="s">
        <v>33</v>
      </c>
      <c r="I1327" s="30">
        <f t="shared" si="20"/>
        <v>44340</v>
      </c>
      <c r="J1327" s="29">
        <f>+VLOOKUP(Table1314[[#This Row],[DeviceMAC]],C1328:F3230,3,0)</f>
        <v>44340.645196759273</v>
      </c>
      <c r="K1327">
        <f>+VLOOKUP(Table1314[[#This Row],[DeviceMAC]],C1328:F3230,4,0)</f>
        <v>149</v>
      </c>
      <c r="L1327" t="str">
        <f>VLOOKUP(Table1314[[#This Row],[PrevRecordType]],RecordTypes!$B$13:$C$27,2,0)</f>
        <v>Device Shutdown Start</v>
      </c>
      <c r="M1327" t="str">
        <f>+VLOOKUP(Table1314[[#This Row],[DeviceMAC]],C1328:H3230,5,0)</f>
        <v>Device Shutdown Start</v>
      </c>
    </row>
    <row r="1328" spans="2:13" hidden="1" x14ac:dyDescent="0.3">
      <c r="B1328" s="5" t="s">
        <v>26</v>
      </c>
      <c r="C1328" s="5" t="s">
        <v>32</v>
      </c>
      <c r="D1328" s="6">
        <v>44340</v>
      </c>
      <c r="E1328" s="28">
        <v>44340.645196759273</v>
      </c>
      <c r="F1328" s="7">
        <v>149</v>
      </c>
      <c r="G1328" s="7" t="str">
        <f>VLOOKUP(Table1314[[#This Row],[LogRecordType]],RecordTypes!$B$13:$C$27,2,0)</f>
        <v>Device Shutdown Start</v>
      </c>
      <c r="H1328" s="5" t="s">
        <v>33</v>
      </c>
      <c r="I1328" s="30">
        <f t="shared" si="20"/>
        <v>44340</v>
      </c>
      <c r="J1328" s="29">
        <f>+VLOOKUP(Table1314[[#This Row],[DeviceMAC]],C1329:F3231,3,0)</f>
        <v>44340.644780092603</v>
      </c>
      <c r="K1328">
        <f>+VLOOKUP(Table1314[[#This Row],[DeviceMAC]],C1329:F3231,4,0)</f>
        <v>144</v>
      </c>
      <c r="L1328" t="str">
        <f>VLOOKUP(Table1314[[#This Row],[PrevRecordType]],RecordTypes!$B$13:$C$27,2,0)</f>
        <v>User Logout is Good</v>
      </c>
      <c r="M1328" t="str">
        <f>+VLOOKUP(Table1314[[#This Row],[DeviceMAC]],C1329:H3231,5,0)</f>
        <v>User Logout is Good</v>
      </c>
    </row>
    <row r="1329" spans="2:13" hidden="1" x14ac:dyDescent="0.3">
      <c r="B1329" s="5" t="s">
        <v>26</v>
      </c>
      <c r="C1329" s="5" t="s">
        <v>32</v>
      </c>
      <c r="D1329" s="6">
        <v>44340</v>
      </c>
      <c r="E1329" s="28">
        <v>44340.644780092603</v>
      </c>
      <c r="F1329" s="7">
        <v>144</v>
      </c>
      <c r="G1329" s="7" t="str">
        <f>VLOOKUP(Table1314[[#This Row],[LogRecordType]],RecordTypes!$B$13:$C$27,2,0)</f>
        <v>User Logout is Good</v>
      </c>
      <c r="H1329" s="5" t="s">
        <v>34</v>
      </c>
      <c r="I1329" s="30">
        <f t="shared" si="20"/>
        <v>44340</v>
      </c>
      <c r="J1329" s="29">
        <f>+VLOOKUP(Table1314[[#This Row],[DeviceMAC]],C1330:F3232,3,0)</f>
        <v>44340.644293981495</v>
      </c>
      <c r="K1329">
        <f>+VLOOKUP(Table1314[[#This Row],[DeviceMAC]],C1330:F3232,4,0)</f>
        <v>139</v>
      </c>
      <c r="L1329" t="str">
        <f>VLOOKUP(Table1314[[#This Row],[PrevRecordType]],RecordTypes!$B$13:$C$27,2,0)</f>
        <v>User Logout Start</v>
      </c>
      <c r="M1329" t="str">
        <f>+VLOOKUP(Table1314[[#This Row],[DeviceMAC]],C1330:H3232,5,0)</f>
        <v>User Logout Start</v>
      </c>
    </row>
    <row r="1330" spans="2:13" ht="28.8" hidden="1" x14ac:dyDescent="0.3">
      <c r="B1330" s="5" t="s">
        <v>26</v>
      </c>
      <c r="C1330" s="5" t="s">
        <v>32</v>
      </c>
      <c r="D1330" s="6">
        <v>44340</v>
      </c>
      <c r="E1330" s="28">
        <v>44340.644293981495</v>
      </c>
      <c r="F1330" s="7">
        <v>139</v>
      </c>
      <c r="G1330" s="7" t="str">
        <f>VLOOKUP(Table1314[[#This Row],[LogRecordType]],RecordTypes!$B$13:$C$27,2,0)</f>
        <v>User Logout Start</v>
      </c>
      <c r="H1330" s="5" t="s">
        <v>35</v>
      </c>
      <c r="I1330" s="30">
        <f t="shared" si="20"/>
        <v>44340</v>
      </c>
      <c r="J1330" s="29">
        <f>+VLOOKUP(Table1314[[#This Row],[DeviceMAC]],C1331:F3233,3,0)</f>
        <v>44340.260844907425</v>
      </c>
      <c r="K1330">
        <f>+VLOOKUP(Table1314[[#This Row],[DeviceMAC]],C1331:F3233,4,0)</f>
        <v>123</v>
      </c>
      <c r="L1330" t="str">
        <f>VLOOKUP(Table1314[[#This Row],[PrevRecordType]],RecordTypes!$B$13:$C$27,2,0)</f>
        <v>User Login Start is Good</v>
      </c>
      <c r="M1330" t="str">
        <f>+VLOOKUP(Table1314[[#This Row],[DeviceMAC]],C1331:H3233,5,0)</f>
        <v>User Login Start is Good</v>
      </c>
    </row>
    <row r="1331" spans="2:13" ht="43.2" hidden="1" x14ac:dyDescent="0.3">
      <c r="B1331" s="5" t="s">
        <v>29</v>
      </c>
      <c r="C1331" s="5" t="s">
        <v>30</v>
      </c>
      <c r="D1331" s="6">
        <v>44340</v>
      </c>
      <c r="E1331" s="28">
        <v>44340.640057870376</v>
      </c>
      <c r="F1331" s="7">
        <v>156</v>
      </c>
      <c r="G1331" s="7" t="str">
        <f>VLOOKUP(Table1314[[#This Row],[LogRecordType]],RecordTypes!$B$13:$C$27,2,0)</f>
        <v>PowerDown Or Network Disconnect Discovered</v>
      </c>
      <c r="H1331" s="5" t="s">
        <v>67</v>
      </c>
      <c r="I1331" s="30">
        <f t="shared" si="20"/>
        <v>44340</v>
      </c>
      <c r="J1331" s="29">
        <f>+VLOOKUP(Table1314[[#This Row],[DeviceMAC]],C1332:F3234,3,0)</f>
        <v>44340.639895833338</v>
      </c>
      <c r="K1331">
        <f>+VLOOKUP(Table1314[[#This Row],[DeviceMAC]],C1332:F3234,4,0)</f>
        <v>144</v>
      </c>
      <c r="L1331" t="str">
        <f>VLOOKUP(Table1314[[#This Row],[PrevRecordType]],RecordTypes!$B$13:$C$27,2,0)</f>
        <v>User Logout is Good</v>
      </c>
      <c r="M1331" t="str">
        <f>+VLOOKUP(Table1314[[#This Row],[DeviceMAC]],C1332:H3234,5,0)</f>
        <v>User Logout is Good</v>
      </c>
    </row>
    <row r="1332" spans="2:13" hidden="1" x14ac:dyDescent="0.3">
      <c r="B1332" s="5" t="s">
        <v>29</v>
      </c>
      <c r="C1332" s="5" t="s">
        <v>30</v>
      </c>
      <c r="D1332" s="6">
        <v>44340</v>
      </c>
      <c r="E1332" s="28">
        <v>44340.639895833338</v>
      </c>
      <c r="F1332" s="7">
        <v>144</v>
      </c>
      <c r="G1332" s="7" t="str">
        <f>VLOOKUP(Table1314[[#This Row],[LogRecordType]],RecordTypes!$B$13:$C$27,2,0)</f>
        <v>User Logout is Good</v>
      </c>
      <c r="H1332" s="5" t="s">
        <v>36</v>
      </c>
      <c r="I1332" s="30">
        <f t="shared" si="20"/>
        <v>44340</v>
      </c>
      <c r="J1332" s="29">
        <f>+VLOOKUP(Table1314[[#This Row],[DeviceMAC]],C1333:F3235,3,0)</f>
        <v>44340.639456018522</v>
      </c>
      <c r="K1332">
        <f>+VLOOKUP(Table1314[[#This Row],[DeviceMAC]],C1333:F3235,4,0)</f>
        <v>139</v>
      </c>
      <c r="L1332" t="str">
        <f>VLOOKUP(Table1314[[#This Row],[PrevRecordType]],RecordTypes!$B$13:$C$27,2,0)</f>
        <v>User Logout Start</v>
      </c>
      <c r="M1332" t="str">
        <f>+VLOOKUP(Table1314[[#This Row],[DeviceMAC]],C1333:H3235,5,0)</f>
        <v>User Logout Start</v>
      </c>
    </row>
    <row r="1333" spans="2:13" hidden="1" x14ac:dyDescent="0.3">
      <c r="B1333" s="5" t="s">
        <v>29</v>
      </c>
      <c r="C1333" s="5" t="s">
        <v>30</v>
      </c>
      <c r="D1333" s="6">
        <v>44340</v>
      </c>
      <c r="E1333" s="28">
        <v>44340.639456018522</v>
      </c>
      <c r="F1333" s="7">
        <v>139</v>
      </c>
      <c r="G1333" s="7" t="str">
        <f>VLOOKUP(Table1314[[#This Row],[LogRecordType]],RecordTypes!$B$13:$C$27,2,0)</f>
        <v>User Logout Start</v>
      </c>
      <c r="H1333" s="5" t="s">
        <v>36</v>
      </c>
      <c r="I1333" s="30">
        <f t="shared" si="20"/>
        <v>44340</v>
      </c>
      <c r="J1333" s="29">
        <f>+VLOOKUP(Table1314[[#This Row],[DeviceMAC]],C1334:F3236,3,0)</f>
        <v>44340.262708333335</v>
      </c>
      <c r="K1333">
        <f>+VLOOKUP(Table1314[[#This Row],[DeviceMAC]],C1334:F3236,4,0)</f>
        <v>123</v>
      </c>
      <c r="L1333" t="str">
        <f>VLOOKUP(Table1314[[#This Row],[PrevRecordType]],RecordTypes!$B$13:$C$27,2,0)</f>
        <v>User Login Start is Good</v>
      </c>
      <c r="M1333" t="str">
        <f>+VLOOKUP(Table1314[[#This Row],[DeviceMAC]],C1334:H3236,5,0)</f>
        <v>User Login Start is Good</v>
      </c>
    </row>
    <row r="1334" spans="2:13" ht="28.8" x14ac:dyDescent="0.3">
      <c r="B1334" s="5" t="s">
        <v>26</v>
      </c>
      <c r="C1334" s="5" t="s">
        <v>184</v>
      </c>
      <c r="D1334" s="6">
        <v>44340</v>
      </c>
      <c r="E1334" s="28">
        <v>44340.339409722226</v>
      </c>
      <c r="F1334" s="7">
        <v>123</v>
      </c>
      <c r="G1334" s="7" t="str">
        <f>VLOOKUP(Table1314[[#This Row],[LogRecordType]],RecordTypes!$B$13:$C$27,2,0)</f>
        <v>User Login Start is Good</v>
      </c>
      <c r="H1334" s="5" t="s">
        <v>182</v>
      </c>
      <c r="I1334" s="30">
        <f t="shared" si="20"/>
        <v>44340</v>
      </c>
      <c r="J1334" s="29">
        <f>+VLOOKUP(Table1314[[#This Row],[DeviceMAC]],C1335:F3237,3,0)</f>
        <v>44340.33934027778</v>
      </c>
      <c r="K1334">
        <f>+VLOOKUP(Table1314[[#This Row],[DeviceMAC]],C1335:F3237,4,0)</f>
        <v>113</v>
      </c>
      <c r="L1334" t="str">
        <f>VLOOKUP(Table1314[[#This Row],[PrevRecordType]],RecordTypes!$B$13:$C$27,2,0)</f>
        <v>User Login Start</v>
      </c>
      <c r="M1334" t="str">
        <f>+VLOOKUP(Table1314[[#This Row],[DeviceMAC]],C1335:H3237,5,0)</f>
        <v>User Login Start</v>
      </c>
    </row>
    <row r="1335" spans="2:13" ht="28.8" hidden="1" x14ac:dyDescent="0.3">
      <c r="B1335" s="5" t="s">
        <v>26</v>
      </c>
      <c r="C1335" s="5" t="s">
        <v>184</v>
      </c>
      <c r="D1335" s="6">
        <v>44340</v>
      </c>
      <c r="E1335" s="28">
        <v>44340.33934027778</v>
      </c>
      <c r="F1335" s="7">
        <v>113</v>
      </c>
      <c r="G1335" s="7" t="str">
        <f>VLOOKUP(Table1314[[#This Row],[LogRecordType]],RecordTypes!$B$13:$C$27,2,0)</f>
        <v>User Login Start</v>
      </c>
      <c r="H1335" s="5" t="s">
        <v>186</v>
      </c>
      <c r="I1335" s="30">
        <f t="shared" si="20"/>
        <v>44340</v>
      </c>
      <c r="J1335" s="29">
        <f>+VLOOKUP(Table1314[[#This Row],[DeviceMAC]],C1336:F3238,3,0)</f>
        <v>44340.338090277786</v>
      </c>
      <c r="K1335">
        <f>+VLOOKUP(Table1314[[#This Row],[DeviceMAC]],C1336:F3238,4,0)</f>
        <v>112</v>
      </c>
      <c r="L1335" t="str">
        <f>VLOOKUP(Table1314[[#This Row],[PrevRecordType]],RecordTypes!$B$13:$C$27,2,0)</f>
        <v>Device Connect Network</v>
      </c>
      <c r="M1335" t="str">
        <f>+VLOOKUP(Table1314[[#This Row],[DeviceMAC]],C1336:H3238,5,0)</f>
        <v>Device Connect Network</v>
      </c>
    </row>
    <row r="1336" spans="2:13" ht="28.8" x14ac:dyDescent="0.3">
      <c r="B1336" s="5" t="s">
        <v>26</v>
      </c>
      <c r="C1336" s="5" t="s">
        <v>151</v>
      </c>
      <c r="D1336" s="6">
        <v>44340</v>
      </c>
      <c r="E1336" s="28">
        <v>44340.339305555543</v>
      </c>
      <c r="F1336" s="7">
        <v>123</v>
      </c>
      <c r="G1336" s="7" t="str">
        <f>VLOOKUP(Table1314[[#This Row],[LogRecordType]],RecordTypes!$B$13:$C$27,2,0)</f>
        <v>User Login Start is Good</v>
      </c>
      <c r="H1336" s="5" t="s">
        <v>181</v>
      </c>
      <c r="I1336" s="30">
        <f t="shared" si="20"/>
        <v>44340</v>
      </c>
      <c r="J1336" s="29">
        <f>+VLOOKUP(Table1314[[#This Row],[DeviceMAC]],C1337:F3239,3,0)</f>
        <v>44340.33921296295</v>
      </c>
      <c r="K1336">
        <f>+VLOOKUP(Table1314[[#This Row],[DeviceMAC]],C1337:F3239,4,0)</f>
        <v>113</v>
      </c>
      <c r="L1336" t="str">
        <f>VLOOKUP(Table1314[[#This Row],[PrevRecordType]],RecordTypes!$B$13:$C$27,2,0)</f>
        <v>User Login Start</v>
      </c>
      <c r="M1336" t="str">
        <f>+VLOOKUP(Table1314[[#This Row],[DeviceMAC]],C1337:H3239,5,0)</f>
        <v>User Login Start</v>
      </c>
    </row>
    <row r="1337" spans="2:13" hidden="1" x14ac:dyDescent="0.3">
      <c r="B1337" s="5" t="s">
        <v>26</v>
      </c>
      <c r="C1337" s="5" t="s">
        <v>151</v>
      </c>
      <c r="D1337" s="6">
        <v>44340</v>
      </c>
      <c r="E1337" s="28">
        <v>44340.33921296295</v>
      </c>
      <c r="F1337" s="7">
        <v>113</v>
      </c>
      <c r="G1337" s="7" t="str">
        <f>VLOOKUP(Table1314[[#This Row],[LogRecordType]],RecordTypes!$B$13:$C$27,2,0)</f>
        <v>User Login Start</v>
      </c>
      <c r="H1337" s="5" t="s">
        <v>181</v>
      </c>
      <c r="I1337" s="30">
        <f t="shared" si="20"/>
        <v>44340</v>
      </c>
      <c r="J1337" s="29">
        <f>+VLOOKUP(Table1314[[#This Row],[DeviceMAC]],C1338:F3240,3,0)</f>
        <v>44340.328368055547</v>
      </c>
      <c r="K1337">
        <f>+VLOOKUP(Table1314[[#This Row],[DeviceMAC]],C1338:F3240,4,0)</f>
        <v>112</v>
      </c>
      <c r="L1337" t="str">
        <f>VLOOKUP(Table1314[[#This Row],[PrevRecordType]],RecordTypes!$B$13:$C$27,2,0)</f>
        <v>Device Connect Network</v>
      </c>
      <c r="M1337" t="str">
        <f>+VLOOKUP(Table1314[[#This Row],[DeviceMAC]],C1338:H3240,5,0)</f>
        <v>Device Connect Network</v>
      </c>
    </row>
    <row r="1338" spans="2:13" ht="28.8" hidden="1" x14ac:dyDescent="0.3">
      <c r="B1338" s="5" t="s">
        <v>26</v>
      </c>
      <c r="C1338" s="5" t="s">
        <v>184</v>
      </c>
      <c r="D1338" s="6">
        <v>44340</v>
      </c>
      <c r="E1338" s="28">
        <v>44340.338090277786</v>
      </c>
      <c r="F1338" s="7">
        <v>112</v>
      </c>
      <c r="G1338" s="7" t="str">
        <f>VLOOKUP(Table1314[[#This Row],[LogRecordType]],RecordTypes!$B$13:$C$27,2,0)</f>
        <v>Device Connect Network</v>
      </c>
      <c r="H1338" s="5" t="s">
        <v>185</v>
      </c>
      <c r="I1338" s="30">
        <f t="shared" si="20"/>
        <v>44340</v>
      </c>
      <c r="J1338" s="29">
        <f>+VLOOKUP(Table1314[[#This Row],[DeviceMAC]],C1339:F3241,3,0)</f>
        <v>44340.337986111117</v>
      </c>
      <c r="K1338">
        <f>+VLOOKUP(Table1314[[#This Row],[DeviceMAC]],C1339:F3241,4,0)</f>
        <v>106</v>
      </c>
      <c r="L1338" t="str">
        <f>VLOOKUP(Table1314[[#This Row],[PrevRecordType]],RecordTypes!$B$13:$C$27,2,0)</f>
        <v>Device Start is Good</v>
      </c>
      <c r="M1338" t="str">
        <f>+VLOOKUP(Table1314[[#This Row],[DeviceMAC]],C1339:H3241,5,0)</f>
        <v>Device Start is Good</v>
      </c>
    </row>
    <row r="1339" spans="2:13" hidden="1" x14ac:dyDescent="0.3">
      <c r="B1339" s="5" t="s">
        <v>26</v>
      </c>
      <c r="C1339" s="5" t="s">
        <v>184</v>
      </c>
      <c r="D1339" s="6">
        <v>44340</v>
      </c>
      <c r="E1339" s="28">
        <v>44340.337986111117</v>
      </c>
      <c r="F1339" s="7">
        <v>106</v>
      </c>
      <c r="G1339" s="7" t="str">
        <f>VLOOKUP(Table1314[[#This Row],[LogRecordType]],RecordTypes!$B$13:$C$27,2,0)</f>
        <v>Device Start is Good</v>
      </c>
      <c r="H1339" s="5" t="s">
        <v>185</v>
      </c>
      <c r="I1339" s="30">
        <f t="shared" si="20"/>
        <v>44340</v>
      </c>
      <c r="J1339" s="29">
        <f>+VLOOKUP(Table1314[[#This Row],[DeviceMAC]],C1340:F3242,3,0)</f>
        <v>44340.337314814817</v>
      </c>
      <c r="K1339">
        <f>+VLOOKUP(Table1314[[#This Row],[DeviceMAC]],C1340:F3242,4,0)</f>
        <v>102</v>
      </c>
      <c r="L1339" t="str">
        <f>VLOOKUP(Table1314[[#This Row],[PrevRecordType]],RecordTypes!$B$13:$C$27,2,0)</f>
        <v>Device Start</v>
      </c>
      <c r="M1339" t="str">
        <f>+VLOOKUP(Table1314[[#This Row],[DeviceMAC]],C1340:H3242,5,0)</f>
        <v>Device Start</v>
      </c>
    </row>
    <row r="1340" spans="2:13" hidden="1" x14ac:dyDescent="0.3">
      <c r="B1340" s="5" t="s">
        <v>26</v>
      </c>
      <c r="C1340" s="5" t="s">
        <v>184</v>
      </c>
      <c r="D1340" s="6">
        <v>44340</v>
      </c>
      <c r="E1340" s="28">
        <v>44340.337314814817</v>
      </c>
      <c r="F1340" s="7">
        <v>102</v>
      </c>
      <c r="G1340" s="7" t="str">
        <f>VLOOKUP(Table1314[[#This Row],[LogRecordType]],RecordTypes!$B$13:$C$27,2,0)</f>
        <v>Device Start</v>
      </c>
      <c r="H1340" s="5" t="s">
        <v>185</v>
      </c>
      <c r="I1340" s="30">
        <f t="shared" si="20"/>
        <v>44339</v>
      </c>
      <c r="J1340" s="29">
        <f>+VLOOKUP(Table1314[[#This Row],[DeviceMAC]],C1341:F3243,3,0)</f>
        <v>44339.715046296304</v>
      </c>
      <c r="K1340">
        <f>+VLOOKUP(Table1314[[#This Row],[DeviceMAC]],C1341:F3243,4,0)</f>
        <v>156</v>
      </c>
      <c r="L1340" t="str">
        <f>VLOOKUP(Table1314[[#This Row],[PrevRecordType]],RecordTypes!$B$13:$C$27,2,0)</f>
        <v>PowerDown Or Network Disconnect Discovered</v>
      </c>
      <c r="M1340" s="31" t="str">
        <f>+VLOOKUP(Table1314[[#This Row],[DeviceMAC]],C1341:H3243,5,0)</f>
        <v>PowerDown Or Network Disconnect Discovered</v>
      </c>
    </row>
    <row r="1341" spans="2:13" ht="28.8" x14ac:dyDescent="0.3">
      <c r="B1341" s="5" t="s">
        <v>26</v>
      </c>
      <c r="C1341" s="5" t="s">
        <v>166</v>
      </c>
      <c r="D1341" s="6">
        <v>44340</v>
      </c>
      <c r="E1341" s="28">
        <v>44340.336458333339</v>
      </c>
      <c r="F1341" s="7">
        <v>123</v>
      </c>
      <c r="G1341" s="7" t="str">
        <f>VLOOKUP(Table1314[[#This Row],[LogRecordType]],RecordTypes!$B$13:$C$27,2,0)</f>
        <v>User Login Start is Good</v>
      </c>
      <c r="H1341" s="5" t="s">
        <v>182</v>
      </c>
      <c r="I1341" s="30">
        <f t="shared" si="20"/>
        <v>44340</v>
      </c>
      <c r="J1341" s="29">
        <f>+VLOOKUP(Table1314[[#This Row],[DeviceMAC]],C1342:F3244,3,0)</f>
        <v>44340.3362962963</v>
      </c>
      <c r="K1341">
        <f>+VLOOKUP(Table1314[[#This Row],[DeviceMAC]],C1342:F3244,4,0)</f>
        <v>113</v>
      </c>
      <c r="L1341" t="str">
        <f>VLOOKUP(Table1314[[#This Row],[PrevRecordType]],RecordTypes!$B$13:$C$27,2,0)</f>
        <v>User Login Start</v>
      </c>
      <c r="M1341" t="str">
        <f>+VLOOKUP(Table1314[[#This Row],[DeviceMAC]],C1342:H3244,5,0)</f>
        <v>User Login Start</v>
      </c>
    </row>
    <row r="1342" spans="2:13" hidden="1" x14ac:dyDescent="0.3">
      <c r="B1342" s="5" t="s">
        <v>26</v>
      </c>
      <c r="C1342" s="5" t="s">
        <v>166</v>
      </c>
      <c r="D1342" s="6">
        <v>44340</v>
      </c>
      <c r="E1342" s="28">
        <v>44340.3362962963</v>
      </c>
      <c r="F1342" s="7">
        <v>113</v>
      </c>
      <c r="G1342" s="7" t="str">
        <f>VLOOKUP(Table1314[[#This Row],[LogRecordType]],RecordTypes!$B$13:$C$27,2,0)</f>
        <v>User Login Start</v>
      </c>
      <c r="H1342" s="5" t="s">
        <v>182</v>
      </c>
      <c r="I1342" s="30">
        <f t="shared" si="20"/>
        <v>44340</v>
      </c>
      <c r="J1342" s="29">
        <f>+VLOOKUP(Table1314[[#This Row],[DeviceMAC]],C1343:F3245,3,0)</f>
        <v>44340.331516203703</v>
      </c>
      <c r="K1342">
        <f>+VLOOKUP(Table1314[[#This Row],[DeviceMAC]],C1343:F3245,4,0)</f>
        <v>112</v>
      </c>
      <c r="L1342" t="str">
        <f>VLOOKUP(Table1314[[#This Row],[PrevRecordType]],RecordTypes!$B$13:$C$27,2,0)</f>
        <v>Device Connect Network</v>
      </c>
      <c r="M1342" t="str">
        <f>+VLOOKUP(Table1314[[#This Row],[DeviceMAC]],C1343:H3245,5,0)</f>
        <v>Device Connect Network</v>
      </c>
    </row>
    <row r="1343" spans="2:13" ht="28.8" x14ac:dyDescent="0.3">
      <c r="B1343" s="5" t="s">
        <v>26</v>
      </c>
      <c r="C1343" s="5" t="s">
        <v>143</v>
      </c>
      <c r="D1343" s="6">
        <v>44340</v>
      </c>
      <c r="E1343" s="28">
        <v>44340.335983796285</v>
      </c>
      <c r="F1343" s="7">
        <v>123</v>
      </c>
      <c r="G1343" s="7" t="str">
        <f>VLOOKUP(Table1314[[#This Row],[LogRecordType]],RecordTypes!$B$13:$C$27,2,0)</f>
        <v>User Login Start is Good</v>
      </c>
      <c r="H1343" s="5" t="s">
        <v>155</v>
      </c>
      <c r="I1343" s="30">
        <f t="shared" si="20"/>
        <v>44340</v>
      </c>
      <c r="J1343" s="29">
        <f>+VLOOKUP(Table1314[[#This Row],[DeviceMAC]],C1344:F3246,3,0)</f>
        <v>44340.335960648139</v>
      </c>
      <c r="K1343">
        <f>+VLOOKUP(Table1314[[#This Row],[DeviceMAC]],C1344:F3246,4,0)</f>
        <v>113</v>
      </c>
      <c r="L1343" t="str">
        <f>VLOOKUP(Table1314[[#This Row],[PrevRecordType]],RecordTypes!$B$13:$C$27,2,0)</f>
        <v>User Login Start</v>
      </c>
      <c r="M1343" t="str">
        <f>+VLOOKUP(Table1314[[#This Row],[DeviceMAC]],C1344:H3246,5,0)</f>
        <v>User Login Start</v>
      </c>
    </row>
    <row r="1344" spans="2:13" hidden="1" x14ac:dyDescent="0.3">
      <c r="B1344" s="5" t="s">
        <v>26</v>
      </c>
      <c r="C1344" s="5" t="s">
        <v>143</v>
      </c>
      <c r="D1344" s="6">
        <v>44340</v>
      </c>
      <c r="E1344" s="28">
        <v>44340.335960648139</v>
      </c>
      <c r="F1344" s="7">
        <v>113</v>
      </c>
      <c r="G1344" s="7" t="str">
        <f>VLOOKUP(Table1314[[#This Row],[LogRecordType]],RecordTypes!$B$13:$C$27,2,0)</f>
        <v>User Login Start</v>
      </c>
      <c r="H1344" s="5" t="s">
        <v>155</v>
      </c>
      <c r="I1344" s="30">
        <f t="shared" si="20"/>
        <v>44340</v>
      </c>
      <c r="J1344" s="29">
        <f>+VLOOKUP(Table1314[[#This Row],[DeviceMAC]],C1345:F3247,3,0)</f>
        <v>44340.325243055544</v>
      </c>
      <c r="K1344">
        <f>+VLOOKUP(Table1314[[#This Row],[DeviceMAC]],C1345:F3247,4,0)</f>
        <v>112</v>
      </c>
      <c r="L1344" t="str">
        <f>VLOOKUP(Table1314[[#This Row],[PrevRecordType]],RecordTypes!$B$13:$C$27,2,0)</f>
        <v>Device Connect Network</v>
      </c>
      <c r="M1344" t="str">
        <f>+VLOOKUP(Table1314[[#This Row],[DeviceMAC]],C1345:H3247,5,0)</f>
        <v>Device Connect Network</v>
      </c>
    </row>
    <row r="1345" spans="2:13" ht="28.8" x14ac:dyDescent="0.3">
      <c r="B1345" s="5" t="s">
        <v>26</v>
      </c>
      <c r="C1345" s="5" t="s">
        <v>174</v>
      </c>
      <c r="D1345" s="6">
        <v>44340</v>
      </c>
      <c r="E1345" s="28">
        <v>44340.333344907413</v>
      </c>
      <c r="F1345" s="7">
        <v>123</v>
      </c>
      <c r="G1345" s="7" t="str">
        <f>VLOOKUP(Table1314[[#This Row],[LogRecordType]],RecordTypes!$B$13:$C$27,2,0)</f>
        <v>User Login Start is Good</v>
      </c>
      <c r="H1345" s="5" t="s">
        <v>181</v>
      </c>
      <c r="I1345" s="30">
        <f t="shared" si="20"/>
        <v>44340</v>
      </c>
      <c r="J1345" s="29">
        <f>+VLOOKUP(Table1314[[#This Row],[DeviceMAC]],C1346:F3248,3,0)</f>
        <v>44340.333275462966</v>
      </c>
      <c r="K1345">
        <f>+VLOOKUP(Table1314[[#This Row],[DeviceMAC]],C1346:F3248,4,0)</f>
        <v>113</v>
      </c>
      <c r="L1345" t="str">
        <f>VLOOKUP(Table1314[[#This Row],[PrevRecordType]],RecordTypes!$B$13:$C$27,2,0)</f>
        <v>User Login Start</v>
      </c>
      <c r="M1345" t="str">
        <f>+VLOOKUP(Table1314[[#This Row],[DeviceMAC]],C1346:H3248,5,0)</f>
        <v>User Login Start</v>
      </c>
    </row>
    <row r="1346" spans="2:13" ht="28.8" hidden="1" x14ac:dyDescent="0.3">
      <c r="B1346" s="5" t="s">
        <v>26</v>
      </c>
      <c r="C1346" s="5" t="s">
        <v>174</v>
      </c>
      <c r="D1346" s="6">
        <v>44340</v>
      </c>
      <c r="E1346" s="28">
        <v>44340.333275462966</v>
      </c>
      <c r="F1346" s="7">
        <v>113</v>
      </c>
      <c r="G1346" s="7" t="str">
        <f>VLOOKUP(Table1314[[#This Row],[LogRecordType]],RecordTypes!$B$13:$C$27,2,0)</f>
        <v>User Login Start</v>
      </c>
      <c r="H1346" s="5" t="s">
        <v>180</v>
      </c>
      <c r="I1346" s="30">
        <f t="shared" si="20"/>
        <v>44340</v>
      </c>
      <c r="J1346" s="29">
        <f>+VLOOKUP(Table1314[[#This Row],[DeviceMAC]],C1347:F3249,3,0)</f>
        <v>44340.332337962966</v>
      </c>
      <c r="K1346">
        <f>+VLOOKUP(Table1314[[#This Row],[DeviceMAC]],C1347:F3249,4,0)</f>
        <v>112</v>
      </c>
      <c r="L1346" t="str">
        <f>VLOOKUP(Table1314[[#This Row],[PrevRecordType]],RecordTypes!$B$13:$C$27,2,0)</f>
        <v>Device Connect Network</v>
      </c>
      <c r="M1346" t="str">
        <f>+VLOOKUP(Table1314[[#This Row],[DeviceMAC]],C1347:H3249,5,0)</f>
        <v>Device Connect Network</v>
      </c>
    </row>
    <row r="1347" spans="2:13" ht="28.8" x14ac:dyDescent="0.3">
      <c r="B1347" s="5" t="s">
        <v>26</v>
      </c>
      <c r="C1347" s="5" t="s">
        <v>149</v>
      </c>
      <c r="D1347" s="6">
        <v>44340</v>
      </c>
      <c r="E1347" s="28">
        <v>44340.332743055558</v>
      </c>
      <c r="F1347" s="7">
        <v>123</v>
      </c>
      <c r="G1347" s="7" t="str">
        <f>VLOOKUP(Table1314[[#This Row],[LogRecordType]],RecordTypes!$B$13:$C$27,2,0)</f>
        <v>User Login Start is Good</v>
      </c>
      <c r="H1347" s="5" t="s">
        <v>177</v>
      </c>
      <c r="I1347" s="30">
        <f t="shared" si="20"/>
        <v>44340</v>
      </c>
      <c r="J1347" s="29">
        <f>+VLOOKUP(Table1314[[#This Row],[DeviceMAC]],C1348:F3250,3,0)</f>
        <v>44340.332650462966</v>
      </c>
      <c r="K1347">
        <f>+VLOOKUP(Table1314[[#This Row],[DeviceMAC]],C1348:F3250,4,0)</f>
        <v>113</v>
      </c>
      <c r="L1347" t="str">
        <f>VLOOKUP(Table1314[[#This Row],[PrevRecordType]],RecordTypes!$B$13:$C$27,2,0)</f>
        <v>User Login Start</v>
      </c>
      <c r="M1347" t="str">
        <f>+VLOOKUP(Table1314[[#This Row],[DeviceMAC]],C1348:H3250,5,0)</f>
        <v>User Login Start</v>
      </c>
    </row>
    <row r="1348" spans="2:13" ht="28.8" x14ac:dyDescent="0.3">
      <c r="B1348" s="5" t="s">
        <v>26</v>
      </c>
      <c r="C1348" s="5" t="s">
        <v>164</v>
      </c>
      <c r="D1348" s="6">
        <v>44340</v>
      </c>
      <c r="E1348" s="28">
        <v>44340.332743055551</v>
      </c>
      <c r="F1348" s="7">
        <v>123</v>
      </c>
      <c r="G1348" s="7" t="str">
        <f>VLOOKUP(Table1314[[#This Row],[LogRecordType]],RecordTypes!$B$13:$C$27,2,0)</f>
        <v>User Login Start is Good</v>
      </c>
      <c r="H1348" s="5" t="s">
        <v>179</v>
      </c>
      <c r="I1348" s="30">
        <f t="shared" si="20"/>
        <v>44340</v>
      </c>
      <c r="J1348" s="29">
        <f>+VLOOKUP(Table1314[[#This Row],[DeviceMAC]],C1349:F3251,3,0)</f>
        <v>44340.332719907405</v>
      </c>
      <c r="K1348">
        <f>+VLOOKUP(Table1314[[#This Row],[DeviceMAC]],C1349:F3251,4,0)</f>
        <v>113</v>
      </c>
      <c r="L1348" t="str">
        <f>VLOOKUP(Table1314[[#This Row],[PrevRecordType]],RecordTypes!$B$13:$C$27,2,0)</f>
        <v>User Login Start</v>
      </c>
      <c r="M1348" t="str">
        <f>+VLOOKUP(Table1314[[#This Row],[DeviceMAC]],C1349:H3251,5,0)</f>
        <v>User Login Start</v>
      </c>
    </row>
    <row r="1349" spans="2:13" ht="28.8" hidden="1" x14ac:dyDescent="0.3">
      <c r="B1349" s="5" t="s">
        <v>26</v>
      </c>
      <c r="C1349" s="5" t="s">
        <v>164</v>
      </c>
      <c r="D1349" s="6">
        <v>44340</v>
      </c>
      <c r="E1349" s="28">
        <v>44340.332719907405</v>
      </c>
      <c r="F1349" s="7">
        <v>113</v>
      </c>
      <c r="G1349" s="7" t="str">
        <f>VLOOKUP(Table1314[[#This Row],[LogRecordType]],RecordTypes!$B$13:$C$27,2,0)</f>
        <v>User Login Start</v>
      </c>
      <c r="H1349" s="5" t="s">
        <v>178</v>
      </c>
      <c r="I1349" s="30">
        <f t="shared" si="20"/>
        <v>44340</v>
      </c>
      <c r="J1349" s="29">
        <f>+VLOOKUP(Table1314[[#This Row],[DeviceMAC]],C1350:F3252,3,0)</f>
        <v>44340.331724537034</v>
      </c>
      <c r="K1349">
        <f>+VLOOKUP(Table1314[[#This Row],[DeviceMAC]],C1350:F3252,4,0)</f>
        <v>112</v>
      </c>
      <c r="L1349" t="str">
        <f>VLOOKUP(Table1314[[#This Row],[PrevRecordType]],RecordTypes!$B$13:$C$27,2,0)</f>
        <v>Device Connect Network</v>
      </c>
      <c r="M1349" t="str">
        <f>+VLOOKUP(Table1314[[#This Row],[DeviceMAC]],C1350:H3252,5,0)</f>
        <v>Device Connect Network</v>
      </c>
    </row>
    <row r="1350" spans="2:13" hidden="1" x14ac:dyDescent="0.3">
      <c r="B1350" s="5" t="s">
        <v>26</v>
      </c>
      <c r="C1350" s="5" t="s">
        <v>149</v>
      </c>
      <c r="D1350" s="6">
        <v>44340</v>
      </c>
      <c r="E1350" s="28">
        <v>44340.332650462966</v>
      </c>
      <c r="F1350" s="7">
        <v>113</v>
      </c>
      <c r="G1350" s="7" t="str">
        <f>VLOOKUP(Table1314[[#This Row],[LogRecordType]],RecordTypes!$B$13:$C$27,2,0)</f>
        <v>User Login Start</v>
      </c>
      <c r="H1350" s="5" t="s">
        <v>177</v>
      </c>
      <c r="I1350" s="30">
        <f t="shared" si="20"/>
        <v>44340</v>
      </c>
      <c r="J1350" s="29">
        <f>+VLOOKUP(Table1314[[#This Row],[DeviceMAC]],C1351:F3253,3,0)</f>
        <v>44340.327824074076</v>
      </c>
      <c r="K1350">
        <f>+VLOOKUP(Table1314[[#This Row],[DeviceMAC]],C1351:F3253,4,0)</f>
        <v>112</v>
      </c>
      <c r="L1350" t="str">
        <f>VLOOKUP(Table1314[[#This Row],[PrevRecordType]],RecordTypes!$B$13:$C$27,2,0)</f>
        <v>Device Connect Network</v>
      </c>
      <c r="M1350" t="str">
        <f>+VLOOKUP(Table1314[[#This Row],[DeviceMAC]],C1351:H3253,5,0)</f>
        <v>Device Connect Network</v>
      </c>
    </row>
    <row r="1351" spans="2:13" ht="28.8" x14ac:dyDescent="0.3">
      <c r="B1351" s="5" t="s">
        <v>29</v>
      </c>
      <c r="C1351" s="5" t="s">
        <v>158</v>
      </c>
      <c r="D1351" s="6">
        <v>44340</v>
      </c>
      <c r="E1351" s="28">
        <v>44340.332418981488</v>
      </c>
      <c r="F1351" s="7">
        <v>123</v>
      </c>
      <c r="G1351" s="7" t="str">
        <f>VLOOKUP(Table1314[[#This Row],[LogRecordType]],RecordTypes!$B$13:$C$27,2,0)</f>
        <v>User Login Start is Good</v>
      </c>
      <c r="H1351" s="5" t="s">
        <v>171</v>
      </c>
      <c r="I1351" s="30">
        <f t="shared" si="20"/>
        <v>44340</v>
      </c>
      <c r="J1351" s="29">
        <f>+VLOOKUP(Table1314[[#This Row],[DeviceMAC]],C1352:F3254,3,0)</f>
        <v>44340.33225694445</v>
      </c>
      <c r="K1351">
        <f>+VLOOKUP(Table1314[[#This Row],[DeviceMAC]],C1352:F3254,4,0)</f>
        <v>113</v>
      </c>
      <c r="L1351" t="str">
        <f>VLOOKUP(Table1314[[#This Row],[PrevRecordType]],RecordTypes!$B$13:$C$27,2,0)</f>
        <v>User Login Start</v>
      </c>
      <c r="M1351" t="str">
        <f>+VLOOKUP(Table1314[[#This Row],[DeviceMAC]],C1352:H3254,5,0)</f>
        <v>User Login Start</v>
      </c>
    </row>
    <row r="1352" spans="2:13" ht="28.8" hidden="1" x14ac:dyDescent="0.3">
      <c r="B1352" s="5" t="s">
        <v>26</v>
      </c>
      <c r="C1352" s="5" t="s">
        <v>174</v>
      </c>
      <c r="D1352" s="6">
        <v>44340</v>
      </c>
      <c r="E1352" s="28">
        <v>44340.332337962966</v>
      </c>
      <c r="F1352" s="7">
        <v>112</v>
      </c>
      <c r="G1352" s="7" t="str">
        <f>VLOOKUP(Table1314[[#This Row],[LogRecordType]],RecordTypes!$B$13:$C$27,2,0)</f>
        <v>Device Connect Network</v>
      </c>
      <c r="H1352" s="5" t="s">
        <v>175</v>
      </c>
      <c r="I1352" s="30">
        <f t="shared" si="20"/>
        <v>44340</v>
      </c>
      <c r="J1352" s="29">
        <f>+VLOOKUP(Table1314[[#This Row],[DeviceMAC]],C1353:F3255,3,0)</f>
        <v>44340.332233796296</v>
      </c>
      <c r="K1352">
        <f>+VLOOKUP(Table1314[[#This Row],[DeviceMAC]],C1353:F3255,4,0)</f>
        <v>106</v>
      </c>
      <c r="L1352" t="str">
        <f>VLOOKUP(Table1314[[#This Row],[PrevRecordType]],RecordTypes!$B$13:$C$27,2,0)</f>
        <v>Device Start is Good</v>
      </c>
      <c r="M1352" t="str">
        <f>+VLOOKUP(Table1314[[#This Row],[DeviceMAC]],C1353:H3255,5,0)</f>
        <v>Device Start is Good</v>
      </c>
    </row>
    <row r="1353" spans="2:13" ht="28.8" hidden="1" x14ac:dyDescent="0.3">
      <c r="B1353" s="5" t="s">
        <v>29</v>
      </c>
      <c r="C1353" s="5" t="s">
        <v>158</v>
      </c>
      <c r="D1353" s="6">
        <v>44340</v>
      </c>
      <c r="E1353" s="28">
        <v>44340.33225694445</v>
      </c>
      <c r="F1353" s="7">
        <v>113</v>
      </c>
      <c r="G1353" s="7" t="str">
        <f>VLOOKUP(Table1314[[#This Row],[LogRecordType]],RecordTypes!$B$13:$C$27,2,0)</f>
        <v>User Login Start</v>
      </c>
      <c r="H1353" s="5" t="s">
        <v>170</v>
      </c>
      <c r="I1353" s="30">
        <f t="shared" si="20"/>
        <v>44340</v>
      </c>
      <c r="J1353" s="29">
        <f>+VLOOKUP(Table1314[[#This Row],[DeviceMAC]],C1354:F3256,3,0)</f>
        <v>44340.331678240742</v>
      </c>
      <c r="K1353">
        <f>+VLOOKUP(Table1314[[#This Row],[DeviceMAC]],C1354:F3256,4,0)</f>
        <v>112</v>
      </c>
      <c r="L1353" t="str">
        <f>VLOOKUP(Table1314[[#This Row],[PrevRecordType]],RecordTypes!$B$13:$C$27,2,0)</f>
        <v>Device Connect Network</v>
      </c>
      <c r="M1353" t="str">
        <f>+VLOOKUP(Table1314[[#This Row],[DeviceMAC]],C1354:H3256,5,0)</f>
        <v>Device Connect Network</v>
      </c>
    </row>
    <row r="1354" spans="2:13" hidden="1" x14ac:dyDescent="0.3">
      <c r="B1354" s="5" t="s">
        <v>26</v>
      </c>
      <c r="C1354" s="5" t="s">
        <v>174</v>
      </c>
      <c r="D1354" s="6">
        <v>44340</v>
      </c>
      <c r="E1354" s="28">
        <v>44340.332233796296</v>
      </c>
      <c r="F1354" s="7">
        <v>106</v>
      </c>
      <c r="G1354" s="7" t="str">
        <f>VLOOKUP(Table1314[[#This Row],[LogRecordType]],RecordTypes!$B$13:$C$27,2,0)</f>
        <v>Device Start is Good</v>
      </c>
      <c r="H1354" s="5" t="s">
        <v>175</v>
      </c>
      <c r="I1354" s="30">
        <f t="shared" si="20"/>
        <v>44340</v>
      </c>
      <c r="J1354" s="29">
        <f>+VLOOKUP(Table1314[[#This Row],[DeviceMAC]],C1355:F3257,3,0)</f>
        <v>44340.331631944442</v>
      </c>
      <c r="K1354">
        <f>+VLOOKUP(Table1314[[#This Row],[DeviceMAC]],C1355:F3257,4,0)</f>
        <v>102</v>
      </c>
      <c r="L1354" t="str">
        <f>VLOOKUP(Table1314[[#This Row],[PrevRecordType]],RecordTypes!$B$13:$C$27,2,0)</f>
        <v>Device Start</v>
      </c>
      <c r="M1354" t="str">
        <f>+VLOOKUP(Table1314[[#This Row],[DeviceMAC]],C1355:H3257,5,0)</f>
        <v>Device Start</v>
      </c>
    </row>
    <row r="1355" spans="2:13" ht="28.8" x14ac:dyDescent="0.3">
      <c r="B1355" s="5" t="s">
        <v>26</v>
      </c>
      <c r="C1355" s="5" t="s">
        <v>156</v>
      </c>
      <c r="D1355" s="6">
        <v>44340</v>
      </c>
      <c r="E1355" s="28">
        <v>44340.332094907411</v>
      </c>
      <c r="F1355" s="7">
        <v>123</v>
      </c>
      <c r="G1355" s="7" t="str">
        <f>VLOOKUP(Table1314[[#This Row],[LogRecordType]],RecordTypes!$B$13:$C$27,2,0)</f>
        <v>User Login Start is Good</v>
      </c>
      <c r="H1355" s="5" t="s">
        <v>173</v>
      </c>
      <c r="I1355" s="30">
        <f t="shared" ref="I1355:I1418" si="21">+VLOOKUP(C1355,C1356:H3258,2,0)</f>
        <v>44340</v>
      </c>
      <c r="J1355" s="29">
        <f>+VLOOKUP(Table1314[[#This Row],[DeviceMAC]],C1356:F3258,3,0)</f>
        <v>44340.332002314819</v>
      </c>
      <c r="K1355">
        <f>+VLOOKUP(Table1314[[#This Row],[DeviceMAC]],C1356:F3258,4,0)</f>
        <v>113</v>
      </c>
      <c r="L1355" t="str">
        <f>VLOOKUP(Table1314[[#This Row],[PrevRecordType]],RecordTypes!$B$13:$C$27,2,0)</f>
        <v>User Login Start</v>
      </c>
      <c r="M1355" t="str">
        <f>+VLOOKUP(Table1314[[#This Row],[DeviceMAC]],C1356:H3258,5,0)</f>
        <v>User Login Start</v>
      </c>
    </row>
    <row r="1356" spans="2:13" ht="28.8" hidden="1" x14ac:dyDescent="0.3">
      <c r="B1356" s="5" t="s">
        <v>26</v>
      </c>
      <c r="C1356" s="5" t="s">
        <v>156</v>
      </c>
      <c r="D1356" s="6">
        <v>44340</v>
      </c>
      <c r="E1356" s="28">
        <v>44340.332002314819</v>
      </c>
      <c r="F1356" s="7">
        <v>113</v>
      </c>
      <c r="G1356" s="7" t="str">
        <f>VLOOKUP(Table1314[[#This Row],[LogRecordType]],RecordTypes!$B$13:$C$27,2,0)</f>
        <v>User Login Start</v>
      </c>
      <c r="H1356" s="5" t="s">
        <v>172</v>
      </c>
      <c r="I1356" s="30">
        <f t="shared" si="21"/>
        <v>44340</v>
      </c>
      <c r="J1356" s="29">
        <f>+VLOOKUP(Table1314[[#This Row],[DeviceMAC]],C1357:F3259,3,0)</f>
        <v>44340.331030092595</v>
      </c>
      <c r="K1356">
        <f>+VLOOKUP(Table1314[[#This Row],[DeviceMAC]],C1357:F3259,4,0)</f>
        <v>112</v>
      </c>
      <c r="L1356" t="str">
        <f>VLOOKUP(Table1314[[#This Row],[PrevRecordType]],RecordTypes!$B$13:$C$27,2,0)</f>
        <v>Device Connect Network</v>
      </c>
      <c r="M1356" t="str">
        <f>+VLOOKUP(Table1314[[#This Row],[DeviceMAC]],C1357:H3259,5,0)</f>
        <v>Device Connect Network</v>
      </c>
    </row>
    <row r="1357" spans="2:13" ht="28.8" x14ac:dyDescent="0.3">
      <c r="B1357" s="5" t="s">
        <v>26</v>
      </c>
      <c r="C1357" s="5" t="s">
        <v>162</v>
      </c>
      <c r="D1357" s="6">
        <v>44340</v>
      </c>
      <c r="E1357" s="28">
        <v>44340.331956018519</v>
      </c>
      <c r="F1357" s="7">
        <v>123</v>
      </c>
      <c r="G1357" s="7" t="str">
        <f>VLOOKUP(Table1314[[#This Row],[LogRecordType]],RecordTypes!$B$13:$C$27,2,0)</f>
        <v>User Login Start is Good</v>
      </c>
      <c r="H1357" s="5" t="s">
        <v>177</v>
      </c>
      <c r="I1357" s="30">
        <f t="shared" si="21"/>
        <v>44340</v>
      </c>
      <c r="J1357" s="29">
        <f>+VLOOKUP(Table1314[[#This Row],[DeviceMAC]],C1358:F3260,3,0)</f>
        <v>44340.33185185185</v>
      </c>
      <c r="K1357">
        <f>+VLOOKUP(Table1314[[#This Row],[DeviceMAC]],C1358:F3260,4,0)</f>
        <v>113</v>
      </c>
      <c r="L1357" t="str">
        <f>VLOOKUP(Table1314[[#This Row],[PrevRecordType]],RecordTypes!$B$13:$C$27,2,0)</f>
        <v>User Login Start</v>
      </c>
      <c r="M1357" t="str">
        <f>+VLOOKUP(Table1314[[#This Row],[DeviceMAC]],C1358:H3260,5,0)</f>
        <v>User Login Start</v>
      </c>
    </row>
    <row r="1358" spans="2:13" ht="28.8" hidden="1" x14ac:dyDescent="0.3">
      <c r="B1358" s="5" t="s">
        <v>26</v>
      </c>
      <c r="C1358" s="5" t="s">
        <v>162</v>
      </c>
      <c r="D1358" s="6">
        <v>44340</v>
      </c>
      <c r="E1358" s="28">
        <v>44340.33185185185</v>
      </c>
      <c r="F1358" s="7">
        <v>113</v>
      </c>
      <c r="G1358" s="7" t="str">
        <f>VLOOKUP(Table1314[[#This Row],[LogRecordType]],RecordTypes!$B$13:$C$27,2,0)</f>
        <v>User Login Start</v>
      </c>
      <c r="H1358" s="5" t="s">
        <v>176</v>
      </c>
      <c r="I1358" s="30">
        <f t="shared" si="21"/>
        <v>44340</v>
      </c>
      <c r="J1358" s="29">
        <f>+VLOOKUP(Table1314[[#This Row],[DeviceMAC]],C1359:F3261,3,0)</f>
        <v>44340.331782407411</v>
      </c>
      <c r="K1358">
        <f>+VLOOKUP(Table1314[[#This Row],[DeviceMAC]],C1359:F3261,4,0)</f>
        <v>112</v>
      </c>
      <c r="L1358" t="str">
        <f>VLOOKUP(Table1314[[#This Row],[PrevRecordType]],RecordTypes!$B$13:$C$27,2,0)</f>
        <v>Device Connect Network</v>
      </c>
      <c r="M1358" t="str">
        <f>+VLOOKUP(Table1314[[#This Row],[DeviceMAC]],C1359:H3261,5,0)</f>
        <v>Device Connect Network</v>
      </c>
    </row>
    <row r="1359" spans="2:13" ht="28.8" hidden="1" x14ac:dyDescent="0.3">
      <c r="B1359" s="5" t="s">
        <v>26</v>
      </c>
      <c r="C1359" s="5" t="s">
        <v>162</v>
      </c>
      <c r="D1359" s="6">
        <v>44340</v>
      </c>
      <c r="E1359" s="28">
        <v>44340.331782407411</v>
      </c>
      <c r="F1359" s="7">
        <v>112</v>
      </c>
      <c r="G1359" s="7" t="str">
        <f>VLOOKUP(Table1314[[#This Row],[LogRecordType]],RecordTypes!$B$13:$C$27,2,0)</f>
        <v>Device Connect Network</v>
      </c>
      <c r="H1359" s="5" t="s">
        <v>163</v>
      </c>
      <c r="I1359" s="30">
        <f t="shared" si="21"/>
        <v>44340</v>
      </c>
      <c r="J1359" s="29">
        <f>+VLOOKUP(Table1314[[#This Row],[DeviceMAC]],C1360:F3262,3,0)</f>
        <v>44340.331678240742</v>
      </c>
      <c r="K1359">
        <f>+VLOOKUP(Table1314[[#This Row],[DeviceMAC]],C1360:F3262,4,0)</f>
        <v>106</v>
      </c>
      <c r="L1359" t="str">
        <f>VLOOKUP(Table1314[[#This Row],[PrevRecordType]],RecordTypes!$B$13:$C$27,2,0)</f>
        <v>Device Start is Good</v>
      </c>
      <c r="M1359" t="str">
        <f>+VLOOKUP(Table1314[[#This Row],[DeviceMAC]],C1360:H3262,5,0)</f>
        <v>Device Start is Good</v>
      </c>
    </row>
    <row r="1360" spans="2:13" ht="28.8" hidden="1" x14ac:dyDescent="0.3">
      <c r="B1360" s="5" t="s">
        <v>26</v>
      </c>
      <c r="C1360" s="5" t="s">
        <v>164</v>
      </c>
      <c r="D1360" s="6">
        <v>44340</v>
      </c>
      <c r="E1360" s="28">
        <v>44340.331724537034</v>
      </c>
      <c r="F1360" s="7">
        <v>112</v>
      </c>
      <c r="G1360" s="7" t="str">
        <f>VLOOKUP(Table1314[[#This Row],[LogRecordType]],RecordTypes!$B$13:$C$27,2,0)</f>
        <v>Device Connect Network</v>
      </c>
      <c r="H1360" s="5" t="s">
        <v>165</v>
      </c>
      <c r="I1360" s="30">
        <f t="shared" si="21"/>
        <v>44340</v>
      </c>
      <c r="J1360" s="29">
        <f>+VLOOKUP(Table1314[[#This Row],[DeviceMAC]],C1361:F3263,3,0)</f>
        <v>44340.331620370365</v>
      </c>
      <c r="K1360">
        <f>+VLOOKUP(Table1314[[#This Row],[DeviceMAC]],C1361:F3263,4,0)</f>
        <v>106</v>
      </c>
      <c r="L1360" t="str">
        <f>VLOOKUP(Table1314[[#This Row],[PrevRecordType]],RecordTypes!$B$13:$C$27,2,0)</f>
        <v>Device Start is Good</v>
      </c>
      <c r="M1360" t="str">
        <f>+VLOOKUP(Table1314[[#This Row],[DeviceMAC]],C1361:H3263,5,0)</f>
        <v>Device Start is Good</v>
      </c>
    </row>
    <row r="1361" spans="2:13" hidden="1" x14ac:dyDescent="0.3">
      <c r="B1361" s="5" t="s">
        <v>26</v>
      </c>
      <c r="C1361" s="5" t="s">
        <v>162</v>
      </c>
      <c r="D1361" s="6">
        <v>44340</v>
      </c>
      <c r="E1361" s="28">
        <v>44340.331678240742</v>
      </c>
      <c r="F1361" s="7">
        <v>106</v>
      </c>
      <c r="G1361" s="7" t="str">
        <f>VLOOKUP(Table1314[[#This Row],[LogRecordType]],RecordTypes!$B$13:$C$27,2,0)</f>
        <v>Device Start is Good</v>
      </c>
      <c r="H1361" s="5" t="s">
        <v>163</v>
      </c>
      <c r="I1361" s="30">
        <f t="shared" si="21"/>
        <v>44340</v>
      </c>
      <c r="J1361" s="29">
        <f>+VLOOKUP(Table1314[[#This Row],[DeviceMAC]],C1362:F3264,3,0)</f>
        <v>44340.330914351849</v>
      </c>
      <c r="K1361">
        <f>+VLOOKUP(Table1314[[#This Row],[DeviceMAC]],C1362:F3264,4,0)</f>
        <v>102</v>
      </c>
      <c r="L1361" t="str">
        <f>VLOOKUP(Table1314[[#This Row],[PrevRecordType]],RecordTypes!$B$13:$C$27,2,0)</f>
        <v>Device Start</v>
      </c>
      <c r="M1361" t="str">
        <f>+VLOOKUP(Table1314[[#This Row],[DeviceMAC]],C1362:H3264,5,0)</f>
        <v>Device Start</v>
      </c>
    </row>
    <row r="1362" spans="2:13" ht="28.8" hidden="1" x14ac:dyDescent="0.3">
      <c r="B1362" s="5" t="s">
        <v>29</v>
      </c>
      <c r="C1362" s="5" t="s">
        <v>158</v>
      </c>
      <c r="D1362" s="6">
        <v>44340</v>
      </c>
      <c r="E1362" s="28">
        <v>44340.331678240742</v>
      </c>
      <c r="F1362" s="7">
        <v>112</v>
      </c>
      <c r="G1362" s="7" t="str">
        <f>VLOOKUP(Table1314[[#This Row],[LogRecordType]],RecordTypes!$B$13:$C$27,2,0)</f>
        <v>Device Connect Network</v>
      </c>
      <c r="H1362" s="5" t="s">
        <v>159</v>
      </c>
      <c r="I1362" s="30">
        <f t="shared" si="21"/>
        <v>44340</v>
      </c>
      <c r="J1362" s="29">
        <f>+VLOOKUP(Table1314[[#This Row],[DeviceMAC]],C1363:F3265,3,0)</f>
        <v>44340.331574074073</v>
      </c>
      <c r="K1362">
        <f>+VLOOKUP(Table1314[[#This Row],[DeviceMAC]],C1363:F3265,4,0)</f>
        <v>106</v>
      </c>
      <c r="L1362" t="str">
        <f>VLOOKUP(Table1314[[#This Row],[PrevRecordType]],RecordTypes!$B$13:$C$27,2,0)</f>
        <v>Device Start is Good</v>
      </c>
      <c r="M1362" t="str">
        <f>+VLOOKUP(Table1314[[#This Row],[DeviceMAC]],C1363:H3265,5,0)</f>
        <v>Device Start is Good</v>
      </c>
    </row>
    <row r="1363" spans="2:13" hidden="1" x14ac:dyDescent="0.3">
      <c r="B1363" s="5" t="s">
        <v>26</v>
      </c>
      <c r="C1363" s="5" t="s">
        <v>174</v>
      </c>
      <c r="D1363" s="6">
        <v>44340</v>
      </c>
      <c r="E1363" s="28">
        <v>44340.331631944442</v>
      </c>
      <c r="F1363" s="7">
        <v>102</v>
      </c>
      <c r="G1363" s="7" t="str">
        <f>VLOOKUP(Table1314[[#This Row],[LogRecordType]],RecordTypes!$B$13:$C$27,2,0)</f>
        <v>Device Start</v>
      </c>
      <c r="H1363" s="5" t="s">
        <v>175</v>
      </c>
      <c r="I1363" s="30">
        <f t="shared" si="21"/>
        <v>44339</v>
      </c>
      <c r="J1363" s="29">
        <f>+VLOOKUP(Table1314[[#This Row],[DeviceMAC]],C1364:F3266,3,0)</f>
        <v>44339.700439814813</v>
      </c>
      <c r="K1363">
        <f>+VLOOKUP(Table1314[[#This Row],[DeviceMAC]],C1364:F3266,4,0)</f>
        <v>156</v>
      </c>
      <c r="L1363" t="str">
        <f>VLOOKUP(Table1314[[#This Row],[PrevRecordType]],RecordTypes!$B$13:$C$27,2,0)</f>
        <v>PowerDown Or Network Disconnect Discovered</v>
      </c>
      <c r="M1363" s="31" t="str">
        <f>+VLOOKUP(Table1314[[#This Row],[DeviceMAC]],C1364:H3266,5,0)</f>
        <v>PowerDown Or Network Disconnect Discovered</v>
      </c>
    </row>
    <row r="1364" spans="2:13" hidden="1" x14ac:dyDescent="0.3">
      <c r="B1364" s="5" t="s">
        <v>26</v>
      </c>
      <c r="C1364" s="5" t="s">
        <v>164</v>
      </c>
      <c r="D1364" s="6">
        <v>44340</v>
      </c>
      <c r="E1364" s="28">
        <v>44340.331620370365</v>
      </c>
      <c r="F1364" s="7">
        <v>106</v>
      </c>
      <c r="G1364" s="7" t="str">
        <f>VLOOKUP(Table1314[[#This Row],[LogRecordType]],RecordTypes!$B$13:$C$27,2,0)</f>
        <v>Device Start is Good</v>
      </c>
      <c r="H1364" s="5" t="s">
        <v>165</v>
      </c>
      <c r="I1364" s="30">
        <f t="shared" si="21"/>
        <v>44340</v>
      </c>
      <c r="J1364" s="29">
        <f>+VLOOKUP(Table1314[[#This Row],[DeviceMAC]],C1365:F3267,3,0)</f>
        <v>44340.33081018518</v>
      </c>
      <c r="K1364">
        <f>+VLOOKUP(Table1314[[#This Row],[DeviceMAC]],C1365:F3267,4,0)</f>
        <v>102</v>
      </c>
      <c r="L1364" t="str">
        <f>VLOOKUP(Table1314[[#This Row],[PrevRecordType]],RecordTypes!$B$13:$C$27,2,0)</f>
        <v>Device Start</v>
      </c>
      <c r="M1364" t="str">
        <f>+VLOOKUP(Table1314[[#This Row],[DeviceMAC]],C1365:H3267,5,0)</f>
        <v>Device Start</v>
      </c>
    </row>
    <row r="1365" spans="2:13" hidden="1" x14ac:dyDescent="0.3">
      <c r="B1365" s="5" t="s">
        <v>29</v>
      </c>
      <c r="C1365" s="5" t="s">
        <v>158</v>
      </c>
      <c r="D1365" s="6">
        <v>44340</v>
      </c>
      <c r="E1365" s="28">
        <v>44340.331574074073</v>
      </c>
      <c r="F1365" s="7">
        <v>106</v>
      </c>
      <c r="G1365" s="7" t="str">
        <f>VLOOKUP(Table1314[[#This Row],[LogRecordType]],RecordTypes!$B$13:$C$27,2,0)</f>
        <v>Device Start is Good</v>
      </c>
      <c r="H1365" s="5" t="s">
        <v>159</v>
      </c>
      <c r="I1365" s="30">
        <f t="shared" si="21"/>
        <v>44340</v>
      </c>
      <c r="J1365" s="29">
        <f>+VLOOKUP(Table1314[[#This Row],[DeviceMAC]],C1366:F3268,3,0)</f>
        <v>44340.331018518518</v>
      </c>
      <c r="K1365">
        <f>+VLOOKUP(Table1314[[#This Row],[DeviceMAC]],C1366:F3268,4,0)</f>
        <v>102</v>
      </c>
      <c r="L1365" t="str">
        <f>VLOOKUP(Table1314[[#This Row],[PrevRecordType]],RecordTypes!$B$13:$C$27,2,0)</f>
        <v>Device Start</v>
      </c>
      <c r="M1365" t="str">
        <f>+VLOOKUP(Table1314[[#This Row],[DeviceMAC]],C1366:H3268,5,0)</f>
        <v>Device Start</v>
      </c>
    </row>
    <row r="1366" spans="2:13" ht="28.8" hidden="1" x14ac:dyDescent="0.3">
      <c r="B1366" s="5" t="s">
        <v>26</v>
      </c>
      <c r="C1366" s="5" t="s">
        <v>166</v>
      </c>
      <c r="D1366" s="6">
        <v>44340</v>
      </c>
      <c r="E1366" s="28">
        <v>44340.331516203703</v>
      </c>
      <c r="F1366" s="7">
        <v>112</v>
      </c>
      <c r="G1366" s="7" t="str">
        <f>VLOOKUP(Table1314[[#This Row],[LogRecordType]],RecordTypes!$B$13:$C$27,2,0)</f>
        <v>Device Connect Network</v>
      </c>
      <c r="H1366" s="5" t="s">
        <v>167</v>
      </c>
      <c r="I1366" s="30">
        <f t="shared" si="21"/>
        <v>44339</v>
      </c>
      <c r="J1366" s="29">
        <f>+VLOOKUP(Table1314[[#This Row],[DeviceMAC]],C1367:F3269,3,0)</f>
        <v>44339.710405092599</v>
      </c>
      <c r="K1366">
        <f>+VLOOKUP(Table1314[[#This Row],[DeviceMAC]],C1367:F3269,4,0)</f>
        <v>156</v>
      </c>
      <c r="L1366" t="str">
        <f>VLOOKUP(Table1314[[#This Row],[PrevRecordType]],RecordTypes!$B$13:$C$27,2,0)</f>
        <v>PowerDown Or Network Disconnect Discovered</v>
      </c>
      <c r="M1366" s="31" t="str">
        <f>+VLOOKUP(Table1314[[#This Row],[DeviceMAC]],C1367:H3269,5,0)</f>
        <v>PowerDown Or Network Disconnect Discovered</v>
      </c>
    </row>
    <row r="1367" spans="2:13" ht="28.8" x14ac:dyDescent="0.3">
      <c r="B1367" s="5" t="s">
        <v>29</v>
      </c>
      <c r="C1367" s="5" t="s">
        <v>153</v>
      </c>
      <c r="D1367" s="6">
        <v>44340</v>
      </c>
      <c r="E1367" s="28">
        <v>44340.331377314818</v>
      </c>
      <c r="F1367" s="7">
        <v>123</v>
      </c>
      <c r="G1367" s="7" t="str">
        <f>VLOOKUP(Table1314[[#This Row],[LogRecordType]],RecordTypes!$B$13:$C$27,2,0)</f>
        <v>User Login Start is Good</v>
      </c>
      <c r="H1367" s="5" t="s">
        <v>169</v>
      </c>
      <c r="I1367" s="30">
        <f t="shared" si="21"/>
        <v>44340</v>
      </c>
      <c r="J1367" s="29">
        <f>+VLOOKUP(Table1314[[#This Row],[DeviceMAC]],C1368:F3270,3,0)</f>
        <v>44340.331284722226</v>
      </c>
      <c r="K1367">
        <f>+VLOOKUP(Table1314[[#This Row],[DeviceMAC]],C1368:F3270,4,0)</f>
        <v>113</v>
      </c>
      <c r="L1367" t="str">
        <f>VLOOKUP(Table1314[[#This Row],[PrevRecordType]],RecordTypes!$B$13:$C$27,2,0)</f>
        <v>User Login Start</v>
      </c>
      <c r="M1367" t="str">
        <f>+VLOOKUP(Table1314[[#This Row],[DeviceMAC]],C1368:H3270,5,0)</f>
        <v>User Login Start</v>
      </c>
    </row>
    <row r="1368" spans="2:13" ht="28.8" hidden="1" x14ac:dyDescent="0.3">
      <c r="B1368" s="5" t="s">
        <v>29</v>
      </c>
      <c r="C1368" s="5" t="s">
        <v>153</v>
      </c>
      <c r="D1368" s="6">
        <v>44340</v>
      </c>
      <c r="E1368" s="28">
        <v>44340.331284722226</v>
      </c>
      <c r="F1368" s="7">
        <v>113</v>
      </c>
      <c r="G1368" s="7" t="str">
        <f>VLOOKUP(Table1314[[#This Row],[LogRecordType]],RecordTypes!$B$13:$C$27,2,0)</f>
        <v>User Login Start</v>
      </c>
      <c r="H1368" s="5" t="s">
        <v>168</v>
      </c>
      <c r="I1368" s="30">
        <f t="shared" si="21"/>
        <v>44340</v>
      </c>
      <c r="J1368" s="29">
        <f>+VLOOKUP(Table1314[[#This Row],[DeviceMAC]],C1369:F3271,3,0)</f>
        <v>44340.330462962964</v>
      </c>
      <c r="K1368">
        <f>+VLOOKUP(Table1314[[#This Row],[DeviceMAC]],C1369:F3271,4,0)</f>
        <v>112</v>
      </c>
      <c r="L1368" t="str">
        <f>VLOOKUP(Table1314[[#This Row],[PrevRecordType]],RecordTypes!$B$13:$C$27,2,0)</f>
        <v>Device Connect Network</v>
      </c>
      <c r="M1368" t="str">
        <f>+VLOOKUP(Table1314[[#This Row],[DeviceMAC]],C1369:H3271,5,0)</f>
        <v>Device Connect Network</v>
      </c>
    </row>
    <row r="1369" spans="2:13" ht="28.8" hidden="1" x14ac:dyDescent="0.3">
      <c r="B1369" s="5" t="s">
        <v>26</v>
      </c>
      <c r="C1369" s="5" t="s">
        <v>156</v>
      </c>
      <c r="D1369" s="6">
        <v>44340</v>
      </c>
      <c r="E1369" s="28">
        <v>44340.331030092595</v>
      </c>
      <c r="F1369" s="7">
        <v>112</v>
      </c>
      <c r="G1369" s="7" t="str">
        <f>VLOOKUP(Table1314[[#This Row],[LogRecordType]],RecordTypes!$B$13:$C$27,2,0)</f>
        <v>Device Connect Network</v>
      </c>
      <c r="H1369" s="5" t="s">
        <v>157</v>
      </c>
      <c r="I1369" s="30">
        <f t="shared" si="21"/>
        <v>44340</v>
      </c>
      <c r="J1369" s="29">
        <f>+VLOOKUP(Table1314[[#This Row],[DeviceMAC]],C1370:F3272,3,0)</f>
        <v>44340.330925925926</v>
      </c>
      <c r="K1369">
        <f>+VLOOKUP(Table1314[[#This Row],[DeviceMAC]],C1370:F3272,4,0)</f>
        <v>106</v>
      </c>
      <c r="L1369" t="str">
        <f>VLOOKUP(Table1314[[#This Row],[PrevRecordType]],RecordTypes!$B$13:$C$27,2,0)</f>
        <v>Device Start is Good</v>
      </c>
      <c r="M1369" t="str">
        <f>+VLOOKUP(Table1314[[#This Row],[DeviceMAC]],C1370:H3272,5,0)</f>
        <v>Device Start is Good</v>
      </c>
    </row>
    <row r="1370" spans="2:13" hidden="1" x14ac:dyDescent="0.3">
      <c r="B1370" s="5" t="s">
        <v>29</v>
      </c>
      <c r="C1370" s="5" t="s">
        <v>158</v>
      </c>
      <c r="D1370" s="6">
        <v>44340</v>
      </c>
      <c r="E1370" s="28">
        <v>44340.331018518518</v>
      </c>
      <c r="F1370" s="7">
        <v>102</v>
      </c>
      <c r="G1370" s="7" t="str">
        <f>VLOOKUP(Table1314[[#This Row],[LogRecordType]],RecordTypes!$B$13:$C$27,2,0)</f>
        <v>Device Start</v>
      </c>
      <c r="H1370" s="5" t="s">
        <v>159</v>
      </c>
      <c r="I1370" s="30">
        <f t="shared" si="21"/>
        <v>44339</v>
      </c>
      <c r="J1370" s="29">
        <f>+VLOOKUP(Table1314[[#This Row],[DeviceMAC]],C1371:F3273,3,0)</f>
        <v>44339.716041666667</v>
      </c>
      <c r="K1370">
        <f>+VLOOKUP(Table1314[[#This Row],[DeviceMAC]],C1371:F3273,4,0)</f>
        <v>156</v>
      </c>
      <c r="L1370" t="str">
        <f>VLOOKUP(Table1314[[#This Row],[PrevRecordType]],RecordTypes!$B$13:$C$27,2,0)</f>
        <v>PowerDown Or Network Disconnect Discovered</v>
      </c>
      <c r="M1370" s="31" t="str">
        <f>+VLOOKUP(Table1314[[#This Row],[DeviceMAC]],C1371:H3273,5,0)</f>
        <v>PowerDown Or Network Disconnect Discovered</v>
      </c>
    </row>
    <row r="1371" spans="2:13" hidden="1" x14ac:dyDescent="0.3">
      <c r="B1371" s="5" t="s">
        <v>26</v>
      </c>
      <c r="C1371" s="5" t="s">
        <v>156</v>
      </c>
      <c r="D1371" s="6">
        <v>44340</v>
      </c>
      <c r="E1371" s="28">
        <v>44340.330925925926</v>
      </c>
      <c r="F1371" s="7">
        <v>106</v>
      </c>
      <c r="G1371" s="7" t="str">
        <f>VLOOKUP(Table1314[[#This Row],[LogRecordType]],RecordTypes!$B$13:$C$27,2,0)</f>
        <v>Device Start is Good</v>
      </c>
      <c r="H1371" s="5" t="s">
        <v>157</v>
      </c>
      <c r="I1371" s="30">
        <f t="shared" si="21"/>
        <v>44340</v>
      </c>
      <c r="J1371" s="29">
        <f>+VLOOKUP(Table1314[[#This Row],[DeviceMAC]],C1372:F3274,3,0)</f>
        <v>44340.330219907402</v>
      </c>
      <c r="K1371">
        <f>+VLOOKUP(Table1314[[#This Row],[DeviceMAC]],C1372:F3274,4,0)</f>
        <v>102</v>
      </c>
      <c r="L1371" t="str">
        <f>VLOOKUP(Table1314[[#This Row],[PrevRecordType]],RecordTypes!$B$13:$C$27,2,0)</f>
        <v>Device Start</v>
      </c>
      <c r="M1371" t="str">
        <f>+VLOOKUP(Table1314[[#This Row],[DeviceMAC]],C1372:H3274,5,0)</f>
        <v>Device Start</v>
      </c>
    </row>
    <row r="1372" spans="2:13" hidden="1" x14ac:dyDescent="0.3">
      <c r="B1372" s="5" t="s">
        <v>26</v>
      </c>
      <c r="C1372" s="5" t="s">
        <v>162</v>
      </c>
      <c r="D1372" s="6">
        <v>44340</v>
      </c>
      <c r="E1372" s="28">
        <v>44340.330914351849</v>
      </c>
      <c r="F1372" s="7">
        <v>102</v>
      </c>
      <c r="G1372" s="7" t="str">
        <f>VLOOKUP(Table1314[[#This Row],[LogRecordType]],RecordTypes!$B$13:$C$27,2,0)</f>
        <v>Device Start</v>
      </c>
      <c r="H1372" s="5" t="s">
        <v>163</v>
      </c>
      <c r="I1372" s="30">
        <f t="shared" si="21"/>
        <v>44339</v>
      </c>
      <c r="J1372" s="29">
        <f>+VLOOKUP(Table1314[[#This Row],[DeviceMAC]],C1373:F3275,3,0)</f>
        <v>44339.718553240738</v>
      </c>
      <c r="K1372">
        <f>+VLOOKUP(Table1314[[#This Row],[DeviceMAC]],C1373:F3275,4,0)</f>
        <v>156</v>
      </c>
      <c r="L1372" t="str">
        <f>VLOOKUP(Table1314[[#This Row],[PrevRecordType]],RecordTypes!$B$13:$C$27,2,0)</f>
        <v>PowerDown Or Network Disconnect Discovered</v>
      </c>
      <c r="M1372" s="31" t="str">
        <f>+VLOOKUP(Table1314[[#This Row],[DeviceMAC]],C1373:H3275,5,0)</f>
        <v>PowerDown Or Network Disconnect Discovered</v>
      </c>
    </row>
    <row r="1373" spans="2:13" hidden="1" x14ac:dyDescent="0.3">
      <c r="B1373" s="5" t="s">
        <v>26</v>
      </c>
      <c r="C1373" s="5" t="s">
        <v>164</v>
      </c>
      <c r="D1373" s="6">
        <v>44340</v>
      </c>
      <c r="E1373" s="28">
        <v>44340.33081018518</v>
      </c>
      <c r="F1373" s="7">
        <v>102</v>
      </c>
      <c r="G1373" s="7" t="str">
        <f>VLOOKUP(Table1314[[#This Row],[LogRecordType]],RecordTypes!$B$13:$C$27,2,0)</f>
        <v>Device Start</v>
      </c>
      <c r="H1373" s="5" t="s">
        <v>165</v>
      </c>
      <c r="I1373" s="30">
        <f t="shared" si="21"/>
        <v>44339</v>
      </c>
      <c r="J1373" s="29">
        <f>+VLOOKUP(Table1314[[#This Row],[DeviceMAC]],C1374:F3276,3,0)</f>
        <v>44339.707743055544</v>
      </c>
      <c r="K1373">
        <f>+VLOOKUP(Table1314[[#This Row],[DeviceMAC]],C1374:F3276,4,0)</f>
        <v>156</v>
      </c>
      <c r="L1373" t="str">
        <f>VLOOKUP(Table1314[[#This Row],[PrevRecordType]],RecordTypes!$B$13:$C$27,2,0)</f>
        <v>PowerDown Or Network Disconnect Discovered</v>
      </c>
      <c r="M1373" s="31" t="str">
        <f>+VLOOKUP(Table1314[[#This Row],[DeviceMAC]],C1374:H3276,5,0)</f>
        <v>PowerDown Or Network Disconnect Discovered</v>
      </c>
    </row>
    <row r="1374" spans="2:13" ht="28.8" x14ac:dyDescent="0.3">
      <c r="B1374" s="5" t="s">
        <v>29</v>
      </c>
      <c r="C1374" s="5" t="s">
        <v>147</v>
      </c>
      <c r="D1374" s="6">
        <v>44340</v>
      </c>
      <c r="E1374" s="28">
        <v>44340.330775462964</v>
      </c>
      <c r="F1374" s="7">
        <v>123</v>
      </c>
      <c r="G1374" s="7" t="str">
        <f>VLOOKUP(Table1314[[#This Row],[LogRecordType]],RecordTypes!$B$13:$C$27,2,0)</f>
        <v>User Login Start is Good</v>
      </c>
      <c r="H1374" s="5" t="s">
        <v>160</v>
      </c>
      <c r="I1374" s="30">
        <f t="shared" si="21"/>
        <v>44340</v>
      </c>
      <c r="J1374" s="29">
        <f>+VLOOKUP(Table1314[[#This Row],[DeviceMAC]],C1375:F3277,3,0)</f>
        <v>44340.330682870372</v>
      </c>
      <c r="K1374">
        <f>+VLOOKUP(Table1314[[#This Row],[DeviceMAC]],C1375:F3277,4,0)</f>
        <v>113</v>
      </c>
      <c r="L1374" t="str">
        <f>VLOOKUP(Table1314[[#This Row],[PrevRecordType]],RecordTypes!$B$13:$C$27,2,0)</f>
        <v>User Login Start</v>
      </c>
      <c r="M1374" t="str">
        <f>+VLOOKUP(Table1314[[#This Row],[DeviceMAC]],C1375:H3277,5,0)</f>
        <v>User Login Start</v>
      </c>
    </row>
    <row r="1375" spans="2:13" hidden="1" x14ac:dyDescent="0.3">
      <c r="B1375" s="5" t="s">
        <v>29</v>
      </c>
      <c r="C1375" s="5" t="s">
        <v>147</v>
      </c>
      <c r="D1375" s="6">
        <v>44340</v>
      </c>
      <c r="E1375" s="28">
        <v>44340.330682870372</v>
      </c>
      <c r="F1375" s="7">
        <v>113</v>
      </c>
      <c r="G1375" s="7" t="str">
        <f>VLOOKUP(Table1314[[#This Row],[LogRecordType]],RecordTypes!$B$13:$C$27,2,0)</f>
        <v>User Login Start</v>
      </c>
      <c r="H1375" s="5" t="s">
        <v>160</v>
      </c>
      <c r="I1375" s="30">
        <f t="shared" si="21"/>
        <v>44340</v>
      </c>
      <c r="J1375" s="29">
        <f>+VLOOKUP(Table1314[[#This Row],[DeviceMAC]],C1376:F3278,3,0)</f>
        <v>44340.325659722221</v>
      </c>
      <c r="K1375">
        <f>+VLOOKUP(Table1314[[#This Row],[DeviceMAC]],C1376:F3278,4,0)</f>
        <v>112</v>
      </c>
      <c r="L1375" t="str">
        <f>VLOOKUP(Table1314[[#This Row],[PrevRecordType]],RecordTypes!$B$13:$C$27,2,0)</f>
        <v>Device Connect Network</v>
      </c>
      <c r="M1375" t="str">
        <f>+VLOOKUP(Table1314[[#This Row],[DeviceMAC]],C1376:H3278,5,0)</f>
        <v>Device Connect Network</v>
      </c>
    </row>
    <row r="1376" spans="2:13" ht="28.8" hidden="1" x14ac:dyDescent="0.3">
      <c r="B1376" s="5" t="s">
        <v>29</v>
      </c>
      <c r="C1376" s="5" t="s">
        <v>153</v>
      </c>
      <c r="D1376" s="6">
        <v>44340</v>
      </c>
      <c r="E1376" s="28">
        <v>44340.330462962964</v>
      </c>
      <c r="F1376" s="7">
        <v>112</v>
      </c>
      <c r="G1376" s="7" t="str">
        <f>VLOOKUP(Table1314[[#This Row],[LogRecordType]],RecordTypes!$B$13:$C$27,2,0)</f>
        <v>Device Connect Network</v>
      </c>
      <c r="H1376" s="5" t="s">
        <v>154</v>
      </c>
      <c r="I1376" s="30">
        <f t="shared" si="21"/>
        <v>44340</v>
      </c>
      <c r="J1376" s="29">
        <f>+VLOOKUP(Table1314[[#This Row],[DeviceMAC]],C1377:F3279,3,0)</f>
        <v>44340.330358796295</v>
      </c>
      <c r="K1376">
        <f>+VLOOKUP(Table1314[[#This Row],[DeviceMAC]],C1377:F3279,4,0)</f>
        <v>106</v>
      </c>
      <c r="L1376" t="str">
        <f>VLOOKUP(Table1314[[#This Row],[PrevRecordType]],RecordTypes!$B$13:$C$27,2,0)</f>
        <v>Device Start is Good</v>
      </c>
      <c r="M1376" t="str">
        <f>+VLOOKUP(Table1314[[#This Row],[DeviceMAC]],C1377:H3279,5,0)</f>
        <v>Device Start is Good</v>
      </c>
    </row>
    <row r="1377" spans="2:13" ht="28.8" x14ac:dyDescent="0.3">
      <c r="B1377" s="5" t="s">
        <v>29</v>
      </c>
      <c r="C1377" s="5" t="s">
        <v>145</v>
      </c>
      <c r="D1377" s="6">
        <v>44340</v>
      </c>
      <c r="E1377" s="28">
        <v>44340.330439814803</v>
      </c>
      <c r="F1377" s="7">
        <v>123</v>
      </c>
      <c r="G1377" s="7" t="str">
        <f>VLOOKUP(Table1314[[#This Row],[LogRecordType]],RecordTypes!$B$13:$C$27,2,0)</f>
        <v>User Login Start is Good</v>
      </c>
      <c r="H1377" s="5" t="s">
        <v>183</v>
      </c>
      <c r="I1377" s="30">
        <f t="shared" si="21"/>
        <v>44340</v>
      </c>
      <c r="J1377" s="29">
        <f>+VLOOKUP(Table1314[[#This Row],[DeviceMAC]],C1378:F3280,3,0)</f>
        <v>44340.330324074064</v>
      </c>
      <c r="K1377">
        <f>+VLOOKUP(Table1314[[#This Row],[DeviceMAC]],C1378:F3280,4,0)</f>
        <v>113</v>
      </c>
      <c r="L1377" t="str">
        <f>VLOOKUP(Table1314[[#This Row],[PrevRecordType]],RecordTypes!$B$13:$C$27,2,0)</f>
        <v>User Login Start</v>
      </c>
      <c r="M1377" t="str">
        <f>+VLOOKUP(Table1314[[#This Row],[DeviceMAC]],C1378:H3280,5,0)</f>
        <v>User Login Start</v>
      </c>
    </row>
    <row r="1378" spans="2:13" hidden="1" x14ac:dyDescent="0.3">
      <c r="B1378" s="5" t="s">
        <v>29</v>
      </c>
      <c r="C1378" s="5" t="s">
        <v>153</v>
      </c>
      <c r="D1378" s="6">
        <v>44340</v>
      </c>
      <c r="E1378" s="28">
        <v>44340.330358796295</v>
      </c>
      <c r="F1378" s="7">
        <v>106</v>
      </c>
      <c r="G1378" s="7" t="str">
        <f>VLOOKUP(Table1314[[#This Row],[LogRecordType]],RecordTypes!$B$13:$C$27,2,0)</f>
        <v>Device Start is Good</v>
      </c>
      <c r="H1378" s="5" t="s">
        <v>154</v>
      </c>
      <c r="I1378" s="30">
        <f t="shared" si="21"/>
        <v>44340</v>
      </c>
      <c r="J1378" s="29">
        <f>+VLOOKUP(Table1314[[#This Row],[DeviceMAC]],C1379:F3281,3,0)</f>
        <v>44340.328368055554</v>
      </c>
      <c r="K1378">
        <f>+VLOOKUP(Table1314[[#This Row],[DeviceMAC]],C1379:F3281,4,0)</f>
        <v>102</v>
      </c>
      <c r="L1378" t="str">
        <f>VLOOKUP(Table1314[[#This Row],[PrevRecordType]],RecordTypes!$B$13:$C$27,2,0)</f>
        <v>Device Start</v>
      </c>
      <c r="M1378" t="str">
        <f>+VLOOKUP(Table1314[[#This Row],[DeviceMAC]],C1379:H3281,5,0)</f>
        <v>Device Start</v>
      </c>
    </row>
    <row r="1379" spans="2:13" hidden="1" x14ac:dyDescent="0.3">
      <c r="B1379" s="5" t="s">
        <v>29</v>
      </c>
      <c r="C1379" s="5" t="s">
        <v>145</v>
      </c>
      <c r="D1379" s="6">
        <v>44340</v>
      </c>
      <c r="E1379" s="28">
        <v>44340.330324074064</v>
      </c>
      <c r="F1379" s="7">
        <v>113</v>
      </c>
      <c r="G1379" s="7" t="str">
        <f>VLOOKUP(Table1314[[#This Row],[LogRecordType]],RecordTypes!$B$13:$C$27,2,0)</f>
        <v>User Login Start</v>
      </c>
      <c r="H1379" s="5" t="s">
        <v>183</v>
      </c>
      <c r="I1379" s="30">
        <f t="shared" si="21"/>
        <v>44340</v>
      </c>
      <c r="J1379" s="29">
        <f>+VLOOKUP(Table1314[[#This Row],[DeviceMAC]],C1380:F3282,3,0)</f>
        <v>44340.324999999997</v>
      </c>
      <c r="K1379">
        <f>+VLOOKUP(Table1314[[#This Row],[DeviceMAC]],C1380:F3282,4,0)</f>
        <v>112</v>
      </c>
      <c r="L1379" t="str">
        <f>VLOOKUP(Table1314[[#This Row],[PrevRecordType]],RecordTypes!$B$13:$C$27,2,0)</f>
        <v>Device Connect Network</v>
      </c>
      <c r="M1379" t="str">
        <f>+VLOOKUP(Table1314[[#This Row],[DeviceMAC]],C1380:H3282,5,0)</f>
        <v>Device Connect Network</v>
      </c>
    </row>
    <row r="1380" spans="2:13" hidden="1" x14ac:dyDescent="0.3">
      <c r="B1380" s="5" t="s">
        <v>26</v>
      </c>
      <c r="C1380" s="5" t="s">
        <v>156</v>
      </c>
      <c r="D1380" s="6">
        <v>44340</v>
      </c>
      <c r="E1380" s="28">
        <v>44340.330219907402</v>
      </c>
      <c r="F1380" s="7">
        <v>102</v>
      </c>
      <c r="G1380" s="7" t="str">
        <f>VLOOKUP(Table1314[[#This Row],[LogRecordType]],RecordTypes!$B$13:$C$27,2,0)</f>
        <v>Device Start</v>
      </c>
      <c r="H1380" s="5" t="s">
        <v>157</v>
      </c>
      <c r="I1380" s="30">
        <f t="shared" si="21"/>
        <v>44339</v>
      </c>
      <c r="J1380" s="29">
        <f>+VLOOKUP(Table1314[[#This Row],[DeviceMAC]],C1381:F3283,3,0)</f>
        <v>44339.742442129645</v>
      </c>
      <c r="K1380">
        <f>+VLOOKUP(Table1314[[#This Row],[DeviceMAC]],C1381:F3283,4,0)</f>
        <v>156</v>
      </c>
      <c r="L1380" t="str">
        <f>VLOOKUP(Table1314[[#This Row],[PrevRecordType]],RecordTypes!$B$13:$C$27,2,0)</f>
        <v>PowerDown Or Network Disconnect Discovered</v>
      </c>
      <c r="M1380" s="31" t="str">
        <f>+VLOOKUP(Table1314[[#This Row],[DeviceMAC]],C1381:H3283,5,0)</f>
        <v>PowerDown Or Network Disconnect Discovered</v>
      </c>
    </row>
    <row r="1381" spans="2:13" hidden="1" x14ac:dyDescent="0.3">
      <c r="B1381" s="5" t="s">
        <v>29</v>
      </c>
      <c r="C1381" s="5" t="s">
        <v>153</v>
      </c>
      <c r="D1381" s="6">
        <v>44340</v>
      </c>
      <c r="E1381" s="28">
        <v>44340.328368055554</v>
      </c>
      <c r="F1381" s="7">
        <v>102</v>
      </c>
      <c r="G1381" s="7" t="str">
        <f>VLOOKUP(Table1314[[#This Row],[LogRecordType]],RecordTypes!$B$13:$C$27,2,0)</f>
        <v>Device Start</v>
      </c>
      <c r="H1381" s="5" t="s">
        <v>154</v>
      </c>
      <c r="I1381" s="30">
        <f t="shared" si="21"/>
        <v>44339</v>
      </c>
      <c r="J1381" s="29">
        <f>+VLOOKUP(Table1314[[#This Row],[DeviceMAC]],C1382:F3284,3,0)</f>
        <v>44339.702592592599</v>
      </c>
      <c r="K1381">
        <f>+VLOOKUP(Table1314[[#This Row],[DeviceMAC]],C1382:F3284,4,0)</f>
        <v>156</v>
      </c>
      <c r="L1381" t="str">
        <f>VLOOKUP(Table1314[[#This Row],[PrevRecordType]],RecordTypes!$B$13:$C$27,2,0)</f>
        <v>PowerDown Or Network Disconnect Discovered</v>
      </c>
      <c r="M1381" s="31" t="str">
        <f>+VLOOKUP(Table1314[[#This Row],[DeviceMAC]],C1382:H3284,5,0)</f>
        <v>PowerDown Or Network Disconnect Discovered</v>
      </c>
    </row>
    <row r="1382" spans="2:13" ht="28.8" hidden="1" x14ac:dyDescent="0.3">
      <c r="B1382" s="5" t="s">
        <v>26</v>
      </c>
      <c r="C1382" s="5" t="s">
        <v>151</v>
      </c>
      <c r="D1382" s="6">
        <v>44340</v>
      </c>
      <c r="E1382" s="28">
        <v>44340.328368055547</v>
      </c>
      <c r="F1382" s="7">
        <v>112</v>
      </c>
      <c r="G1382" s="7" t="str">
        <f>VLOOKUP(Table1314[[#This Row],[LogRecordType]],RecordTypes!$B$13:$C$27,2,0)</f>
        <v>Device Connect Network</v>
      </c>
      <c r="H1382" s="5" t="s">
        <v>152</v>
      </c>
      <c r="I1382" s="30">
        <f t="shared" si="21"/>
        <v>44339</v>
      </c>
      <c r="J1382" s="29">
        <f>+VLOOKUP(Table1314[[#This Row],[DeviceMAC]],C1383:F3285,3,0)</f>
        <v>44339.773032407393</v>
      </c>
      <c r="K1382">
        <f>+VLOOKUP(Table1314[[#This Row],[DeviceMAC]],C1383:F3285,4,0)</f>
        <v>156</v>
      </c>
      <c r="L1382" t="str">
        <f>VLOOKUP(Table1314[[#This Row],[PrevRecordType]],RecordTypes!$B$13:$C$27,2,0)</f>
        <v>PowerDown Or Network Disconnect Discovered</v>
      </c>
      <c r="M1382" s="31" t="str">
        <f>+VLOOKUP(Table1314[[#This Row],[DeviceMAC]],C1383:H3285,5,0)</f>
        <v>PowerDown Or Network Disconnect Discovered</v>
      </c>
    </row>
    <row r="1383" spans="2:13" ht="28.8" hidden="1" x14ac:dyDescent="0.3">
      <c r="B1383" s="5" t="s">
        <v>26</v>
      </c>
      <c r="C1383" s="5" t="s">
        <v>149</v>
      </c>
      <c r="D1383" s="6">
        <v>44340</v>
      </c>
      <c r="E1383" s="28">
        <v>44340.327824074076</v>
      </c>
      <c r="F1383" s="7">
        <v>112</v>
      </c>
      <c r="G1383" s="7" t="str">
        <f>VLOOKUP(Table1314[[#This Row],[LogRecordType]],RecordTypes!$B$13:$C$27,2,0)</f>
        <v>Device Connect Network</v>
      </c>
      <c r="H1383" s="5" t="s">
        <v>150</v>
      </c>
      <c r="I1383" s="30">
        <f t="shared" si="21"/>
        <v>44339</v>
      </c>
      <c r="J1383" s="29">
        <f>+VLOOKUP(Table1314[[#This Row],[DeviceMAC]],C1384:F3286,3,0)</f>
        <v>44339.721087962964</v>
      </c>
      <c r="K1383">
        <f>+VLOOKUP(Table1314[[#This Row],[DeviceMAC]],C1384:F3286,4,0)</f>
        <v>156</v>
      </c>
      <c r="L1383" t="str">
        <f>VLOOKUP(Table1314[[#This Row],[PrevRecordType]],RecordTypes!$B$13:$C$27,2,0)</f>
        <v>PowerDown Or Network Disconnect Discovered</v>
      </c>
      <c r="M1383" s="31" t="str">
        <f>+VLOOKUP(Table1314[[#This Row],[DeviceMAC]],C1384:H3286,5,0)</f>
        <v>PowerDown Or Network Disconnect Discovered</v>
      </c>
    </row>
    <row r="1384" spans="2:13" ht="28.8" hidden="1" x14ac:dyDescent="0.3">
      <c r="B1384" s="5" t="s">
        <v>29</v>
      </c>
      <c r="C1384" s="5" t="s">
        <v>147</v>
      </c>
      <c r="D1384" s="6">
        <v>44340</v>
      </c>
      <c r="E1384" s="28">
        <v>44340.325659722221</v>
      </c>
      <c r="F1384" s="7">
        <v>112</v>
      </c>
      <c r="G1384" s="7" t="str">
        <f>VLOOKUP(Table1314[[#This Row],[LogRecordType]],RecordTypes!$B$13:$C$27,2,0)</f>
        <v>Device Connect Network</v>
      </c>
      <c r="H1384" s="5" t="s">
        <v>148</v>
      </c>
      <c r="I1384" s="30">
        <f t="shared" si="21"/>
        <v>44339</v>
      </c>
      <c r="J1384" s="29">
        <f>+VLOOKUP(Table1314[[#This Row],[DeviceMAC]],C1385:F3287,3,0)</f>
        <v>44339.701921296299</v>
      </c>
      <c r="K1384">
        <f>+VLOOKUP(Table1314[[#This Row],[DeviceMAC]],C1385:F3287,4,0)</f>
        <v>156</v>
      </c>
      <c r="L1384" t="str">
        <f>VLOOKUP(Table1314[[#This Row],[PrevRecordType]],RecordTypes!$B$13:$C$27,2,0)</f>
        <v>PowerDown Or Network Disconnect Discovered</v>
      </c>
      <c r="M1384" s="31" t="str">
        <f>+VLOOKUP(Table1314[[#This Row],[DeviceMAC]],C1385:H3287,5,0)</f>
        <v>PowerDown Or Network Disconnect Discovered</v>
      </c>
    </row>
    <row r="1385" spans="2:13" ht="28.8" x14ac:dyDescent="0.3">
      <c r="B1385" s="5" t="s">
        <v>26</v>
      </c>
      <c r="C1385" s="5" t="s">
        <v>141</v>
      </c>
      <c r="D1385" s="6">
        <v>44340</v>
      </c>
      <c r="E1385" s="28">
        <v>44340.325439814813</v>
      </c>
      <c r="F1385" s="7">
        <v>123</v>
      </c>
      <c r="G1385" s="7" t="str">
        <f>VLOOKUP(Table1314[[#This Row],[LogRecordType]],RecordTypes!$B$13:$C$27,2,0)</f>
        <v>User Login Start is Good</v>
      </c>
      <c r="H1385" s="5" t="s">
        <v>161</v>
      </c>
      <c r="I1385" s="30">
        <f t="shared" si="21"/>
        <v>44340</v>
      </c>
      <c r="J1385" s="29">
        <f>+VLOOKUP(Table1314[[#This Row],[DeviceMAC]],C1386:F3288,3,0)</f>
        <v>44340.325439814813</v>
      </c>
      <c r="K1385">
        <f>+VLOOKUP(Table1314[[#This Row],[DeviceMAC]],C1386:F3288,4,0)</f>
        <v>113</v>
      </c>
      <c r="L1385" t="str">
        <f>VLOOKUP(Table1314[[#This Row],[PrevRecordType]],RecordTypes!$B$13:$C$27,2,0)</f>
        <v>User Login Start</v>
      </c>
      <c r="M1385" t="str">
        <f>+VLOOKUP(Table1314[[#This Row],[DeviceMAC]],C1386:H3288,5,0)</f>
        <v>User Login Start</v>
      </c>
    </row>
    <row r="1386" spans="2:13" hidden="1" x14ac:dyDescent="0.3">
      <c r="B1386" s="5" t="s">
        <v>26</v>
      </c>
      <c r="C1386" s="5" t="s">
        <v>141</v>
      </c>
      <c r="D1386" s="6">
        <v>44340</v>
      </c>
      <c r="E1386" s="28">
        <v>44340.325439814813</v>
      </c>
      <c r="F1386" s="7">
        <v>113</v>
      </c>
      <c r="G1386" s="7" t="str">
        <f>VLOOKUP(Table1314[[#This Row],[LogRecordType]],RecordTypes!$B$13:$C$27,2,0)</f>
        <v>User Login Start</v>
      </c>
      <c r="H1386" s="5" t="s">
        <v>161</v>
      </c>
      <c r="I1386" s="30">
        <f t="shared" si="21"/>
        <v>44340</v>
      </c>
      <c r="J1386" s="29">
        <f>+VLOOKUP(Table1314[[#This Row],[DeviceMAC]],C1387:F3289,3,0)</f>
        <v>44340.320729166662</v>
      </c>
      <c r="K1386">
        <f>+VLOOKUP(Table1314[[#This Row],[DeviceMAC]],C1387:F3289,4,0)</f>
        <v>112</v>
      </c>
      <c r="L1386" t="str">
        <f>VLOOKUP(Table1314[[#This Row],[PrevRecordType]],RecordTypes!$B$13:$C$27,2,0)</f>
        <v>Device Connect Network</v>
      </c>
      <c r="M1386" t="str">
        <f>+VLOOKUP(Table1314[[#This Row],[DeviceMAC]],C1387:H3289,5,0)</f>
        <v>Device Connect Network</v>
      </c>
    </row>
    <row r="1387" spans="2:13" ht="28.8" hidden="1" x14ac:dyDescent="0.3">
      <c r="B1387" s="5" t="s">
        <v>26</v>
      </c>
      <c r="C1387" s="5" t="s">
        <v>143</v>
      </c>
      <c r="D1387" s="6">
        <v>44340</v>
      </c>
      <c r="E1387" s="28">
        <v>44340.325243055544</v>
      </c>
      <c r="F1387" s="7">
        <v>112</v>
      </c>
      <c r="G1387" s="7" t="str">
        <f>VLOOKUP(Table1314[[#This Row],[LogRecordType]],RecordTypes!$B$13:$C$27,2,0)</f>
        <v>Device Connect Network</v>
      </c>
      <c r="H1387" s="5" t="s">
        <v>144</v>
      </c>
      <c r="I1387" s="30">
        <f t="shared" si="21"/>
        <v>44339</v>
      </c>
      <c r="J1387" s="29">
        <f>+VLOOKUP(Table1314[[#This Row],[DeviceMAC]],C1388:F3290,3,0)</f>
        <v>44339.712557870371</v>
      </c>
      <c r="K1387">
        <f>+VLOOKUP(Table1314[[#This Row],[DeviceMAC]],C1388:F3290,4,0)</f>
        <v>156</v>
      </c>
      <c r="L1387" t="str">
        <f>VLOOKUP(Table1314[[#This Row],[PrevRecordType]],RecordTypes!$B$13:$C$27,2,0)</f>
        <v>PowerDown Or Network Disconnect Discovered</v>
      </c>
      <c r="M1387" s="31" t="str">
        <f>+VLOOKUP(Table1314[[#This Row],[DeviceMAC]],C1388:H3290,5,0)</f>
        <v>PowerDown Or Network Disconnect Discovered</v>
      </c>
    </row>
    <row r="1388" spans="2:13" ht="28.8" hidden="1" x14ac:dyDescent="0.3">
      <c r="B1388" s="5" t="s">
        <v>29</v>
      </c>
      <c r="C1388" s="5" t="s">
        <v>145</v>
      </c>
      <c r="D1388" s="6">
        <v>44340</v>
      </c>
      <c r="E1388" s="28">
        <v>44340.324999999997</v>
      </c>
      <c r="F1388" s="7">
        <v>112</v>
      </c>
      <c r="G1388" s="7" t="str">
        <f>VLOOKUP(Table1314[[#This Row],[LogRecordType]],RecordTypes!$B$13:$C$27,2,0)</f>
        <v>Device Connect Network</v>
      </c>
      <c r="H1388" s="5" t="s">
        <v>146</v>
      </c>
      <c r="I1388" s="30">
        <f t="shared" si="21"/>
        <v>44339</v>
      </c>
      <c r="J1388" s="29">
        <f>+VLOOKUP(Table1314[[#This Row],[DeviceMAC]],C1389:F3291,3,0)</f>
        <v>44339.706516203696</v>
      </c>
      <c r="K1388">
        <f>+VLOOKUP(Table1314[[#This Row],[DeviceMAC]],C1389:F3291,4,0)</f>
        <v>156</v>
      </c>
      <c r="L1388" t="str">
        <f>VLOOKUP(Table1314[[#This Row],[PrevRecordType]],RecordTypes!$B$13:$C$27,2,0)</f>
        <v>PowerDown Or Network Disconnect Discovered</v>
      </c>
      <c r="M1388" s="31" t="str">
        <f>+VLOOKUP(Table1314[[#This Row],[DeviceMAC]],C1389:H3291,5,0)</f>
        <v>PowerDown Or Network Disconnect Discovered</v>
      </c>
    </row>
    <row r="1389" spans="2:13" ht="43.2" hidden="1" x14ac:dyDescent="0.3">
      <c r="B1389" s="5" t="s">
        <v>26</v>
      </c>
      <c r="C1389" s="5" t="s">
        <v>109</v>
      </c>
      <c r="D1389" s="6">
        <v>44340</v>
      </c>
      <c r="E1389" s="28">
        <v>44340.320856481485</v>
      </c>
      <c r="F1389" s="7">
        <v>156</v>
      </c>
      <c r="G1389" s="7" t="str">
        <f>VLOOKUP(Table1314[[#This Row],[LogRecordType]],RecordTypes!$B$13:$C$27,2,0)</f>
        <v>PowerDown Or Network Disconnect Discovered</v>
      </c>
      <c r="H1389" s="5" t="s">
        <v>67</v>
      </c>
      <c r="I1389" s="30">
        <f t="shared" si="21"/>
        <v>44340</v>
      </c>
      <c r="J1389" s="29">
        <f>+VLOOKUP(Table1314[[#This Row],[DeviceMAC]],C1390:F3292,3,0)</f>
        <v>44340.320740740746</v>
      </c>
      <c r="K1389">
        <f>+VLOOKUP(Table1314[[#This Row],[DeviceMAC]],C1390:F3292,4,0)</f>
        <v>123</v>
      </c>
      <c r="L1389" t="str">
        <f>VLOOKUP(Table1314[[#This Row],[PrevRecordType]],RecordTypes!$B$13:$C$27,2,0)</f>
        <v>User Login Start is Good</v>
      </c>
      <c r="M1389" t="str">
        <f>+VLOOKUP(Table1314[[#This Row],[DeviceMAC]],C1390:H3292,5,0)</f>
        <v>User Login Start is Good</v>
      </c>
    </row>
    <row r="1390" spans="2:13" ht="28.8" x14ac:dyDescent="0.3">
      <c r="B1390" s="5" t="s">
        <v>26</v>
      </c>
      <c r="C1390" s="5" t="s">
        <v>109</v>
      </c>
      <c r="D1390" s="6">
        <v>44340</v>
      </c>
      <c r="E1390" s="28">
        <v>44340.320740740746</v>
      </c>
      <c r="F1390" s="7">
        <v>123</v>
      </c>
      <c r="G1390" s="7" t="str">
        <f>VLOOKUP(Table1314[[#This Row],[LogRecordType]],RecordTypes!$B$13:$C$27,2,0)</f>
        <v>User Login Start is Good</v>
      </c>
      <c r="H1390" s="5" t="s">
        <v>137</v>
      </c>
      <c r="I1390" s="30">
        <f t="shared" si="21"/>
        <v>44340</v>
      </c>
      <c r="J1390" s="29">
        <f>+VLOOKUP(Table1314[[#This Row],[DeviceMAC]],C1391:F3293,3,0)</f>
        <v>44340.320590277785</v>
      </c>
      <c r="K1390">
        <f>+VLOOKUP(Table1314[[#This Row],[DeviceMAC]],C1391:F3293,4,0)</f>
        <v>113</v>
      </c>
      <c r="L1390" t="str">
        <f>VLOOKUP(Table1314[[#This Row],[PrevRecordType]],RecordTypes!$B$13:$C$27,2,0)</f>
        <v>User Login Start</v>
      </c>
      <c r="M1390" t="str">
        <f>+VLOOKUP(Table1314[[#This Row],[DeviceMAC]],C1391:H3293,5,0)</f>
        <v>User Login Start</v>
      </c>
    </row>
    <row r="1391" spans="2:13" ht="28.8" hidden="1" x14ac:dyDescent="0.3">
      <c r="B1391" s="5" t="s">
        <v>26</v>
      </c>
      <c r="C1391" s="5" t="s">
        <v>141</v>
      </c>
      <c r="D1391" s="6">
        <v>44340</v>
      </c>
      <c r="E1391" s="28">
        <v>44340.320729166662</v>
      </c>
      <c r="F1391" s="7">
        <v>112</v>
      </c>
      <c r="G1391" s="7" t="str">
        <f>VLOOKUP(Table1314[[#This Row],[LogRecordType]],RecordTypes!$B$13:$C$27,2,0)</f>
        <v>Device Connect Network</v>
      </c>
      <c r="H1391" s="5" t="s">
        <v>142</v>
      </c>
      <c r="I1391" s="30">
        <f t="shared" si="21"/>
        <v>44339</v>
      </c>
      <c r="J1391" s="29">
        <f>+VLOOKUP(Table1314[[#This Row],[DeviceMAC]],C1392:F3294,3,0)</f>
        <v>44339.698877314811</v>
      </c>
      <c r="K1391">
        <f>+VLOOKUP(Table1314[[#This Row],[DeviceMAC]],C1392:F3294,4,0)</f>
        <v>156</v>
      </c>
      <c r="L1391" t="str">
        <f>VLOOKUP(Table1314[[#This Row],[PrevRecordType]],RecordTypes!$B$13:$C$27,2,0)</f>
        <v>PowerDown Or Network Disconnect Discovered</v>
      </c>
      <c r="M1391" s="31" t="str">
        <f>+VLOOKUP(Table1314[[#This Row],[DeviceMAC]],C1392:H3294,5,0)</f>
        <v>PowerDown Or Network Disconnect Discovered</v>
      </c>
    </row>
    <row r="1392" spans="2:13" hidden="1" x14ac:dyDescent="0.3">
      <c r="B1392" s="5" t="s">
        <v>26</v>
      </c>
      <c r="C1392" s="5" t="s">
        <v>109</v>
      </c>
      <c r="D1392" s="6">
        <v>44340</v>
      </c>
      <c r="E1392" s="28">
        <v>44340.320590277785</v>
      </c>
      <c r="F1392" s="7">
        <v>113</v>
      </c>
      <c r="G1392" s="7" t="str">
        <f>VLOOKUP(Table1314[[#This Row],[LogRecordType]],RecordTypes!$B$13:$C$27,2,0)</f>
        <v>User Login Start</v>
      </c>
      <c r="H1392" s="5" t="s">
        <v>137</v>
      </c>
      <c r="I1392" s="30">
        <f t="shared" si="21"/>
        <v>44340</v>
      </c>
      <c r="J1392" s="29">
        <f>+VLOOKUP(Table1314[[#This Row],[DeviceMAC]],C1393:F3295,3,0)</f>
        <v>44340.318541666675</v>
      </c>
      <c r="K1392">
        <f>+VLOOKUP(Table1314[[#This Row],[DeviceMAC]],C1393:F3295,4,0)</f>
        <v>135</v>
      </c>
      <c r="L1392" t="str">
        <f>VLOOKUP(Table1314[[#This Row],[PrevRecordType]],RecordTypes!$B$13:$C$27,2,0)</f>
        <v>User Login Start Fail</v>
      </c>
      <c r="M1392" t="str">
        <f>+VLOOKUP(Table1314[[#This Row],[DeviceMAC]],C1393:H3295,5,0)</f>
        <v>User Login Start Fail</v>
      </c>
    </row>
    <row r="1393" spans="2:13" ht="28.8" hidden="1" x14ac:dyDescent="0.3">
      <c r="B1393" s="5" t="s">
        <v>29</v>
      </c>
      <c r="C1393" s="5" t="s">
        <v>135</v>
      </c>
      <c r="D1393" s="6">
        <v>44340</v>
      </c>
      <c r="E1393" s="28">
        <v>44340.319513888891</v>
      </c>
      <c r="F1393" s="7">
        <v>112</v>
      </c>
      <c r="G1393" s="7" t="str">
        <f>VLOOKUP(Table1314[[#This Row],[LogRecordType]],RecordTypes!$B$13:$C$27,2,0)</f>
        <v>Device Connect Network</v>
      </c>
      <c r="H1393" s="5" t="s">
        <v>136</v>
      </c>
      <c r="I1393" s="30">
        <f t="shared" si="21"/>
        <v>44340</v>
      </c>
      <c r="J1393" s="29">
        <f>+VLOOKUP(Table1314[[#This Row],[DeviceMAC]],C1394:F3296,3,0)</f>
        <v>44340.319513888891</v>
      </c>
      <c r="K1393">
        <f>+VLOOKUP(Table1314[[#This Row],[DeviceMAC]],C1394:F3296,4,0)</f>
        <v>123</v>
      </c>
      <c r="L1393" t="str">
        <f>VLOOKUP(Table1314[[#This Row],[PrevRecordType]],RecordTypes!$B$13:$C$27,2,0)</f>
        <v>User Login Start is Good</v>
      </c>
      <c r="M1393" t="str">
        <f>+VLOOKUP(Table1314[[#This Row],[DeviceMAC]],C1394:H3296,5,0)</f>
        <v>User Login Start is Good</v>
      </c>
    </row>
    <row r="1394" spans="2:13" ht="28.8" x14ac:dyDescent="0.3">
      <c r="B1394" s="5" t="s">
        <v>29</v>
      </c>
      <c r="C1394" s="5" t="s">
        <v>135</v>
      </c>
      <c r="D1394" s="6">
        <v>44340</v>
      </c>
      <c r="E1394" s="28">
        <v>44340.319513888891</v>
      </c>
      <c r="F1394" s="7">
        <v>123</v>
      </c>
      <c r="G1394" s="7" t="str">
        <f>VLOOKUP(Table1314[[#This Row],[LogRecordType]],RecordTypes!$B$13:$C$27,2,0)</f>
        <v>User Login Start is Good</v>
      </c>
      <c r="H1394" s="5" t="s">
        <v>130</v>
      </c>
      <c r="I1394" s="30">
        <f t="shared" si="21"/>
        <v>44340</v>
      </c>
      <c r="J1394" s="29">
        <f>+VLOOKUP(Table1314[[#This Row],[DeviceMAC]],C1395:F3297,3,0)</f>
        <v>44340.319513888891</v>
      </c>
      <c r="K1394">
        <f>+VLOOKUP(Table1314[[#This Row],[DeviceMAC]],C1395:F3297,4,0)</f>
        <v>113</v>
      </c>
      <c r="L1394" t="str">
        <f>VLOOKUP(Table1314[[#This Row],[PrevRecordType]],RecordTypes!$B$13:$C$27,2,0)</f>
        <v>User Login Start</v>
      </c>
      <c r="M1394" t="str">
        <f>+VLOOKUP(Table1314[[#This Row],[DeviceMAC]],C1395:H3297,5,0)</f>
        <v>User Login Start</v>
      </c>
    </row>
    <row r="1395" spans="2:13" ht="28.8" hidden="1" x14ac:dyDescent="0.3">
      <c r="B1395" s="5" t="s">
        <v>29</v>
      </c>
      <c r="C1395" s="5" t="s">
        <v>135</v>
      </c>
      <c r="D1395" s="6">
        <v>44340</v>
      </c>
      <c r="E1395" s="28">
        <v>44340.319513888891</v>
      </c>
      <c r="F1395" s="7">
        <v>113</v>
      </c>
      <c r="G1395" s="7" t="str">
        <f>VLOOKUP(Table1314[[#This Row],[LogRecordType]],RecordTypes!$B$13:$C$27,2,0)</f>
        <v>User Login Start</v>
      </c>
      <c r="H1395" s="5" t="s">
        <v>140</v>
      </c>
      <c r="I1395" s="30">
        <f t="shared" si="21"/>
        <v>44340</v>
      </c>
      <c r="J1395" s="29">
        <f>+VLOOKUP(Table1314[[#This Row],[DeviceMAC]],C1396:F3298,3,0)</f>
        <v>44340.319409722222</v>
      </c>
      <c r="K1395">
        <f>+VLOOKUP(Table1314[[#This Row],[DeviceMAC]],C1396:F3298,4,0)</f>
        <v>106</v>
      </c>
      <c r="L1395" t="str">
        <f>VLOOKUP(Table1314[[#This Row],[PrevRecordType]],RecordTypes!$B$13:$C$27,2,0)</f>
        <v>Device Start is Good</v>
      </c>
      <c r="M1395" t="str">
        <f>+VLOOKUP(Table1314[[#This Row],[DeviceMAC]],C1396:H3298,5,0)</f>
        <v>Device Start is Good</v>
      </c>
    </row>
    <row r="1396" spans="2:13" hidden="1" x14ac:dyDescent="0.3">
      <c r="B1396" s="5" t="s">
        <v>29</v>
      </c>
      <c r="C1396" s="5" t="s">
        <v>135</v>
      </c>
      <c r="D1396" s="6">
        <v>44340</v>
      </c>
      <c r="E1396" s="28">
        <v>44340.319409722222</v>
      </c>
      <c r="F1396" s="7">
        <v>106</v>
      </c>
      <c r="G1396" s="7" t="str">
        <f>VLOOKUP(Table1314[[#This Row],[LogRecordType]],RecordTypes!$B$13:$C$27,2,0)</f>
        <v>Device Start is Good</v>
      </c>
      <c r="H1396" s="5" t="s">
        <v>136</v>
      </c>
      <c r="I1396" s="30">
        <f t="shared" si="21"/>
        <v>44340</v>
      </c>
      <c r="J1396" s="29">
        <f>+VLOOKUP(Table1314[[#This Row],[DeviceMAC]],C1397:F3299,3,0)</f>
        <v>44340.31863425926</v>
      </c>
      <c r="K1396">
        <f>+VLOOKUP(Table1314[[#This Row],[DeviceMAC]],C1397:F3299,4,0)</f>
        <v>102</v>
      </c>
      <c r="L1396" t="str">
        <f>VLOOKUP(Table1314[[#This Row],[PrevRecordType]],RecordTypes!$B$13:$C$27,2,0)</f>
        <v>Device Start</v>
      </c>
      <c r="M1396" t="str">
        <f>+VLOOKUP(Table1314[[#This Row],[DeviceMAC]],C1397:H3299,5,0)</f>
        <v>Device Start</v>
      </c>
    </row>
    <row r="1397" spans="2:13" ht="28.8" x14ac:dyDescent="0.3">
      <c r="B1397" s="5" t="s">
        <v>26</v>
      </c>
      <c r="C1397" s="5" t="s">
        <v>131</v>
      </c>
      <c r="D1397" s="6">
        <v>44340</v>
      </c>
      <c r="E1397" s="28">
        <v>44340.319027777776</v>
      </c>
      <c r="F1397" s="7">
        <v>123</v>
      </c>
      <c r="G1397" s="7" t="str">
        <f>VLOOKUP(Table1314[[#This Row],[LogRecordType]],RecordTypes!$B$13:$C$27,2,0)</f>
        <v>User Login Start is Good</v>
      </c>
      <c r="H1397" s="5" t="s">
        <v>139</v>
      </c>
      <c r="I1397" s="30">
        <f t="shared" si="21"/>
        <v>44340</v>
      </c>
      <c r="J1397" s="29">
        <f>+VLOOKUP(Table1314[[#This Row],[DeviceMAC]],C1398:F3300,3,0)</f>
        <v>44340.318993055553</v>
      </c>
      <c r="K1397">
        <f>+VLOOKUP(Table1314[[#This Row],[DeviceMAC]],C1398:F3300,4,0)</f>
        <v>113</v>
      </c>
      <c r="L1397" t="str">
        <f>VLOOKUP(Table1314[[#This Row],[PrevRecordType]],RecordTypes!$B$13:$C$27,2,0)</f>
        <v>User Login Start</v>
      </c>
      <c r="M1397" t="str">
        <f>+VLOOKUP(Table1314[[#This Row],[DeviceMAC]],C1398:H3300,5,0)</f>
        <v>User Login Start</v>
      </c>
    </row>
    <row r="1398" spans="2:13" ht="28.8" hidden="1" x14ac:dyDescent="0.3">
      <c r="B1398" s="5" t="s">
        <v>26</v>
      </c>
      <c r="C1398" s="5" t="s">
        <v>131</v>
      </c>
      <c r="D1398" s="6">
        <v>44340</v>
      </c>
      <c r="E1398" s="28">
        <v>44340.318993055553</v>
      </c>
      <c r="F1398" s="7">
        <v>113</v>
      </c>
      <c r="G1398" s="7" t="str">
        <f>VLOOKUP(Table1314[[#This Row],[LogRecordType]],RecordTypes!$B$13:$C$27,2,0)</f>
        <v>User Login Start</v>
      </c>
      <c r="H1398" s="5" t="s">
        <v>138</v>
      </c>
      <c r="I1398" s="30">
        <f t="shared" si="21"/>
        <v>44340</v>
      </c>
      <c r="J1398" s="29">
        <f>+VLOOKUP(Table1314[[#This Row],[DeviceMAC]],C1399:F3301,3,0)</f>
        <v>44340.318055555552</v>
      </c>
      <c r="K1398">
        <f>+VLOOKUP(Table1314[[#This Row],[DeviceMAC]],C1399:F3301,4,0)</f>
        <v>112</v>
      </c>
      <c r="L1398" t="str">
        <f>VLOOKUP(Table1314[[#This Row],[PrevRecordType]],RecordTypes!$B$13:$C$27,2,0)</f>
        <v>Device Connect Network</v>
      </c>
      <c r="M1398" t="str">
        <f>+VLOOKUP(Table1314[[#This Row],[DeviceMAC]],C1399:H3301,5,0)</f>
        <v>Device Connect Network</v>
      </c>
    </row>
    <row r="1399" spans="2:13" hidden="1" x14ac:dyDescent="0.3">
      <c r="B1399" s="5" t="s">
        <v>29</v>
      </c>
      <c r="C1399" s="5" t="s">
        <v>135</v>
      </c>
      <c r="D1399" s="6">
        <v>44340</v>
      </c>
      <c r="E1399" s="28">
        <v>44340.31863425926</v>
      </c>
      <c r="F1399" s="7">
        <v>102</v>
      </c>
      <c r="G1399" s="7" t="str">
        <f>VLOOKUP(Table1314[[#This Row],[LogRecordType]],RecordTypes!$B$13:$C$27,2,0)</f>
        <v>Device Start</v>
      </c>
      <c r="H1399" s="5" t="s">
        <v>136</v>
      </c>
      <c r="I1399" s="30">
        <f t="shared" si="21"/>
        <v>44339</v>
      </c>
      <c r="J1399" s="29">
        <f>+VLOOKUP(Table1314[[#This Row],[DeviceMAC]],C1400:F3302,3,0)</f>
        <v>44339.696990740747</v>
      </c>
      <c r="K1399">
        <f>+VLOOKUP(Table1314[[#This Row],[DeviceMAC]],C1400:F3302,4,0)</f>
        <v>156</v>
      </c>
      <c r="L1399" t="str">
        <f>VLOOKUP(Table1314[[#This Row],[PrevRecordType]],RecordTypes!$B$13:$C$27,2,0)</f>
        <v>PowerDown Or Network Disconnect Discovered</v>
      </c>
      <c r="M1399" s="31" t="str">
        <f>+VLOOKUP(Table1314[[#This Row],[DeviceMAC]],C1400:H3302,5,0)</f>
        <v>PowerDown Or Network Disconnect Discovered</v>
      </c>
    </row>
    <row r="1400" spans="2:13" hidden="1" x14ac:dyDescent="0.3">
      <c r="B1400" s="5" t="s">
        <v>26</v>
      </c>
      <c r="C1400" s="5" t="s">
        <v>109</v>
      </c>
      <c r="D1400" s="6">
        <v>44340</v>
      </c>
      <c r="E1400" s="28">
        <v>44340.318541666675</v>
      </c>
      <c r="F1400" s="7">
        <v>135</v>
      </c>
      <c r="G1400" s="7" t="str">
        <f>VLOOKUP(Table1314[[#This Row],[LogRecordType]],RecordTypes!$B$13:$C$27,2,0)</f>
        <v>User Login Start Fail</v>
      </c>
      <c r="H1400" s="5" t="s">
        <v>137</v>
      </c>
      <c r="I1400" s="30">
        <f t="shared" si="21"/>
        <v>44340</v>
      </c>
      <c r="J1400" s="29">
        <f>+VLOOKUP(Table1314[[#This Row],[DeviceMAC]],C1401:F3303,3,0)</f>
        <v>44340.318495370375</v>
      </c>
      <c r="K1400">
        <f>+VLOOKUP(Table1314[[#This Row],[DeviceMAC]],C1401:F3303,4,0)</f>
        <v>113</v>
      </c>
      <c r="L1400" t="str">
        <f>VLOOKUP(Table1314[[#This Row],[PrevRecordType]],RecordTypes!$B$13:$C$27,2,0)</f>
        <v>User Login Start</v>
      </c>
      <c r="M1400" t="str">
        <f>+VLOOKUP(Table1314[[#This Row],[DeviceMAC]],C1401:H3303,5,0)</f>
        <v>User Login Start</v>
      </c>
    </row>
    <row r="1401" spans="2:13" hidden="1" x14ac:dyDescent="0.3">
      <c r="B1401" s="5" t="s">
        <v>26</v>
      </c>
      <c r="C1401" s="5" t="s">
        <v>109</v>
      </c>
      <c r="D1401" s="6">
        <v>44340</v>
      </c>
      <c r="E1401" s="28">
        <v>44340.318495370375</v>
      </c>
      <c r="F1401" s="7">
        <v>113</v>
      </c>
      <c r="G1401" s="7" t="str">
        <f>VLOOKUP(Table1314[[#This Row],[LogRecordType]],RecordTypes!$B$13:$C$27,2,0)</f>
        <v>User Login Start</v>
      </c>
      <c r="H1401" s="5" t="s">
        <v>137</v>
      </c>
      <c r="I1401" s="30">
        <f t="shared" si="21"/>
        <v>44340</v>
      </c>
      <c r="J1401" s="29">
        <f>+VLOOKUP(Table1314[[#This Row],[DeviceMAC]],C1402:F3304,3,0)</f>
        <v>44340.308692129634</v>
      </c>
      <c r="K1401">
        <f>+VLOOKUP(Table1314[[#This Row],[DeviceMAC]],C1402:F3304,4,0)</f>
        <v>112</v>
      </c>
      <c r="L1401" t="str">
        <f>VLOOKUP(Table1314[[#This Row],[PrevRecordType]],RecordTypes!$B$13:$C$27,2,0)</f>
        <v>Device Connect Network</v>
      </c>
      <c r="M1401" t="str">
        <f>+VLOOKUP(Table1314[[#This Row],[DeviceMAC]],C1402:H3304,5,0)</f>
        <v>Device Connect Network</v>
      </c>
    </row>
    <row r="1402" spans="2:13" ht="28.8" x14ac:dyDescent="0.3">
      <c r="B1402" s="5" t="s">
        <v>26</v>
      </c>
      <c r="C1402" s="5" t="s">
        <v>124</v>
      </c>
      <c r="D1402" s="6">
        <v>44340</v>
      </c>
      <c r="E1402" s="28">
        <v>44340.318078703705</v>
      </c>
      <c r="F1402" s="7">
        <v>123</v>
      </c>
      <c r="G1402" s="7" t="str">
        <f>VLOOKUP(Table1314[[#This Row],[LogRecordType]],RecordTypes!$B$13:$C$27,2,0)</f>
        <v>User Login Start is Good</v>
      </c>
      <c r="H1402" s="5" t="s">
        <v>134</v>
      </c>
      <c r="I1402" s="30">
        <f t="shared" si="21"/>
        <v>44340</v>
      </c>
      <c r="J1402" s="29">
        <f>+VLOOKUP(Table1314[[#This Row],[DeviceMAC]],C1403:F3305,3,0)</f>
        <v>44340.317974537036</v>
      </c>
      <c r="K1402">
        <f>+VLOOKUP(Table1314[[#This Row],[DeviceMAC]],C1403:F3305,4,0)</f>
        <v>113</v>
      </c>
      <c r="L1402" t="str">
        <f>VLOOKUP(Table1314[[#This Row],[PrevRecordType]],RecordTypes!$B$13:$C$27,2,0)</f>
        <v>User Login Start</v>
      </c>
      <c r="M1402" t="str">
        <f>+VLOOKUP(Table1314[[#This Row],[DeviceMAC]],C1403:H3305,5,0)</f>
        <v>User Login Start</v>
      </c>
    </row>
    <row r="1403" spans="2:13" ht="28.8" hidden="1" x14ac:dyDescent="0.3">
      <c r="B1403" s="5" t="s">
        <v>26</v>
      </c>
      <c r="C1403" s="5" t="s">
        <v>131</v>
      </c>
      <c r="D1403" s="6">
        <v>44340</v>
      </c>
      <c r="E1403" s="28">
        <v>44340.318055555552</v>
      </c>
      <c r="F1403" s="7">
        <v>112</v>
      </c>
      <c r="G1403" s="7" t="str">
        <f>VLOOKUP(Table1314[[#This Row],[LogRecordType]],RecordTypes!$B$13:$C$27,2,0)</f>
        <v>Device Connect Network</v>
      </c>
      <c r="H1403" s="5" t="s">
        <v>132</v>
      </c>
      <c r="I1403" s="30">
        <f t="shared" si="21"/>
        <v>44340</v>
      </c>
      <c r="J1403" s="29">
        <f>+VLOOKUP(Table1314[[#This Row],[DeviceMAC]],C1404:F3306,3,0)</f>
        <v>44340.317951388883</v>
      </c>
      <c r="K1403">
        <f>+VLOOKUP(Table1314[[#This Row],[DeviceMAC]],C1404:F3306,4,0)</f>
        <v>106</v>
      </c>
      <c r="L1403" t="str">
        <f>VLOOKUP(Table1314[[#This Row],[PrevRecordType]],RecordTypes!$B$13:$C$27,2,0)</f>
        <v>Device Start is Good</v>
      </c>
      <c r="M1403" t="str">
        <f>+VLOOKUP(Table1314[[#This Row],[DeviceMAC]],C1404:H3306,5,0)</f>
        <v>Device Start is Good</v>
      </c>
    </row>
    <row r="1404" spans="2:13" ht="28.8" x14ac:dyDescent="0.3">
      <c r="B1404" s="5" t="s">
        <v>29</v>
      </c>
      <c r="C1404" s="5" t="s">
        <v>120</v>
      </c>
      <c r="D1404" s="6">
        <v>44340</v>
      </c>
      <c r="E1404" s="28">
        <v>44340.318009259259</v>
      </c>
      <c r="F1404" s="7">
        <v>123</v>
      </c>
      <c r="G1404" s="7" t="str">
        <f>VLOOKUP(Table1314[[#This Row],[LogRecordType]],RecordTypes!$B$13:$C$27,2,0)</f>
        <v>User Login Start is Good</v>
      </c>
      <c r="H1404" s="5" t="s">
        <v>130</v>
      </c>
      <c r="I1404" s="30">
        <f t="shared" si="21"/>
        <v>44340</v>
      </c>
      <c r="J1404" s="29">
        <f>+VLOOKUP(Table1314[[#This Row],[DeviceMAC]],C1405:F3307,3,0)</f>
        <v>44340.317893518521</v>
      </c>
      <c r="K1404">
        <f>+VLOOKUP(Table1314[[#This Row],[DeviceMAC]],C1405:F3307,4,0)</f>
        <v>113</v>
      </c>
      <c r="L1404" t="str">
        <f>VLOOKUP(Table1314[[#This Row],[PrevRecordType]],RecordTypes!$B$13:$C$27,2,0)</f>
        <v>User Login Start</v>
      </c>
      <c r="M1404" t="str">
        <f>+VLOOKUP(Table1314[[#This Row],[DeviceMAC]],C1405:H3307,5,0)</f>
        <v>User Login Start</v>
      </c>
    </row>
    <row r="1405" spans="2:13" ht="28.8" hidden="1" x14ac:dyDescent="0.3">
      <c r="B1405" s="5" t="s">
        <v>26</v>
      </c>
      <c r="C1405" s="5" t="s">
        <v>124</v>
      </c>
      <c r="D1405" s="6">
        <v>44340</v>
      </c>
      <c r="E1405" s="28">
        <v>44340.317974537036</v>
      </c>
      <c r="F1405" s="7">
        <v>113</v>
      </c>
      <c r="G1405" s="7" t="str">
        <f>VLOOKUP(Table1314[[#This Row],[LogRecordType]],RecordTypes!$B$13:$C$27,2,0)</f>
        <v>User Login Start</v>
      </c>
      <c r="H1405" s="5" t="s">
        <v>133</v>
      </c>
      <c r="I1405" s="30">
        <f t="shared" si="21"/>
        <v>44340</v>
      </c>
      <c r="J1405" s="29">
        <f>+VLOOKUP(Table1314[[#This Row],[DeviceMAC]],C1406:F3308,3,0)</f>
        <v>44340.317615740743</v>
      </c>
      <c r="K1405">
        <f>+VLOOKUP(Table1314[[#This Row],[DeviceMAC]],C1406:F3308,4,0)</f>
        <v>112</v>
      </c>
      <c r="L1405" t="str">
        <f>VLOOKUP(Table1314[[#This Row],[PrevRecordType]],RecordTypes!$B$13:$C$27,2,0)</f>
        <v>Device Connect Network</v>
      </c>
      <c r="M1405" t="str">
        <f>+VLOOKUP(Table1314[[#This Row],[DeviceMAC]],C1406:H3308,5,0)</f>
        <v>Device Connect Network</v>
      </c>
    </row>
    <row r="1406" spans="2:13" hidden="1" x14ac:dyDescent="0.3">
      <c r="B1406" s="5" t="s">
        <v>26</v>
      </c>
      <c r="C1406" s="5" t="s">
        <v>131</v>
      </c>
      <c r="D1406" s="6">
        <v>44340</v>
      </c>
      <c r="E1406" s="28">
        <v>44340.317951388883</v>
      </c>
      <c r="F1406" s="7">
        <v>106</v>
      </c>
      <c r="G1406" s="7" t="str">
        <f>VLOOKUP(Table1314[[#This Row],[LogRecordType]],RecordTypes!$B$13:$C$27,2,0)</f>
        <v>Device Start is Good</v>
      </c>
      <c r="H1406" s="5" t="s">
        <v>132</v>
      </c>
      <c r="I1406" s="30">
        <f t="shared" si="21"/>
        <v>44340</v>
      </c>
      <c r="J1406" s="29">
        <f>+VLOOKUP(Table1314[[#This Row],[DeviceMAC]],C1407:F3309,3,0)</f>
        <v>44340.317210648143</v>
      </c>
      <c r="K1406">
        <f>+VLOOKUP(Table1314[[#This Row],[DeviceMAC]],C1407:F3309,4,0)</f>
        <v>102</v>
      </c>
      <c r="L1406" t="str">
        <f>VLOOKUP(Table1314[[#This Row],[PrevRecordType]],RecordTypes!$B$13:$C$27,2,0)</f>
        <v>Device Start</v>
      </c>
      <c r="M1406" t="str">
        <f>+VLOOKUP(Table1314[[#This Row],[DeviceMAC]],C1407:H3309,5,0)</f>
        <v>Device Start</v>
      </c>
    </row>
    <row r="1407" spans="2:13" hidden="1" x14ac:dyDescent="0.3">
      <c r="B1407" s="5" t="s">
        <v>29</v>
      </c>
      <c r="C1407" s="5" t="s">
        <v>120</v>
      </c>
      <c r="D1407" s="6">
        <v>44340</v>
      </c>
      <c r="E1407" s="28">
        <v>44340.317893518521</v>
      </c>
      <c r="F1407" s="7">
        <v>113</v>
      </c>
      <c r="G1407" s="7" t="str">
        <f>VLOOKUP(Table1314[[#This Row],[LogRecordType]],RecordTypes!$B$13:$C$27,2,0)</f>
        <v>User Login Start</v>
      </c>
      <c r="H1407" s="5" t="s">
        <v>130</v>
      </c>
      <c r="I1407" s="30">
        <f t="shared" si="21"/>
        <v>44340</v>
      </c>
      <c r="J1407" s="29">
        <f>+VLOOKUP(Table1314[[#This Row],[DeviceMAC]],C1408:F3310,3,0)</f>
        <v>44340.312650462962</v>
      </c>
      <c r="K1407">
        <f>+VLOOKUP(Table1314[[#This Row],[DeviceMAC]],C1408:F3310,4,0)</f>
        <v>112</v>
      </c>
      <c r="L1407" t="str">
        <f>VLOOKUP(Table1314[[#This Row],[PrevRecordType]],RecordTypes!$B$13:$C$27,2,0)</f>
        <v>Device Connect Network</v>
      </c>
      <c r="M1407" t="str">
        <f>+VLOOKUP(Table1314[[#This Row],[DeviceMAC]],C1408:H3310,5,0)</f>
        <v>Device Connect Network</v>
      </c>
    </row>
    <row r="1408" spans="2:13" ht="28.8" hidden="1" x14ac:dyDescent="0.3">
      <c r="B1408" s="5" t="s">
        <v>26</v>
      </c>
      <c r="C1408" s="5" t="s">
        <v>124</v>
      </c>
      <c r="D1408" s="6">
        <v>44340</v>
      </c>
      <c r="E1408" s="28">
        <v>44340.317615740743</v>
      </c>
      <c r="F1408" s="7">
        <v>112</v>
      </c>
      <c r="G1408" s="7" t="str">
        <f>VLOOKUP(Table1314[[#This Row],[LogRecordType]],RecordTypes!$B$13:$C$27,2,0)</f>
        <v>Device Connect Network</v>
      </c>
      <c r="H1408" s="5" t="s">
        <v>125</v>
      </c>
      <c r="I1408" s="30">
        <f t="shared" si="21"/>
        <v>44340</v>
      </c>
      <c r="J1408" s="29">
        <f>+VLOOKUP(Table1314[[#This Row],[DeviceMAC]],C1409:F3311,3,0)</f>
        <v>44340.317511574074</v>
      </c>
      <c r="K1408">
        <f>+VLOOKUP(Table1314[[#This Row],[DeviceMAC]],C1409:F3311,4,0)</f>
        <v>106</v>
      </c>
      <c r="L1408" t="str">
        <f>VLOOKUP(Table1314[[#This Row],[PrevRecordType]],RecordTypes!$B$13:$C$27,2,0)</f>
        <v>Device Start is Good</v>
      </c>
      <c r="M1408" t="str">
        <f>+VLOOKUP(Table1314[[#This Row],[DeviceMAC]],C1409:H3311,5,0)</f>
        <v>Device Start is Good</v>
      </c>
    </row>
    <row r="1409" spans="2:13" ht="28.8" x14ac:dyDescent="0.3">
      <c r="B1409" s="5" t="s">
        <v>29</v>
      </c>
      <c r="C1409" s="5" t="s">
        <v>107</v>
      </c>
      <c r="D1409" s="6">
        <v>44340</v>
      </c>
      <c r="E1409" s="28">
        <v>44340.31759259259</v>
      </c>
      <c r="F1409" s="7">
        <v>123</v>
      </c>
      <c r="G1409" s="7" t="str">
        <f>VLOOKUP(Table1314[[#This Row],[LogRecordType]],RecordTypes!$B$13:$C$27,2,0)</f>
        <v>User Login Start is Good</v>
      </c>
      <c r="H1409" s="5" t="s">
        <v>115</v>
      </c>
      <c r="I1409" s="30">
        <f t="shared" si="21"/>
        <v>44340</v>
      </c>
      <c r="J1409" s="29">
        <f>+VLOOKUP(Table1314[[#This Row],[DeviceMAC]],C1410:F3312,3,0)</f>
        <v>44340.317430555551</v>
      </c>
      <c r="K1409">
        <f>+VLOOKUP(Table1314[[#This Row],[DeviceMAC]],C1410:F3312,4,0)</f>
        <v>113</v>
      </c>
      <c r="L1409" t="str">
        <f>VLOOKUP(Table1314[[#This Row],[PrevRecordType]],RecordTypes!$B$13:$C$27,2,0)</f>
        <v>User Login Start</v>
      </c>
      <c r="M1409" t="str">
        <f>+VLOOKUP(Table1314[[#This Row],[DeviceMAC]],C1410:H3312,5,0)</f>
        <v>User Login Start</v>
      </c>
    </row>
    <row r="1410" spans="2:13" hidden="1" x14ac:dyDescent="0.3">
      <c r="B1410" s="5" t="s">
        <v>26</v>
      </c>
      <c r="C1410" s="5" t="s">
        <v>124</v>
      </c>
      <c r="D1410" s="6">
        <v>44340</v>
      </c>
      <c r="E1410" s="28">
        <v>44340.317511574074</v>
      </c>
      <c r="F1410" s="7">
        <v>106</v>
      </c>
      <c r="G1410" s="7" t="str">
        <f>VLOOKUP(Table1314[[#This Row],[LogRecordType]],RecordTypes!$B$13:$C$27,2,0)</f>
        <v>Device Start is Good</v>
      </c>
      <c r="H1410" s="5" t="s">
        <v>125</v>
      </c>
      <c r="I1410" s="30">
        <f t="shared" si="21"/>
        <v>44340</v>
      </c>
      <c r="J1410" s="29">
        <f>+VLOOKUP(Table1314[[#This Row],[DeviceMAC]],C1411:F3313,3,0)</f>
        <v>44340.315624999996</v>
      </c>
      <c r="K1410">
        <f>+VLOOKUP(Table1314[[#This Row],[DeviceMAC]],C1411:F3313,4,0)</f>
        <v>102</v>
      </c>
      <c r="L1410" t="str">
        <f>VLOOKUP(Table1314[[#This Row],[PrevRecordType]],RecordTypes!$B$13:$C$27,2,0)</f>
        <v>Device Start</v>
      </c>
      <c r="M1410" t="str">
        <f>+VLOOKUP(Table1314[[#This Row],[DeviceMAC]],C1411:H3313,5,0)</f>
        <v>Device Start</v>
      </c>
    </row>
    <row r="1411" spans="2:13" hidden="1" x14ac:dyDescent="0.3">
      <c r="B1411" s="5" t="s">
        <v>29</v>
      </c>
      <c r="C1411" s="5" t="s">
        <v>107</v>
      </c>
      <c r="D1411" s="6">
        <v>44340</v>
      </c>
      <c r="E1411" s="28">
        <v>44340.317430555551</v>
      </c>
      <c r="F1411" s="7">
        <v>113</v>
      </c>
      <c r="G1411" s="7" t="str">
        <f>VLOOKUP(Table1314[[#This Row],[LogRecordType]],RecordTypes!$B$13:$C$27,2,0)</f>
        <v>User Login Start</v>
      </c>
      <c r="H1411" s="5" t="s">
        <v>115</v>
      </c>
      <c r="I1411" s="30">
        <f t="shared" si="21"/>
        <v>44340</v>
      </c>
      <c r="J1411" s="29">
        <f>+VLOOKUP(Table1314[[#This Row],[DeviceMAC]],C1412:F3314,3,0)</f>
        <v>44340.306932870364</v>
      </c>
      <c r="K1411">
        <f>+VLOOKUP(Table1314[[#This Row],[DeviceMAC]],C1412:F3314,4,0)</f>
        <v>112</v>
      </c>
      <c r="L1411" t="str">
        <f>VLOOKUP(Table1314[[#This Row],[PrevRecordType]],RecordTypes!$B$13:$C$27,2,0)</f>
        <v>Device Connect Network</v>
      </c>
      <c r="M1411" t="str">
        <f>+VLOOKUP(Table1314[[#This Row],[DeviceMAC]],C1412:H3314,5,0)</f>
        <v>Device Connect Network</v>
      </c>
    </row>
    <row r="1412" spans="2:13" hidden="1" x14ac:dyDescent="0.3">
      <c r="B1412" s="5" t="s">
        <v>26</v>
      </c>
      <c r="C1412" s="5" t="s">
        <v>131</v>
      </c>
      <c r="D1412" s="6">
        <v>44340</v>
      </c>
      <c r="E1412" s="28">
        <v>44340.317210648143</v>
      </c>
      <c r="F1412" s="7">
        <v>102</v>
      </c>
      <c r="G1412" s="7" t="str">
        <f>VLOOKUP(Table1314[[#This Row],[LogRecordType]],RecordTypes!$B$13:$C$27,2,0)</f>
        <v>Device Start</v>
      </c>
      <c r="H1412" s="5" t="s">
        <v>132</v>
      </c>
      <c r="I1412" s="30">
        <f t="shared" si="21"/>
        <v>44339</v>
      </c>
      <c r="J1412" s="29">
        <f>+VLOOKUP(Table1314[[#This Row],[DeviceMAC]],C1413:F3315,3,0)</f>
        <v>44339.687476851861</v>
      </c>
      <c r="K1412">
        <f>+VLOOKUP(Table1314[[#This Row],[DeviceMAC]],C1413:F3315,4,0)</f>
        <v>156</v>
      </c>
      <c r="L1412" t="str">
        <f>VLOOKUP(Table1314[[#This Row],[PrevRecordType]],RecordTypes!$B$13:$C$27,2,0)</f>
        <v>PowerDown Or Network Disconnect Discovered</v>
      </c>
      <c r="M1412" s="31" t="str">
        <f>+VLOOKUP(Table1314[[#This Row],[DeviceMAC]],C1413:H3315,5,0)</f>
        <v>PowerDown Or Network Disconnect Discovered</v>
      </c>
    </row>
    <row r="1413" spans="2:13" ht="28.8" x14ac:dyDescent="0.3">
      <c r="B1413" s="5" t="s">
        <v>29</v>
      </c>
      <c r="C1413" s="5" t="s">
        <v>116</v>
      </c>
      <c r="D1413" s="6">
        <v>44340</v>
      </c>
      <c r="E1413" s="28">
        <v>44340.315706018519</v>
      </c>
      <c r="F1413" s="7">
        <v>123</v>
      </c>
      <c r="G1413" s="7" t="str">
        <f>VLOOKUP(Table1314[[#This Row],[LogRecordType]],RecordTypes!$B$13:$C$27,2,0)</f>
        <v>User Login Start is Good</v>
      </c>
      <c r="H1413" s="5" t="s">
        <v>128</v>
      </c>
      <c r="I1413" s="30">
        <f t="shared" si="21"/>
        <v>44340</v>
      </c>
      <c r="J1413" s="29">
        <f>+VLOOKUP(Table1314[[#This Row],[DeviceMAC]],C1414:F3316,3,0)</f>
        <v>44340.315567129626</v>
      </c>
      <c r="K1413">
        <f>+VLOOKUP(Table1314[[#This Row],[DeviceMAC]],C1414:F3316,4,0)</f>
        <v>113</v>
      </c>
      <c r="L1413" t="str">
        <f>VLOOKUP(Table1314[[#This Row],[PrevRecordType]],RecordTypes!$B$13:$C$27,2,0)</f>
        <v>User Login Start</v>
      </c>
      <c r="M1413" t="str">
        <f>+VLOOKUP(Table1314[[#This Row],[DeviceMAC]],C1414:H3316,5,0)</f>
        <v>User Login Start</v>
      </c>
    </row>
    <row r="1414" spans="2:13" hidden="1" x14ac:dyDescent="0.3">
      <c r="B1414" s="5" t="s">
        <v>26</v>
      </c>
      <c r="C1414" s="5" t="s">
        <v>124</v>
      </c>
      <c r="D1414" s="6">
        <v>44340</v>
      </c>
      <c r="E1414" s="28">
        <v>44340.315624999996</v>
      </c>
      <c r="F1414" s="7">
        <v>102</v>
      </c>
      <c r="G1414" s="7" t="str">
        <f>VLOOKUP(Table1314[[#This Row],[LogRecordType]],RecordTypes!$B$13:$C$27,2,0)</f>
        <v>Device Start</v>
      </c>
      <c r="H1414" s="5" t="s">
        <v>125</v>
      </c>
      <c r="I1414" s="30">
        <f t="shared" si="21"/>
        <v>44339</v>
      </c>
      <c r="J1414" s="29">
        <f>+VLOOKUP(Table1314[[#This Row],[DeviceMAC]],C1415:F3317,3,0)</f>
        <v>44339.700740740744</v>
      </c>
      <c r="K1414">
        <f>+VLOOKUP(Table1314[[#This Row],[DeviceMAC]],C1415:F3317,4,0)</f>
        <v>156</v>
      </c>
      <c r="L1414" t="str">
        <f>VLOOKUP(Table1314[[#This Row],[PrevRecordType]],RecordTypes!$B$13:$C$27,2,0)</f>
        <v>PowerDown Or Network Disconnect Discovered</v>
      </c>
      <c r="M1414" s="31" t="str">
        <f>+VLOOKUP(Table1314[[#This Row],[DeviceMAC]],C1415:H3317,5,0)</f>
        <v>PowerDown Or Network Disconnect Discovered</v>
      </c>
    </row>
    <row r="1415" spans="2:13" hidden="1" x14ac:dyDescent="0.3">
      <c r="B1415" s="5" t="s">
        <v>29</v>
      </c>
      <c r="C1415" s="5" t="s">
        <v>116</v>
      </c>
      <c r="D1415" s="6">
        <v>44340</v>
      </c>
      <c r="E1415" s="28">
        <v>44340.315567129626</v>
      </c>
      <c r="F1415" s="7">
        <v>113</v>
      </c>
      <c r="G1415" s="7" t="str">
        <f>VLOOKUP(Table1314[[#This Row],[LogRecordType]],RecordTypes!$B$13:$C$27,2,0)</f>
        <v>User Login Start</v>
      </c>
      <c r="H1415" s="5" t="s">
        <v>128</v>
      </c>
      <c r="I1415" s="30">
        <f t="shared" si="21"/>
        <v>44340</v>
      </c>
      <c r="J1415" s="29">
        <f>+VLOOKUP(Table1314[[#This Row],[DeviceMAC]],C1416:F3318,3,0)</f>
        <v>44340.311296296291</v>
      </c>
      <c r="K1415">
        <f>+VLOOKUP(Table1314[[#This Row],[DeviceMAC]],C1416:F3318,4,0)</f>
        <v>112</v>
      </c>
      <c r="L1415" t="str">
        <f>VLOOKUP(Table1314[[#This Row],[PrevRecordType]],RecordTypes!$B$13:$C$27,2,0)</f>
        <v>Device Connect Network</v>
      </c>
      <c r="M1415" t="str">
        <f>+VLOOKUP(Table1314[[#This Row],[DeviceMAC]],C1416:H3318,5,0)</f>
        <v>Device Connect Network</v>
      </c>
    </row>
    <row r="1416" spans="2:13" ht="28.8" x14ac:dyDescent="0.3">
      <c r="B1416" s="5" t="s">
        <v>29</v>
      </c>
      <c r="C1416" s="5" t="s">
        <v>113</v>
      </c>
      <c r="D1416" s="6">
        <v>44340</v>
      </c>
      <c r="E1416" s="28">
        <v>44340.315451388895</v>
      </c>
      <c r="F1416" s="7">
        <v>123</v>
      </c>
      <c r="G1416" s="7" t="str">
        <f>VLOOKUP(Table1314[[#This Row],[LogRecordType]],RecordTypes!$B$13:$C$27,2,0)</f>
        <v>User Login Start is Good</v>
      </c>
      <c r="H1416" s="5" t="s">
        <v>129</v>
      </c>
      <c r="I1416" s="30">
        <f t="shared" si="21"/>
        <v>44340</v>
      </c>
      <c r="J1416" s="29">
        <f>+VLOOKUP(Table1314[[#This Row],[DeviceMAC]],C1417:F3319,3,0)</f>
        <v>44340.315289351856</v>
      </c>
      <c r="K1416">
        <f>+VLOOKUP(Table1314[[#This Row],[DeviceMAC]],C1417:F3319,4,0)</f>
        <v>113</v>
      </c>
      <c r="L1416" t="str">
        <f>VLOOKUP(Table1314[[#This Row],[PrevRecordType]],RecordTypes!$B$13:$C$27,2,0)</f>
        <v>User Login Start</v>
      </c>
      <c r="M1416" t="str">
        <f>+VLOOKUP(Table1314[[#This Row],[DeviceMAC]],C1417:H3319,5,0)</f>
        <v>User Login Start</v>
      </c>
    </row>
    <row r="1417" spans="2:13" hidden="1" x14ac:dyDescent="0.3">
      <c r="B1417" s="5" t="s">
        <v>29</v>
      </c>
      <c r="C1417" s="5" t="s">
        <v>113</v>
      </c>
      <c r="D1417" s="6">
        <v>44340</v>
      </c>
      <c r="E1417" s="28">
        <v>44340.315289351856</v>
      </c>
      <c r="F1417" s="7">
        <v>113</v>
      </c>
      <c r="G1417" s="7" t="str">
        <f>VLOOKUP(Table1314[[#This Row],[LogRecordType]],RecordTypes!$B$13:$C$27,2,0)</f>
        <v>User Login Start</v>
      </c>
      <c r="H1417" s="5" t="s">
        <v>129</v>
      </c>
      <c r="I1417" s="30">
        <f t="shared" si="21"/>
        <v>44340</v>
      </c>
      <c r="J1417" s="29">
        <f>+VLOOKUP(Table1314[[#This Row],[DeviceMAC]],C1418:F3320,3,0)</f>
        <v>44340.310486111113</v>
      </c>
      <c r="K1417">
        <f>+VLOOKUP(Table1314[[#This Row],[DeviceMAC]],C1418:F3320,4,0)</f>
        <v>112</v>
      </c>
      <c r="L1417" t="str">
        <f>VLOOKUP(Table1314[[#This Row],[PrevRecordType]],RecordTypes!$B$13:$C$27,2,0)</f>
        <v>Device Connect Network</v>
      </c>
      <c r="M1417" t="str">
        <f>+VLOOKUP(Table1314[[#This Row],[DeviceMAC]],C1418:H3320,5,0)</f>
        <v>Device Connect Network</v>
      </c>
    </row>
    <row r="1418" spans="2:13" ht="28.8" x14ac:dyDescent="0.3">
      <c r="B1418" s="5" t="s">
        <v>29</v>
      </c>
      <c r="C1418" s="5" t="s">
        <v>122</v>
      </c>
      <c r="D1418" s="6">
        <v>44340</v>
      </c>
      <c r="E1418" s="28">
        <v>44340.314259259263</v>
      </c>
      <c r="F1418" s="7">
        <v>123</v>
      </c>
      <c r="G1418" s="7" t="str">
        <f>VLOOKUP(Table1314[[#This Row],[LogRecordType]],RecordTypes!$B$13:$C$27,2,0)</f>
        <v>User Login Start is Good</v>
      </c>
      <c r="H1418" s="5" t="s">
        <v>127</v>
      </c>
      <c r="I1418" s="30">
        <f t="shared" si="21"/>
        <v>44340</v>
      </c>
      <c r="J1418" s="29">
        <f>+VLOOKUP(Table1314[[#This Row],[DeviceMAC]],C1419:F3321,3,0)</f>
        <v>44340.31422453704</v>
      </c>
      <c r="K1418">
        <f>+VLOOKUP(Table1314[[#This Row],[DeviceMAC]],C1419:F3321,4,0)</f>
        <v>113</v>
      </c>
      <c r="L1418" t="str">
        <f>VLOOKUP(Table1314[[#This Row],[PrevRecordType]],RecordTypes!$B$13:$C$27,2,0)</f>
        <v>User Login Start</v>
      </c>
      <c r="M1418" t="str">
        <f>+VLOOKUP(Table1314[[#This Row],[DeviceMAC]],C1419:H3321,5,0)</f>
        <v>User Login Start</v>
      </c>
    </row>
    <row r="1419" spans="2:13" ht="28.8" hidden="1" x14ac:dyDescent="0.3">
      <c r="B1419" s="5" t="s">
        <v>29</v>
      </c>
      <c r="C1419" s="5" t="s">
        <v>122</v>
      </c>
      <c r="D1419" s="6">
        <v>44340</v>
      </c>
      <c r="E1419" s="28">
        <v>44340.31422453704</v>
      </c>
      <c r="F1419" s="7">
        <v>113</v>
      </c>
      <c r="G1419" s="7" t="str">
        <f>VLOOKUP(Table1314[[#This Row],[LogRecordType]],RecordTypes!$B$13:$C$27,2,0)</f>
        <v>User Login Start</v>
      </c>
      <c r="H1419" s="5" t="s">
        <v>126</v>
      </c>
      <c r="I1419" s="30">
        <f t="shared" ref="I1419:I1482" si="22">+VLOOKUP(C1419,C1420:H3322,2,0)</f>
        <v>44340</v>
      </c>
      <c r="J1419" s="29">
        <f>+VLOOKUP(Table1314[[#This Row],[DeviceMAC]],C1420:F3322,3,0)</f>
        <v>44340.314108796301</v>
      </c>
      <c r="K1419">
        <f>+VLOOKUP(Table1314[[#This Row],[DeviceMAC]],C1420:F3322,4,0)</f>
        <v>112</v>
      </c>
      <c r="L1419" t="str">
        <f>VLOOKUP(Table1314[[#This Row],[PrevRecordType]],RecordTypes!$B$13:$C$27,2,0)</f>
        <v>Device Connect Network</v>
      </c>
      <c r="M1419" t="str">
        <f>+VLOOKUP(Table1314[[#This Row],[DeviceMAC]],C1420:H3322,5,0)</f>
        <v>Device Connect Network</v>
      </c>
    </row>
    <row r="1420" spans="2:13" ht="28.8" hidden="1" x14ac:dyDescent="0.3">
      <c r="B1420" s="5" t="s">
        <v>29</v>
      </c>
      <c r="C1420" s="5" t="s">
        <v>122</v>
      </c>
      <c r="D1420" s="6">
        <v>44340</v>
      </c>
      <c r="E1420" s="28">
        <v>44340.314108796301</v>
      </c>
      <c r="F1420" s="7">
        <v>112</v>
      </c>
      <c r="G1420" s="7" t="str">
        <f>VLOOKUP(Table1314[[#This Row],[LogRecordType]],RecordTypes!$B$13:$C$27,2,0)</f>
        <v>Device Connect Network</v>
      </c>
      <c r="H1420" s="5" t="s">
        <v>123</v>
      </c>
      <c r="I1420" s="30">
        <f t="shared" si="22"/>
        <v>44340</v>
      </c>
      <c r="J1420" s="29">
        <f>+VLOOKUP(Table1314[[#This Row],[DeviceMAC]],C1421:F3323,3,0)</f>
        <v>44340.314004629632</v>
      </c>
      <c r="K1420">
        <f>+VLOOKUP(Table1314[[#This Row],[DeviceMAC]],C1421:F3323,4,0)</f>
        <v>106</v>
      </c>
      <c r="L1420" t="str">
        <f>VLOOKUP(Table1314[[#This Row],[PrevRecordType]],RecordTypes!$B$13:$C$27,2,0)</f>
        <v>Device Start is Good</v>
      </c>
      <c r="M1420" t="str">
        <f>+VLOOKUP(Table1314[[#This Row],[DeviceMAC]],C1421:H3323,5,0)</f>
        <v>Device Start is Good</v>
      </c>
    </row>
    <row r="1421" spans="2:13" hidden="1" x14ac:dyDescent="0.3">
      <c r="B1421" s="5" t="s">
        <v>29</v>
      </c>
      <c r="C1421" s="5" t="s">
        <v>122</v>
      </c>
      <c r="D1421" s="6">
        <v>44340</v>
      </c>
      <c r="E1421" s="28">
        <v>44340.314004629632</v>
      </c>
      <c r="F1421" s="7">
        <v>106</v>
      </c>
      <c r="G1421" s="7" t="str">
        <f>VLOOKUP(Table1314[[#This Row],[LogRecordType]],RecordTypes!$B$13:$C$27,2,0)</f>
        <v>Device Start is Good</v>
      </c>
      <c r="H1421" s="5" t="s">
        <v>123</v>
      </c>
      <c r="I1421" s="30">
        <f t="shared" si="22"/>
        <v>44340</v>
      </c>
      <c r="J1421" s="29">
        <f>+VLOOKUP(Table1314[[#This Row],[DeviceMAC]],C1422:F3324,3,0)</f>
        <v>44340.31349537037</v>
      </c>
      <c r="K1421">
        <f>+VLOOKUP(Table1314[[#This Row],[DeviceMAC]],C1422:F3324,4,0)</f>
        <v>102</v>
      </c>
      <c r="L1421" t="str">
        <f>VLOOKUP(Table1314[[#This Row],[PrevRecordType]],RecordTypes!$B$13:$C$27,2,0)</f>
        <v>Device Start</v>
      </c>
      <c r="M1421" t="str">
        <f>+VLOOKUP(Table1314[[#This Row],[DeviceMAC]],C1422:H3324,5,0)</f>
        <v>Device Start</v>
      </c>
    </row>
    <row r="1422" spans="2:13" hidden="1" x14ac:dyDescent="0.3">
      <c r="B1422" s="5" t="s">
        <v>29</v>
      </c>
      <c r="C1422" s="5" t="s">
        <v>122</v>
      </c>
      <c r="D1422" s="6">
        <v>44340</v>
      </c>
      <c r="E1422" s="28">
        <v>44340.31349537037</v>
      </c>
      <c r="F1422" s="7">
        <v>102</v>
      </c>
      <c r="G1422" s="7" t="str">
        <f>VLOOKUP(Table1314[[#This Row],[LogRecordType]],RecordTypes!$B$13:$C$27,2,0)</f>
        <v>Device Start</v>
      </c>
      <c r="H1422" s="5" t="s">
        <v>123</v>
      </c>
      <c r="I1422" s="30">
        <f t="shared" si="22"/>
        <v>44339</v>
      </c>
      <c r="J1422" s="29">
        <f>+VLOOKUP(Table1314[[#This Row],[DeviceMAC]],C1423:F3325,3,0)</f>
        <v>44339.684930555566</v>
      </c>
      <c r="K1422">
        <f>+VLOOKUP(Table1314[[#This Row],[DeviceMAC]],C1423:F3325,4,0)</f>
        <v>156</v>
      </c>
      <c r="L1422" t="str">
        <f>VLOOKUP(Table1314[[#This Row],[PrevRecordType]],RecordTypes!$B$13:$C$27,2,0)</f>
        <v>PowerDown Or Network Disconnect Discovered</v>
      </c>
      <c r="M1422" s="31" t="str">
        <f>+VLOOKUP(Table1314[[#This Row],[DeviceMAC]],C1423:H3325,5,0)</f>
        <v>PowerDown Or Network Disconnect Discovered</v>
      </c>
    </row>
    <row r="1423" spans="2:13" ht="28.8" hidden="1" x14ac:dyDescent="0.3">
      <c r="B1423" s="5" t="s">
        <v>29</v>
      </c>
      <c r="C1423" s="5" t="s">
        <v>120</v>
      </c>
      <c r="D1423" s="6">
        <v>44340</v>
      </c>
      <c r="E1423" s="28">
        <v>44340.312650462962</v>
      </c>
      <c r="F1423" s="7">
        <v>112</v>
      </c>
      <c r="G1423" s="7" t="str">
        <f>VLOOKUP(Table1314[[#This Row],[LogRecordType]],RecordTypes!$B$13:$C$27,2,0)</f>
        <v>Device Connect Network</v>
      </c>
      <c r="H1423" s="5" t="s">
        <v>121</v>
      </c>
      <c r="I1423" s="30">
        <f t="shared" si="22"/>
        <v>44339</v>
      </c>
      <c r="J1423" s="29">
        <f>+VLOOKUP(Table1314[[#This Row],[DeviceMAC]],C1424:F3326,3,0)</f>
        <v>44339.687789351854</v>
      </c>
      <c r="K1423">
        <f>+VLOOKUP(Table1314[[#This Row],[DeviceMAC]],C1424:F3326,4,0)</f>
        <v>156</v>
      </c>
      <c r="L1423" t="str">
        <f>VLOOKUP(Table1314[[#This Row],[PrevRecordType]],RecordTypes!$B$13:$C$27,2,0)</f>
        <v>PowerDown Or Network Disconnect Discovered</v>
      </c>
      <c r="M1423" s="31" t="str">
        <f>+VLOOKUP(Table1314[[#This Row],[DeviceMAC]],C1424:H3326,5,0)</f>
        <v>PowerDown Or Network Disconnect Discovered</v>
      </c>
    </row>
    <row r="1424" spans="2:13" ht="28.8" x14ac:dyDescent="0.3">
      <c r="B1424" s="5" t="s">
        <v>29</v>
      </c>
      <c r="C1424" s="5" t="s">
        <v>105</v>
      </c>
      <c r="D1424" s="6">
        <v>44340</v>
      </c>
      <c r="E1424" s="28">
        <v>44340.311458333337</v>
      </c>
      <c r="F1424" s="7">
        <v>123</v>
      </c>
      <c r="G1424" s="7" t="str">
        <f>VLOOKUP(Table1314[[#This Row],[LogRecordType]],RecordTypes!$B$13:$C$27,2,0)</f>
        <v>User Login Start is Good</v>
      </c>
      <c r="H1424" s="5" t="s">
        <v>127</v>
      </c>
      <c r="I1424" s="30">
        <f t="shared" si="22"/>
        <v>44340</v>
      </c>
      <c r="J1424" s="29">
        <f>+VLOOKUP(Table1314[[#This Row],[DeviceMAC]],C1425:F3327,3,0)</f>
        <v>44340.311423611114</v>
      </c>
      <c r="K1424">
        <f>+VLOOKUP(Table1314[[#This Row],[DeviceMAC]],C1425:F3327,4,0)</f>
        <v>113</v>
      </c>
      <c r="L1424" t="str">
        <f>VLOOKUP(Table1314[[#This Row],[PrevRecordType]],RecordTypes!$B$13:$C$27,2,0)</f>
        <v>User Login Start</v>
      </c>
      <c r="M1424" t="str">
        <f>+VLOOKUP(Table1314[[#This Row],[DeviceMAC]],C1425:H3327,5,0)</f>
        <v>User Login Start</v>
      </c>
    </row>
    <row r="1425" spans="2:13" hidden="1" x14ac:dyDescent="0.3">
      <c r="B1425" s="5" t="s">
        <v>29</v>
      </c>
      <c r="C1425" s="5" t="s">
        <v>105</v>
      </c>
      <c r="D1425" s="6">
        <v>44340</v>
      </c>
      <c r="E1425" s="28">
        <v>44340.311423611114</v>
      </c>
      <c r="F1425" s="7">
        <v>113</v>
      </c>
      <c r="G1425" s="7" t="str">
        <f>VLOOKUP(Table1314[[#This Row],[LogRecordType]],RecordTypes!$B$13:$C$27,2,0)</f>
        <v>User Login Start</v>
      </c>
      <c r="H1425" s="5" t="s">
        <v>127</v>
      </c>
      <c r="I1425" s="30">
        <f t="shared" si="22"/>
        <v>44340</v>
      </c>
      <c r="J1425" s="29">
        <f>+VLOOKUP(Table1314[[#This Row],[DeviceMAC]],C1426:F3328,3,0)</f>
        <v>44340.307037037041</v>
      </c>
      <c r="K1425">
        <f>+VLOOKUP(Table1314[[#This Row],[DeviceMAC]],C1426:F3328,4,0)</f>
        <v>112</v>
      </c>
      <c r="L1425" t="str">
        <f>VLOOKUP(Table1314[[#This Row],[PrevRecordType]],RecordTypes!$B$13:$C$27,2,0)</f>
        <v>Device Connect Network</v>
      </c>
      <c r="M1425" t="str">
        <f>+VLOOKUP(Table1314[[#This Row],[DeviceMAC]],C1426:H3328,5,0)</f>
        <v>Device Connect Network</v>
      </c>
    </row>
    <row r="1426" spans="2:13" ht="28.8" hidden="1" x14ac:dyDescent="0.3">
      <c r="B1426" s="5" t="s">
        <v>29</v>
      </c>
      <c r="C1426" s="5" t="s">
        <v>116</v>
      </c>
      <c r="D1426" s="6">
        <v>44340</v>
      </c>
      <c r="E1426" s="28">
        <v>44340.311296296291</v>
      </c>
      <c r="F1426" s="7">
        <v>112</v>
      </c>
      <c r="G1426" s="7" t="str">
        <f>VLOOKUP(Table1314[[#This Row],[LogRecordType]],RecordTypes!$B$13:$C$27,2,0)</f>
        <v>Device Connect Network</v>
      </c>
      <c r="H1426" s="5" t="s">
        <v>117</v>
      </c>
      <c r="I1426" s="30">
        <f t="shared" si="22"/>
        <v>44339</v>
      </c>
      <c r="J1426" s="29">
        <f>+VLOOKUP(Table1314[[#This Row],[DeviceMAC]],C1427:F3329,3,0)</f>
        <v>44339.702280092584</v>
      </c>
      <c r="K1426">
        <f>+VLOOKUP(Table1314[[#This Row],[DeviceMAC]],C1427:F3329,4,0)</f>
        <v>156</v>
      </c>
      <c r="L1426" t="str">
        <f>VLOOKUP(Table1314[[#This Row],[PrevRecordType]],RecordTypes!$B$13:$C$27,2,0)</f>
        <v>PowerDown Or Network Disconnect Discovered</v>
      </c>
      <c r="M1426" s="31" t="str">
        <f>+VLOOKUP(Table1314[[#This Row],[DeviceMAC]],C1427:H3329,5,0)</f>
        <v>PowerDown Or Network Disconnect Discovered</v>
      </c>
    </row>
    <row r="1427" spans="2:13" ht="28.8" x14ac:dyDescent="0.3">
      <c r="B1427" s="5" t="s">
        <v>26</v>
      </c>
      <c r="C1427" s="5" t="s">
        <v>111</v>
      </c>
      <c r="D1427" s="6">
        <v>44340</v>
      </c>
      <c r="E1427" s="28">
        <v>44340.311018518521</v>
      </c>
      <c r="F1427" s="7">
        <v>123</v>
      </c>
      <c r="G1427" s="7" t="str">
        <f>VLOOKUP(Table1314[[#This Row],[LogRecordType]],RecordTypes!$B$13:$C$27,2,0)</f>
        <v>User Login Start is Good</v>
      </c>
      <c r="H1427" s="5" t="s">
        <v>119</v>
      </c>
      <c r="I1427" s="30">
        <f t="shared" si="22"/>
        <v>44340</v>
      </c>
      <c r="J1427" s="29">
        <f>+VLOOKUP(Table1314[[#This Row],[DeviceMAC]],C1428:F3330,3,0)</f>
        <v>44340.310995370375</v>
      </c>
      <c r="K1427">
        <f>+VLOOKUP(Table1314[[#This Row],[DeviceMAC]],C1428:F3330,4,0)</f>
        <v>112</v>
      </c>
      <c r="L1427" t="str">
        <f>VLOOKUP(Table1314[[#This Row],[PrevRecordType]],RecordTypes!$B$13:$C$27,2,0)</f>
        <v>Device Connect Network</v>
      </c>
      <c r="M1427" t="str">
        <f>+VLOOKUP(Table1314[[#This Row],[DeviceMAC]],C1428:H3330,5,0)</f>
        <v>Device Connect Network</v>
      </c>
    </row>
    <row r="1428" spans="2:13" ht="28.8" hidden="1" x14ac:dyDescent="0.3">
      <c r="B1428" s="5" t="s">
        <v>26</v>
      </c>
      <c r="C1428" s="5" t="s">
        <v>111</v>
      </c>
      <c r="D1428" s="6">
        <v>44340</v>
      </c>
      <c r="E1428" s="28">
        <v>44340.310995370375</v>
      </c>
      <c r="F1428" s="7">
        <v>112</v>
      </c>
      <c r="G1428" s="7" t="str">
        <f>VLOOKUP(Table1314[[#This Row],[LogRecordType]],RecordTypes!$B$13:$C$27,2,0)</f>
        <v>Device Connect Network</v>
      </c>
      <c r="H1428" s="5" t="s">
        <v>112</v>
      </c>
      <c r="I1428" s="30">
        <f t="shared" si="22"/>
        <v>44340</v>
      </c>
      <c r="J1428" s="29">
        <f>+VLOOKUP(Table1314[[#This Row],[DeviceMAC]],C1429:F3331,3,0)</f>
        <v>44340.310983796298</v>
      </c>
      <c r="K1428">
        <f>+VLOOKUP(Table1314[[#This Row],[DeviceMAC]],C1429:F3331,4,0)</f>
        <v>113</v>
      </c>
      <c r="L1428" t="str">
        <f>VLOOKUP(Table1314[[#This Row],[PrevRecordType]],RecordTypes!$B$13:$C$27,2,0)</f>
        <v>User Login Start</v>
      </c>
      <c r="M1428" t="str">
        <f>+VLOOKUP(Table1314[[#This Row],[DeviceMAC]],C1429:H3331,5,0)</f>
        <v>User Login Start</v>
      </c>
    </row>
    <row r="1429" spans="2:13" ht="28.8" hidden="1" x14ac:dyDescent="0.3">
      <c r="B1429" s="5" t="s">
        <v>26</v>
      </c>
      <c r="C1429" s="5" t="s">
        <v>111</v>
      </c>
      <c r="D1429" s="6">
        <v>44340</v>
      </c>
      <c r="E1429" s="28">
        <v>44340.310983796298</v>
      </c>
      <c r="F1429" s="7">
        <v>113</v>
      </c>
      <c r="G1429" s="7" t="str">
        <f>VLOOKUP(Table1314[[#This Row],[LogRecordType]],RecordTypes!$B$13:$C$27,2,0)</f>
        <v>User Login Start</v>
      </c>
      <c r="H1429" s="5" t="s">
        <v>118</v>
      </c>
      <c r="I1429" s="30">
        <f t="shared" si="22"/>
        <v>44340</v>
      </c>
      <c r="J1429" s="29">
        <f>+VLOOKUP(Table1314[[#This Row],[DeviceMAC]],C1430:F3332,3,0)</f>
        <v>44340.310891203706</v>
      </c>
      <c r="K1429">
        <f>+VLOOKUP(Table1314[[#This Row],[DeviceMAC]],C1430:F3332,4,0)</f>
        <v>106</v>
      </c>
      <c r="L1429" t="str">
        <f>VLOOKUP(Table1314[[#This Row],[PrevRecordType]],RecordTypes!$B$13:$C$27,2,0)</f>
        <v>Device Start is Good</v>
      </c>
      <c r="M1429" t="str">
        <f>+VLOOKUP(Table1314[[#This Row],[DeviceMAC]],C1430:H3332,5,0)</f>
        <v>Device Start is Good</v>
      </c>
    </row>
    <row r="1430" spans="2:13" hidden="1" x14ac:dyDescent="0.3">
      <c r="B1430" s="5" t="s">
        <v>26</v>
      </c>
      <c r="C1430" s="5" t="s">
        <v>111</v>
      </c>
      <c r="D1430" s="6">
        <v>44340</v>
      </c>
      <c r="E1430" s="28">
        <v>44340.310891203706</v>
      </c>
      <c r="F1430" s="7">
        <v>106</v>
      </c>
      <c r="G1430" s="7" t="str">
        <f>VLOOKUP(Table1314[[#This Row],[LogRecordType]],RecordTypes!$B$13:$C$27,2,0)</f>
        <v>Device Start is Good</v>
      </c>
      <c r="H1430" s="5" t="s">
        <v>112</v>
      </c>
      <c r="I1430" s="30">
        <f t="shared" si="22"/>
        <v>44340</v>
      </c>
      <c r="J1430" s="29">
        <f>+VLOOKUP(Table1314[[#This Row],[DeviceMAC]],C1431:F3333,3,0)</f>
        <v>44340.31013888889</v>
      </c>
      <c r="K1430">
        <f>+VLOOKUP(Table1314[[#This Row],[DeviceMAC]],C1431:F3333,4,0)</f>
        <v>102</v>
      </c>
      <c r="L1430" t="str">
        <f>VLOOKUP(Table1314[[#This Row],[PrevRecordType]],RecordTypes!$B$13:$C$27,2,0)</f>
        <v>Device Start</v>
      </c>
      <c r="M1430" t="str">
        <f>+VLOOKUP(Table1314[[#This Row],[DeviceMAC]],C1431:H3333,5,0)</f>
        <v>Device Start</v>
      </c>
    </row>
    <row r="1431" spans="2:13" ht="28.8" hidden="1" x14ac:dyDescent="0.3">
      <c r="B1431" s="5" t="s">
        <v>29</v>
      </c>
      <c r="C1431" s="5" t="s">
        <v>113</v>
      </c>
      <c r="D1431" s="6">
        <v>44340</v>
      </c>
      <c r="E1431" s="28">
        <v>44340.310486111113</v>
      </c>
      <c r="F1431" s="7">
        <v>112</v>
      </c>
      <c r="G1431" s="7" t="str">
        <f>VLOOKUP(Table1314[[#This Row],[LogRecordType]],RecordTypes!$B$13:$C$27,2,0)</f>
        <v>Device Connect Network</v>
      </c>
      <c r="H1431" s="5" t="s">
        <v>114</v>
      </c>
      <c r="I1431" s="30">
        <f t="shared" si="22"/>
        <v>44339</v>
      </c>
      <c r="J1431" s="29">
        <f>+VLOOKUP(Table1314[[#This Row],[DeviceMAC]],C1432:F3334,3,0)</f>
        <v>44339.682384259264</v>
      </c>
      <c r="K1431">
        <f>+VLOOKUP(Table1314[[#This Row],[DeviceMAC]],C1432:F3334,4,0)</f>
        <v>156</v>
      </c>
      <c r="L1431" t="str">
        <f>VLOOKUP(Table1314[[#This Row],[PrevRecordType]],RecordTypes!$B$13:$C$27,2,0)</f>
        <v>PowerDown Or Network Disconnect Discovered</v>
      </c>
      <c r="M1431" s="31" t="str">
        <f>+VLOOKUP(Table1314[[#This Row],[DeviceMAC]],C1432:H3334,5,0)</f>
        <v>PowerDown Or Network Disconnect Discovered</v>
      </c>
    </row>
    <row r="1432" spans="2:13" hidden="1" x14ac:dyDescent="0.3">
      <c r="B1432" s="5" t="s">
        <v>26</v>
      </c>
      <c r="C1432" s="5" t="s">
        <v>111</v>
      </c>
      <c r="D1432" s="6">
        <v>44340</v>
      </c>
      <c r="E1432" s="28">
        <v>44340.31013888889</v>
      </c>
      <c r="F1432" s="7">
        <v>102</v>
      </c>
      <c r="G1432" s="7" t="str">
        <f>VLOOKUP(Table1314[[#This Row],[LogRecordType]],RecordTypes!$B$13:$C$27,2,0)</f>
        <v>Device Start</v>
      </c>
      <c r="H1432" s="5" t="s">
        <v>112</v>
      </c>
      <c r="I1432" s="30">
        <f t="shared" si="22"/>
        <v>44339</v>
      </c>
      <c r="J1432" s="29">
        <f>+VLOOKUP(Table1314[[#This Row],[DeviceMAC]],C1433:F3335,3,0)</f>
        <v>44339.688009259262</v>
      </c>
      <c r="K1432">
        <f>+VLOOKUP(Table1314[[#This Row],[DeviceMAC]],C1433:F3335,4,0)</f>
        <v>156</v>
      </c>
      <c r="L1432" t="str">
        <f>VLOOKUP(Table1314[[#This Row],[PrevRecordType]],RecordTypes!$B$13:$C$27,2,0)</f>
        <v>PowerDown Or Network Disconnect Discovered</v>
      </c>
      <c r="M1432" s="31" t="str">
        <f>+VLOOKUP(Table1314[[#This Row],[DeviceMAC]],C1433:H3335,5,0)</f>
        <v>PowerDown Or Network Disconnect Discovered</v>
      </c>
    </row>
    <row r="1433" spans="2:13" ht="28.8" x14ac:dyDescent="0.3">
      <c r="B1433" s="5" t="s">
        <v>26</v>
      </c>
      <c r="C1433" s="5" t="s">
        <v>95</v>
      </c>
      <c r="D1433" s="6">
        <v>44340</v>
      </c>
      <c r="E1433" s="28">
        <v>44340.309074074074</v>
      </c>
      <c r="F1433" s="7">
        <v>123</v>
      </c>
      <c r="G1433" s="7" t="str">
        <f>VLOOKUP(Table1314[[#This Row],[LogRecordType]],RecordTypes!$B$13:$C$27,2,0)</f>
        <v>User Login Start is Good</v>
      </c>
      <c r="H1433" s="5" t="s">
        <v>102</v>
      </c>
      <c r="I1433" s="30">
        <f t="shared" si="22"/>
        <v>44340</v>
      </c>
      <c r="J1433" s="29">
        <f>+VLOOKUP(Table1314[[#This Row],[DeviceMAC]],C1434:F3336,3,0)</f>
        <v>44340.308969907404</v>
      </c>
      <c r="K1433">
        <f>+VLOOKUP(Table1314[[#This Row],[DeviceMAC]],C1434:F3336,4,0)</f>
        <v>113</v>
      </c>
      <c r="L1433" t="str">
        <f>VLOOKUP(Table1314[[#This Row],[PrevRecordType]],RecordTypes!$B$13:$C$27,2,0)</f>
        <v>User Login Start</v>
      </c>
      <c r="M1433" t="str">
        <f>+VLOOKUP(Table1314[[#This Row],[DeviceMAC]],C1434:H3336,5,0)</f>
        <v>User Login Start</v>
      </c>
    </row>
    <row r="1434" spans="2:13" hidden="1" x14ac:dyDescent="0.3">
      <c r="B1434" s="5" t="s">
        <v>26</v>
      </c>
      <c r="C1434" s="5" t="s">
        <v>95</v>
      </c>
      <c r="D1434" s="6">
        <v>44340</v>
      </c>
      <c r="E1434" s="28">
        <v>44340.308969907404</v>
      </c>
      <c r="F1434" s="7">
        <v>113</v>
      </c>
      <c r="G1434" s="7" t="str">
        <f>VLOOKUP(Table1314[[#This Row],[LogRecordType]],RecordTypes!$B$13:$C$27,2,0)</f>
        <v>User Login Start</v>
      </c>
      <c r="H1434" s="5" t="s">
        <v>102</v>
      </c>
      <c r="I1434" s="30">
        <f t="shared" si="22"/>
        <v>44340</v>
      </c>
      <c r="J1434" s="29">
        <f>+VLOOKUP(Table1314[[#This Row],[DeviceMAC]],C1435:F3337,3,0)</f>
        <v>44340.298680555556</v>
      </c>
      <c r="K1434">
        <f>+VLOOKUP(Table1314[[#This Row],[DeviceMAC]],C1435:F3337,4,0)</f>
        <v>112</v>
      </c>
      <c r="L1434" t="str">
        <f>VLOOKUP(Table1314[[#This Row],[PrevRecordType]],RecordTypes!$B$13:$C$27,2,0)</f>
        <v>Device Connect Network</v>
      </c>
      <c r="M1434" t="str">
        <f>+VLOOKUP(Table1314[[#This Row],[DeviceMAC]],C1435:H3337,5,0)</f>
        <v>Device Connect Network</v>
      </c>
    </row>
    <row r="1435" spans="2:13" ht="28.8" hidden="1" x14ac:dyDescent="0.3">
      <c r="B1435" s="5" t="s">
        <v>26</v>
      </c>
      <c r="C1435" s="5" t="s">
        <v>109</v>
      </c>
      <c r="D1435" s="6">
        <v>44340</v>
      </c>
      <c r="E1435" s="28">
        <v>44340.308692129634</v>
      </c>
      <c r="F1435" s="7">
        <v>112</v>
      </c>
      <c r="G1435" s="7" t="str">
        <f>VLOOKUP(Table1314[[#This Row],[LogRecordType]],RecordTypes!$B$13:$C$27,2,0)</f>
        <v>Device Connect Network</v>
      </c>
      <c r="H1435" s="5" t="s">
        <v>110</v>
      </c>
      <c r="I1435" s="30">
        <f t="shared" si="22"/>
        <v>44339</v>
      </c>
      <c r="J1435" s="29">
        <f>+VLOOKUP(Table1314[[#This Row],[DeviceMAC]],C1436:F3338,3,0)</f>
        <v>44339.319386574083</v>
      </c>
      <c r="K1435">
        <f>+VLOOKUP(Table1314[[#This Row],[DeviceMAC]],C1436:F3338,4,0)</f>
        <v>156</v>
      </c>
      <c r="L1435" t="str">
        <f>VLOOKUP(Table1314[[#This Row],[PrevRecordType]],RecordTypes!$B$13:$C$27,2,0)</f>
        <v>PowerDown Or Network Disconnect Discovered</v>
      </c>
      <c r="M1435" s="31" t="str">
        <f>+VLOOKUP(Table1314[[#This Row],[DeviceMAC]],C1436:H3338,5,0)</f>
        <v>PowerDown Or Network Disconnect Discovered</v>
      </c>
    </row>
    <row r="1436" spans="2:13" ht="28.8" hidden="1" x14ac:dyDescent="0.3">
      <c r="B1436" s="5" t="s">
        <v>29</v>
      </c>
      <c r="C1436" s="5" t="s">
        <v>105</v>
      </c>
      <c r="D1436" s="6">
        <v>44340</v>
      </c>
      <c r="E1436" s="28">
        <v>44340.307037037041</v>
      </c>
      <c r="F1436" s="7">
        <v>112</v>
      </c>
      <c r="G1436" s="7" t="str">
        <f>VLOOKUP(Table1314[[#This Row],[LogRecordType]],RecordTypes!$B$13:$C$27,2,0)</f>
        <v>Device Connect Network</v>
      </c>
      <c r="H1436" s="5" t="s">
        <v>106</v>
      </c>
      <c r="I1436" s="30">
        <f t="shared" si="22"/>
        <v>44339</v>
      </c>
      <c r="J1436" s="29">
        <f>+VLOOKUP(Table1314[[#This Row],[DeviceMAC]],C1437:F3339,3,0)</f>
        <v>44339.686250000013</v>
      </c>
      <c r="K1436">
        <f>+VLOOKUP(Table1314[[#This Row],[DeviceMAC]],C1437:F3339,4,0)</f>
        <v>156</v>
      </c>
      <c r="L1436" t="str">
        <f>VLOOKUP(Table1314[[#This Row],[PrevRecordType]],RecordTypes!$B$13:$C$27,2,0)</f>
        <v>PowerDown Or Network Disconnect Discovered</v>
      </c>
      <c r="M1436" s="31" t="str">
        <f>+VLOOKUP(Table1314[[#This Row],[DeviceMAC]],C1437:H3339,5,0)</f>
        <v>PowerDown Or Network Disconnect Discovered</v>
      </c>
    </row>
    <row r="1437" spans="2:13" ht="28.8" hidden="1" x14ac:dyDescent="0.3">
      <c r="B1437" s="5" t="s">
        <v>29</v>
      </c>
      <c r="C1437" s="5" t="s">
        <v>107</v>
      </c>
      <c r="D1437" s="6">
        <v>44340</v>
      </c>
      <c r="E1437" s="28">
        <v>44340.306932870364</v>
      </c>
      <c r="F1437" s="7">
        <v>112</v>
      </c>
      <c r="G1437" s="7" t="str">
        <f>VLOOKUP(Table1314[[#This Row],[LogRecordType]],RecordTypes!$B$13:$C$27,2,0)</f>
        <v>Device Connect Network</v>
      </c>
      <c r="H1437" s="5" t="s">
        <v>108</v>
      </c>
      <c r="I1437" s="30">
        <f t="shared" si="22"/>
        <v>44339</v>
      </c>
      <c r="J1437" s="29">
        <f>+VLOOKUP(Table1314[[#This Row],[DeviceMAC]],C1438:F3340,3,0)</f>
        <v>44339.688692129625</v>
      </c>
      <c r="K1437">
        <f>+VLOOKUP(Table1314[[#This Row],[DeviceMAC]],C1438:F3340,4,0)</f>
        <v>156</v>
      </c>
      <c r="L1437" t="str">
        <f>VLOOKUP(Table1314[[#This Row],[PrevRecordType]],RecordTypes!$B$13:$C$27,2,0)</f>
        <v>PowerDown Or Network Disconnect Discovered</v>
      </c>
      <c r="M1437" s="31" t="str">
        <f>+VLOOKUP(Table1314[[#This Row],[DeviceMAC]],C1438:H3340,5,0)</f>
        <v>PowerDown Or Network Disconnect Discovered</v>
      </c>
    </row>
    <row r="1438" spans="2:13" ht="28.8" x14ac:dyDescent="0.3">
      <c r="B1438" s="5" t="s">
        <v>29</v>
      </c>
      <c r="C1438" s="5" t="s">
        <v>100</v>
      </c>
      <c r="D1438" s="6">
        <v>44340</v>
      </c>
      <c r="E1438" s="28">
        <v>44340.30569444444</v>
      </c>
      <c r="F1438" s="7">
        <v>123</v>
      </c>
      <c r="G1438" s="7" t="str">
        <f>VLOOKUP(Table1314[[#This Row],[LogRecordType]],RecordTypes!$B$13:$C$27,2,0)</f>
        <v>User Login Start is Good</v>
      </c>
      <c r="H1438" s="5" t="s">
        <v>104</v>
      </c>
      <c r="I1438" s="30">
        <f t="shared" si="22"/>
        <v>44340</v>
      </c>
      <c r="J1438" s="29">
        <f>+VLOOKUP(Table1314[[#This Row],[DeviceMAC]],C1439:F3341,3,0)</f>
        <v>44340.305590277771</v>
      </c>
      <c r="K1438">
        <f>+VLOOKUP(Table1314[[#This Row],[DeviceMAC]],C1439:F3341,4,0)</f>
        <v>113</v>
      </c>
      <c r="L1438" t="str">
        <f>VLOOKUP(Table1314[[#This Row],[PrevRecordType]],RecordTypes!$B$13:$C$27,2,0)</f>
        <v>User Login Start</v>
      </c>
      <c r="M1438" t="str">
        <f>+VLOOKUP(Table1314[[#This Row],[DeviceMAC]],C1439:H3341,5,0)</f>
        <v>User Login Start</v>
      </c>
    </row>
    <row r="1439" spans="2:13" ht="28.8" hidden="1" x14ac:dyDescent="0.3">
      <c r="B1439" s="5" t="s">
        <v>29</v>
      </c>
      <c r="C1439" s="5" t="s">
        <v>100</v>
      </c>
      <c r="D1439" s="6">
        <v>44340</v>
      </c>
      <c r="E1439" s="28">
        <v>44340.305590277771</v>
      </c>
      <c r="F1439" s="7">
        <v>113</v>
      </c>
      <c r="G1439" s="7" t="str">
        <f>VLOOKUP(Table1314[[#This Row],[LogRecordType]],RecordTypes!$B$13:$C$27,2,0)</f>
        <v>User Login Start</v>
      </c>
      <c r="H1439" s="5" t="s">
        <v>103</v>
      </c>
      <c r="I1439" s="30">
        <f t="shared" si="22"/>
        <v>44340</v>
      </c>
      <c r="J1439" s="29">
        <f>+VLOOKUP(Table1314[[#This Row],[DeviceMAC]],C1440:F3342,3,0)</f>
        <v>44340.305138888885</v>
      </c>
      <c r="K1439">
        <f>+VLOOKUP(Table1314[[#This Row],[DeviceMAC]],C1440:F3342,4,0)</f>
        <v>112</v>
      </c>
      <c r="L1439" t="str">
        <f>VLOOKUP(Table1314[[#This Row],[PrevRecordType]],RecordTypes!$B$13:$C$27,2,0)</f>
        <v>Device Connect Network</v>
      </c>
      <c r="M1439" t="str">
        <f>+VLOOKUP(Table1314[[#This Row],[DeviceMAC]],C1440:H3342,5,0)</f>
        <v>Device Connect Network</v>
      </c>
    </row>
    <row r="1440" spans="2:13" ht="28.8" hidden="1" x14ac:dyDescent="0.3">
      <c r="B1440" s="5" t="s">
        <v>29</v>
      </c>
      <c r="C1440" s="5" t="s">
        <v>100</v>
      </c>
      <c r="D1440" s="6">
        <v>44340</v>
      </c>
      <c r="E1440" s="28">
        <v>44340.305138888885</v>
      </c>
      <c r="F1440" s="7">
        <v>112</v>
      </c>
      <c r="G1440" s="7" t="str">
        <f>VLOOKUP(Table1314[[#This Row],[LogRecordType]],RecordTypes!$B$13:$C$27,2,0)</f>
        <v>Device Connect Network</v>
      </c>
      <c r="H1440" s="5" t="s">
        <v>101</v>
      </c>
      <c r="I1440" s="30">
        <f t="shared" si="22"/>
        <v>44340</v>
      </c>
      <c r="J1440" s="29">
        <f>+VLOOKUP(Table1314[[#This Row],[DeviceMAC]],C1441:F3343,3,0)</f>
        <v>44340.305034722216</v>
      </c>
      <c r="K1440">
        <f>+VLOOKUP(Table1314[[#This Row],[DeviceMAC]],C1441:F3343,4,0)</f>
        <v>106</v>
      </c>
      <c r="L1440" t="str">
        <f>VLOOKUP(Table1314[[#This Row],[PrevRecordType]],RecordTypes!$B$13:$C$27,2,0)</f>
        <v>Device Start is Good</v>
      </c>
      <c r="M1440" t="str">
        <f>+VLOOKUP(Table1314[[#This Row],[DeviceMAC]],C1441:H3343,5,0)</f>
        <v>Device Start is Good</v>
      </c>
    </row>
    <row r="1441" spans="2:13" hidden="1" x14ac:dyDescent="0.3">
      <c r="B1441" s="5" t="s">
        <v>29</v>
      </c>
      <c r="C1441" s="5" t="s">
        <v>100</v>
      </c>
      <c r="D1441" s="6">
        <v>44340</v>
      </c>
      <c r="E1441" s="28">
        <v>44340.305034722216</v>
      </c>
      <c r="F1441" s="7">
        <v>106</v>
      </c>
      <c r="G1441" s="7" t="str">
        <f>VLOOKUP(Table1314[[#This Row],[LogRecordType]],RecordTypes!$B$13:$C$27,2,0)</f>
        <v>Device Start is Good</v>
      </c>
      <c r="H1441" s="5" t="s">
        <v>101</v>
      </c>
      <c r="I1441" s="30">
        <f t="shared" si="22"/>
        <v>44340</v>
      </c>
      <c r="J1441" s="29">
        <f>+VLOOKUP(Table1314[[#This Row],[DeviceMAC]],C1442:F3344,3,0)</f>
        <v>44340.304502314808</v>
      </c>
      <c r="K1441">
        <f>+VLOOKUP(Table1314[[#This Row],[DeviceMAC]],C1442:F3344,4,0)</f>
        <v>102</v>
      </c>
      <c r="L1441" t="str">
        <f>VLOOKUP(Table1314[[#This Row],[PrevRecordType]],RecordTypes!$B$13:$C$27,2,0)</f>
        <v>Device Start</v>
      </c>
      <c r="M1441" t="str">
        <f>+VLOOKUP(Table1314[[#This Row],[DeviceMAC]],C1442:H3344,5,0)</f>
        <v>Device Start</v>
      </c>
    </row>
    <row r="1442" spans="2:13" hidden="1" x14ac:dyDescent="0.3">
      <c r="B1442" s="5" t="s">
        <v>29</v>
      </c>
      <c r="C1442" s="5" t="s">
        <v>100</v>
      </c>
      <c r="D1442" s="6">
        <v>44340</v>
      </c>
      <c r="E1442" s="28">
        <v>44340.304502314808</v>
      </c>
      <c r="F1442" s="7">
        <v>102</v>
      </c>
      <c r="G1442" s="7" t="str">
        <f>VLOOKUP(Table1314[[#This Row],[LogRecordType]],RecordTypes!$B$13:$C$27,2,0)</f>
        <v>Device Start</v>
      </c>
      <c r="H1442" s="5" t="s">
        <v>101</v>
      </c>
      <c r="I1442" s="30">
        <f t="shared" si="22"/>
        <v>44339</v>
      </c>
      <c r="J1442" s="29">
        <f>+VLOOKUP(Table1314[[#This Row],[DeviceMAC]],C1443:F3345,3,0)</f>
        <v>44339.693414351852</v>
      </c>
      <c r="K1442">
        <f>+VLOOKUP(Table1314[[#This Row],[DeviceMAC]],C1443:F3345,4,0)</f>
        <v>156</v>
      </c>
      <c r="L1442" t="str">
        <f>VLOOKUP(Table1314[[#This Row],[PrevRecordType]],RecordTypes!$B$13:$C$27,2,0)</f>
        <v>PowerDown Or Network Disconnect Discovered</v>
      </c>
      <c r="M1442" s="31" t="str">
        <f>+VLOOKUP(Table1314[[#This Row],[DeviceMAC]],C1443:H3345,5,0)</f>
        <v>PowerDown Or Network Disconnect Discovered</v>
      </c>
    </row>
    <row r="1443" spans="2:13" ht="28.8" x14ac:dyDescent="0.3">
      <c r="B1443" s="5" t="s">
        <v>29</v>
      </c>
      <c r="C1443" s="5" t="s">
        <v>97</v>
      </c>
      <c r="D1443" s="6">
        <v>44340</v>
      </c>
      <c r="E1443" s="28">
        <v>44340.30190972222</v>
      </c>
      <c r="F1443" s="7">
        <v>123</v>
      </c>
      <c r="G1443" s="7" t="str">
        <f>VLOOKUP(Table1314[[#This Row],[LogRecordType]],RecordTypes!$B$13:$C$27,2,0)</f>
        <v>User Login Start is Good</v>
      </c>
      <c r="H1443" s="5" t="s">
        <v>94</v>
      </c>
      <c r="I1443" s="30">
        <f t="shared" si="22"/>
        <v>44340</v>
      </c>
      <c r="J1443" s="29">
        <f>+VLOOKUP(Table1314[[#This Row],[DeviceMAC]],C1444:F3346,3,0)</f>
        <v>44340.301759259259</v>
      </c>
      <c r="K1443">
        <f>+VLOOKUP(Table1314[[#This Row],[DeviceMAC]],C1444:F3346,4,0)</f>
        <v>113</v>
      </c>
      <c r="L1443" t="str">
        <f>VLOOKUP(Table1314[[#This Row],[PrevRecordType]],RecordTypes!$B$13:$C$27,2,0)</f>
        <v>User Login Start</v>
      </c>
      <c r="M1443" t="str">
        <f>+VLOOKUP(Table1314[[#This Row],[DeviceMAC]],C1444:H3346,5,0)</f>
        <v>User Login Start</v>
      </c>
    </row>
    <row r="1444" spans="2:13" ht="28.8" hidden="1" x14ac:dyDescent="0.3">
      <c r="B1444" s="5" t="s">
        <v>29</v>
      </c>
      <c r="C1444" s="5" t="s">
        <v>97</v>
      </c>
      <c r="D1444" s="6">
        <v>44340</v>
      </c>
      <c r="E1444" s="28">
        <v>44340.301759259259</v>
      </c>
      <c r="F1444" s="7">
        <v>113</v>
      </c>
      <c r="G1444" s="7" t="str">
        <f>VLOOKUP(Table1314[[#This Row],[LogRecordType]],RecordTypes!$B$13:$C$27,2,0)</f>
        <v>User Login Start</v>
      </c>
      <c r="H1444" s="5" t="s">
        <v>99</v>
      </c>
      <c r="I1444" s="30">
        <f t="shared" si="22"/>
        <v>44340</v>
      </c>
      <c r="J1444" s="29">
        <f>+VLOOKUP(Table1314[[#This Row],[DeviceMAC]],C1445:F3347,3,0)</f>
        <v>44340.300555555557</v>
      </c>
      <c r="K1444">
        <f>+VLOOKUP(Table1314[[#This Row],[DeviceMAC]],C1445:F3347,4,0)</f>
        <v>112</v>
      </c>
      <c r="L1444" t="str">
        <f>VLOOKUP(Table1314[[#This Row],[PrevRecordType]],RecordTypes!$B$13:$C$27,2,0)</f>
        <v>Device Connect Network</v>
      </c>
      <c r="M1444" t="str">
        <f>+VLOOKUP(Table1314[[#This Row],[DeviceMAC]],C1445:H3347,5,0)</f>
        <v>Device Connect Network</v>
      </c>
    </row>
    <row r="1445" spans="2:13" ht="28.8" hidden="1" x14ac:dyDescent="0.3">
      <c r="B1445" s="5" t="s">
        <v>29</v>
      </c>
      <c r="C1445" s="5" t="s">
        <v>97</v>
      </c>
      <c r="D1445" s="6">
        <v>44340</v>
      </c>
      <c r="E1445" s="28">
        <v>44340.300555555557</v>
      </c>
      <c r="F1445" s="7">
        <v>112</v>
      </c>
      <c r="G1445" s="7" t="str">
        <f>VLOOKUP(Table1314[[#This Row],[LogRecordType]],RecordTypes!$B$13:$C$27,2,0)</f>
        <v>Device Connect Network</v>
      </c>
      <c r="H1445" s="5" t="s">
        <v>98</v>
      </c>
      <c r="I1445" s="30">
        <f t="shared" si="22"/>
        <v>44340</v>
      </c>
      <c r="J1445" s="29">
        <f>+VLOOKUP(Table1314[[#This Row],[DeviceMAC]],C1446:F3348,3,0)</f>
        <v>44340.300451388888</v>
      </c>
      <c r="K1445">
        <f>+VLOOKUP(Table1314[[#This Row],[DeviceMAC]],C1446:F3348,4,0)</f>
        <v>106</v>
      </c>
      <c r="L1445" t="str">
        <f>VLOOKUP(Table1314[[#This Row],[PrevRecordType]],RecordTypes!$B$13:$C$27,2,0)</f>
        <v>Device Start is Good</v>
      </c>
      <c r="M1445" t="str">
        <f>+VLOOKUP(Table1314[[#This Row],[DeviceMAC]],C1446:H3348,5,0)</f>
        <v>Device Start is Good</v>
      </c>
    </row>
    <row r="1446" spans="2:13" hidden="1" x14ac:dyDescent="0.3">
      <c r="B1446" s="5" t="s">
        <v>29</v>
      </c>
      <c r="C1446" s="5" t="s">
        <v>97</v>
      </c>
      <c r="D1446" s="6">
        <v>44340</v>
      </c>
      <c r="E1446" s="28">
        <v>44340.300451388888</v>
      </c>
      <c r="F1446" s="7">
        <v>106</v>
      </c>
      <c r="G1446" s="7" t="str">
        <f>VLOOKUP(Table1314[[#This Row],[LogRecordType]],RecordTypes!$B$13:$C$27,2,0)</f>
        <v>Device Start is Good</v>
      </c>
      <c r="H1446" s="5" t="s">
        <v>98</v>
      </c>
      <c r="I1446" s="30">
        <f t="shared" si="22"/>
        <v>44340</v>
      </c>
      <c r="J1446" s="29">
        <f>+VLOOKUP(Table1314[[#This Row],[DeviceMAC]],C1447:F3349,3,0)</f>
        <v>44340.299745370365</v>
      </c>
      <c r="K1446">
        <f>+VLOOKUP(Table1314[[#This Row],[DeviceMAC]],C1447:F3349,4,0)</f>
        <v>102</v>
      </c>
      <c r="L1446" t="str">
        <f>VLOOKUP(Table1314[[#This Row],[PrevRecordType]],RecordTypes!$B$13:$C$27,2,0)</f>
        <v>Device Start</v>
      </c>
      <c r="M1446" t="str">
        <f>+VLOOKUP(Table1314[[#This Row],[DeviceMAC]],C1447:H3349,5,0)</f>
        <v>Device Start</v>
      </c>
    </row>
    <row r="1447" spans="2:13" hidden="1" x14ac:dyDescent="0.3">
      <c r="B1447" s="5" t="s">
        <v>29</v>
      </c>
      <c r="C1447" s="5" t="s">
        <v>97</v>
      </c>
      <c r="D1447" s="6">
        <v>44340</v>
      </c>
      <c r="E1447" s="28">
        <v>44340.299745370365</v>
      </c>
      <c r="F1447" s="7">
        <v>102</v>
      </c>
      <c r="G1447" s="7" t="str">
        <f>VLOOKUP(Table1314[[#This Row],[LogRecordType]],RecordTypes!$B$13:$C$27,2,0)</f>
        <v>Device Start</v>
      </c>
      <c r="H1447" s="5" t="s">
        <v>98</v>
      </c>
      <c r="I1447" s="30">
        <f t="shared" si="22"/>
        <v>44339</v>
      </c>
      <c r="J1447" s="29">
        <f>+VLOOKUP(Table1314[[#This Row],[DeviceMAC]],C1448:F3350,3,0)</f>
        <v>44339.679872685185</v>
      </c>
      <c r="K1447">
        <f>+VLOOKUP(Table1314[[#This Row],[DeviceMAC]],C1448:F3350,4,0)</f>
        <v>156</v>
      </c>
      <c r="L1447" t="str">
        <f>VLOOKUP(Table1314[[#This Row],[PrevRecordType]],RecordTypes!$B$13:$C$27,2,0)</f>
        <v>PowerDown Or Network Disconnect Discovered</v>
      </c>
      <c r="M1447" s="31" t="str">
        <f>+VLOOKUP(Table1314[[#This Row],[DeviceMAC]],C1448:H3350,5,0)</f>
        <v>PowerDown Or Network Disconnect Discovered</v>
      </c>
    </row>
    <row r="1448" spans="2:13" ht="28.8" hidden="1" x14ac:dyDescent="0.3">
      <c r="B1448" s="5" t="s">
        <v>26</v>
      </c>
      <c r="C1448" s="5" t="s">
        <v>95</v>
      </c>
      <c r="D1448" s="6">
        <v>44340</v>
      </c>
      <c r="E1448" s="28">
        <v>44340.298680555556</v>
      </c>
      <c r="F1448" s="7">
        <v>112</v>
      </c>
      <c r="G1448" s="7" t="str">
        <f>VLOOKUP(Table1314[[#This Row],[LogRecordType]],RecordTypes!$B$13:$C$27,2,0)</f>
        <v>Device Connect Network</v>
      </c>
      <c r="H1448" s="5" t="s">
        <v>96</v>
      </c>
      <c r="I1448" s="30">
        <f t="shared" si="22"/>
        <v>44339</v>
      </c>
      <c r="J1448" s="29">
        <f>+VLOOKUP(Table1314[[#This Row],[DeviceMAC]],C1449:F3351,3,0)</f>
        <v>44339.679594907408</v>
      </c>
      <c r="K1448">
        <f>+VLOOKUP(Table1314[[#This Row],[DeviceMAC]],C1449:F3351,4,0)</f>
        <v>156</v>
      </c>
      <c r="L1448" t="str">
        <f>VLOOKUP(Table1314[[#This Row],[PrevRecordType]],RecordTypes!$B$13:$C$27,2,0)</f>
        <v>PowerDown Or Network Disconnect Discovered</v>
      </c>
      <c r="M1448" s="31" t="str">
        <f>+VLOOKUP(Table1314[[#This Row],[DeviceMAC]],C1449:H3351,5,0)</f>
        <v>PowerDown Or Network Disconnect Discovered</v>
      </c>
    </row>
    <row r="1449" spans="2:13" ht="28.8" x14ac:dyDescent="0.3">
      <c r="B1449" s="5" t="s">
        <v>29</v>
      </c>
      <c r="C1449" s="5" t="s">
        <v>74</v>
      </c>
      <c r="D1449" s="6">
        <v>44340</v>
      </c>
      <c r="E1449" s="28">
        <v>44340.296932870362</v>
      </c>
      <c r="F1449" s="7">
        <v>123</v>
      </c>
      <c r="G1449" s="7" t="str">
        <f>VLOOKUP(Table1314[[#This Row],[LogRecordType]],RecordTypes!$B$13:$C$27,2,0)</f>
        <v>User Login Start is Good</v>
      </c>
      <c r="H1449" s="5" t="s">
        <v>94</v>
      </c>
      <c r="I1449" s="30">
        <f t="shared" si="22"/>
        <v>44340</v>
      </c>
      <c r="J1449" s="29">
        <f>+VLOOKUP(Table1314[[#This Row],[DeviceMAC]],C1450:F3352,3,0)</f>
        <v>44340.296921296285</v>
      </c>
      <c r="K1449">
        <f>+VLOOKUP(Table1314[[#This Row],[DeviceMAC]],C1450:F3352,4,0)</f>
        <v>113</v>
      </c>
      <c r="L1449" t="str">
        <f>VLOOKUP(Table1314[[#This Row],[PrevRecordType]],RecordTypes!$B$13:$C$27,2,0)</f>
        <v>User Login Start</v>
      </c>
      <c r="M1449" t="str">
        <f>+VLOOKUP(Table1314[[#This Row],[DeviceMAC]],C1450:H3352,5,0)</f>
        <v>User Login Start</v>
      </c>
    </row>
    <row r="1450" spans="2:13" hidden="1" x14ac:dyDescent="0.3">
      <c r="B1450" s="5" t="s">
        <v>29</v>
      </c>
      <c r="C1450" s="5" t="s">
        <v>74</v>
      </c>
      <c r="D1450" s="6">
        <v>44340</v>
      </c>
      <c r="E1450" s="28">
        <v>44340.296921296285</v>
      </c>
      <c r="F1450" s="7">
        <v>113</v>
      </c>
      <c r="G1450" s="7" t="str">
        <f>VLOOKUP(Table1314[[#This Row],[LogRecordType]],RecordTypes!$B$13:$C$27,2,0)</f>
        <v>User Login Start</v>
      </c>
      <c r="H1450" s="5" t="s">
        <v>94</v>
      </c>
      <c r="I1450" s="30">
        <f t="shared" si="22"/>
        <v>44340</v>
      </c>
      <c r="J1450" s="29">
        <f>+VLOOKUP(Table1314[[#This Row],[DeviceMAC]],C1451:F3353,3,0)</f>
        <v>44340.292453703696</v>
      </c>
      <c r="K1450">
        <f>+VLOOKUP(Table1314[[#This Row],[DeviceMAC]],C1451:F3353,4,0)</f>
        <v>112</v>
      </c>
      <c r="L1450" t="str">
        <f>VLOOKUP(Table1314[[#This Row],[PrevRecordType]],RecordTypes!$B$13:$C$27,2,0)</f>
        <v>Device Connect Network</v>
      </c>
      <c r="M1450" t="str">
        <f>+VLOOKUP(Table1314[[#This Row],[DeviceMAC]],C1451:H3353,5,0)</f>
        <v>Device Connect Network</v>
      </c>
    </row>
    <row r="1451" spans="2:13" ht="28.8" x14ac:dyDescent="0.3">
      <c r="B1451" s="5" t="s">
        <v>29</v>
      </c>
      <c r="C1451" s="5" t="s">
        <v>60</v>
      </c>
      <c r="D1451" s="6">
        <v>44340</v>
      </c>
      <c r="E1451" s="28">
        <v>44340.296782407408</v>
      </c>
      <c r="F1451" s="7">
        <v>123</v>
      </c>
      <c r="G1451" s="7" t="str">
        <f>VLOOKUP(Table1314[[#This Row],[LogRecordType]],RecordTypes!$B$13:$C$27,2,0)</f>
        <v>User Login Start is Good</v>
      </c>
      <c r="H1451" s="5" t="s">
        <v>76</v>
      </c>
      <c r="I1451" s="30">
        <f t="shared" si="22"/>
        <v>44340</v>
      </c>
      <c r="J1451" s="29">
        <f>+VLOOKUP(Table1314[[#This Row],[DeviceMAC]],C1452:F3354,3,0)</f>
        <v>44340.296701388892</v>
      </c>
      <c r="K1451">
        <f>+VLOOKUP(Table1314[[#This Row],[DeviceMAC]],C1452:F3354,4,0)</f>
        <v>113</v>
      </c>
      <c r="L1451" t="str">
        <f>VLOOKUP(Table1314[[#This Row],[PrevRecordType]],RecordTypes!$B$13:$C$27,2,0)</f>
        <v>User Login Start</v>
      </c>
      <c r="M1451" t="str">
        <f>+VLOOKUP(Table1314[[#This Row],[DeviceMAC]],C1452:H3354,5,0)</f>
        <v>User Login Start</v>
      </c>
    </row>
    <row r="1452" spans="2:13" hidden="1" x14ac:dyDescent="0.3">
      <c r="B1452" s="5" t="s">
        <v>29</v>
      </c>
      <c r="C1452" s="5" t="s">
        <v>60</v>
      </c>
      <c r="D1452" s="6">
        <v>44340</v>
      </c>
      <c r="E1452" s="28">
        <v>44340.296701388892</v>
      </c>
      <c r="F1452" s="7">
        <v>113</v>
      </c>
      <c r="G1452" s="7" t="str">
        <f>VLOOKUP(Table1314[[#This Row],[LogRecordType]],RecordTypes!$B$13:$C$27,2,0)</f>
        <v>User Login Start</v>
      </c>
      <c r="H1452" s="5" t="s">
        <v>76</v>
      </c>
      <c r="I1452" s="30">
        <f t="shared" si="22"/>
        <v>44340</v>
      </c>
      <c r="J1452" s="29">
        <f>+VLOOKUP(Table1314[[#This Row],[DeviceMAC]],C1453:F3355,3,0)</f>
        <v>44340.286111111112</v>
      </c>
      <c r="K1452">
        <f>+VLOOKUP(Table1314[[#This Row],[DeviceMAC]],C1453:F3355,4,0)</f>
        <v>112</v>
      </c>
      <c r="L1452" t="str">
        <f>VLOOKUP(Table1314[[#This Row],[PrevRecordType]],RecordTypes!$B$13:$C$27,2,0)</f>
        <v>Device Connect Network</v>
      </c>
      <c r="M1452" t="str">
        <f>+VLOOKUP(Table1314[[#This Row],[DeviceMAC]],C1453:H3355,5,0)</f>
        <v>Device Connect Network</v>
      </c>
    </row>
    <row r="1453" spans="2:13" ht="28.8" x14ac:dyDescent="0.3">
      <c r="B1453" s="5" t="s">
        <v>26</v>
      </c>
      <c r="C1453" s="5" t="s">
        <v>85</v>
      </c>
      <c r="D1453" s="6">
        <v>44340</v>
      </c>
      <c r="E1453" s="28">
        <v>44340.295729166668</v>
      </c>
      <c r="F1453" s="7">
        <v>123</v>
      </c>
      <c r="G1453" s="7" t="str">
        <f>VLOOKUP(Table1314[[#This Row],[LogRecordType]],RecordTypes!$B$13:$C$27,2,0)</f>
        <v>User Login Start is Good</v>
      </c>
      <c r="H1453" s="5" t="s">
        <v>90</v>
      </c>
      <c r="I1453" s="30">
        <f t="shared" si="22"/>
        <v>44340</v>
      </c>
      <c r="J1453" s="29">
        <f>+VLOOKUP(Table1314[[#This Row],[DeviceMAC]],C1454:F3356,3,0)</f>
        <v>44340.295578703706</v>
      </c>
      <c r="K1453">
        <f>+VLOOKUP(Table1314[[#This Row],[DeviceMAC]],C1454:F3356,4,0)</f>
        <v>113</v>
      </c>
      <c r="L1453" t="str">
        <f>VLOOKUP(Table1314[[#This Row],[PrevRecordType]],RecordTypes!$B$13:$C$27,2,0)</f>
        <v>User Login Start</v>
      </c>
      <c r="M1453" t="str">
        <f>+VLOOKUP(Table1314[[#This Row],[DeviceMAC]],C1454:H3356,5,0)</f>
        <v>User Login Start</v>
      </c>
    </row>
    <row r="1454" spans="2:13" ht="28.8" hidden="1" x14ac:dyDescent="0.3">
      <c r="B1454" s="5" t="s">
        <v>26</v>
      </c>
      <c r="C1454" s="5" t="s">
        <v>85</v>
      </c>
      <c r="D1454" s="6">
        <v>44340</v>
      </c>
      <c r="E1454" s="28">
        <v>44340.295578703706</v>
      </c>
      <c r="F1454" s="7">
        <v>113</v>
      </c>
      <c r="G1454" s="7" t="str">
        <f>VLOOKUP(Table1314[[#This Row],[LogRecordType]],RecordTypes!$B$13:$C$27,2,0)</f>
        <v>User Login Start</v>
      </c>
      <c r="H1454" s="5" t="s">
        <v>89</v>
      </c>
      <c r="I1454" s="30">
        <f t="shared" si="22"/>
        <v>44340</v>
      </c>
      <c r="J1454" s="29">
        <f>+VLOOKUP(Table1314[[#This Row],[DeviceMAC]],C1455:F3357,3,0)</f>
        <v>44340.294768518521</v>
      </c>
      <c r="K1454">
        <f>+VLOOKUP(Table1314[[#This Row],[DeviceMAC]],C1455:F3357,4,0)</f>
        <v>112</v>
      </c>
      <c r="L1454" t="str">
        <f>VLOOKUP(Table1314[[#This Row],[PrevRecordType]],RecordTypes!$B$13:$C$27,2,0)</f>
        <v>Device Connect Network</v>
      </c>
      <c r="M1454" t="str">
        <f>+VLOOKUP(Table1314[[#This Row],[DeviceMAC]],C1455:H3357,5,0)</f>
        <v>Device Connect Network</v>
      </c>
    </row>
    <row r="1455" spans="2:13" ht="28.8" x14ac:dyDescent="0.3">
      <c r="B1455" s="5" t="s">
        <v>29</v>
      </c>
      <c r="C1455" s="5" t="s">
        <v>83</v>
      </c>
      <c r="D1455" s="6">
        <v>44340</v>
      </c>
      <c r="E1455" s="28">
        <v>44340.295277777783</v>
      </c>
      <c r="F1455" s="7">
        <v>123</v>
      </c>
      <c r="G1455" s="7" t="str">
        <f>VLOOKUP(Table1314[[#This Row],[LogRecordType]],RecordTypes!$B$13:$C$27,2,0)</f>
        <v>User Login Start is Good</v>
      </c>
      <c r="H1455" s="5" t="s">
        <v>93</v>
      </c>
      <c r="I1455" s="30">
        <f t="shared" si="22"/>
        <v>44340</v>
      </c>
      <c r="J1455" s="29">
        <f>+VLOOKUP(Table1314[[#This Row],[DeviceMAC]],C1456:F3358,3,0)</f>
        <v>44340.295115740744</v>
      </c>
      <c r="K1455">
        <f>+VLOOKUP(Table1314[[#This Row],[DeviceMAC]],C1456:F3358,4,0)</f>
        <v>113</v>
      </c>
      <c r="L1455" t="str">
        <f>VLOOKUP(Table1314[[#This Row],[PrevRecordType]],RecordTypes!$B$13:$C$27,2,0)</f>
        <v>User Login Start</v>
      </c>
      <c r="M1455" t="str">
        <f>+VLOOKUP(Table1314[[#This Row],[DeviceMAC]],C1456:H3358,5,0)</f>
        <v>User Login Start</v>
      </c>
    </row>
    <row r="1456" spans="2:13" ht="28.8" hidden="1" x14ac:dyDescent="0.3">
      <c r="B1456" s="5" t="s">
        <v>29</v>
      </c>
      <c r="C1456" s="5" t="s">
        <v>83</v>
      </c>
      <c r="D1456" s="6">
        <v>44340</v>
      </c>
      <c r="E1456" s="28">
        <v>44340.295115740744</v>
      </c>
      <c r="F1456" s="7">
        <v>113</v>
      </c>
      <c r="G1456" s="7" t="str">
        <f>VLOOKUP(Table1314[[#This Row],[LogRecordType]],RecordTypes!$B$13:$C$27,2,0)</f>
        <v>User Login Start</v>
      </c>
      <c r="H1456" s="5" t="s">
        <v>92</v>
      </c>
      <c r="I1456" s="30">
        <f t="shared" si="22"/>
        <v>44340</v>
      </c>
      <c r="J1456" s="29">
        <f>+VLOOKUP(Table1314[[#This Row],[DeviceMAC]],C1457:F3359,3,0)</f>
        <v>44340.294594907413</v>
      </c>
      <c r="K1456">
        <f>+VLOOKUP(Table1314[[#This Row],[DeviceMAC]],C1457:F3359,4,0)</f>
        <v>112</v>
      </c>
      <c r="L1456" t="str">
        <f>VLOOKUP(Table1314[[#This Row],[PrevRecordType]],RecordTypes!$B$13:$C$27,2,0)</f>
        <v>Device Connect Network</v>
      </c>
      <c r="M1456" t="str">
        <f>+VLOOKUP(Table1314[[#This Row],[DeviceMAC]],C1457:H3359,5,0)</f>
        <v>Device Connect Network</v>
      </c>
    </row>
    <row r="1457" spans="2:13" ht="28.8" hidden="1" x14ac:dyDescent="0.3">
      <c r="B1457" s="5" t="s">
        <v>26</v>
      </c>
      <c r="C1457" s="5" t="s">
        <v>85</v>
      </c>
      <c r="D1457" s="6">
        <v>44340</v>
      </c>
      <c r="E1457" s="28">
        <v>44340.294768518521</v>
      </c>
      <c r="F1457" s="7">
        <v>112</v>
      </c>
      <c r="G1457" s="7" t="str">
        <f>VLOOKUP(Table1314[[#This Row],[LogRecordType]],RecordTypes!$B$13:$C$27,2,0)</f>
        <v>Device Connect Network</v>
      </c>
      <c r="H1457" s="5" t="s">
        <v>86</v>
      </c>
      <c r="I1457" s="30">
        <f t="shared" si="22"/>
        <v>44340</v>
      </c>
      <c r="J1457" s="29">
        <f>+VLOOKUP(Table1314[[#This Row],[DeviceMAC]],C1458:F3360,3,0)</f>
        <v>44340.294664351852</v>
      </c>
      <c r="K1457">
        <f>+VLOOKUP(Table1314[[#This Row],[DeviceMAC]],C1458:F3360,4,0)</f>
        <v>106</v>
      </c>
      <c r="L1457" t="str">
        <f>VLOOKUP(Table1314[[#This Row],[PrevRecordType]],RecordTypes!$B$13:$C$27,2,0)</f>
        <v>Device Start is Good</v>
      </c>
      <c r="M1457" t="str">
        <f>+VLOOKUP(Table1314[[#This Row],[DeviceMAC]],C1458:H3360,5,0)</f>
        <v>Device Start is Good</v>
      </c>
    </row>
    <row r="1458" spans="2:13" hidden="1" x14ac:dyDescent="0.3">
      <c r="B1458" s="5" t="s">
        <v>26</v>
      </c>
      <c r="C1458" s="5" t="s">
        <v>85</v>
      </c>
      <c r="D1458" s="6">
        <v>44340</v>
      </c>
      <c r="E1458" s="28">
        <v>44340.294664351852</v>
      </c>
      <c r="F1458" s="7">
        <v>106</v>
      </c>
      <c r="G1458" s="7" t="str">
        <f>VLOOKUP(Table1314[[#This Row],[LogRecordType]],RecordTypes!$B$13:$C$27,2,0)</f>
        <v>Device Start is Good</v>
      </c>
      <c r="H1458" s="5" t="s">
        <v>86</v>
      </c>
      <c r="I1458" s="30">
        <f t="shared" si="22"/>
        <v>44340</v>
      </c>
      <c r="J1458" s="29">
        <f>+VLOOKUP(Table1314[[#This Row],[DeviceMAC]],C1459:F3361,3,0)</f>
        <v>44340.293946759259</v>
      </c>
      <c r="K1458">
        <f>+VLOOKUP(Table1314[[#This Row],[DeviceMAC]],C1459:F3361,4,0)</f>
        <v>102</v>
      </c>
      <c r="L1458" t="str">
        <f>VLOOKUP(Table1314[[#This Row],[PrevRecordType]],RecordTypes!$B$13:$C$27,2,0)</f>
        <v>Device Start</v>
      </c>
      <c r="M1458" t="str">
        <f>+VLOOKUP(Table1314[[#This Row],[DeviceMAC]],C1459:H3361,5,0)</f>
        <v>Device Start</v>
      </c>
    </row>
    <row r="1459" spans="2:13" ht="28.8" hidden="1" x14ac:dyDescent="0.3">
      <c r="B1459" s="5" t="s">
        <v>29</v>
      </c>
      <c r="C1459" s="5" t="s">
        <v>83</v>
      </c>
      <c r="D1459" s="6">
        <v>44340</v>
      </c>
      <c r="E1459" s="28">
        <v>44340.294594907413</v>
      </c>
      <c r="F1459" s="7">
        <v>112</v>
      </c>
      <c r="G1459" s="7" t="str">
        <f>VLOOKUP(Table1314[[#This Row],[LogRecordType]],RecordTypes!$B$13:$C$27,2,0)</f>
        <v>Device Connect Network</v>
      </c>
      <c r="H1459" s="5" t="s">
        <v>84</v>
      </c>
      <c r="I1459" s="30">
        <f t="shared" si="22"/>
        <v>44340</v>
      </c>
      <c r="J1459" s="29">
        <f>+VLOOKUP(Table1314[[#This Row],[DeviceMAC]],C1460:F3362,3,0)</f>
        <v>44340.294490740744</v>
      </c>
      <c r="K1459">
        <f>+VLOOKUP(Table1314[[#This Row],[DeviceMAC]],C1460:F3362,4,0)</f>
        <v>106</v>
      </c>
      <c r="L1459" t="str">
        <f>VLOOKUP(Table1314[[#This Row],[PrevRecordType]],RecordTypes!$B$13:$C$27,2,0)</f>
        <v>Device Start is Good</v>
      </c>
      <c r="M1459" t="str">
        <f>+VLOOKUP(Table1314[[#This Row],[DeviceMAC]],C1460:H3362,5,0)</f>
        <v>Device Start is Good</v>
      </c>
    </row>
    <row r="1460" spans="2:13" ht="28.8" x14ac:dyDescent="0.3">
      <c r="B1460" s="5" t="s">
        <v>26</v>
      </c>
      <c r="C1460" s="5" t="s">
        <v>72</v>
      </c>
      <c r="D1460" s="6">
        <v>44340</v>
      </c>
      <c r="E1460" s="28">
        <v>44340.294548611113</v>
      </c>
      <c r="F1460" s="7">
        <v>123</v>
      </c>
      <c r="G1460" s="7" t="str">
        <f>VLOOKUP(Table1314[[#This Row],[LogRecordType]],RecordTypes!$B$13:$C$27,2,0)</f>
        <v>User Login Start is Good</v>
      </c>
      <c r="H1460" s="5" t="s">
        <v>68</v>
      </c>
      <c r="I1460" s="30">
        <f t="shared" si="22"/>
        <v>44340</v>
      </c>
      <c r="J1460" s="29">
        <f>+VLOOKUP(Table1314[[#This Row],[DeviceMAC]],C1461:F3363,3,0)</f>
        <v>44340.29451388889</v>
      </c>
      <c r="K1460">
        <f>+VLOOKUP(Table1314[[#This Row],[DeviceMAC]],C1461:F3363,4,0)</f>
        <v>113</v>
      </c>
      <c r="L1460" t="str">
        <f>VLOOKUP(Table1314[[#This Row],[PrevRecordType]],RecordTypes!$B$13:$C$27,2,0)</f>
        <v>User Login Start</v>
      </c>
      <c r="M1460" t="str">
        <f>+VLOOKUP(Table1314[[#This Row],[DeviceMAC]],C1461:H3363,5,0)</f>
        <v>User Login Start</v>
      </c>
    </row>
    <row r="1461" spans="2:13" ht="28.8" hidden="1" x14ac:dyDescent="0.3">
      <c r="B1461" s="5" t="s">
        <v>26</v>
      </c>
      <c r="C1461" s="5" t="s">
        <v>72</v>
      </c>
      <c r="D1461" s="6">
        <v>44340</v>
      </c>
      <c r="E1461" s="28">
        <v>44340.29451388889</v>
      </c>
      <c r="F1461" s="7">
        <v>113</v>
      </c>
      <c r="G1461" s="7" t="str">
        <f>VLOOKUP(Table1314[[#This Row],[LogRecordType]],RecordTypes!$B$13:$C$27,2,0)</f>
        <v>User Login Start</v>
      </c>
      <c r="H1461" s="5" t="s">
        <v>87</v>
      </c>
      <c r="I1461" s="30">
        <f t="shared" si="22"/>
        <v>44340</v>
      </c>
      <c r="J1461" s="29">
        <f>+VLOOKUP(Table1314[[#This Row],[DeviceMAC]],C1462:F3364,3,0)</f>
        <v>44340.29383101852</v>
      </c>
      <c r="K1461">
        <f>+VLOOKUP(Table1314[[#This Row],[DeviceMAC]],C1462:F3364,4,0)</f>
        <v>112</v>
      </c>
      <c r="L1461" t="str">
        <f>VLOOKUP(Table1314[[#This Row],[PrevRecordType]],RecordTypes!$B$13:$C$27,2,0)</f>
        <v>Device Connect Network</v>
      </c>
      <c r="M1461" t="str">
        <f>+VLOOKUP(Table1314[[#This Row],[DeviceMAC]],C1462:H3364,5,0)</f>
        <v>Device Connect Network</v>
      </c>
    </row>
    <row r="1462" spans="2:13" hidden="1" x14ac:dyDescent="0.3">
      <c r="B1462" s="5" t="s">
        <v>29</v>
      </c>
      <c r="C1462" s="5" t="s">
        <v>83</v>
      </c>
      <c r="D1462" s="6">
        <v>44340</v>
      </c>
      <c r="E1462" s="28">
        <v>44340.294490740744</v>
      </c>
      <c r="F1462" s="7">
        <v>106</v>
      </c>
      <c r="G1462" s="7" t="str">
        <f>VLOOKUP(Table1314[[#This Row],[LogRecordType]],RecordTypes!$B$13:$C$27,2,0)</f>
        <v>Device Start is Good</v>
      </c>
      <c r="H1462" s="5" t="s">
        <v>84</v>
      </c>
      <c r="I1462" s="30">
        <f t="shared" si="22"/>
        <v>44340</v>
      </c>
      <c r="J1462" s="29">
        <f>+VLOOKUP(Table1314[[#This Row],[DeviceMAC]],C1463:F3365,3,0)</f>
        <v>44340.293668981481</v>
      </c>
      <c r="K1462">
        <f>+VLOOKUP(Table1314[[#This Row],[DeviceMAC]],C1463:F3365,4,0)</f>
        <v>102</v>
      </c>
      <c r="L1462" t="str">
        <f>VLOOKUP(Table1314[[#This Row],[PrevRecordType]],RecordTypes!$B$13:$C$27,2,0)</f>
        <v>Device Start</v>
      </c>
      <c r="M1462" t="str">
        <f>+VLOOKUP(Table1314[[#This Row],[DeviceMAC]],C1463:H3365,5,0)</f>
        <v>Device Start</v>
      </c>
    </row>
    <row r="1463" spans="2:13" ht="28.8" x14ac:dyDescent="0.3">
      <c r="B1463" s="5" t="s">
        <v>26</v>
      </c>
      <c r="C1463" s="5" t="s">
        <v>79</v>
      </c>
      <c r="D1463" s="6">
        <v>44340</v>
      </c>
      <c r="E1463" s="28">
        <v>44340.294039351858</v>
      </c>
      <c r="F1463" s="7">
        <v>123</v>
      </c>
      <c r="G1463" s="7" t="str">
        <f>VLOOKUP(Table1314[[#This Row],[LogRecordType]],RecordTypes!$B$13:$C$27,2,0)</f>
        <v>User Login Start is Good</v>
      </c>
      <c r="H1463" s="5" t="s">
        <v>82</v>
      </c>
      <c r="I1463" s="30">
        <f t="shared" si="22"/>
        <v>44340</v>
      </c>
      <c r="J1463" s="29">
        <f>+VLOOKUP(Table1314[[#This Row],[DeviceMAC]],C1464:F3366,3,0)</f>
        <v>44340.293912037043</v>
      </c>
      <c r="K1463">
        <f>+VLOOKUP(Table1314[[#This Row],[DeviceMAC]],C1464:F3366,4,0)</f>
        <v>113</v>
      </c>
      <c r="L1463" t="str">
        <f>VLOOKUP(Table1314[[#This Row],[PrevRecordType]],RecordTypes!$B$13:$C$27,2,0)</f>
        <v>User Login Start</v>
      </c>
      <c r="M1463" t="str">
        <f>+VLOOKUP(Table1314[[#This Row],[DeviceMAC]],C1464:H3366,5,0)</f>
        <v>User Login Start</v>
      </c>
    </row>
    <row r="1464" spans="2:13" hidden="1" x14ac:dyDescent="0.3">
      <c r="B1464" s="5" t="s">
        <v>26</v>
      </c>
      <c r="C1464" s="5" t="s">
        <v>85</v>
      </c>
      <c r="D1464" s="6">
        <v>44340</v>
      </c>
      <c r="E1464" s="28">
        <v>44340.293946759259</v>
      </c>
      <c r="F1464" s="7">
        <v>102</v>
      </c>
      <c r="G1464" s="7" t="str">
        <f>VLOOKUP(Table1314[[#This Row],[LogRecordType]],RecordTypes!$B$13:$C$27,2,0)</f>
        <v>Device Start</v>
      </c>
      <c r="H1464" s="5" t="s">
        <v>86</v>
      </c>
      <c r="I1464" s="30">
        <f t="shared" si="22"/>
        <v>44339</v>
      </c>
      <c r="J1464" s="29">
        <f>+VLOOKUP(Table1314[[#This Row],[DeviceMAC]],C1465:F3367,3,0)</f>
        <v>44339.675509259272</v>
      </c>
      <c r="K1464">
        <f>+VLOOKUP(Table1314[[#This Row],[DeviceMAC]],C1465:F3367,4,0)</f>
        <v>156</v>
      </c>
      <c r="L1464" t="str">
        <f>VLOOKUP(Table1314[[#This Row],[PrevRecordType]],RecordTypes!$B$13:$C$27,2,0)</f>
        <v>PowerDown Or Network Disconnect Discovered</v>
      </c>
      <c r="M1464" s="31" t="str">
        <f>+VLOOKUP(Table1314[[#This Row],[DeviceMAC]],C1465:H3367,5,0)</f>
        <v>PowerDown Or Network Disconnect Discovered</v>
      </c>
    </row>
    <row r="1465" spans="2:13" ht="28.8" hidden="1" x14ac:dyDescent="0.3">
      <c r="B1465" s="5" t="s">
        <v>26</v>
      </c>
      <c r="C1465" s="5" t="s">
        <v>79</v>
      </c>
      <c r="D1465" s="6">
        <v>44340</v>
      </c>
      <c r="E1465" s="28">
        <v>44340.293912037043</v>
      </c>
      <c r="F1465" s="7">
        <v>113</v>
      </c>
      <c r="G1465" s="7" t="str">
        <f>VLOOKUP(Table1314[[#This Row],[LogRecordType]],RecordTypes!$B$13:$C$27,2,0)</f>
        <v>User Login Start</v>
      </c>
      <c r="H1465" s="5" t="s">
        <v>81</v>
      </c>
      <c r="I1465" s="30">
        <f t="shared" si="22"/>
        <v>44340</v>
      </c>
      <c r="J1465" s="29">
        <f>+VLOOKUP(Table1314[[#This Row],[DeviceMAC]],C1466:F3368,3,0)</f>
        <v>44340.293715277789</v>
      </c>
      <c r="K1465">
        <f>+VLOOKUP(Table1314[[#This Row],[DeviceMAC]],C1466:F3368,4,0)</f>
        <v>112</v>
      </c>
      <c r="L1465" t="str">
        <f>VLOOKUP(Table1314[[#This Row],[PrevRecordType]],RecordTypes!$B$13:$C$27,2,0)</f>
        <v>Device Connect Network</v>
      </c>
      <c r="M1465" t="str">
        <f>+VLOOKUP(Table1314[[#This Row],[DeviceMAC]],C1466:H3368,5,0)</f>
        <v>Device Connect Network</v>
      </c>
    </row>
    <row r="1466" spans="2:13" ht="28.8" hidden="1" x14ac:dyDescent="0.3">
      <c r="B1466" s="5" t="s">
        <v>26</v>
      </c>
      <c r="C1466" s="5" t="s">
        <v>72</v>
      </c>
      <c r="D1466" s="6">
        <v>44340</v>
      </c>
      <c r="E1466" s="28">
        <v>44340.29383101852</v>
      </c>
      <c r="F1466" s="7">
        <v>112</v>
      </c>
      <c r="G1466" s="7" t="str">
        <f>VLOOKUP(Table1314[[#This Row],[LogRecordType]],RecordTypes!$B$13:$C$27,2,0)</f>
        <v>Device Connect Network</v>
      </c>
      <c r="H1466" s="5" t="s">
        <v>73</v>
      </c>
      <c r="I1466" s="30">
        <f t="shared" si="22"/>
        <v>44340</v>
      </c>
      <c r="J1466" s="29">
        <f>+VLOOKUP(Table1314[[#This Row],[DeviceMAC]],C1467:F3369,3,0)</f>
        <v>44340.293726851851</v>
      </c>
      <c r="K1466">
        <f>+VLOOKUP(Table1314[[#This Row],[DeviceMAC]],C1467:F3369,4,0)</f>
        <v>106</v>
      </c>
      <c r="L1466" t="str">
        <f>VLOOKUP(Table1314[[#This Row],[PrevRecordType]],RecordTypes!$B$13:$C$27,2,0)</f>
        <v>Device Start is Good</v>
      </c>
      <c r="M1466" t="str">
        <f>+VLOOKUP(Table1314[[#This Row],[DeviceMAC]],C1467:H3369,5,0)</f>
        <v>Device Start is Good</v>
      </c>
    </row>
    <row r="1467" spans="2:13" hidden="1" x14ac:dyDescent="0.3">
      <c r="B1467" s="5" t="s">
        <v>26</v>
      </c>
      <c r="C1467" s="5" t="s">
        <v>72</v>
      </c>
      <c r="D1467" s="6">
        <v>44340</v>
      </c>
      <c r="E1467" s="28">
        <v>44340.293726851851</v>
      </c>
      <c r="F1467" s="7">
        <v>106</v>
      </c>
      <c r="G1467" s="7" t="str">
        <f>VLOOKUP(Table1314[[#This Row],[LogRecordType]],RecordTypes!$B$13:$C$27,2,0)</f>
        <v>Device Start is Good</v>
      </c>
      <c r="H1467" s="5" t="s">
        <v>73</v>
      </c>
      <c r="I1467" s="30">
        <f t="shared" si="22"/>
        <v>44340</v>
      </c>
      <c r="J1467" s="29">
        <f>+VLOOKUP(Table1314[[#This Row],[DeviceMAC]],C1468:F3370,3,0)</f>
        <v>44340.291469907403</v>
      </c>
      <c r="K1467">
        <f>+VLOOKUP(Table1314[[#This Row],[DeviceMAC]],C1468:F3370,4,0)</f>
        <v>102</v>
      </c>
      <c r="L1467" t="str">
        <f>VLOOKUP(Table1314[[#This Row],[PrevRecordType]],RecordTypes!$B$13:$C$27,2,0)</f>
        <v>Device Start</v>
      </c>
      <c r="M1467" t="str">
        <f>+VLOOKUP(Table1314[[#This Row],[DeviceMAC]],C1468:H3370,5,0)</f>
        <v>Device Start</v>
      </c>
    </row>
    <row r="1468" spans="2:13" ht="28.8" hidden="1" x14ac:dyDescent="0.3">
      <c r="B1468" s="5" t="s">
        <v>26</v>
      </c>
      <c r="C1468" s="5" t="s">
        <v>79</v>
      </c>
      <c r="D1468" s="6">
        <v>44340</v>
      </c>
      <c r="E1468" s="28">
        <v>44340.293715277789</v>
      </c>
      <c r="F1468" s="7">
        <v>112</v>
      </c>
      <c r="G1468" s="7" t="str">
        <f>VLOOKUP(Table1314[[#This Row],[LogRecordType]],RecordTypes!$B$13:$C$27,2,0)</f>
        <v>Device Connect Network</v>
      </c>
      <c r="H1468" s="5" t="s">
        <v>80</v>
      </c>
      <c r="I1468" s="30">
        <f t="shared" si="22"/>
        <v>44340</v>
      </c>
      <c r="J1468" s="29">
        <f>+VLOOKUP(Table1314[[#This Row],[DeviceMAC]],C1469:F3371,3,0)</f>
        <v>44340.293611111119</v>
      </c>
      <c r="K1468">
        <f>+VLOOKUP(Table1314[[#This Row],[DeviceMAC]],C1469:F3371,4,0)</f>
        <v>106</v>
      </c>
      <c r="L1468" t="str">
        <f>VLOOKUP(Table1314[[#This Row],[PrevRecordType]],RecordTypes!$B$13:$C$27,2,0)</f>
        <v>Device Start is Good</v>
      </c>
      <c r="M1468" t="str">
        <f>+VLOOKUP(Table1314[[#This Row],[DeviceMAC]],C1469:H3371,5,0)</f>
        <v>Device Start is Good</v>
      </c>
    </row>
    <row r="1469" spans="2:13" hidden="1" x14ac:dyDescent="0.3">
      <c r="B1469" s="5" t="s">
        <v>29</v>
      </c>
      <c r="C1469" s="5" t="s">
        <v>83</v>
      </c>
      <c r="D1469" s="6">
        <v>44340</v>
      </c>
      <c r="E1469" s="28">
        <v>44340.293668981481</v>
      </c>
      <c r="F1469" s="7">
        <v>102</v>
      </c>
      <c r="G1469" s="7" t="str">
        <f>VLOOKUP(Table1314[[#This Row],[LogRecordType]],RecordTypes!$B$13:$C$27,2,0)</f>
        <v>Device Start</v>
      </c>
      <c r="H1469" s="5" t="s">
        <v>84</v>
      </c>
      <c r="I1469" s="30">
        <f t="shared" si="22"/>
        <v>44339</v>
      </c>
      <c r="J1469" s="29">
        <f>+VLOOKUP(Table1314[[#This Row],[DeviceMAC]],C1470:F3372,3,0)</f>
        <v>44339.710856481492</v>
      </c>
      <c r="K1469">
        <f>+VLOOKUP(Table1314[[#This Row],[DeviceMAC]],C1470:F3372,4,0)</f>
        <v>156</v>
      </c>
      <c r="L1469" t="str">
        <f>VLOOKUP(Table1314[[#This Row],[PrevRecordType]],RecordTypes!$B$13:$C$27,2,0)</f>
        <v>PowerDown Or Network Disconnect Discovered</v>
      </c>
      <c r="M1469" s="31" t="str">
        <f>+VLOOKUP(Table1314[[#This Row],[DeviceMAC]],C1470:H3372,5,0)</f>
        <v>PowerDown Or Network Disconnect Discovered</v>
      </c>
    </row>
    <row r="1470" spans="2:13" hidden="1" x14ac:dyDescent="0.3">
      <c r="B1470" s="5" t="s">
        <v>26</v>
      </c>
      <c r="C1470" s="5" t="s">
        <v>79</v>
      </c>
      <c r="D1470" s="6">
        <v>44340</v>
      </c>
      <c r="E1470" s="28">
        <v>44340.293611111119</v>
      </c>
      <c r="F1470" s="7">
        <v>106</v>
      </c>
      <c r="G1470" s="7" t="str">
        <f>VLOOKUP(Table1314[[#This Row],[LogRecordType]],RecordTypes!$B$13:$C$27,2,0)</f>
        <v>Device Start is Good</v>
      </c>
      <c r="H1470" s="5" t="s">
        <v>80</v>
      </c>
      <c r="I1470" s="30">
        <f t="shared" si="22"/>
        <v>44340</v>
      </c>
      <c r="J1470" s="29">
        <f>+VLOOKUP(Table1314[[#This Row],[DeviceMAC]],C1471:F3373,3,0)</f>
        <v>44340.292662037042</v>
      </c>
      <c r="K1470">
        <f>+VLOOKUP(Table1314[[#This Row],[DeviceMAC]],C1471:F3373,4,0)</f>
        <v>102</v>
      </c>
      <c r="L1470" t="str">
        <f>VLOOKUP(Table1314[[#This Row],[PrevRecordType]],RecordTypes!$B$13:$C$27,2,0)</f>
        <v>Device Start</v>
      </c>
      <c r="M1470" t="str">
        <f>+VLOOKUP(Table1314[[#This Row],[DeviceMAC]],C1471:H3373,5,0)</f>
        <v>Device Start</v>
      </c>
    </row>
    <row r="1471" spans="2:13" ht="28.8" x14ac:dyDescent="0.3">
      <c r="B1471" s="5" t="s">
        <v>26</v>
      </c>
      <c r="C1471" s="5" t="s">
        <v>54</v>
      </c>
      <c r="D1471" s="6">
        <v>44340</v>
      </c>
      <c r="E1471" s="28">
        <v>44340.293576388882</v>
      </c>
      <c r="F1471" s="7">
        <v>123</v>
      </c>
      <c r="G1471" s="7" t="str">
        <f>VLOOKUP(Table1314[[#This Row],[LogRecordType]],RecordTypes!$B$13:$C$27,2,0)</f>
        <v>User Login Start is Good</v>
      </c>
      <c r="H1471" s="5" t="s">
        <v>88</v>
      </c>
      <c r="I1471" s="30">
        <f t="shared" si="22"/>
        <v>44340</v>
      </c>
      <c r="J1471" s="29">
        <f>+VLOOKUP(Table1314[[#This Row],[DeviceMAC]],C1472:F3374,3,0)</f>
        <v>44340.29343749999</v>
      </c>
      <c r="K1471">
        <f>+VLOOKUP(Table1314[[#This Row],[DeviceMAC]],C1472:F3374,4,0)</f>
        <v>113</v>
      </c>
      <c r="L1471" t="str">
        <f>VLOOKUP(Table1314[[#This Row],[PrevRecordType]],RecordTypes!$B$13:$C$27,2,0)</f>
        <v>User Login Start</v>
      </c>
      <c r="M1471" t="str">
        <f>+VLOOKUP(Table1314[[#This Row],[DeviceMAC]],C1472:H3374,5,0)</f>
        <v>User Login Start</v>
      </c>
    </row>
    <row r="1472" spans="2:13" ht="28.8" x14ac:dyDescent="0.3">
      <c r="B1472" s="5" t="s">
        <v>29</v>
      </c>
      <c r="C1472" s="5" t="s">
        <v>70</v>
      </c>
      <c r="D1472" s="6">
        <v>44340</v>
      </c>
      <c r="E1472" s="28">
        <v>44340.293437500011</v>
      </c>
      <c r="F1472" s="7">
        <v>123</v>
      </c>
      <c r="G1472" s="7" t="str">
        <f>VLOOKUP(Table1314[[#This Row],[LogRecordType]],RecordTypes!$B$13:$C$27,2,0)</f>
        <v>User Login Start is Good</v>
      </c>
      <c r="H1472" s="5" t="s">
        <v>78</v>
      </c>
      <c r="I1472" s="30">
        <f t="shared" si="22"/>
        <v>44340</v>
      </c>
      <c r="J1472" s="29">
        <f>+VLOOKUP(Table1314[[#This Row],[DeviceMAC]],C1473:F3375,3,0)</f>
        <v>44340.293310185196</v>
      </c>
      <c r="K1472">
        <f>+VLOOKUP(Table1314[[#This Row],[DeviceMAC]],C1473:F3375,4,0)</f>
        <v>113</v>
      </c>
      <c r="L1472" t="str">
        <f>VLOOKUP(Table1314[[#This Row],[PrevRecordType]],RecordTypes!$B$13:$C$27,2,0)</f>
        <v>User Login Start</v>
      </c>
      <c r="M1472" t="str">
        <f>+VLOOKUP(Table1314[[#This Row],[DeviceMAC]],C1473:H3375,5,0)</f>
        <v>User Login Start</v>
      </c>
    </row>
    <row r="1473" spans="2:13" hidden="1" x14ac:dyDescent="0.3">
      <c r="B1473" s="5" t="s">
        <v>26</v>
      </c>
      <c r="C1473" s="5" t="s">
        <v>54</v>
      </c>
      <c r="D1473" s="6">
        <v>44340</v>
      </c>
      <c r="E1473" s="28">
        <v>44340.29343749999</v>
      </c>
      <c r="F1473" s="7">
        <v>113</v>
      </c>
      <c r="G1473" s="7" t="str">
        <f>VLOOKUP(Table1314[[#This Row],[LogRecordType]],RecordTypes!$B$13:$C$27,2,0)</f>
        <v>User Login Start</v>
      </c>
      <c r="H1473" s="5" t="s">
        <v>88</v>
      </c>
      <c r="I1473" s="30">
        <f t="shared" si="22"/>
        <v>44340</v>
      </c>
      <c r="J1473" s="29">
        <f>+VLOOKUP(Table1314[[#This Row],[DeviceMAC]],C1474:F3376,3,0)</f>
        <v>44340.290925925918</v>
      </c>
      <c r="K1473">
        <f>+VLOOKUP(Table1314[[#This Row],[DeviceMAC]],C1474:F3376,4,0)</f>
        <v>135</v>
      </c>
      <c r="L1473" t="str">
        <f>VLOOKUP(Table1314[[#This Row],[PrevRecordType]],RecordTypes!$B$13:$C$27,2,0)</f>
        <v>User Login Start Fail</v>
      </c>
      <c r="M1473" t="str">
        <f>+VLOOKUP(Table1314[[#This Row],[DeviceMAC]],C1474:H3376,5,0)</f>
        <v>User Login Start Fail</v>
      </c>
    </row>
    <row r="1474" spans="2:13" ht="28.8" x14ac:dyDescent="0.3">
      <c r="B1474" s="5" t="s">
        <v>26</v>
      </c>
      <c r="C1474" s="5" t="s">
        <v>64</v>
      </c>
      <c r="D1474" s="6">
        <v>44340</v>
      </c>
      <c r="E1474" s="28">
        <v>44340.293414351858</v>
      </c>
      <c r="F1474" s="7">
        <v>123</v>
      </c>
      <c r="G1474" s="7" t="str">
        <f>VLOOKUP(Table1314[[#This Row],[LogRecordType]],RecordTypes!$B$13:$C$27,2,0)</f>
        <v>User Login Start is Good</v>
      </c>
      <c r="H1474" s="5" t="s">
        <v>90</v>
      </c>
      <c r="I1474" s="30">
        <f t="shared" si="22"/>
        <v>44340</v>
      </c>
      <c r="J1474" s="29">
        <f>+VLOOKUP(Table1314[[#This Row],[DeviceMAC]],C1475:F3377,3,0)</f>
        <v>44340.293368055558</v>
      </c>
      <c r="K1474">
        <f>+VLOOKUP(Table1314[[#This Row],[DeviceMAC]],C1475:F3377,4,0)</f>
        <v>113</v>
      </c>
      <c r="L1474" t="str">
        <f>VLOOKUP(Table1314[[#This Row],[PrevRecordType]],RecordTypes!$B$13:$C$27,2,0)</f>
        <v>User Login Start</v>
      </c>
      <c r="M1474" t="str">
        <f>+VLOOKUP(Table1314[[#This Row],[DeviceMAC]],C1475:H3377,5,0)</f>
        <v>User Login Start</v>
      </c>
    </row>
    <row r="1475" spans="2:13" hidden="1" x14ac:dyDescent="0.3">
      <c r="B1475" s="5" t="s">
        <v>26</v>
      </c>
      <c r="C1475" s="5" t="s">
        <v>64</v>
      </c>
      <c r="D1475" s="6">
        <v>44340</v>
      </c>
      <c r="E1475" s="28">
        <v>44340.293368055558</v>
      </c>
      <c r="F1475" s="7">
        <v>113</v>
      </c>
      <c r="G1475" s="7" t="str">
        <f>VLOOKUP(Table1314[[#This Row],[LogRecordType]],RecordTypes!$B$13:$C$27,2,0)</f>
        <v>User Login Start</v>
      </c>
      <c r="H1475" s="5" t="s">
        <v>90</v>
      </c>
      <c r="I1475" s="30">
        <f t="shared" si="22"/>
        <v>44340</v>
      </c>
      <c r="J1475" s="29">
        <f>+VLOOKUP(Table1314[[#This Row],[DeviceMAC]],C1476:F3378,3,0)</f>
        <v>44340.288530092592</v>
      </c>
      <c r="K1475">
        <f>+VLOOKUP(Table1314[[#This Row],[DeviceMAC]],C1476:F3378,4,0)</f>
        <v>112</v>
      </c>
      <c r="L1475" t="str">
        <f>VLOOKUP(Table1314[[#This Row],[PrevRecordType]],RecordTypes!$B$13:$C$27,2,0)</f>
        <v>Device Connect Network</v>
      </c>
      <c r="M1475" t="str">
        <f>+VLOOKUP(Table1314[[#This Row],[DeviceMAC]],C1476:H3378,5,0)</f>
        <v>Device Connect Network</v>
      </c>
    </row>
    <row r="1476" spans="2:13" ht="28.8" hidden="1" x14ac:dyDescent="0.3">
      <c r="B1476" s="5" t="s">
        <v>29</v>
      </c>
      <c r="C1476" s="5" t="s">
        <v>70</v>
      </c>
      <c r="D1476" s="6">
        <v>44340</v>
      </c>
      <c r="E1476" s="28">
        <v>44340.293310185196</v>
      </c>
      <c r="F1476" s="7">
        <v>113</v>
      </c>
      <c r="G1476" s="7" t="str">
        <f>VLOOKUP(Table1314[[#This Row],[LogRecordType]],RecordTypes!$B$13:$C$27,2,0)</f>
        <v>User Login Start</v>
      </c>
      <c r="H1476" s="5" t="s">
        <v>77</v>
      </c>
      <c r="I1476" s="30">
        <f t="shared" si="22"/>
        <v>44340</v>
      </c>
      <c r="J1476" s="29">
        <f>+VLOOKUP(Table1314[[#This Row],[DeviceMAC]],C1477:F3379,3,0)</f>
        <v>44340.292233796303</v>
      </c>
      <c r="K1476">
        <f>+VLOOKUP(Table1314[[#This Row],[DeviceMAC]],C1477:F3379,4,0)</f>
        <v>112</v>
      </c>
      <c r="L1476" t="str">
        <f>VLOOKUP(Table1314[[#This Row],[PrevRecordType]],RecordTypes!$B$13:$C$27,2,0)</f>
        <v>Device Connect Network</v>
      </c>
      <c r="M1476" t="str">
        <f>+VLOOKUP(Table1314[[#This Row],[DeviceMAC]],C1477:H3379,5,0)</f>
        <v>Device Connect Network</v>
      </c>
    </row>
    <row r="1477" spans="2:13" hidden="1" x14ac:dyDescent="0.3">
      <c r="B1477" s="5" t="s">
        <v>26</v>
      </c>
      <c r="C1477" s="5" t="s">
        <v>79</v>
      </c>
      <c r="D1477" s="6">
        <v>44340</v>
      </c>
      <c r="E1477" s="28">
        <v>44340.292662037042</v>
      </c>
      <c r="F1477" s="7">
        <v>102</v>
      </c>
      <c r="G1477" s="7" t="str">
        <f>VLOOKUP(Table1314[[#This Row],[LogRecordType]],RecordTypes!$B$13:$C$27,2,0)</f>
        <v>Device Start</v>
      </c>
      <c r="H1477" s="5" t="s">
        <v>80</v>
      </c>
      <c r="I1477" s="30">
        <f t="shared" si="22"/>
        <v>44339</v>
      </c>
      <c r="J1477" s="29">
        <f>+VLOOKUP(Table1314[[#This Row],[DeviceMAC]],C1478:F3380,3,0)</f>
        <v>44339.680196759262</v>
      </c>
      <c r="K1477">
        <f>+VLOOKUP(Table1314[[#This Row],[DeviceMAC]],C1478:F3380,4,0)</f>
        <v>156</v>
      </c>
      <c r="L1477" t="str">
        <f>VLOOKUP(Table1314[[#This Row],[PrevRecordType]],RecordTypes!$B$13:$C$27,2,0)</f>
        <v>PowerDown Or Network Disconnect Discovered</v>
      </c>
      <c r="M1477" s="31" t="str">
        <f>+VLOOKUP(Table1314[[#This Row],[DeviceMAC]],C1478:H3380,5,0)</f>
        <v>PowerDown Or Network Disconnect Discovered</v>
      </c>
    </row>
    <row r="1478" spans="2:13" ht="28.8" hidden="1" x14ac:dyDescent="0.3">
      <c r="B1478" s="5" t="s">
        <v>29</v>
      </c>
      <c r="C1478" s="5" t="s">
        <v>74</v>
      </c>
      <c r="D1478" s="6">
        <v>44340</v>
      </c>
      <c r="E1478" s="28">
        <v>44340.292453703696</v>
      </c>
      <c r="F1478" s="7">
        <v>112</v>
      </c>
      <c r="G1478" s="7" t="str">
        <f>VLOOKUP(Table1314[[#This Row],[LogRecordType]],RecordTypes!$B$13:$C$27,2,0)</f>
        <v>Device Connect Network</v>
      </c>
      <c r="H1478" s="5" t="s">
        <v>75</v>
      </c>
      <c r="I1478" s="30">
        <f t="shared" si="22"/>
        <v>44339</v>
      </c>
      <c r="J1478" s="29">
        <f>+VLOOKUP(Table1314[[#This Row],[DeviceMAC]],C1479:F3381,3,0)</f>
        <v>44339.666076388887</v>
      </c>
      <c r="K1478">
        <f>+VLOOKUP(Table1314[[#This Row],[DeviceMAC]],C1479:F3381,4,0)</f>
        <v>156</v>
      </c>
      <c r="L1478" t="str">
        <f>VLOOKUP(Table1314[[#This Row],[PrevRecordType]],RecordTypes!$B$13:$C$27,2,0)</f>
        <v>PowerDown Or Network Disconnect Discovered</v>
      </c>
      <c r="M1478" s="31" t="str">
        <f>+VLOOKUP(Table1314[[#This Row],[DeviceMAC]],C1479:H3381,5,0)</f>
        <v>PowerDown Or Network Disconnect Discovered</v>
      </c>
    </row>
    <row r="1479" spans="2:13" ht="28.8" x14ac:dyDescent="0.3">
      <c r="B1479" s="5" t="s">
        <v>26</v>
      </c>
      <c r="C1479" s="5" t="s">
        <v>62</v>
      </c>
      <c r="D1479" s="6">
        <v>44340</v>
      </c>
      <c r="E1479" s="28">
        <v>44340.292337962965</v>
      </c>
      <c r="F1479" s="7">
        <v>123</v>
      </c>
      <c r="G1479" s="7" t="str">
        <f>VLOOKUP(Table1314[[#This Row],[LogRecordType]],RecordTypes!$B$13:$C$27,2,0)</f>
        <v>User Login Start is Good</v>
      </c>
      <c r="H1479" s="5" t="s">
        <v>63</v>
      </c>
      <c r="I1479" s="30">
        <f t="shared" si="22"/>
        <v>44340</v>
      </c>
      <c r="J1479" s="29">
        <f>+VLOOKUP(Table1314[[#This Row],[DeviceMAC]],C1480:F3382,3,0)</f>
        <v>44340.292326388888</v>
      </c>
      <c r="K1479">
        <f>+VLOOKUP(Table1314[[#This Row],[DeviceMAC]],C1480:F3382,4,0)</f>
        <v>113</v>
      </c>
      <c r="L1479" t="str">
        <f>VLOOKUP(Table1314[[#This Row],[PrevRecordType]],RecordTypes!$B$13:$C$27,2,0)</f>
        <v>User Login Start</v>
      </c>
      <c r="M1479" t="str">
        <f>+VLOOKUP(Table1314[[#This Row],[DeviceMAC]],C1480:H3382,5,0)</f>
        <v>User Login Start</v>
      </c>
    </row>
    <row r="1480" spans="2:13" hidden="1" x14ac:dyDescent="0.3">
      <c r="B1480" s="5" t="s">
        <v>26</v>
      </c>
      <c r="C1480" s="5" t="s">
        <v>62</v>
      </c>
      <c r="D1480" s="6">
        <v>44340</v>
      </c>
      <c r="E1480" s="28">
        <v>44340.292326388888</v>
      </c>
      <c r="F1480" s="7">
        <v>113</v>
      </c>
      <c r="G1480" s="7" t="str">
        <f>VLOOKUP(Table1314[[#This Row],[LogRecordType]],RecordTypes!$B$13:$C$27,2,0)</f>
        <v>User Login Start</v>
      </c>
      <c r="H1480" s="5" t="s">
        <v>63</v>
      </c>
      <c r="I1480" s="30">
        <f t="shared" si="22"/>
        <v>44340</v>
      </c>
      <c r="J1480" s="29">
        <f>+VLOOKUP(Table1314[[#This Row],[DeviceMAC]],C1481:F3383,3,0)</f>
        <v>44340.287766203699</v>
      </c>
      <c r="K1480">
        <f>+VLOOKUP(Table1314[[#This Row],[DeviceMAC]],C1481:F3383,4,0)</f>
        <v>112</v>
      </c>
      <c r="L1480" t="str">
        <f>VLOOKUP(Table1314[[#This Row],[PrevRecordType]],RecordTypes!$B$13:$C$27,2,0)</f>
        <v>Device Connect Network</v>
      </c>
      <c r="M1480" t="str">
        <f>+VLOOKUP(Table1314[[#This Row],[DeviceMAC]],C1481:H3383,5,0)</f>
        <v>Device Connect Network</v>
      </c>
    </row>
    <row r="1481" spans="2:13" ht="28.8" hidden="1" x14ac:dyDescent="0.3">
      <c r="B1481" s="5" t="s">
        <v>29</v>
      </c>
      <c r="C1481" s="5" t="s">
        <v>70</v>
      </c>
      <c r="D1481" s="6">
        <v>44340</v>
      </c>
      <c r="E1481" s="28">
        <v>44340.292233796303</v>
      </c>
      <c r="F1481" s="7">
        <v>112</v>
      </c>
      <c r="G1481" s="7" t="str">
        <f>VLOOKUP(Table1314[[#This Row],[LogRecordType]],RecordTypes!$B$13:$C$27,2,0)</f>
        <v>Device Connect Network</v>
      </c>
      <c r="H1481" s="5" t="s">
        <v>71</v>
      </c>
      <c r="I1481" s="30">
        <f t="shared" si="22"/>
        <v>44340</v>
      </c>
      <c r="J1481" s="29">
        <f>+VLOOKUP(Table1314[[#This Row],[DeviceMAC]],C1482:F3384,3,0)</f>
        <v>44340.292129629634</v>
      </c>
      <c r="K1481">
        <f>+VLOOKUP(Table1314[[#This Row],[DeviceMAC]],C1482:F3384,4,0)</f>
        <v>106</v>
      </c>
      <c r="L1481" t="str">
        <f>VLOOKUP(Table1314[[#This Row],[PrevRecordType]],RecordTypes!$B$13:$C$27,2,0)</f>
        <v>Device Start is Good</v>
      </c>
      <c r="M1481" t="str">
        <f>+VLOOKUP(Table1314[[#This Row],[DeviceMAC]],C1482:H3384,5,0)</f>
        <v>Device Start is Good</v>
      </c>
    </row>
    <row r="1482" spans="2:13" hidden="1" x14ac:dyDescent="0.3">
      <c r="B1482" s="5" t="s">
        <v>29</v>
      </c>
      <c r="C1482" s="5" t="s">
        <v>70</v>
      </c>
      <c r="D1482" s="6">
        <v>44340</v>
      </c>
      <c r="E1482" s="28">
        <v>44340.292129629634</v>
      </c>
      <c r="F1482" s="7">
        <v>106</v>
      </c>
      <c r="G1482" s="7" t="str">
        <f>VLOOKUP(Table1314[[#This Row],[LogRecordType]],RecordTypes!$B$13:$C$27,2,0)</f>
        <v>Device Start is Good</v>
      </c>
      <c r="H1482" s="5" t="s">
        <v>71</v>
      </c>
      <c r="I1482" s="30">
        <f t="shared" si="22"/>
        <v>44340</v>
      </c>
      <c r="J1482" s="29">
        <f>+VLOOKUP(Table1314[[#This Row],[DeviceMAC]],C1483:F3385,3,0)</f>
        <v>44340.291620370372</v>
      </c>
      <c r="K1482">
        <f>+VLOOKUP(Table1314[[#This Row],[DeviceMAC]],C1483:F3385,4,0)</f>
        <v>102</v>
      </c>
      <c r="L1482" t="str">
        <f>VLOOKUP(Table1314[[#This Row],[PrevRecordType]],RecordTypes!$B$13:$C$27,2,0)</f>
        <v>Device Start</v>
      </c>
      <c r="M1482" t="str">
        <f>+VLOOKUP(Table1314[[#This Row],[DeviceMAC]],C1483:H3385,5,0)</f>
        <v>Device Start</v>
      </c>
    </row>
    <row r="1483" spans="2:13" hidden="1" x14ac:dyDescent="0.3">
      <c r="B1483" s="5" t="s">
        <v>29</v>
      </c>
      <c r="C1483" s="5" t="s">
        <v>70</v>
      </c>
      <c r="D1483" s="6">
        <v>44340</v>
      </c>
      <c r="E1483" s="28">
        <v>44340.291620370372</v>
      </c>
      <c r="F1483" s="7">
        <v>102</v>
      </c>
      <c r="G1483" s="7" t="str">
        <f>VLOOKUP(Table1314[[#This Row],[LogRecordType]],RecordTypes!$B$13:$C$27,2,0)</f>
        <v>Device Start</v>
      </c>
      <c r="H1483" s="5" t="s">
        <v>71</v>
      </c>
      <c r="I1483" s="30">
        <f t="shared" ref="I1483:I1546" si="23">+VLOOKUP(C1483,C1484:H3386,2,0)</f>
        <v>44339</v>
      </c>
      <c r="J1483" s="29">
        <f>+VLOOKUP(Table1314[[#This Row],[DeviceMAC]],C1484:F3386,3,0)</f>
        <v>44339.671944444446</v>
      </c>
      <c r="K1483">
        <f>+VLOOKUP(Table1314[[#This Row],[DeviceMAC]],C1484:F3386,4,0)</f>
        <v>156</v>
      </c>
      <c r="L1483" t="str">
        <f>VLOOKUP(Table1314[[#This Row],[PrevRecordType]],RecordTypes!$B$13:$C$27,2,0)</f>
        <v>PowerDown Or Network Disconnect Discovered</v>
      </c>
      <c r="M1483" s="31" t="str">
        <f>+VLOOKUP(Table1314[[#This Row],[DeviceMAC]],C1484:H3386,5,0)</f>
        <v>PowerDown Or Network Disconnect Discovered</v>
      </c>
    </row>
    <row r="1484" spans="2:13" hidden="1" x14ac:dyDescent="0.3">
      <c r="B1484" s="5" t="s">
        <v>26</v>
      </c>
      <c r="C1484" s="5" t="s">
        <v>72</v>
      </c>
      <c r="D1484" s="6">
        <v>44340</v>
      </c>
      <c r="E1484" s="28">
        <v>44340.291469907403</v>
      </c>
      <c r="F1484" s="7">
        <v>102</v>
      </c>
      <c r="G1484" s="7" t="str">
        <f>VLOOKUP(Table1314[[#This Row],[LogRecordType]],RecordTypes!$B$13:$C$27,2,0)</f>
        <v>Device Start</v>
      </c>
      <c r="H1484" s="5" t="s">
        <v>73</v>
      </c>
      <c r="I1484" s="30">
        <f t="shared" si="23"/>
        <v>44339</v>
      </c>
      <c r="J1484" s="29">
        <f>+VLOOKUP(Table1314[[#This Row],[DeviceMAC]],C1485:F3387,3,0)</f>
        <v>44339.683622685174</v>
      </c>
      <c r="K1484">
        <f>+VLOOKUP(Table1314[[#This Row],[DeviceMAC]],C1485:F3387,4,0)</f>
        <v>156</v>
      </c>
      <c r="L1484" t="str">
        <f>VLOOKUP(Table1314[[#This Row],[PrevRecordType]],RecordTypes!$B$13:$C$27,2,0)</f>
        <v>PowerDown Or Network Disconnect Discovered</v>
      </c>
      <c r="M1484" s="31" t="str">
        <f>+VLOOKUP(Table1314[[#This Row],[DeviceMAC]],C1485:H3387,5,0)</f>
        <v>PowerDown Or Network Disconnect Discovered</v>
      </c>
    </row>
    <row r="1485" spans="2:13" ht="28.8" x14ac:dyDescent="0.3">
      <c r="B1485" s="5" t="s">
        <v>26</v>
      </c>
      <c r="C1485" s="5" t="s">
        <v>56</v>
      </c>
      <c r="D1485" s="6">
        <v>44340</v>
      </c>
      <c r="E1485" s="28">
        <v>44340.291319444441</v>
      </c>
      <c r="F1485" s="7">
        <v>123</v>
      </c>
      <c r="G1485" s="7" t="str">
        <f>VLOOKUP(Table1314[[#This Row],[LogRecordType]],RecordTypes!$B$13:$C$27,2,0)</f>
        <v>User Login Start is Good</v>
      </c>
      <c r="H1485" s="5" t="s">
        <v>68</v>
      </c>
      <c r="I1485" s="30">
        <f t="shared" si="23"/>
        <v>44340</v>
      </c>
      <c r="J1485" s="29">
        <f>+VLOOKUP(Table1314[[#This Row],[DeviceMAC]],C1486:F3388,3,0)</f>
        <v>44340.291215277772</v>
      </c>
      <c r="K1485">
        <f>+VLOOKUP(Table1314[[#This Row],[DeviceMAC]],C1486:F3388,4,0)</f>
        <v>113</v>
      </c>
      <c r="L1485" t="str">
        <f>VLOOKUP(Table1314[[#This Row],[PrevRecordType]],RecordTypes!$B$13:$C$27,2,0)</f>
        <v>User Login Start</v>
      </c>
      <c r="M1485" t="str">
        <f>+VLOOKUP(Table1314[[#This Row],[DeviceMAC]],C1486:H3388,5,0)</f>
        <v>User Login Start</v>
      </c>
    </row>
    <row r="1486" spans="2:13" hidden="1" x14ac:dyDescent="0.3">
      <c r="B1486" s="5" t="s">
        <v>26</v>
      </c>
      <c r="C1486" s="5" t="s">
        <v>56</v>
      </c>
      <c r="D1486" s="6">
        <v>44340</v>
      </c>
      <c r="E1486" s="28">
        <v>44340.291215277772</v>
      </c>
      <c r="F1486" s="7">
        <v>113</v>
      </c>
      <c r="G1486" s="7" t="str">
        <f>VLOOKUP(Table1314[[#This Row],[LogRecordType]],RecordTypes!$B$13:$C$27,2,0)</f>
        <v>User Login Start</v>
      </c>
      <c r="H1486" s="5" t="s">
        <v>68</v>
      </c>
      <c r="I1486" s="30">
        <f t="shared" si="23"/>
        <v>44340</v>
      </c>
      <c r="J1486" s="29">
        <f>+VLOOKUP(Table1314[[#This Row],[DeviceMAC]],C1487:F3389,3,0)</f>
        <v>44340.286481481482</v>
      </c>
      <c r="K1486">
        <f>+VLOOKUP(Table1314[[#This Row],[DeviceMAC]],C1487:F3389,4,0)</f>
        <v>112</v>
      </c>
      <c r="L1486" t="str">
        <f>VLOOKUP(Table1314[[#This Row],[PrevRecordType]],RecordTypes!$B$13:$C$27,2,0)</f>
        <v>Device Connect Network</v>
      </c>
      <c r="M1486" t="str">
        <f>+VLOOKUP(Table1314[[#This Row],[DeviceMAC]],C1487:H3389,5,0)</f>
        <v>Device Connect Network</v>
      </c>
    </row>
    <row r="1487" spans="2:13" ht="43.2" hidden="1" x14ac:dyDescent="0.3">
      <c r="B1487" s="5" t="s">
        <v>29</v>
      </c>
      <c r="C1487" s="5" t="s">
        <v>58</v>
      </c>
      <c r="D1487" s="6">
        <v>44340</v>
      </c>
      <c r="E1487" s="28">
        <v>44340.29111111111</v>
      </c>
      <c r="F1487" s="7">
        <v>156</v>
      </c>
      <c r="G1487" s="7" t="str">
        <f>VLOOKUP(Table1314[[#This Row],[LogRecordType]],RecordTypes!$B$13:$C$27,2,0)</f>
        <v>PowerDown Or Network Disconnect Discovered</v>
      </c>
      <c r="H1487" s="5" t="s">
        <v>67</v>
      </c>
      <c r="I1487" s="30">
        <f t="shared" si="23"/>
        <v>44340</v>
      </c>
      <c r="J1487" s="29">
        <f>+VLOOKUP(Table1314[[#This Row],[DeviceMAC]],C1488:F3390,3,0)</f>
        <v>44340.290972222218</v>
      </c>
      <c r="K1487">
        <f>+VLOOKUP(Table1314[[#This Row],[DeviceMAC]],C1488:F3390,4,0)</f>
        <v>123</v>
      </c>
      <c r="L1487" t="str">
        <f>VLOOKUP(Table1314[[#This Row],[PrevRecordType]],RecordTypes!$B$13:$C$27,2,0)</f>
        <v>User Login Start is Good</v>
      </c>
      <c r="M1487" t="str">
        <f>+VLOOKUP(Table1314[[#This Row],[DeviceMAC]],C1488:H3390,5,0)</f>
        <v>User Login Start is Good</v>
      </c>
    </row>
    <row r="1488" spans="2:13" ht="28.8" x14ac:dyDescent="0.3">
      <c r="B1488" s="5" t="s">
        <v>29</v>
      </c>
      <c r="C1488" s="5" t="s">
        <v>58</v>
      </c>
      <c r="D1488" s="6">
        <v>44340</v>
      </c>
      <c r="E1488" s="28">
        <v>44340.290972222218</v>
      </c>
      <c r="F1488" s="7">
        <v>123</v>
      </c>
      <c r="G1488" s="7" t="str">
        <f>VLOOKUP(Table1314[[#This Row],[LogRecordType]],RecordTypes!$B$13:$C$27,2,0)</f>
        <v>User Login Start is Good</v>
      </c>
      <c r="H1488" s="5" t="s">
        <v>69</v>
      </c>
      <c r="I1488" s="30">
        <f t="shared" si="23"/>
        <v>44340</v>
      </c>
      <c r="J1488" s="29">
        <f>+VLOOKUP(Table1314[[#This Row],[DeviceMAC]],C1489:F3391,3,0)</f>
        <v>44340.290856481479</v>
      </c>
      <c r="K1488">
        <f>+VLOOKUP(Table1314[[#This Row],[DeviceMAC]],C1489:F3391,4,0)</f>
        <v>113</v>
      </c>
      <c r="L1488" t="str">
        <f>VLOOKUP(Table1314[[#This Row],[PrevRecordType]],RecordTypes!$B$13:$C$27,2,0)</f>
        <v>User Login Start</v>
      </c>
      <c r="M1488" t="str">
        <f>+VLOOKUP(Table1314[[#This Row],[DeviceMAC]],C1489:H3391,5,0)</f>
        <v>User Login Start</v>
      </c>
    </row>
    <row r="1489" spans="2:13" hidden="1" x14ac:dyDescent="0.3">
      <c r="B1489" s="5" t="s">
        <v>26</v>
      </c>
      <c r="C1489" s="5" t="s">
        <v>54</v>
      </c>
      <c r="D1489" s="6">
        <v>44340</v>
      </c>
      <c r="E1489" s="28">
        <v>44340.290925925918</v>
      </c>
      <c r="F1489" s="7">
        <v>135</v>
      </c>
      <c r="G1489" s="7" t="str">
        <f>VLOOKUP(Table1314[[#This Row],[LogRecordType]],RecordTypes!$B$13:$C$27,2,0)</f>
        <v>User Login Start Fail</v>
      </c>
      <c r="H1489" s="5" t="s">
        <v>88</v>
      </c>
      <c r="I1489" s="30">
        <f t="shared" si="23"/>
        <v>44340</v>
      </c>
      <c r="J1489" s="29">
        <f>+VLOOKUP(Table1314[[#This Row],[DeviceMAC]],C1490:F3392,3,0)</f>
        <v>44340.290902777771</v>
      </c>
      <c r="K1489">
        <f>+VLOOKUP(Table1314[[#This Row],[DeviceMAC]],C1490:F3392,4,0)</f>
        <v>113</v>
      </c>
      <c r="L1489" t="str">
        <f>VLOOKUP(Table1314[[#This Row],[PrevRecordType]],RecordTypes!$B$13:$C$27,2,0)</f>
        <v>User Login Start</v>
      </c>
      <c r="M1489" t="str">
        <f>+VLOOKUP(Table1314[[#This Row],[DeviceMAC]],C1490:H3392,5,0)</f>
        <v>User Login Start</v>
      </c>
    </row>
    <row r="1490" spans="2:13" hidden="1" x14ac:dyDescent="0.3">
      <c r="B1490" s="5" t="s">
        <v>26</v>
      </c>
      <c r="C1490" s="5" t="s">
        <v>54</v>
      </c>
      <c r="D1490" s="6">
        <v>44340</v>
      </c>
      <c r="E1490" s="28">
        <v>44340.290902777771</v>
      </c>
      <c r="F1490" s="7">
        <v>113</v>
      </c>
      <c r="G1490" s="7" t="str">
        <f>VLOOKUP(Table1314[[#This Row],[LogRecordType]],RecordTypes!$B$13:$C$27,2,0)</f>
        <v>User Login Start</v>
      </c>
      <c r="H1490" s="5" t="s">
        <v>88</v>
      </c>
      <c r="I1490" s="30">
        <f t="shared" si="23"/>
        <v>44340</v>
      </c>
      <c r="J1490" s="29">
        <f>+VLOOKUP(Table1314[[#This Row],[DeviceMAC]],C1491:F3393,3,0)</f>
        <v>44340.285624999997</v>
      </c>
      <c r="K1490">
        <f>+VLOOKUP(Table1314[[#This Row],[DeviceMAC]],C1491:F3393,4,0)</f>
        <v>112</v>
      </c>
      <c r="L1490" t="str">
        <f>VLOOKUP(Table1314[[#This Row],[PrevRecordType]],RecordTypes!$B$13:$C$27,2,0)</f>
        <v>Device Connect Network</v>
      </c>
      <c r="M1490" t="str">
        <f>+VLOOKUP(Table1314[[#This Row],[DeviceMAC]],C1491:H3393,5,0)</f>
        <v>Device Connect Network</v>
      </c>
    </row>
    <row r="1491" spans="2:13" ht="28.8" hidden="1" x14ac:dyDescent="0.3">
      <c r="B1491" s="5" t="s">
        <v>29</v>
      </c>
      <c r="C1491" s="5" t="s">
        <v>58</v>
      </c>
      <c r="D1491" s="6">
        <v>44340</v>
      </c>
      <c r="E1491" s="28">
        <v>44340.290856481479</v>
      </c>
      <c r="F1491" s="7">
        <v>113</v>
      </c>
      <c r="G1491" s="7" t="str">
        <f>VLOOKUP(Table1314[[#This Row],[LogRecordType]],RecordTypes!$B$13:$C$27,2,0)</f>
        <v>User Login Start</v>
      </c>
      <c r="H1491" s="5" t="s">
        <v>69</v>
      </c>
      <c r="I1491" s="30">
        <f t="shared" si="23"/>
        <v>44340</v>
      </c>
      <c r="J1491" s="29">
        <f>+VLOOKUP(Table1314[[#This Row],[DeviceMAC]],C1492:F3394,3,0)</f>
        <v>44340.286215277774</v>
      </c>
      <c r="K1491">
        <f>+VLOOKUP(Table1314[[#This Row],[DeviceMAC]],C1492:F3394,4,0)</f>
        <v>112</v>
      </c>
      <c r="L1491" t="str">
        <f>VLOOKUP(Table1314[[#This Row],[PrevRecordType]],RecordTypes!$B$13:$C$27,2,0)</f>
        <v>Device Connect Network</v>
      </c>
      <c r="M1491" t="str">
        <f>+VLOOKUP(Table1314[[#This Row],[DeviceMAC]],C1492:H3394,5,0)</f>
        <v>Device Connect Network</v>
      </c>
    </row>
    <row r="1492" spans="2:13" ht="43.2" hidden="1" x14ac:dyDescent="0.3">
      <c r="B1492" s="5" t="s">
        <v>26</v>
      </c>
      <c r="C1492" s="5" t="s">
        <v>52</v>
      </c>
      <c r="D1492" s="6">
        <v>44340</v>
      </c>
      <c r="E1492" s="28">
        <v>44340.290162037047</v>
      </c>
      <c r="F1492" s="7">
        <v>156</v>
      </c>
      <c r="G1492" s="7" t="str">
        <f>VLOOKUP(Table1314[[#This Row],[LogRecordType]],RecordTypes!$B$13:$C$27,2,0)</f>
        <v>PowerDown Or Network Disconnect Discovered</v>
      </c>
      <c r="H1492" s="5" t="s">
        <v>67</v>
      </c>
      <c r="I1492" s="30">
        <f t="shared" si="23"/>
        <v>44340</v>
      </c>
      <c r="J1492" s="29">
        <f>+VLOOKUP(Table1314[[#This Row],[DeviceMAC]],C1493:F3395,3,0)</f>
        <v>44340.290023148154</v>
      </c>
      <c r="K1492">
        <f>+VLOOKUP(Table1314[[#This Row],[DeviceMAC]],C1493:F3395,4,0)</f>
        <v>123</v>
      </c>
      <c r="L1492" t="str">
        <f>VLOOKUP(Table1314[[#This Row],[PrevRecordType]],RecordTypes!$B$13:$C$27,2,0)</f>
        <v>User Login Start is Good</v>
      </c>
      <c r="M1492" t="str">
        <f>+VLOOKUP(Table1314[[#This Row],[DeviceMAC]],C1493:H3395,5,0)</f>
        <v>User Login Start is Good</v>
      </c>
    </row>
    <row r="1493" spans="2:13" ht="28.8" x14ac:dyDescent="0.3">
      <c r="B1493" s="5" t="s">
        <v>26</v>
      </c>
      <c r="C1493" s="5" t="s">
        <v>52</v>
      </c>
      <c r="D1493" s="6">
        <v>44340</v>
      </c>
      <c r="E1493" s="28">
        <v>44340.290023148154</v>
      </c>
      <c r="F1493" s="7">
        <v>123</v>
      </c>
      <c r="G1493" s="7" t="str">
        <f>VLOOKUP(Table1314[[#This Row],[LogRecordType]],RecordTypes!$B$13:$C$27,2,0)</f>
        <v>User Login Start is Good</v>
      </c>
      <c r="H1493" s="5" t="s">
        <v>66</v>
      </c>
      <c r="I1493" s="30">
        <f t="shared" si="23"/>
        <v>44340</v>
      </c>
      <c r="J1493" s="29">
        <f>+VLOOKUP(Table1314[[#This Row],[DeviceMAC]],C1494:F3396,3,0)</f>
        <v>44340.289861111116</v>
      </c>
      <c r="K1493">
        <f>+VLOOKUP(Table1314[[#This Row],[DeviceMAC]],C1494:F3396,4,0)</f>
        <v>113</v>
      </c>
      <c r="L1493" t="str">
        <f>VLOOKUP(Table1314[[#This Row],[PrevRecordType]],RecordTypes!$B$13:$C$27,2,0)</f>
        <v>User Login Start</v>
      </c>
      <c r="M1493" t="str">
        <f>+VLOOKUP(Table1314[[#This Row],[DeviceMAC]],C1494:H3396,5,0)</f>
        <v>User Login Start</v>
      </c>
    </row>
    <row r="1494" spans="2:13" ht="43.2" hidden="1" x14ac:dyDescent="0.3">
      <c r="B1494" s="5" t="s">
        <v>29</v>
      </c>
      <c r="C1494" s="5" t="s">
        <v>50</v>
      </c>
      <c r="D1494" s="6">
        <v>44340</v>
      </c>
      <c r="E1494" s="28">
        <v>44340.28997685184</v>
      </c>
      <c r="F1494" s="7">
        <v>156</v>
      </c>
      <c r="G1494" s="7" t="str">
        <f>VLOOKUP(Table1314[[#This Row],[LogRecordType]],RecordTypes!$B$13:$C$27,2,0)</f>
        <v>PowerDown Or Network Disconnect Discovered</v>
      </c>
      <c r="H1494" s="5" t="s">
        <v>67</v>
      </c>
      <c r="I1494" s="30">
        <f t="shared" si="23"/>
        <v>44340</v>
      </c>
      <c r="J1494" s="29">
        <f>+VLOOKUP(Table1314[[#This Row],[DeviceMAC]],C1495:F3397,3,0)</f>
        <v>44340.289861111101</v>
      </c>
      <c r="K1494">
        <f>+VLOOKUP(Table1314[[#This Row],[DeviceMAC]],C1495:F3397,4,0)</f>
        <v>123</v>
      </c>
      <c r="L1494" t="str">
        <f>VLOOKUP(Table1314[[#This Row],[PrevRecordType]],RecordTypes!$B$13:$C$27,2,0)</f>
        <v>User Login Start is Good</v>
      </c>
      <c r="M1494" t="str">
        <f>+VLOOKUP(Table1314[[#This Row],[DeviceMAC]],C1495:H3397,5,0)</f>
        <v>User Login Start is Good</v>
      </c>
    </row>
    <row r="1495" spans="2:13" hidden="1" x14ac:dyDescent="0.3">
      <c r="B1495" s="5" t="s">
        <v>26</v>
      </c>
      <c r="C1495" s="5" t="s">
        <v>52</v>
      </c>
      <c r="D1495" s="6">
        <v>44340</v>
      </c>
      <c r="E1495" s="28">
        <v>44340.289861111116</v>
      </c>
      <c r="F1495" s="7">
        <v>113</v>
      </c>
      <c r="G1495" s="7" t="str">
        <f>VLOOKUP(Table1314[[#This Row],[LogRecordType]],RecordTypes!$B$13:$C$27,2,0)</f>
        <v>User Login Start</v>
      </c>
      <c r="H1495" s="5" t="s">
        <v>66</v>
      </c>
      <c r="I1495" s="30">
        <f t="shared" si="23"/>
        <v>44340</v>
      </c>
      <c r="J1495" s="29">
        <f>+VLOOKUP(Table1314[[#This Row],[DeviceMAC]],C1496:F3398,3,0)</f>
        <v>44340.28533564815</v>
      </c>
      <c r="K1495">
        <f>+VLOOKUP(Table1314[[#This Row],[DeviceMAC]],C1496:F3398,4,0)</f>
        <v>112</v>
      </c>
      <c r="L1495" t="str">
        <f>VLOOKUP(Table1314[[#This Row],[PrevRecordType]],RecordTypes!$B$13:$C$27,2,0)</f>
        <v>Device Connect Network</v>
      </c>
      <c r="M1495" t="str">
        <f>+VLOOKUP(Table1314[[#This Row],[DeviceMAC]],C1496:H3398,5,0)</f>
        <v>Device Connect Network</v>
      </c>
    </row>
    <row r="1496" spans="2:13" ht="28.8" x14ac:dyDescent="0.3">
      <c r="B1496" s="5" t="s">
        <v>29</v>
      </c>
      <c r="C1496" s="5" t="s">
        <v>50</v>
      </c>
      <c r="D1496" s="6">
        <v>44340</v>
      </c>
      <c r="E1496" s="28">
        <v>44340.289861111101</v>
      </c>
      <c r="F1496" s="7">
        <v>123</v>
      </c>
      <c r="G1496" s="7" t="str">
        <f>VLOOKUP(Table1314[[#This Row],[LogRecordType]],RecordTypes!$B$13:$C$27,2,0)</f>
        <v>User Login Start is Good</v>
      </c>
      <c r="H1496" s="5" t="s">
        <v>91</v>
      </c>
      <c r="I1496" s="30">
        <f t="shared" si="23"/>
        <v>44340</v>
      </c>
      <c r="J1496" s="29">
        <f>+VLOOKUP(Table1314[[#This Row],[DeviceMAC]],C1497:F3399,3,0)</f>
        <v>44340.289803240732</v>
      </c>
      <c r="K1496">
        <f>+VLOOKUP(Table1314[[#This Row],[DeviceMAC]],C1497:F3399,4,0)</f>
        <v>113</v>
      </c>
      <c r="L1496" t="str">
        <f>VLOOKUP(Table1314[[#This Row],[PrevRecordType]],RecordTypes!$B$13:$C$27,2,0)</f>
        <v>User Login Start</v>
      </c>
      <c r="M1496" t="str">
        <f>+VLOOKUP(Table1314[[#This Row],[DeviceMAC]],C1497:H3399,5,0)</f>
        <v>User Login Start</v>
      </c>
    </row>
    <row r="1497" spans="2:13" hidden="1" x14ac:dyDescent="0.3">
      <c r="B1497" s="5" t="s">
        <v>29</v>
      </c>
      <c r="C1497" s="5" t="s">
        <v>50</v>
      </c>
      <c r="D1497" s="6">
        <v>44340</v>
      </c>
      <c r="E1497" s="28">
        <v>44340.289803240732</v>
      </c>
      <c r="F1497" s="7">
        <v>113</v>
      </c>
      <c r="G1497" s="7" t="str">
        <f>VLOOKUP(Table1314[[#This Row],[LogRecordType]],RecordTypes!$B$13:$C$27,2,0)</f>
        <v>User Login Start</v>
      </c>
      <c r="H1497" s="5" t="s">
        <v>91</v>
      </c>
      <c r="I1497" s="30">
        <f t="shared" si="23"/>
        <v>44340</v>
      </c>
      <c r="J1497" s="29">
        <f>+VLOOKUP(Table1314[[#This Row],[DeviceMAC]],C1498:F3400,3,0)</f>
        <v>44340.284664351842</v>
      </c>
      <c r="K1497">
        <f>+VLOOKUP(Table1314[[#This Row],[DeviceMAC]],C1498:F3400,4,0)</f>
        <v>112</v>
      </c>
      <c r="L1497" t="str">
        <f>VLOOKUP(Table1314[[#This Row],[PrevRecordType]],RecordTypes!$B$13:$C$27,2,0)</f>
        <v>Device Connect Network</v>
      </c>
      <c r="M1497" t="str">
        <f>+VLOOKUP(Table1314[[#This Row],[DeviceMAC]],C1498:H3400,5,0)</f>
        <v>Device Connect Network</v>
      </c>
    </row>
    <row r="1498" spans="2:13" ht="28.8" hidden="1" x14ac:dyDescent="0.3">
      <c r="B1498" s="5" t="s">
        <v>26</v>
      </c>
      <c r="C1498" s="5" t="s">
        <v>64</v>
      </c>
      <c r="D1498" s="6">
        <v>44340</v>
      </c>
      <c r="E1498" s="28">
        <v>44340.288530092592</v>
      </c>
      <c r="F1498" s="7">
        <v>112</v>
      </c>
      <c r="G1498" s="7" t="str">
        <f>VLOOKUP(Table1314[[#This Row],[LogRecordType]],RecordTypes!$B$13:$C$27,2,0)</f>
        <v>Device Connect Network</v>
      </c>
      <c r="H1498" s="5" t="s">
        <v>65</v>
      </c>
      <c r="I1498" s="30">
        <f t="shared" si="23"/>
        <v>44339</v>
      </c>
      <c r="J1498" s="29">
        <f>+VLOOKUP(Table1314[[#This Row],[DeviceMAC]],C1499:F3401,3,0)</f>
        <v>44339.664328703708</v>
      </c>
      <c r="K1498">
        <f>+VLOOKUP(Table1314[[#This Row],[DeviceMAC]],C1499:F3401,4,0)</f>
        <v>156</v>
      </c>
      <c r="L1498" t="str">
        <f>VLOOKUP(Table1314[[#This Row],[PrevRecordType]],RecordTypes!$B$13:$C$27,2,0)</f>
        <v>PowerDown Or Network Disconnect Discovered</v>
      </c>
      <c r="M1498" s="31" t="str">
        <f>+VLOOKUP(Table1314[[#This Row],[DeviceMAC]],C1499:H3401,5,0)</f>
        <v>PowerDown Or Network Disconnect Discovered</v>
      </c>
    </row>
    <row r="1499" spans="2:13" ht="28.8" hidden="1" x14ac:dyDescent="0.3">
      <c r="B1499" s="5" t="s">
        <v>26</v>
      </c>
      <c r="C1499" s="5" t="s">
        <v>62</v>
      </c>
      <c r="D1499" s="6">
        <v>44340</v>
      </c>
      <c r="E1499" s="28">
        <v>44340.287766203699</v>
      </c>
      <c r="F1499" s="7">
        <v>112</v>
      </c>
      <c r="G1499" s="7" t="str">
        <f>VLOOKUP(Table1314[[#This Row],[LogRecordType]],RecordTypes!$B$13:$C$27,2,0)</f>
        <v>Device Connect Network</v>
      </c>
      <c r="H1499" s="5" t="s">
        <v>49</v>
      </c>
      <c r="I1499" s="30">
        <f t="shared" si="23"/>
        <v>44339</v>
      </c>
      <c r="J1499" s="29">
        <f>+VLOOKUP(Table1314[[#This Row],[DeviceMAC]],C1500:F3402,3,0)</f>
        <v>44339.682037037026</v>
      </c>
      <c r="K1499">
        <f>+VLOOKUP(Table1314[[#This Row],[DeviceMAC]],C1500:F3402,4,0)</f>
        <v>156</v>
      </c>
      <c r="L1499" t="str">
        <f>VLOOKUP(Table1314[[#This Row],[PrevRecordType]],RecordTypes!$B$13:$C$27,2,0)</f>
        <v>PowerDown Or Network Disconnect Discovered</v>
      </c>
      <c r="M1499" s="31" t="str">
        <f>+VLOOKUP(Table1314[[#This Row],[DeviceMAC]],C1500:H3402,5,0)</f>
        <v>PowerDown Or Network Disconnect Discovered</v>
      </c>
    </row>
    <row r="1500" spans="2:13" ht="28.8" x14ac:dyDescent="0.3">
      <c r="B1500" s="5" t="s">
        <v>26</v>
      </c>
      <c r="C1500" s="5" t="s">
        <v>48</v>
      </c>
      <c r="D1500" s="6">
        <v>44340</v>
      </c>
      <c r="E1500" s="28">
        <v>44340.287395833329</v>
      </c>
      <c r="F1500" s="7">
        <v>123</v>
      </c>
      <c r="G1500" s="7" t="str">
        <f>VLOOKUP(Table1314[[#This Row],[LogRecordType]],RecordTypes!$B$13:$C$27,2,0)</f>
        <v>User Login Start is Good</v>
      </c>
      <c r="H1500" s="5" t="s">
        <v>63</v>
      </c>
      <c r="I1500" s="30">
        <f t="shared" si="23"/>
        <v>44340</v>
      </c>
      <c r="J1500" s="29">
        <f>+VLOOKUP(Table1314[[#This Row],[DeviceMAC]],C1501:F3403,3,0)</f>
        <v>44340.287384259253</v>
      </c>
      <c r="K1500">
        <f>+VLOOKUP(Table1314[[#This Row],[DeviceMAC]],C1501:F3403,4,0)</f>
        <v>113</v>
      </c>
      <c r="L1500" t="str">
        <f>VLOOKUP(Table1314[[#This Row],[PrevRecordType]],RecordTypes!$B$13:$C$27,2,0)</f>
        <v>User Login Start</v>
      </c>
      <c r="M1500" t="str">
        <f>+VLOOKUP(Table1314[[#This Row],[DeviceMAC]],C1501:H3403,5,0)</f>
        <v>User Login Start</v>
      </c>
    </row>
    <row r="1501" spans="2:13" hidden="1" x14ac:dyDescent="0.3">
      <c r="B1501" s="5" t="s">
        <v>26</v>
      </c>
      <c r="C1501" s="5" t="s">
        <v>48</v>
      </c>
      <c r="D1501" s="6">
        <v>44340</v>
      </c>
      <c r="E1501" s="28">
        <v>44340.287384259253</v>
      </c>
      <c r="F1501" s="7">
        <v>113</v>
      </c>
      <c r="G1501" s="7" t="str">
        <f>VLOOKUP(Table1314[[#This Row],[LogRecordType]],RecordTypes!$B$13:$C$27,2,0)</f>
        <v>User Login Start</v>
      </c>
      <c r="H1501" s="5" t="s">
        <v>63</v>
      </c>
      <c r="I1501" s="30">
        <f t="shared" si="23"/>
        <v>44340</v>
      </c>
      <c r="J1501" s="29">
        <f>+VLOOKUP(Table1314[[#This Row],[DeviceMAC]],C1502:F3404,3,0)</f>
        <v>44340.282499999994</v>
      </c>
      <c r="K1501">
        <f>+VLOOKUP(Table1314[[#This Row],[DeviceMAC]],C1502:F3404,4,0)</f>
        <v>112</v>
      </c>
      <c r="L1501" t="str">
        <f>VLOOKUP(Table1314[[#This Row],[PrevRecordType]],RecordTypes!$B$13:$C$27,2,0)</f>
        <v>Device Connect Network</v>
      </c>
      <c r="M1501" t="str">
        <f>+VLOOKUP(Table1314[[#This Row],[DeviceMAC]],C1502:H3404,5,0)</f>
        <v>Device Connect Network</v>
      </c>
    </row>
    <row r="1502" spans="2:13" ht="28.8" hidden="1" x14ac:dyDescent="0.3">
      <c r="B1502" s="5" t="s">
        <v>26</v>
      </c>
      <c r="C1502" s="5" t="s">
        <v>56</v>
      </c>
      <c r="D1502" s="6">
        <v>44340</v>
      </c>
      <c r="E1502" s="28">
        <v>44340.286481481482</v>
      </c>
      <c r="F1502" s="7">
        <v>112</v>
      </c>
      <c r="G1502" s="7" t="str">
        <f>VLOOKUP(Table1314[[#This Row],[LogRecordType]],RecordTypes!$B$13:$C$27,2,0)</f>
        <v>Device Connect Network</v>
      </c>
      <c r="H1502" s="5" t="s">
        <v>57</v>
      </c>
      <c r="I1502" s="30">
        <f t="shared" si="23"/>
        <v>44339</v>
      </c>
      <c r="J1502" s="29">
        <f>+VLOOKUP(Table1314[[#This Row],[DeviceMAC]],C1503:F3405,3,0)</f>
        <v>44339.679317129623</v>
      </c>
      <c r="K1502">
        <f>+VLOOKUP(Table1314[[#This Row],[DeviceMAC]],C1503:F3405,4,0)</f>
        <v>156</v>
      </c>
      <c r="L1502" t="str">
        <f>VLOOKUP(Table1314[[#This Row],[PrevRecordType]],RecordTypes!$B$13:$C$27,2,0)</f>
        <v>PowerDown Or Network Disconnect Discovered</v>
      </c>
      <c r="M1502" s="31" t="str">
        <f>+VLOOKUP(Table1314[[#This Row],[DeviceMAC]],C1503:H3405,5,0)</f>
        <v>PowerDown Or Network Disconnect Discovered</v>
      </c>
    </row>
    <row r="1503" spans="2:13" ht="28.8" hidden="1" x14ac:dyDescent="0.3">
      <c r="B1503" s="5" t="s">
        <v>29</v>
      </c>
      <c r="C1503" s="5" t="s">
        <v>58</v>
      </c>
      <c r="D1503" s="6">
        <v>44340</v>
      </c>
      <c r="E1503" s="28">
        <v>44340.286215277774</v>
      </c>
      <c r="F1503" s="7">
        <v>112</v>
      </c>
      <c r="G1503" s="7" t="str">
        <f>VLOOKUP(Table1314[[#This Row],[LogRecordType]],RecordTypes!$B$13:$C$27,2,0)</f>
        <v>Device Connect Network</v>
      </c>
      <c r="H1503" s="5" t="s">
        <v>59</v>
      </c>
      <c r="I1503" s="30">
        <f t="shared" si="23"/>
        <v>44339</v>
      </c>
      <c r="J1503" s="29">
        <f>+VLOOKUP(Table1314[[#This Row],[DeviceMAC]],C1504:F3406,3,0)</f>
        <v>44339.291053240748</v>
      </c>
      <c r="K1503">
        <f>+VLOOKUP(Table1314[[#This Row],[DeviceMAC]],C1504:F3406,4,0)</f>
        <v>156</v>
      </c>
      <c r="L1503" t="str">
        <f>VLOOKUP(Table1314[[#This Row],[PrevRecordType]],RecordTypes!$B$13:$C$27,2,0)</f>
        <v>PowerDown Or Network Disconnect Discovered</v>
      </c>
      <c r="M1503" s="31" t="str">
        <f>+VLOOKUP(Table1314[[#This Row],[DeviceMAC]],C1504:H3406,5,0)</f>
        <v>PowerDown Or Network Disconnect Discovered</v>
      </c>
    </row>
    <row r="1504" spans="2:13" ht="28.8" hidden="1" x14ac:dyDescent="0.3">
      <c r="B1504" s="5" t="s">
        <v>29</v>
      </c>
      <c r="C1504" s="5" t="s">
        <v>60</v>
      </c>
      <c r="D1504" s="6">
        <v>44340</v>
      </c>
      <c r="E1504" s="28">
        <v>44340.286111111112</v>
      </c>
      <c r="F1504" s="7">
        <v>112</v>
      </c>
      <c r="G1504" s="7" t="str">
        <f>VLOOKUP(Table1314[[#This Row],[LogRecordType]],RecordTypes!$B$13:$C$27,2,0)</f>
        <v>Device Connect Network</v>
      </c>
      <c r="H1504" s="5" t="s">
        <v>61</v>
      </c>
      <c r="I1504" s="30">
        <f t="shared" si="23"/>
        <v>44339</v>
      </c>
      <c r="J1504" s="29">
        <f>+VLOOKUP(Table1314[[#This Row],[DeviceMAC]],C1505:F3407,3,0)</f>
        <v>44339.671354166669</v>
      </c>
      <c r="K1504">
        <f>+VLOOKUP(Table1314[[#This Row],[DeviceMAC]],C1505:F3407,4,0)</f>
        <v>156</v>
      </c>
      <c r="L1504" t="str">
        <f>VLOOKUP(Table1314[[#This Row],[PrevRecordType]],RecordTypes!$B$13:$C$27,2,0)</f>
        <v>PowerDown Or Network Disconnect Discovered</v>
      </c>
      <c r="M1504" s="31" t="str">
        <f>+VLOOKUP(Table1314[[#This Row],[DeviceMAC]],C1505:H3407,5,0)</f>
        <v>PowerDown Or Network Disconnect Discovered</v>
      </c>
    </row>
    <row r="1505" spans="2:13" ht="28.8" hidden="1" x14ac:dyDescent="0.3">
      <c r="B1505" s="5" t="s">
        <v>26</v>
      </c>
      <c r="C1505" s="5" t="s">
        <v>54</v>
      </c>
      <c r="D1505" s="6">
        <v>44340</v>
      </c>
      <c r="E1505" s="28">
        <v>44340.285624999997</v>
      </c>
      <c r="F1505" s="7">
        <v>112</v>
      </c>
      <c r="G1505" s="7" t="str">
        <f>VLOOKUP(Table1314[[#This Row],[LogRecordType]],RecordTypes!$B$13:$C$27,2,0)</f>
        <v>Device Connect Network</v>
      </c>
      <c r="H1505" s="5" t="s">
        <v>55</v>
      </c>
      <c r="I1505" s="30">
        <f t="shared" si="23"/>
        <v>44339</v>
      </c>
      <c r="J1505" s="29">
        <f>+VLOOKUP(Table1314[[#This Row],[DeviceMAC]],C1506:F3408,3,0)</f>
        <v>44339.6793287037</v>
      </c>
      <c r="K1505">
        <f>+VLOOKUP(Table1314[[#This Row],[DeviceMAC]],C1506:F3408,4,0)</f>
        <v>156</v>
      </c>
      <c r="L1505" t="str">
        <f>VLOOKUP(Table1314[[#This Row],[PrevRecordType]],RecordTypes!$B$13:$C$27,2,0)</f>
        <v>PowerDown Or Network Disconnect Discovered</v>
      </c>
      <c r="M1505" s="31" t="str">
        <f>+VLOOKUP(Table1314[[#This Row],[DeviceMAC]],C1506:H3408,5,0)</f>
        <v>PowerDown Or Network Disconnect Discovered</v>
      </c>
    </row>
    <row r="1506" spans="2:13" ht="28.8" hidden="1" x14ac:dyDescent="0.3">
      <c r="B1506" s="5" t="s">
        <v>26</v>
      </c>
      <c r="C1506" s="5" t="s">
        <v>52</v>
      </c>
      <c r="D1506" s="6">
        <v>44340</v>
      </c>
      <c r="E1506" s="28">
        <v>44340.28533564815</v>
      </c>
      <c r="F1506" s="7">
        <v>112</v>
      </c>
      <c r="G1506" s="7" t="str">
        <f>VLOOKUP(Table1314[[#This Row],[LogRecordType]],RecordTypes!$B$13:$C$27,2,0)</f>
        <v>Device Connect Network</v>
      </c>
      <c r="H1506" s="5" t="s">
        <v>53</v>
      </c>
      <c r="I1506" s="30">
        <f t="shared" si="23"/>
        <v>44339</v>
      </c>
      <c r="J1506" s="29">
        <f>+VLOOKUP(Table1314[[#This Row],[DeviceMAC]],C1507:F3409,3,0)</f>
        <v>44339.289687500008</v>
      </c>
      <c r="K1506">
        <f>+VLOOKUP(Table1314[[#This Row],[DeviceMAC]],C1507:F3409,4,0)</f>
        <v>156</v>
      </c>
      <c r="L1506" t="str">
        <f>VLOOKUP(Table1314[[#This Row],[PrevRecordType]],RecordTypes!$B$13:$C$27,2,0)</f>
        <v>PowerDown Or Network Disconnect Discovered</v>
      </c>
      <c r="M1506" s="31" t="str">
        <f>+VLOOKUP(Table1314[[#This Row],[DeviceMAC]],C1507:H3409,5,0)</f>
        <v>PowerDown Or Network Disconnect Discovered</v>
      </c>
    </row>
    <row r="1507" spans="2:13" ht="28.8" hidden="1" x14ac:dyDescent="0.3">
      <c r="B1507" s="5" t="s">
        <v>29</v>
      </c>
      <c r="C1507" s="5" t="s">
        <v>50</v>
      </c>
      <c r="D1507" s="6">
        <v>44340</v>
      </c>
      <c r="E1507" s="28">
        <v>44340.284664351842</v>
      </c>
      <c r="F1507" s="7">
        <v>112</v>
      </c>
      <c r="G1507" s="7" t="str">
        <f>VLOOKUP(Table1314[[#This Row],[LogRecordType]],RecordTypes!$B$13:$C$27,2,0)</f>
        <v>Device Connect Network</v>
      </c>
      <c r="H1507" s="5" t="s">
        <v>51</v>
      </c>
      <c r="I1507" s="30">
        <f t="shared" si="23"/>
        <v>44339</v>
      </c>
      <c r="J1507" s="29">
        <f>+VLOOKUP(Table1314[[#This Row],[DeviceMAC]],C1508:F3410,3,0)</f>
        <v>44339.295810185176</v>
      </c>
      <c r="K1507">
        <f>+VLOOKUP(Table1314[[#This Row],[DeviceMAC]],C1508:F3410,4,0)</f>
        <v>156</v>
      </c>
      <c r="L1507" t="str">
        <f>VLOOKUP(Table1314[[#This Row],[PrevRecordType]],RecordTypes!$B$13:$C$27,2,0)</f>
        <v>PowerDown Or Network Disconnect Discovered</v>
      </c>
      <c r="M1507" s="31" t="str">
        <f>+VLOOKUP(Table1314[[#This Row],[DeviceMAC]],C1508:H3410,5,0)</f>
        <v>PowerDown Or Network Disconnect Discovered</v>
      </c>
    </row>
    <row r="1508" spans="2:13" ht="28.8" hidden="1" x14ac:dyDescent="0.3">
      <c r="B1508" s="5" t="s">
        <v>26</v>
      </c>
      <c r="C1508" s="5" t="s">
        <v>48</v>
      </c>
      <c r="D1508" s="6">
        <v>44340</v>
      </c>
      <c r="E1508" s="28">
        <v>44340.282499999994</v>
      </c>
      <c r="F1508" s="7">
        <v>112</v>
      </c>
      <c r="G1508" s="7" t="str">
        <f>VLOOKUP(Table1314[[#This Row],[LogRecordType]],RecordTypes!$B$13:$C$27,2,0)</f>
        <v>Device Connect Network</v>
      </c>
      <c r="H1508" s="5" t="s">
        <v>49</v>
      </c>
      <c r="I1508" s="30">
        <f t="shared" si="23"/>
        <v>44339</v>
      </c>
      <c r="J1508" s="29">
        <f>+VLOOKUP(Table1314[[#This Row],[DeviceMAC]],C1509:F3411,3,0)</f>
        <v>44339.6561574074</v>
      </c>
      <c r="K1508">
        <f>+VLOOKUP(Table1314[[#This Row],[DeviceMAC]],C1509:F3411,4,0)</f>
        <v>156</v>
      </c>
      <c r="L1508" t="str">
        <f>VLOOKUP(Table1314[[#This Row],[PrevRecordType]],RecordTypes!$B$13:$C$27,2,0)</f>
        <v>PowerDown Or Network Disconnect Discovered</v>
      </c>
      <c r="M1508" s="31" t="str">
        <f>+VLOOKUP(Table1314[[#This Row],[DeviceMAC]],C1509:H3411,5,0)</f>
        <v>PowerDown Or Network Disconnect Discovered</v>
      </c>
    </row>
    <row r="1509" spans="2:13" ht="28.8" x14ac:dyDescent="0.3">
      <c r="B1509" s="5" t="s">
        <v>26</v>
      </c>
      <c r="C1509" s="5" t="s">
        <v>43</v>
      </c>
      <c r="D1509" s="6">
        <v>44340</v>
      </c>
      <c r="E1509" s="28">
        <v>44340.280127314814</v>
      </c>
      <c r="F1509" s="7">
        <v>123</v>
      </c>
      <c r="G1509" s="7" t="str">
        <f>VLOOKUP(Table1314[[#This Row],[LogRecordType]],RecordTypes!$B$13:$C$27,2,0)</f>
        <v>User Login Start is Good</v>
      </c>
      <c r="H1509" s="5" t="s">
        <v>47</v>
      </c>
      <c r="I1509" s="30">
        <f t="shared" si="23"/>
        <v>44340</v>
      </c>
      <c r="J1509" s="29">
        <f>+VLOOKUP(Table1314[[#This Row],[DeviceMAC]],C1510:F3412,3,0)</f>
        <v>44340.279988425922</v>
      </c>
      <c r="K1509">
        <f>+VLOOKUP(Table1314[[#This Row],[DeviceMAC]],C1510:F3412,4,0)</f>
        <v>113</v>
      </c>
      <c r="L1509" t="str">
        <f>VLOOKUP(Table1314[[#This Row],[PrevRecordType]],RecordTypes!$B$13:$C$27,2,0)</f>
        <v>User Login Start</v>
      </c>
      <c r="M1509" t="str">
        <f>+VLOOKUP(Table1314[[#This Row],[DeviceMAC]],C1510:H3412,5,0)</f>
        <v>User Login Start</v>
      </c>
    </row>
    <row r="1510" spans="2:13" ht="28.8" hidden="1" x14ac:dyDescent="0.3">
      <c r="B1510" s="5" t="s">
        <v>26</v>
      </c>
      <c r="C1510" s="5" t="s">
        <v>43</v>
      </c>
      <c r="D1510" s="6">
        <v>44340</v>
      </c>
      <c r="E1510" s="28">
        <v>44340.279988425922</v>
      </c>
      <c r="F1510" s="7">
        <v>113</v>
      </c>
      <c r="G1510" s="7" t="str">
        <f>VLOOKUP(Table1314[[#This Row],[LogRecordType]],RecordTypes!$B$13:$C$27,2,0)</f>
        <v>User Login Start</v>
      </c>
      <c r="H1510" s="5" t="s">
        <v>46</v>
      </c>
      <c r="I1510" s="30">
        <f t="shared" si="23"/>
        <v>44340</v>
      </c>
      <c r="J1510" s="29">
        <f>+VLOOKUP(Table1314[[#This Row],[DeviceMAC]],C1511:F3413,3,0)</f>
        <v>44340.279178240737</v>
      </c>
      <c r="K1510">
        <f>+VLOOKUP(Table1314[[#This Row],[DeviceMAC]],C1511:F3413,4,0)</f>
        <v>112</v>
      </c>
      <c r="L1510" t="str">
        <f>VLOOKUP(Table1314[[#This Row],[PrevRecordType]],RecordTypes!$B$13:$C$27,2,0)</f>
        <v>Device Connect Network</v>
      </c>
      <c r="M1510" t="str">
        <f>+VLOOKUP(Table1314[[#This Row],[DeviceMAC]],C1511:H3413,5,0)</f>
        <v>Device Connect Network</v>
      </c>
    </row>
    <row r="1511" spans="2:13" ht="28.8" hidden="1" x14ac:dyDescent="0.3">
      <c r="B1511" s="5" t="s">
        <v>26</v>
      </c>
      <c r="C1511" s="5" t="s">
        <v>43</v>
      </c>
      <c r="D1511" s="6">
        <v>44340</v>
      </c>
      <c r="E1511" s="28">
        <v>44340.279178240737</v>
      </c>
      <c r="F1511" s="7">
        <v>112</v>
      </c>
      <c r="G1511" s="7" t="str">
        <f>VLOOKUP(Table1314[[#This Row],[LogRecordType]],RecordTypes!$B$13:$C$27,2,0)</f>
        <v>Device Connect Network</v>
      </c>
      <c r="H1511" s="5" t="s">
        <v>44</v>
      </c>
      <c r="I1511" s="30">
        <f t="shared" si="23"/>
        <v>44340</v>
      </c>
      <c r="J1511" s="29">
        <f>+VLOOKUP(Table1314[[#This Row],[DeviceMAC]],C1512:F3414,3,0)</f>
        <v>44340.279074074067</v>
      </c>
      <c r="K1511">
        <f>+VLOOKUP(Table1314[[#This Row],[DeviceMAC]],C1512:F3414,4,0)</f>
        <v>106</v>
      </c>
      <c r="L1511" t="str">
        <f>VLOOKUP(Table1314[[#This Row],[PrevRecordType]],RecordTypes!$B$13:$C$27,2,0)</f>
        <v>Device Start is Good</v>
      </c>
      <c r="M1511" t="str">
        <f>+VLOOKUP(Table1314[[#This Row],[DeviceMAC]],C1512:H3414,5,0)</f>
        <v>Device Start is Good</v>
      </c>
    </row>
    <row r="1512" spans="2:13" hidden="1" x14ac:dyDescent="0.3">
      <c r="B1512" s="5" t="s">
        <v>26</v>
      </c>
      <c r="C1512" s="5" t="s">
        <v>43</v>
      </c>
      <c r="D1512" s="6">
        <v>44340</v>
      </c>
      <c r="E1512" s="28">
        <v>44340.279074074067</v>
      </c>
      <c r="F1512" s="7">
        <v>106</v>
      </c>
      <c r="G1512" s="7" t="str">
        <f>VLOOKUP(Table1314[[#This Row],[LogRecordType]],RecordTypes!$B$13:$C$27,2,0)</f>
        <v>Device Start is Good</v>
      </c>
      <c r="H1512" s="5" t="s">
        <v>44</v>
      </c>
      <c r="I1512" s="30">
        <f t="shared" si="23"/>
        <v>44340</v>
      </c>
      <c r="J1512" s="29">
        <f>+VLOOKUP(Table1314[[#This Row],[DeviceMAC]],C1513:F3415,3,0)</f>
        <v>44340.278541666659</v>
      </c>
      <c r="K1512">
        <f>+VLOOKUP(Table1314[[#This Row],[DeviceMAC]],C1513:F3415,4,0)</f>
        <v>102</v>
      </c>
      <c r="L1512" t="str">
        <f>VLOOKUP(Table1314[[#This Row],[PrevRecordType]],RecordTypes!$B$13:$C$27,2,0)</f>
        <v>Device Start</v>
      </c>
      <c r="M1512" t="str">
        <f>+VLOOKUP(Table1314[[#This Row],[DeviceMAC]],C1513:H3415,5,0)</f>
        <v>Device Start</v>
      </c>
    </row>
    <row r="1513" spans="2:13" ht="28.8" x14ac:dyDescent="0.3">
      <c r="B1513" s="5" t="s">
        <v>29</v>
      </c>
      <c r="C1513" s="5" t="s">
        <v>41</v>
      </c>
      <c r="D1513" s="6">
        <v>44340</v>
      </c>
      <c r="E1513" s="28">
        <v>44340.279039351844</v>
      </c>
      <c r="F1513" s="7">
        <v>123</v>
      </c>
      <c r="G1513" s="7" t="str">
        <f>VLOOKUP(Table1314[[#This Row],[LogRecordType]],RecordTypes!$B$13:$C$27,2,0)</f>
        <v>User Login Start is Good</v>
      </c>
      <c r="H1513" s="5" t="s">
        <v>45</v>
      </c>
      <c r="I1513" s="30">
        <f t="shared" si="23"/>
        <v>44340</v>
      </c>
      <c r="J1513" s="29">
        <f>+VLOOKUP(Table1314[[#This Row],[DeviceMAC]],C1514:F3416,3,0)</f>
        <v>44340.278888888883</v>
      </c>
      <c r="K1513">
        <f>+VLOOKUP(Table1314[[#This Row],[DeviceMAC]],C1514:F3416,4,0)</f>
        <v>113</v>
      </c>
      <c r="L1513" t="str">
        <f>VLOOKUP(Table1314[[#This Row],[PrevRecordType]],RecordTypes!$B$13:$C$27,2,0)</f>
        <v>User Login Start</v>
      </c>
      <c r="M1513" t="str">
        <f>+VLOOKUP(Table1314[[#This Row],[DeviceMAC]],C1514:H3416,5,0)</f>
        <v>User Login Start</v>
      </c>
    </row>
    <row r="1514" spans="2:13" hidden="1" x14ac:dyDescent="0.3">
      <c r="B1514" s="5" t="s">
        <v>29</v>
      </c>
      <c r="C1514" s="5" t="s">
        <v>41</v>
      </c>
      <c r="D1514" s="6">
        <v>44340</v>
      </c>
      <c r="E1514" s="28">
        <v>44340.278888888883</v>
      </c>
      <c r="F1514" s="7">
        <v>113</v>
      </c>
      <c r="G1514" s="7" t="str">
        <f>VLOOKUP(Table1314[[#This Row],[LogRecordType]],RecordTypes!$B$13:$C$27,2,0)</f>
        <v>User Login Start</v>
      </c>
      <c r="H1514" s="5" t="s">
        <v>45</v>
      </c>
      <c r="I1514" s="30">
        <f t="shared" si="23"/>
        <v>44340</v>
      </c>
      <c r="J1514" s="29">
        <f>+VLOOKUP(Table1314[[#This Row],[DeviceMAC]],C1515:F3417,3,0)</f>
        <v>44340.273819444439</v>
      </c>
      <c r="K1514">
        <f>+VLOOKUP(Table1314[[#This Row],[DeviceMAC]],C1515:F3417,4,0)</f>
        <v>112</v>
      </c>
      <c r="L1514" t="str">
        <f>VLOOKUP(Table1314[[#This Row],[PrevRecordType]],RecordTypes!$B$13:$C$27,2,0)</f>
        <v>Device Connect Network</v>
      </c>
      <c r="M1514" t="str">
        <f>+VLOOKUP(Table1314[[#This Row],[DeviceMAC]],C1515:H3417,5,0)</f>
        <v>Device Connect Network</v>
      </c>
    </row>
    <row r="1515" spans="2:13" hidden="1" x14ac:dyDescent="0.3">
      <c r="B1515" s="5" t="s">
        <v>26</v>
      </c>
      <c r="C1515" s="5" t="s">
        <v>43</v>
      </c>
      <c r="D1515" s="6">
        <v>44340</v>
      </c>
      <c r="E1515" s="28">
        <v>44340.278541666659</v>
      </c>
      <c r="F1515" s="7">
        <v>102</v>
      </c>
      <c r="G1515" s="7" t="str">
        <f>VLOOKUP(Table1314[[#This Row],[LogRecordType]],RecordTypes!$B$13:$C$27,2,0)</f>
        <v>Device Start</v>
      </c>
      <c r="H1515" s="5" t="s">
        <v>44</v>
      </c>
      <c r="I1515" s="30">
        <f t="shared" si="23"/>
        <v>44339</v>
      </c>
      <c r="J1515" s="29">
        <f>+VLOOKUP(Table1314[[#This Row],[DeviceMAC]],C1516:F3418,3,0)</f>
        <v>44339.701516203691</v>
      </c>
      <c r="K1515">
        <f>+VLOOKUP(Table1314[[#This Row],[DeviceMAC]],C1516:F3418,4,0)</f>
        <v>156</v>
      </c>
      <c r="L1515" t="str">
        <f>VLOOKUP(Table1314[[#This Row],[PrevRecordType]],RecordTypes!$B$13:$C$27,2,0)</f>
        <v>PowerDown Or Network Disconnect Discovered</v>
      </c>
      <c r="M1515" s="31" t="str">
        <f>+VLOOKUP(Table1314[[#This Row],[DeviceMAC]],C1516:H3418,5,0)</f>
        <v>PowerDown Or Network Disconnect Discovered</v>
      </c>
    </row>
    <row r="1516" spans="2:13" ht="28.8" hidden="1" x14ac:dyDescent="0.3">
      <c r="B1516" s="5" t="s">
        <v>29</v>
      </c>
      <c r="C1516" s="5" t="s">
        <v>41</v>
      </c>
      <c r="D1516" s="6">
        <v>44340</v>
      </c>
      <c r="E1516" s="28">
        <v>44340.273819444439</v>
      </c>
      <c r="F1516" s="7">
        <v>112</v>
      </c>
      <c r="G1516" s="7" t="str">
        <f>VLOOKUP(Table1314[[#This Row],[LogRecordType]],RecordTypes!$B$13:$C$27,2,0)</f>
        <v>Device Connect Network</v>
      </c>
      <c r="H1516" s="5" t="s">
        <v>42</v>
      </c>
      <c r="I1516" s="30">
        <f t="shared" si="23"/>
        <v>44339</v>
      </c>
      <c r="J1516" s="29">
        <f>+VLOOKUP(Table1314[[#This Row],[DeviceMAC]],C1517:F3419,3,0)</f>
        <v>44339.659259259264</v>
      </c>
      <c r="K1516">
        <f>+VLOOKUP(Table1314[[#This Row],[DeviceMAC]],C1517:F3419,4,0)</f>
        <v>156</v>
      </c>
      <c r="L1516" t="str">
        <f>VLOOKUP(Table1314[[#This Row],[PrevRecordType]],RecordTypes!$B$13:$C$27,2,0)</f>
        <v>PowerDown Or Network Disconnect Discovered</v>
      </c>
      <c r="M1516" s="31" t="str">
        <f>+VLOOKUP(Table1314[[#This Row],[DeviceMAC]],C1517:H3419,5,0)</f>
        <v>PowerDown Or Network Disconnect Discovered</v>
      </c>
    </row>
    <row r="1517" spans="2:13" hidden="1" x14ac:dyDescent="0.3">
      <c r="B1517" s="5" t="s">
        <v>26</v>
      </c>
      <c r="C1517" s="5" t="s">
        <v>27</v>
      </c>
      <c r="D1517" s="6">
        <v>44340</v>
      </c>
      <c r="E1517" s="28">
        <v>44340.264652777783</v>
      </c>
      <c r="F1517" s="7">
        <v>113</v>
      </c>
      <c r="G1517" s="7" t="str">
        <f>VLOOKUP(Table1314[[#This Row],[LogRecordType]],RecordTypes!$B$13:$C$27,2,0)</f>
        <v>User Login Start</v>
      </c>
      <c r="H1517" s="5" t="s">
        <v>34</v>
      </c>
      <c r="I1517" s="30">
        <f t="shared" si="23"/>
        <v>44340</v>
      </c>
      <c r="J1517" s="29">
        <f>+VLOOKUP(Table1314[[#This Row],[DeviceMAC]],C1518:F3420,3,0)</f>
        <v>44340.264652777783</v>
      </c>
      <c r="K1517">
        <f>+VLOOKUP(Table1314[[#This Row],[DeviceMAC]],C1518:F3420,4,0)</f>
        <v>123</v>
      </c>
      <c r="L1517" t="str">
        <f>VLOOKUP(Table1314[[#This Row],[PrevRecordType]],RecordTypes!$B$13:$C$27,2,0)</f>
        <v>User Login Start is Good</v>
      </c>
      <c r="M1517" t="str">
        <f>+VLOOKUP(Table1314[[#This Row],[DeviceMAC]],C1518:H3420,5,0)</f>
        <v>User Login Start is Good</v>
      </c>
    </row>
    <row r="1518" spans="2:13" ht="28.8" x14ac:dyDescent="0.3">
      <c r="B1518" s="5" t="s">
        <v>26</v>
      </c>
      <c r="C1518" s="5" t="s">
        <v>27</v>
      </c>
      <c r="D1518" s="6">
        <v>44340</v>
      </c>
      <c r="E1518" s="28">
        <v>44340.264652777783</v>
      </c>
      <c r="F1518" s="7">
        <v>123</v>
      </c>
      <c r="G1518" s="7" t="str">
        <f>VLOOKUP(Table1314[[#This Row],[LogRecordType]],RecordTypes!$B$13:$C$27,2,0)</f>
        <v>User Login Start is Good</v>
      </c>
      <c r="H1518" s="5" t="s">
        <v>34</v>
      </c>
      <c r="I1518" s="30">
        <f t="shared" si="23"/>
        <v>44340</v>
      </c>
      <c r="J1518" s="29">
        <f>+VLOOKUP(Table1314[[#This Row],[DeviceMAC]],C1519:F3421,3,0)</f>
        <v>44340.254618055558</v>
      </c>
      <c r="K1518">
        <f>+VLOOKUP(Table1314[[#This Row],[DeviceMAC]],C1519:F3421,4,0)</f>
        <v>112</v>
      </c>
      <c r="L1518" t="str">
        <f>VLOOKUP(Table1314[[#This Row],[PrevRecordType]],RecordTypes!$B$13:$C$27,2,0)</f>
        <v>Device Connect Network</v>
      </c>
      <c r="M1518" t="str">
        <f>+VLOOKUP(Table1314[[#This Row],[DeviceMAC]],C1519:H3421,5,0)</f>
        <v>Device Connect Network</v>
      </c>
    </row>
    <row r="1519" spans="2:13" ht="28.8" x14ac:dyDescent="0.3">
      <c r="B1519" s="5" t="s">
        <v>26</v>
      </c>
      <c r="C1519" s="5" t="s">
        <v>37</v>
      </c>
      <c r="D1519" s="6">
        <v>44340</v>
      </c>
      <c r="E1519" s="28">
        <v>44340.264652777783</v>
      </c>
      <c r="F1519" s="7">
        <v>123</v>
      </c>
      <c r="G1519" s="7" t="str">
        <f>VLOOKUP(Table1314[[#This Row],[LogRecordType]],RecordTypes!$B$13:$C$27,2,0)</f>
        <v>User Login Start is Good</v>
      </c>
      <c r="H1519" s="5" t="s">
        <v>40</v>
      </c>
      <c r="I1519" s="30">
        <f t="shared" si="23"/>
        <v>44340</v>
      </c>
      <c r="J1519" s="29">
        <f>+VLOOKUP(Table1314[[#This Row],[DeviceMAC]],C1520:F3422,3,0)</f>
        <v>44340.264583333337</v>
      </c>
      <c r="K1519">
        <f>+VLOOKUP(Table1314[[#This Row],[DeviceMAC]],C1520:F3422,4,0)</f>
        <v>113</v>
      </c>
      <c r="L1519" t="str">
        <f>VLOOKUP(Table1314[[#This Row],[PrevRecordType]],RecordTypes!$B$13:$C$27,2,0)</f>
        <v>User Login Start</v>
      </c>
      <c r="M1519" t="str">
        <f>+VLOOKUP(Table1314[[#This Row],[DeviceMAC]],C1520:H3422,5,0)</f>
        <v>User Login Start</v>
      </c>
    </row>
    <row r="1520" spans="2:13" ht="28.8" hidden="1" x14ac:dyDescent="0.3">
      <c r="B1520" s="5" t="s">
        <v>26</v>
      </c>
      <c r="C1520" s="5" t="s">
        <v>37</v>
      </c>
      <c r="D1520" s="6">
        <v>44340</v>
      </c>
      <c r="E1520" s="28">
        <v>44340.264583333337</v>
      </c>
      <c r="F1520" s="7">
        <v>113</v>
      </c>
      <c r="G1520" s="7" t="str">
        <f>VLOOKUP(Table1314[[#This Row],[LogRecordType]],RecordTypes!$B$13:$C$27,2,0)</f>
        <v>User Login Start</v>
      </c>
      <c r="H1520" s="5" t="s">
        <v>39</v>
      </c>
      <c r="I1520" s="30">
        <f t="shared" si="23"/>
        <v>44340</v>
      </c>
      <c r="J1520" s="29">
        <f>+VLOOKUP(Table1314[[#This Row],[DeviceMAC]],C1521:F3423,3,0)</f>
        <v>44340.264166666668</v>
      </c>
      <c r="K1520">
        <f>+VLOOKUP(Table1314[[#This Row],[DeviceMAC]],C1521:F3423,4,0)</f>
        <v>112</v>
      </c>
      <c r="L1520" t="str">
        <f>VLOOKUP(Table1314[[#This Row],[PrevRecordType]],RecordTypes!$B$13:$C$27,2,0)</f>
        <v>Device Connect Network</v>
      </c>
      <c r="M1520" t="str">
        <f>+VLOOKUP(Table1314[[#This Row],[DeviceMAC]],C1521:H3423,5,0)</f>
        <v>Device Connect Network</v>
      </c>
    </row>
    <row r="1521" spans="2:13" ht="28.8" hidden="1" x14ac:dyDescent="0.3">
      <c r="B1521" s="5" t="s">
        <v>26</v>
      </c>
      <c r="C1521" s="5" t="s">
        <v>37</v>
      </c>
      <c r="D1521" s="6">
        <v>44340</v>
      </c>
      <c r="E1521" s="28">
        <v>44340.264166666668</v>
      </c>
      <c r="F1521" s="7">
        <v>112</v>
      </c>
      <c r="G1521" s="7" t="str">
        <f>VLOOKUP(Table1314[[#This Row],[LogRecordType]],RecordTypes!$B$13:$C$27,2,0)</f>
        <v>Device Connect Network</v>
      </c>
      <c r="H1521" s="5" t="s">
        <v>38</v>
      </c>
      <c r="I1521" s="30">
        <f t="shared" si="23"/>
        <v>44340</v>
      </c>
      <c r="J1521" s="29">
        <f>+VLOOKUP(Table1314[[#This Row],[DeviceMAC]],C1522:F3424,3,0)</f>
        <v>44340.264062499999</v>
      </c>
      <c r="K1521">
        <f>+VLOOKUP(Table1314[[#This Row],[DeviceMAC]],C1522:F3424,4,0)</f>
        <v>106</v>
      </c>
      <c r="L1521" t="str">
        <f>VLOOKUP(Table1314[[#This Row],[PrevRecordType]],RecordTypes!$B$13:$C$27,2,0)</f>
        <v>Device Start is Good</v>
      </c>
      <c r="M1521" t="str">
        <f>+VLOOKUP(Table1314[[#This Row],[DeviceMAC]],C1522:H3424,5,0)</f>
        <v>Device Start is Good</v>
      </c>
    </row>
    <row r="1522" spans="2:13" hidden="1" x14ac:dyDescent="0.3">
      <c r="B1522" s="5" t="s">
        <v>26</v>
      </c>
      <c r="C1522" s="5" t="s">
        <v>37</v>
      </c>
      <c r="D1522" s="6">
        <v>44340</v>
      </c>
      <c r="E1522" s="28">
        <v>44340.264062499999</v>
      </c>
      <c r="F1522" s="7">
        <v>106</v>
      </c>
      <c r="G1522" s="7" t="str">
        <f>VLOOKUP(Table1314[[#This Row],[LogRecordType]],RecordTypes!$B$13:$C$27,2,0)</f>
        <v>Device Start is Good</v>
      </c>
      <c r="H1522" s="5" t="s">
        <v>38</v>
      </c>
      <c r="I1522" s="30">
        <f t="shared" si="23"/>
        <v>44340</v>
      </c>
      <c r="J1522" s="29">
        <f>+VLOOKUP(Table1314[[#This Row],[DeviceMAC]],C1523:F3425,3,0)</f>
        <v>44340.263148148144</v>
      </c>
      <c r="K1522">
        <f>+VLOOKUP(Table1314[[#This Row],[DeviceMAC]],C1523:F3425,4,0)</f>
        <v>102</v>
      </c>
      <c r="L1522" t="str">
        <f>VLOOKUP(Table1314[[#This Row],[PrevRecordType]],RecordTypes!$B$13:$C$27,2,0)</f>
        <v>Device Start</v>
      </c>
      <c r="M1522" t="str">
        <f>+VLOOKUP(Table1314[[#This Row],[DeviceMAC]],C1523:H3425,5,0)</f>
        <v>Device Start</v>
      </c>
    </row>
    <row r="1523" spans="2:13" hidden="1" x14ac:dyDescent="0.3">
      <c r="B1523" s="5" t="s">
        <v>26</v>
      </c>
      <c r="C1523" s="5" t="s">
        <v>37</v>
      </c>
      <c r="D1523" s="6">
        <v>44340</v>
      </c>
      <c r="E1523" s="28">
        <v>44340.263148148144</v>
      </c>
      <c r="F1523" s="7">
        <v>102</v>
      </c>
      <c r="G1523" s="7" t="str">
        <f>VLOOKUP(Table1314[[#This Row],[LogRecordType]],RecordTypes!$B$13:$C$27,2,0)</f>
        <v>Device Start</v>
      </c>
      <c r="H1523" s="5" t="s">
        <v>38</v>
      </c>
      <c r="I1523" s="30">
        <f t="shared" si="23"/>
        <v>44339</v>
      </c>
      <c r="J1523" s="29">
        <f>+VLOOKUP(Table1314[[#This Row],[DeviceMAC]],C1524:F3426,3,0)</f>
        <v>44339.630763888883</v>
      </c>
      <c r="K1523">
        <f>+VLOOKUP(Table1314[[#This Row],[DeviceMAC]],C1524:F3426,4,0)</f>
        <v>156</v>
      </c>
      <c r="L1523" t="str">
        <f>VLOOKUP(Table1314[[#This Row],[PrevRecordType]],RecordTypes!$B$13:$C$27,2,0)</f>
        <v>PowerDown Or Network Disconnect Discovered</v>
      </c>
      <c r="M1523" s="31" t="str">
        <f>+VLOOKUP(Table1314[[#This Row],[DeviceMAC]],C1524:H3426,5,0)</f>
        <v>PowerDown Or Network Disconnect Discovered</v>
      </c>
    </row>
    <row r="1524" spans="2:13" ht="28.8" x14ac:dyDescent="0.3">
      <c r="B1524" s="5" t="s">
        <v>29</v>
      </c>
      <c r="C1524" s="5" t="s">
        <v>30</v>
      </c>
      <c r="D1524" s="6">
        <v>44340</v>
      </c>
      <c r="E1524" s="28">
        <v>44340.262708333335</v>
      </c>
      <c r="F1524" s="7">
        <v>123</v>
      </c>
      <c r="G1524" s="7" t="str">
        <f>VLOOKUP(Table1314[[#This Row],[LogRecordType]],RecordTypes!$B$13:$C$27,2,0)</f>
        <v>User Login Start is Good</v>
      </c>
      <c r="H1524" s="5" t="s">
        <v>36</v>
      </c>
      <c r="I1524" s="30">
        <f t="shared" si="23"/>
        <v>44340</v>
      </c>
      <c r="J1524" s="29">
        <f>+VLOOKUP(Table1314[[#This Row],[DeviceMAC]],C1525:F3427,3,0)</f>
        <v>44340.262696759259</v>
      </c>
      <c r="K1524">
        <f>+VLOOKUP(Table1314[[#This Row],[DeviceMAC]],C1525:F3427,4,0)</f>
        <v>113</v>
      </c>
      <c r="L1524" t="str">
        <f>VLOOKUP(Table1314[[#This Row],[PrevRecordType]],RecordTypes!$B$13:$C$27,2,0)</f>
        <v>User Login Start</v>
      </c>
      <c r="M1524" t="str">
        <f>+VLOOKUP(Table1314[[#This Row],[DeviceMAC]],C1525:H3427,5,0)</f>
        <v>User Login Start</v>
      </c>
    </row>
    <row r="1525" spans="2:13" hidden="1" x14ac:dyDescent="0.3">
      <c r="B1525" s="5" t="s">
        <v>29</v>
      </c>
      <c r="C1525" s="5" t="s">
        <v>30</v>
      </c>
      <c r="D1525" s="6">
        <v>44340</v>
      </c>
      <c r="E1525" s="28">
        <v>44340.262696759259</v>
      </c>
      <c r="F1525" s="7">
        <v>113</v>
      </c>
      <c r="G1525" s="7" t="str">
        <f>VLOOKUP(Table1314[[#This Row],[LogRecordType]],RecordTypes!$B$13:$C$27,2,0)</f>
        <v>User Login Start</v>
      </c>
      <c r="H1525" s="5" t="s">
        <v>36</v>
      </c>
      <c r="I1525" s="30">
        <f t="shared" si="23"/>
        <v>44340</v>
      </c>
      <c r="J1525" s="29">
        <f>+VLOOKUP(Table1314[[#This Row],[DeviceMAC]],C1526:F3428,3,0)</f>
        <v>44340.257916666662</v>
      </c>
      <c r="K1525">
        <f>+VLOOKUP(Table1314[[#This Row],[DeviceMAC]],C1526:F3428,4,0)</f>
        <v>112</v>
      </c>
      <c r="L1525" t="str">
        <f>VLOOKUP(Table1314[[#This Row],[PrevRecordType]],RecordTypes!$B$13:$C$27,2,0)</f>
        <v>Device Connect Network</v>
      </c>
      <c r="M1525" t="str">
        <f>+VLOOKUP(Table1314[[#This Row],[DeviceMAC]],C1526:H3428,5,0)</f>
        <v>Device Connect Network</v>
      </c>
    </row>
    <row r="1526" spans="2:13" ht="28.8" x14ac:dyDescent="0.3">
      <c r="B1526" s="5" t="s">
        <v>26</v>
      </c>
      <c r="C1526" s="5" t="s">
        <v>32</v>
      </c>
      <c r="D1526" s="6">
        <v>44340</v>
      </c>
      <c r="E1526" s="28">
        <v>44340.260844907425</v>
      </c>
      <c r="F1526" s="7">
        <v>123</v>
      </c>
      <c r="G1526" s="7" t="str">
        <f>VLOOKUP(Table1314[[#This Row],[LogRecordType]],RecordTypes!$B$13:$C$27,2,0)</f>
        <v>User Login Start is Good</v>
      </c>
      <c r="H1526" s="5" t="s">
        <v>34</v>
      </c>
      <c r="I1526" s="30">
        <f t="shared" si="23"/>
        <v>44340</v>
      </c>
      <c r="J1526" s="29">
        <f>+VLOOKUP(Table1314[[#This Row],[DeviceMAC]],C1527:F3429,3,0)</f>
        <v>44340.260787037056</v>
      </c>
      <c r="K1526">
        <f>+VLOOKUP(Table1314[[#This Row],[DeviceMAC]],C1527:F3429,4,0)</f>
        <v>113</v>
      </c>
      <c r="L1526" t="str">
        <f>VLOOKUP(Table1314[[#This Row],[PrevRecordType]],RecordTypes!$B$13:$C$27,2,0)</f>
        <v>User Login Start</v>
      </c>
      <c r="M1526" t="str">
        <f>+VLOOKUP(Table1314[[#This Row],[DeviceMAC]],C1527:H3429,5,0)</f>
        <v>User Login Start</v>
      </c>
    </row>
    <row r="1527" spans="2:13" ht="28.8" hidden="1" x14ac:dyDescent="0.3">
      <c r="B1527" s="5" t="s">
        <v>26</v>
      </c>
      <c r="C1527" s="5" t="s">
        <v>32</v>
      </c>
      <c r="D1527" s="6">
        <v>44340</v>
      </c>
      <c r="E1527" s="28">
        <v>44340.260787037056</v>
      </c>
      <c r="F1527" s="7">
        <v>113</v>
      </c>
      <c r="G1527" s="7" t="str">
        <f>VLOOKUP(Table1314[[#This Row],[LogRecordType]],RecordTypes!$B$13:$C$27,2,0)</f>
        <v>User Login Start</v>
      </c>
      <c r="H1527" s="5" t="s">
        <v>35</v>
      </c>
      <c r="I1527" s="30">
        <f t="shared" si="23"/>
        <v>44340</v>
      </c>
      <c r="J1527" s="29">
        <f>+VLOOKUP(Table1314[[#This Row],[DeviceMAC]],C1528:F3430,3,0)</f>
        <v>44340.25997685187</v>
      </c>
      <c r="K1527">
        <f>+VLOOKUP(Table1314[[#This Row],[DeviceMAC]],C1528:F3430,4,0)</f>
        <v>112</v>
      </c>
      <c r="L1527" t="str">
        <f>VLOOKUP(Table1314[[#This Row],[PrevRecordType]],RecordTypes!$B$13:$C$27,2,0)</f>
        <v>Device Connect Network</v>
      </c>
      <c r="M1527" t="str">
        <f>+VLOOKUP(Table1314[[#This Row],[DeviceMAC]],C1528:H3430,5,0)</f>
        <v>Device Connect Network</v>
      </c>
    </row>
    <row r="1528" spans="2:13" ht="28.8" hidden="1" x14ac:dyDescent="0.3">
      <c r="B1528" s="5" t="s">
        <v>26</v>
      </c>
      <c r="C1528" s="5" t="s">
        <v>32</v>
      </c>
      <c r="D1528" s="6">
        <v>44340</v>
      </c>
      <c r="E1528" s="28">
        <v>44340.25997685187</v>
      </c>
      <c r="F1528" s="7">
        <v>112</v>
      </c>
      <c r="G1528" s="7" t="str">
        <f>VLOOKUP(Table1314[[#This Row],[LogRecordType]],RecordTypes!$B$13:$C$27,2,0)</f>
        <v>Device Connect Network</v>
      </c>
      <c r="H1528" s="5" t="s">
        <v>33</v>
      </c>
      <c r="I1528" s="30">
        <f t="shared" si="23"/>
        <v>44340</v>
      </c>
      <c r="J1528" s="29">
        <f>+VLOOKUP(Table1314[[#This Row],[DeviceMAC]],C1529:F3431,3,0)</f>
        <v>44340.259872685201</v>
      </c>
      <c r="K1528">
        <f>+VLOOKUP(Table1314[[#This Row],[DeviceMAC]],C1529:F3431,4,0)</f>
        <v>106</v>
      </c>
      <c r="L1528" t="str">
        <f>VLOOKUP(Table1314[[#This Row],[PrevRecordType]],RecordTypes!$B$13:$C$27,2,0)</f>
        <v>Device Start is Good</v>
      </c>
      <c r="M1528" t="str">
        <f>+VLOOKUP(Table1314[[#This Row],[DeviceMAC]],C1529:H3431,5,0)</f>
        <v>Device Start is Good</v>
      </c>
    </row>
    <row r="1529" spans="2:13" hidden="1" x14ac:dyDescent="0.3">
      <c r="B1529" s="5" t="s">
        <v>26</v>
      </c>
      <c r="C1529" s="5" t="s">
        <v>32</v>
      </c>
      <c r="D1529" s="6">
        <v>44340</v>
      </c>
      <c r="E1529" s="28">
        <v>44340.259872685201</v>
      </c>
      <c r="F1529" s="7">
        <v>106</v>
      </c>
      <c r="G1529" s="7" t="str">
        <f>VLOOKUP(Table1314[[#This Row],[LogRecordType]],RecordTypes!$B$13:$C$27,2,0)</f>
        <v>Device Start is Good</v>
      </c>
      <c r="H1529" s="5" t="s">
        <v>33</v>
      </c>
      <c r="I1529" s="30">
        <f t="shared" si="23"/>
        <v>44340</v>
      </c>
      <c r="J1529" s="29">
        <f>+VLOOKUP(Table1314[[#This Row],[DeviceMAC]],C1530:F3432,3,0)</f>
        <v>44340.259166666678</v>
      </c>
      <c r="K1529">
        <f>+VLOOKUP(Table1314[[#This Row],[DeviceMAC]],C1530:F3432,4,0)</f>
        <v>102</v>
      </c>
      <c r="L1529" t="str">
        <f>VLOOKUP(Table1314[[#This Row],[PrevRecordType]],RecordTypes!$B$13:$C$27,2,0)</f>
        <v>Device Start</v>
      </c>
      <c r="M1529" t="str">
        <f>+VLOOKUP(Table1314[[#This Row],[DeviceMAC]],C1530:H3432,5,0)</f>
        <v>Device Start</v>
      </c>
    </row>
    <row r="1530" spans="2:13" hidden="1" x14ac:dyDescent="0.3">
      <c r="B1530" s="5" t="s">
        <v>26</v>
      </c>
      <c r="C1530" s="5" t="s">
        <v>32</v>
      </c>
      <c r="D1530" s="6">
        <v>44340</v>
      </c>
      <c r="E1530" s="28">
        <v>44340.259166666678</v>
      </c>
      <c r="F1530" s="7">
        <v>102</v>
      </c>
      <c r="G1530" s="7" t="str">
        <f>VLOOKUP(Table1314[[#This Row],[LogRecordType]],RecordTypes!$B$13:$C$27,2,0)</f>
        <v>Device Start</v>
      </c>
      <c r="H1530" s="5" t="s">
        <v>33</v>
      </c>
      <c r="I1530" s="30">
        <f t="shared" si="23"/>
        <v>44339</v>
      </c>
      <c r="J1530" s="29">
        <f>+VLOOKUP(Table1314[[#This Row],[DeviceMAC]],C1531:F3433,3,0)</f>
        <v>44339.649652777793</v>
      </c>
      <c r="K1530">
        <f>+VLOOKUP(Table1314[[#This Row],[DeviceMAC]],C1531:F3433,4,0)</f>
        <v>156</v>
      </c>
      <c r="L1530" t="str">
        <f>VLOOKUP(Table1314[[#This Row],[PrevRecordType]],RecordTypes!$B$13:$C$27,2,0)</f>
        <v>PowerDown Or Network Disconnect Discovered</v>
      </c>
      <c r="M1530" s="31" t="str">
        <f>+VLOOKUP(Table1314[[#This Row],[DeviceMAC]],C1531:H3433,5,0)</f>
        <v>PowerDown Or Network Disconnect Discovered</v>
      </c>
    </row>
    <row r="1531" spans="2:13" ht="28.8" hidden="1" x14ac:dyDescent="0.3">
      <c r="B1531" s="5" t="s">
        <v>29</v>
      </c>
      <c r="C1531" s="5" t="s">
        <v>30</v>
      </c>
      <c r="D1531" s="6">
        <v>44340</v>
      </c>
      <c r="E1531" s="28">
        <v>44340.257916666662</v>
      </c>
      <c r="F1531" s="7">
        <v>112</v>
      </c>
      <c r="G1531" s="7" t="str">
        <f>VLOOKUP(Table1314[[#This Row],[LogRecordType]],RecordTypes!$B$13:$C$27,2,0)</f>
        <v>Device Connect Network</v>
      </c>
      <c r="H1531" s="5" t="s">
        <v>31</v>
      </c>
      <c r="I1531" s="30">
        <f t="shared" si="23"/>
        <v>44339</v>
      </c>
      <c r="J1531" s="29">
        <f>+VLOOKUP(Table1314[[#This Row],[DeviceMAC]],C1532:F3434,3,0)</f>
        <v>44339.65048611111</v>
      </c>
      <c r="K1531">
        <f>+VLOOKUP(Table1314[[#This Row],[DeviceMAC]],C1532:F3434,4,0)</f>
        <v>156</v>
      </c>
      <c r="L1531" t="str">
        <f>VLOOKUP(Table1314[[#This Row],[PrevRecordType]],RecordTypes!$B$13:$C$27,2,0)</f>
        <v>PowerDown Or Network Disconnect Discovered</v>
      </c>
      <c r="M1531" s="31" t="str">
        <f>+VLOOKUP(Table1314[[#This Row],[DeviceMAC]],C1532:H3434,5,0)</f>
        <v>PowerDown Or Network Disconnect Discovered</v>
      </c>
    </row>
    <row r="1532" spans="2:13" ht="28.8" hidden="1" x14ac:dyDescent="0.3">
      <c r="B1532" s="5" t="s">
        <v>26</v>
      </c>
      <c r="C1532" s="5" t="s">
        <v>27</v>
      </c>
      <c r="D1532" s="6">
        <v>44340</v>
      </c>
      <c r="E1532" s="28">
        <v>44340.254618055558</v>
      </c>
      <c r="F1532" s="7">
        <v>112</v>
      </c>
      <c r="G1532" s="7" t="str">
        <f>VLOOKUP(Table1314[[#This Row],[LogRecordType]],RecordTypes!$B$13:$C$27,2,0)</f>
        <v>Device Connect Network</v>
      </c>
      <c r="H1532" s="5" t="s">
        <v>28</v>
      </c>
      <c r="I1532" s="30">
        <f t="shared" si="23"/>
        <v>44339</v>
      </c>
      <c r="J1532" s="29">
        <f>+VLOOKUP(Table1314[[#This Row],[DeviceMAC]],C1533:F3435,3,0)</f>
        <v>44339.641516203716</v>
      </c>
      <c r="K1532">
        <f>+VLOOKUP(Table1314[[#This Row],[DeviceMAC]],C1533:F3435,4,0)</f>
        <v>156</v>
      </c>
      <c r="L1532" t="str">
        <f>VLOOKUP(Table1314[[#This Row],[PrevRecordType]],RecordTypes!$B$13:$C$27,2,0)</f>
        <v>PowerDown Or Network Disconnect Discovered</v>
      </c>
      <c r="M1532" s="31" t="str">
        <f>+VLOOKUP(Table1314[[#This Row],[DeviceMAC]],C1533:H3435,5,0)</f>
        <v>PowerDown Or Network Disconnect Discovered</v>
      </c>
    </row>
    <row r="1533" spans="2:13" ht="43.2" hidden="1" x14ac:dyDescent="0.3">
      <c r="B1533" s="5" t="s">
        <v>26</v>
      </c>
      <c r="C1533" s="5" t="s">
        <v>151</v>
      </c>
      <c r="D1533" s="6">
        <v>44339</v>
      </c>
      <c r="E1533" s="28">
        <v>44339.773032407393</v>
      </c>
      <c r="F1533" s="7">
        <v>156</v>
      </c>
      <c r="G1533" s="7" t="str">
        <f>VLOOKUP(Table1314[[#This Row],[LogRecordType]],RecordTypes!$B$13:$C$27,2,0)</f>
        <v>PowerDown Or Network Disconnect Discovered</v>
      </c>
      <c r="H1533" s="5" t="s">
        <v>67</v>
      </c>
      <c r="I1533" s="30">
        <f t="shared" si="23"/>
        <v>44339</v>
      </c>
      <c r="J1533" s="29">
        <f>+VLOOKUP(Table1314[[#This Row],[DeviceMAC]],C1534:F3436,3,0)</f>
        <v>44339.772881944431</v>
      </c>
      <c r="K1533">
        <f>+VLOOKUP(Table1314[[#This Row],[DeviceMAC]],C1534:F3436,4,0)</f>
        <v>144</v>
      </c>
      <c r="L1533" t="str">
        <f>VLOOKUP(Table1314[[#This Row],[PrevRecordType]],RecordTypes!$B$13:$C$27,2,0)</f>
        <v>User Logout is Good</v>
      </c>
      <c r="M1533" t="str">
        <f>+VLOOKUP(Table1314[[#This Row],[DeviceMAC]],C1534:H3436,5,0)</f>
        <v>User Logout is Good</v>
      </c>
    </row>
    <row r="1534" spans="2:13" hidden="1" x14ac:dyDescent="0.3">
      <c r="B1534" s="5" t="s">
        <v>26</v>
      </c>
      <c r="C1534" s="5" t="s">
        <v>151</v>
      </c>
      <c r="D1534" s="6">
        <v>44339</v>
      </c>
      <c r="E1534" s="28">
        <v>44339.772881944431</v>
      </c>
      <c r="F1534" s="7">
        <v>144</v>
      </c>
      <c r="G1534" s="7" t="str">
        <f>VLOOKUP(Table1314[[#This Row],[LogRecordType]],RecordTypes!$B$13:$C$27,2,0)</f>
        <v>User Logout is Good</v>
      </c>
      <c r="H1534" s="5" t="s">
        <v>181</v>
      </c>
      <c r="I1534" s="30">
        <f t="shared" si="23"/>
        <v>44339</v>
      </c>
      <c r="J1534" s="29">
        <f>+VLOOKUP(Table1314[[#This Row],[DeviceMAC]],C1535:F3437,3,0)</f>
        <v>44339.772511574061</v>
      </c>
      <c r="K1534">
        <f>+VLOOKUP(Table1314[[#This Row],[DeviceMAC]],C1535:F3437,4,0)</f>
        <v>139</v>
      </c>
      <c r="L1534" t="str">
        <f>VLOOKUP(Table1314[[#This Row],[PrevRecordType]],RecordTypes!$B$13:$C$27,2,0)</f>
        <v>User Logout Start</v>
      </c>
      <c r="M1534" t="str">
        <f>+VLOOKUP(Table1314[[#This Row],[DeviceMAC]],C1535:H3437,5,0)</f>
        <v>User Logout Start</v>
      </c>
    </row>
    <row r="1535" spans="2:13" hidden="1" x14ac:dyDescent="0.3">
      <c r="B1535" s="5" t="s">
        <v>26</v>
      </c>
      <c r="C1535" s="5" t="s">
        <v>151</v>
      </c>
      <c r="D1535" s="6">
        <v>44339</v>
      </c>
      <c r="E1535" s="28">
        <v>44339.772511574061</v>
      </c>
      <c r="F1535" s="7">
        <v>139</v>
      </c>
      <c r="G1535" s="7" t="str">
        <f>VLOOKUP(Table1314[[#This Row],[LogRecordType]],RecordTypes!$B$13:$C$27,2,0)</f>
        <v>User Logout Start</v>
      </c>
      <c r="H1535" s="5" t="s">
        <v>181</v>
      </c>
      <c r="I1535" s="30">
        <f t="shared" si="23"/>
        <v>44339</v>
      </c>
      <c r="J1535" s="29">
        <f>+VLOOKUP(Table1314[[#This Row],[DeviceMAC]],C1536:F3438,3,0)</f>
        <v>44339.33884259258</v>
      </c>
      <c r="K1535">
        <f>+VLOOKUP(Table1314[[#This Row],[DeviceMAC]],C1536:F3438,4,0)</f>
        <v>113</v>
      </c>
      <c r="L1535" t="str">
        <f>VLOOKUP(Table1314[[#This Row],[PrevRecordType]],RecordTypes!$B$13:$C$27,2,0)</f>
        <v>User Login Start</v>
      </c>
      <c r="M1535" t="str">
        <f>+VLOOKUP(Table1314[[#This Row],[DeviceMAC]],C1536:H3438,5,0)</f>
        <v>User Login Start</v>
      </c>
    </row>
    <row r="1536" spans="2:13" ht="43.2" hidden="1" x14ac:dyDescent="0.3">
      <c r="B1536" s="5" t="s">
        <v>26</v>
      </c>
      <c r="C1536" s="5" t="s">
        <v>156</v>
      </c>
      <c r="D1536" s="6">
        <v>44339</v>
      </c>
      <c r="E1536" s="28">
        <v>44339.742442129645</v>
      </c>
      <c r="F1536" s="7">
        <v>156</v>
      </c>
      <c r="G1536" s="7" t="str">
        <f>VLOOKUP(Table1314[[#This Row],[LogRecordType]],RecordTypes!$B$13:$C$27,2,0)</f>
        <v>PowerDown Or Network Disconnect Discovered</v>
      </c>
      <c r="H1536" s="5" t="s">
        <v>67</v>
      </c>
      <c r="I1536" s="30">
        <f t="shared" si="23"/>
        <v>44339</v>
      </c>
      <c r="J1536" s="29">
        <f>+VLOOKUP(Table1314[[#This Row],[DeviceMAC]],C1537:F3439,3,0)</f>
        <v>44339.742280092607</v>
      </c>
      <c r="K1536">
        <f>+VLOOKUP(Table1314[[#This Row],[DeviceMAC]],C1537:F3439,4,0)</f>
        <v>151</v>
      </c>
      <c r="L1536" t="str">
        <f>VLOOKUP(Table1314[[#This Row],[PrevRecordType]],RecordTypes!$B$13:$C$27,2,0)</f>
        <v>Device Shutdown Finish</v>
      </c>
      <c r="M1536" t="str">
        <f>+VLOOKUP(Table1314[[#This Row],[DeviceMAC]],C1537:H3439,5,0)</f>
        <v>Device Shutdown Finish</v>
      </c>
    </row>
    <row r="1537" spans="2:13" ht="28.8" hidden="1" x14ac:dyDescent="0.3">
      <c r="B1537" s="5" t="s">
        <v>26</v>
      </c>
      <c r="C1537" s="5" t="s">
        <v>156</v>
      </c>
      <c r="D1537" s="6">
        <v>44339</v>
      </c>
      <c r="E1537" s="28">
        <v>44339.742280092607</v>
      </c>
      <c r="F1537" s="7">
        <v>151</v>
      </c>
      <c r="G1537" s="7" t="str">
        <f>VLOOKUP(Table1314[[#This Row],[LogRecordType]],RecordTypes!$B$13:$C$27,2,0)</f>
        <v>Device Shutdown Finish</v>
      </c>
      <c r="H1537" s="5" t="s">
        <v>157</v>
      </c>
      <c r="I1537" s="30">
        <f t="shared" si="23"/>
        <v>44339</v>
      </c>
      <c r="J1537" s="29">
        <f>+VLOOKUP(Table1314[[#This Row],[DeviceMAC]],C1538:F3440,3,0)</f>
        <v>44339.74164351853</v>
      </c>
      <c r="K1537">
        <f>+VLOOKUP(Table1314[[#This Row],[DeviceMAC]],C1538:F3440,4,0)</f>
        <v>149</v>
      </c>
      <c r="L1537" t="str">
        <f>VLOOKUP(Table1314[[#This Row],[PrevRecordType]],RecordTypes!$B$13:$C$27,2,0)</f>
        <v>Device Shutdown Start</v>
      </c>
      <c r="M1537" t="str">
        <f>+VLOOKUP(Table1314[[#This Row],[DeviceMAC]],C1538:H3440,5,0)</f>
        <v>Device Shutdown Start</v>
      </c>
    </row>
    <row r="1538" spans="2:13" hidden="1" x14ac:dyDescent="0.3">
      <c r="B1538" s="5" t="s">
        <v>26</v>
      </c>
      <c r="C1538" s="5" t="s">
        <v>156</v>
      </c>
      <c r="D1538" s="6">
        <v>44339</v>
      </c>
      <c r="E1538" s="28">
        <v>44339.74164351853</v>
      </c>
      <c r="F1538" s="7">
        <v>149</v>
      </c>
      <c r="G1538" s="7" t="str">
        <f>VLOOKUP(Table1314[[#This Row],[LogRecordType]],RecordTypes!$B$13:$C$27,2,0)</f>
        <v>Device Shutdown Start</v>
      </c>
      <c r="H1538" s="5" t="s">
        <v>157</v>
      </c>
      <c r="I1538" s="30">
        <f t="shared" si="23"/>
        <v>44339</v>
      </c>
      <c r="J1538" s="29">
        <f>+VLOOKUP(Table1314[[#This Row],[DeviceMAC]],C1539:F3441,3,0)</f>
        <v>44339.741122685198</v>
      </c>
      <c r="K1538">
        <f>+VLOOKUP(Table1314[[#This Row],[DeviceMAC]],C1539:F3441,4,0)</f>
        <v>144</v>
      </c>
      <c r="L1538" t="str">
        <f>VLOOKUP(Table1314[[#This Row],[PrevRecordType]],RecordTypes!$B$13:$C$27,2,0)</f>
        <v>User Logout is Good</v>
      </c>
      <c r="M1538" t="str">
        <f>+VLOOKUP(Table1314[[#This Row],[DeviceMAC]],C1539:H3441,5,0)</f>
        <v>User Logout is Good</v>
      </c>
    </row>
    <row r="1539" spans="2:13" hidden="1" x14ac:dyDescent="0.3">
      <c r="B1539" s="5" t="s">
        <v>26</v>
      </c>
      <c r="C1539" s="5" t="s">
        <v>156</v>
      </c>
      <c r="D1539" s="6">
        <v>44339</v>
      </c>
      <c r="E1539" s="28">
        <v>44339.741122685198</v>
      </c>
      <c r="F1539" s="7">
        <v>144</v>
      </c>
      <c r="G1539" s="7" t="str">
        <f>VLOOKUP(Table1314[[#This Row],[LogRecordType]],RecordTypes!$B$13:$C$27,2,0)</f>
        <v>User Logout is Good</v>
      </c>
      <c r="H1539" s="5" t="s">
        <v>173</v>
      </c>
      <c r="I1539" s="30">
        <f t="shared" si="23"/>
        <v>44339</v>
      </c>
      <c r="J1539" s="29">
        <f>+VLOOKUP(Table1314[[#This Row],[DeviceMAC]],C1540:F3442,3,0)</f>
        <v>44339.740648148159</v>
      </c>
      <c r="K1539">
        <f>+VLOOKUP(Table1314[[#This Row],[DeviceMAC]],C1540:F3442,4,0)</f>
        <v>139</v>
      </c>
      <c r="L1539" t="str">
        <f>VLOOKUP(Table1314[[#This Row],[PrevRecordType]],RecordTypes!$B$13:$C$27,2,0)</f>
        <v>User Logout Start</v>
      </c>
      <c r="M1539" t="str">
        <f>+VLOOKUP(Table1314[[#This Row],[DeviceMAC]],C1540:H3442,5,0)</f>
        <v>User Logout Start</v>
      </c>
    </row>
    <row r="1540" spans="2:13" ht="28.8" hidden="1" x14ac:dyDescent="0.3">
      <c r="B1540" s="5" t="s">
        <v>26</v>
      </c>
      <c r="C1540" s="5" t="s">
        <v>156</v>
      </c>
      <c r="D1540" s="6">
        <v>44339</v>
      </c>
      <c r="E1540" s="28">
        <v>44339.740648148159</v>
      </c>
      <c r="F1540" s="7">
        <v>139</v>
      </c>
      <c r="G1540" s="7" t="str">
        <f>VLOOKUP(Table1314[[#This Row],[LogRecordType]],RecordTypes!$B$13:$C$27,2,0)</f>
        <v>User Logout Start</v>
      </c>
      <c r="H1540" s="5" t="s">
        <v>172</v>
      </c>
      <c r="I1540" s="30">
        <f t="shared" si="23"/>
        <v>44339</v>
      </c>
      <c r="J1540" s="29">
        <f>+VLOOKUP(Table1314[[#This Row],[DeviceMAC]],C1541:F3443,3,0)</f>
        <v>44339.331828703711</v>
      </c>
      <c r="K1540">
        <f>+VLOOKUP(Table1314[[#This Row],[DeviceMAC]],C1541:F3443,4,0)</f>
        <v>123</v>
      </c>
      <c r="L1540" t="str">
        <f>VLOOKUP(Table1314[[#This Row],[PrevRecordType]],RecordTypes!$B$13:$C$27,2,0)</f>
        <v>User Login Start is Good</v>
      </c>
      <c r="M1540" t="str">
        <f>+VLOOKUP(Table1314[[#This Row],[DeviceMAC]],C1541:H3443,5,0)</f>
        <v>User Login Start is Good</v>
      </c>
    </row>
    <row r="1541" spans="2:13" ht="43.2" hidden="1" x14ac:dyDescent="0.3">
      <c r="B1541" s="5" t="s">
        <v>26</v>
      </c>
      <c r="C1541" s="5" t="s">
        <v>149</v>
      </c>
      <c r="D1541" s="6">
        <v>44339</v>
      </c>
      <c r="E1541" s="28">
        <v>44339.721087962964</v>
      </c>
      <c r="F1541" s="7">
        <v>156</v>
      </c>
      <c r="G1541" s="7" t="str">
        <f>VLOOKUP(Table1314[[#This Row],[LogRecordType]],RecordTypes!$B$13:$C$27,2,0)</f>
        <v>PowerDown Or Network Disconnect Discovered</v>
      </c>
      <c r="H1541" s="5" t="s">
        <v>67</v>
      </c>
      <c r="I1541" s="30">
        <f t="shared" si="23"/>
        <v>44339</v>
      </c>
      <c r="J1541" s="29">
        <f>+VLOOKUP(Table1314[[#This Row],[DeviceMAC]],C1542:F3444,3,0)</f>
        <v>44339.720960648148</v>
      </c>
      <c r="K1541">
        <f>+VLOOKUP(Table1314[[#This Row],[DeviceMAC]],C1542:F3444,4,0)</f>
        <v>144</v>
      </c>
      <c r="L1541" t="str">
        <f>VLOOKUP(Table1314[[#This Row],[PrevRecordType]],RecordTypes!$B$13:$C$27,2,0)</f>
        <v>User Logout is Good</v>
      </c>
      <c r="M1541" t="str">
        <f>+VLOOKUP(Table1314[[#This Row],[DeviceMAC]],C1542:H3444,5,0)</f>
        <v>User Logout is Good</v>
      </c>
    </row>
    <row r="1542" spans="2:13" hidden="1" x14ac:dyDescent="0.3">
      <c r="B1542" s="5" t="s">
        <v>26</v>
      </c>
      <c r="C1542" s="5" t="s">
        <v>149</v>
      </c>
      <c r="D1542" s="6">
        <v>44339</v>
      </c>
      <c r="E1542" s="28">
        <v>44339.720960648148</v>
      </c>
      <c r="F1542" s="7">
        <v>144</v>
      </c>
      <c r="G1542" s="7" t="str">
        <f>VLOOKUP(Table1314[[#This Row],[LogRecordType]],RecordTypes!$B$13:$C$27,2,0)</f>
        <v>User Logout is Good</v>
      </c>
      <c r="H1542" s="5" t="s">
        <v>177</v>
      </c>
      <c r="I1542" s="30">
        <f t="shared" si="23"/>
        <v>44339</v>
      </c>
      <c r="J1542" s="29">
        <f>+VLOOKUP(Table1314[[#This Row],[DeviceMAC]],C1543:F3445,3,0)</f>
        <v>44339.719722222224</v>
      </c>
      <c r="K1542">
        <f>+VLOOKUP(Table1314[[#This Row],[DeviceMAC]],C1543:F3445,4,0)</f>
        <v>139</v>
      </c>
      <c r="L1542" t="str">
        <f>VLOOKUP(Table1314[[#This Row],[PrevRecordType]],RecordTypes!$B$13:$C$27,2,0)</f>
        <v>User Logout Start</v>
      </c>
      <c r="M1542" t="str">
        <f>+VLOOKUP(Table1314[[#This Row],[DeviceMAC]],C1543:H3445,5,0)</f>
        <v>User Logout Start</v>
      </c>
    </row>
    <row r="1543" spans="2:13" hidden="1" x14ac:dyDescent="0.3">
      <c r="B1543" s="5" t="s">
        <v>26</v>
      </c>
      <c r="C1543" s="5" t="s">
        <v>149</v>
      </c>
      <c r="D1543" s="6">
        <v>44339</v>
      </c>
      <c r="E1543" s="28">
        <v>44339.719722222224</v>
      </c>
      <c r="F1543" s="7">
        <v>139</v>
      </c>
      <c r="G1543" s="7" t="str">
        <f>VLOOKUP(Table1314[[#This Row],[LogRecordType]],RecordTypes!$B$13:$C$27,2,0)</f>
        <v>User Logout Start</v>
      </c>
      <c r="H1543" s="5" t="s">
        <v>177</v>
      </c>
      <c r="I1543" s="30">
        <f t="shared" si="23"/>
        <v>44339</v>
      </c>
      <c r="J1543" s="29">
        <f>+VLOOKUP(Table1314[[#This Row],[DeviceMAC]],C1544:F3446,3,0)</f>
        <v>44339.33258101852</v>
      </c>
      <c r="K1543">
        <f>+VLOOKUP(Table1314[[#This Row],[DeviceMAC]],C1544:F3446,4,0)</f>
        <v>123</v>
      </c>
      <c r="L1543" t="str">
        <f>VLOOKUP(Table1314[[#This Row],[PrevRecordType]],RecordTypes!$B$13:$C$27,2,0)</f>
        <v>User Login Start is Good</v>
      </c>
      <c r="M1543" t="str">
        <f>+VLOOKUP(Table1314[[#This Row],[DeviceMAC]],C1544:H3446,5,0)</f>
        <v>User Login Start is Good</v>
      </c>
    </row>
    <row r="1544" spans="2:13" ht="43.2" hidden="1" x14ac:dyDescent="0.3">
      <c r="B1544" s="5" t="s">
        <v>26</v>
      </c>
      <c r="C1544" s="5" t="s">
        <v>162</v>
      </c>
      <c r="D1544" s="6">
        <v>44339</v>
      </c>
      <c r="E1544" s="28">
        <v>44339.718553240738</v>
      </c>
      <c r="F1544" s="7">
        <v>156</v>
      </c>
      <c r="G1544" s="7" t="str">
        <f>VLOOKUP(Table1314[[#This Row],[LogRecordType]],RecordTypes!$B$13:$C$27,2,0)</f>
        <v>PowerDown Or Network Disconnect Discovered</v>
      </c>
      <c r="H1544" s="5" t="s">
        <v>67</v>
      </c>
      <c r="I1544" s="30">
        <f t="shared" si="23"/>
        <v>44339</v>
      </c>
      <c r="J1544" s="29">
        <f>+VLOOKUP(Table1314[[#This Row],[DeviceMAC]],C1545:F3447,3,0)</f>
        <v>44339.7184375</v>
      </c>
      <c r="K1544">
        <f>+VLOOKUP(Table1314[[#This Row],[DeviceMAC]],C1545:F3447,4,0)</f>
        <v>151</v>
      </c>
      <c r="L1544" t="str">
        <f>VLOOKUP(Table1314[[#This Row],[PrevRecordType]],RecordTypes!$B$13:$C$27,2,0)</f>
        <v>Device Shutdown Finish</v>
      </c>
      <c r="M1544" t="str">
        <f>+VLOOKUP(Table1314[[#This Row],[DeviceMAC]],C1545:H3447,5,0)</f>
        <v>Device Shutdown Finish</v>
      </c>
    </row>
    <row r="1545" spans="2:13" ht="28.8" hidden="1" x14ac:dyDescent="0.3">
      <c r="B1545" s="5" t="s">
        <v>26</v>
      </c>
      <c r="C1545" s="5" t="s">
        <v>162</v>
      </c>
      <c r="D1545" s="6">
        <v>44339</v>
      </c>
      <c r="E1545" s="28">
        <v>44339.7184375</v>
      </c>
      <c r="F1545" s="7">
        <v>151</v>
      </c>
      <c r="G1545" s="7" t="str">
        <f>VLOOKUP(Table1314[[#This Row],[LogRecordType]],RecordTypes!$B$13:$C$27,2,0)</f>
        <v>Device Shutdown Finish</v>
      </c>
      <c r="H1545" s="5" t="s">
        <v>163</v>
      </c>
      <c r="I1545" s="30">
        <f t="shared" si="23"/>
        <v>44339</v>
      </c>
      <c r="J1545" s="29">
        <f>+VLOOKUP(Table1314[[#This Row],[DeviceMAC]],C1546:F3448,3,0)</f>
        <v>44339.717951388891</v>
      </c>
      <c r="K1545">
        <f>+VLOOKUP(Table1314[[#This Row],[DeviceMAC]],C1546:F3448,4,0)</f>
        <v>149</v>
      </c>
      <c r="L1545" t="str">
        <f>VLOOKUP(Table1314[[#This Row],[PrevRecordType]],RecordTypes!$B$13:$C$27,2,0)</f>
        <v>Device Shutdown Start</v>
      </c>
      <c r="M1545" t="str">
        <f>+VLOOKUP(Table1314[[#This Row],[DeviceMAC]],C1546:H3448,5,0)</f>
        <v>Device Shutdown Start</v>
      </c>
    </row>
    <row r="1546" spans="2:13" hidden="1" x14ac:dyDescent="0.3">
      <c r="B1546" s="5" t="s">
        <v>26</v>
      </c>
      <c r="C1546" s="5" t="s">
        <v>162</v>
      </c>
      <c r="D1546" s="6">
        <v>44339</v>
      </c>
      <c r="E1546" s="28">
        <v>44339.717951388891</v>
      </c>
      <c r="F1546" s="7">
        <v>149</v>
      </c>
      <c r="G1546" s="7" t="str">
        <f>VLOOKUP(Table1314[[#This Row],[LogRecordType]],RecordTypes!$B$13:$C$27,2,0)</f>
        <v>Device Shutdown Start</v>
      </c>
      <c r="H1546" s="5" t="s">
        <v>163</v>
      </c>
      <c r="I1546" s="30">
        <f t="shared" si="23"/>
        <v>44339</v>
      </c>
      <c r="J1546" s="29">
        <f>+VLOOKUP(Table1314[[#This Row],[DeviceMAC]],C1547:F3449,3,0)</f>
        <v>44339.71738425926</v>
      </c>
      <c r="K1546">
        <f>+VLOOKUP(Table1314[[#This Row],[DeviceMAC]],C1547:F3449,4,0)</f>
        <v>144</v>
      </c>
      <c r="L1546" t="str">
        <f>VLOOKUP(Table1314[[#This Row],[PrevRecordType]],RecordTypes!$B$13:$C$27,2,0)</f>
        <v>User Logout is Good</v>
      </c>
      <c r="M1546" t="str">
        <f>+VLOOKUP(Table1314[[#This Row],[DeviceMAC]],C1547:H3449,5,0)</f>
        <v>User Logout is Good</v>
      </c>
    </row>
    <row r="1547" spans="2:13" hidden="1" x14ac:dyDescent="0.3">
      <c r="B1547" s="5" t="s">
        <v>26</v>
      </c>
      <c r="C1547" s="5" t="s">
        <v>162</v>
      </c>
      <c r="D1547" s="6">
        <v>44339</v>
      </c>
      <c r="E1547" s="28">
        <v>44339.71738425926</v>
      </c>
      <c r="F1547" s="7">
        <v>144</v>
      </c>
      <c r="G1547" s="7" t="str">
        <f>VLOOKUP(Table1314[[#This Row],[LogRecordType]],RecordTypes!$B$13:$C$27,2,0)</f>
        <v>User Logout is Good</v>
      </c>
      <c r="H1547" s="5" t="s">
        <v>177</v>
      </c>
      <c r="I1547" s="30">
        <f t="shared" ref="I1547:I1610" si="24">+VLOOKUP(C1547,C1548:H3450,2,0)</f>
        <v>44339</v>
      </c>
      <c r="J1547" s="29">
        <f>+VLOOKUP(Table1314[[#This Row],[DeviceMAC]],C1548:F3450,3,0)</f>
        <v>44339.716909722221</v>
      </c>
      <c r="K1547">
        <f>+VLOOKUP(Table1314[[#This Row],[DeviceMAC]],C1548:F3450,4,0)</f>
        <v>139</v>
      </c>
      <c r="L1547" t="str">
        <f>VLOOKUP(Table1314[[#This Row],[PrevRecordType]],RecordTypes!$B$13:$C$27,2,0)</f>
        <v>User Logout Start</v>
      </c>
      <c r="M1547" t="str">
        <f>+VLOOKUP(Table1314[[#This Row],[DeviceMAC]],C1548:H3450,5,0)</f>
        <v>User Logout Start</v>
      </c>
    </row>
    <row r="1548" spans="2:13" ht="28.8" hidden="1" x14ac:dyDescent="0.3">
      <c r="B1548" s="5" t="s">
        <v>26</v>
      </c>
      <c r="C1548" s="5" t="s">
        <v>162</v>
      </c>
      <c r="D1548" s="6">
        <v>44339</v>
      </c>
      <c r="E1548" s="28">
        <v>44339.716909722221</v>
      </c>
      <c r="F1548" s="7">
        <v>139</v>
      </c>
      <c r="G1548" s="7" t="str">
        <f>VLOOKUP(Table1314[[#This Row],[LogRecordType]],RecordTypes!$B$13:$C$27,2,0)</f>
        <v>User Logout Start</v>
      </c>
      <c r="H1548" s="5" t="s">
        <v>176</v>
      </c>
      <c r="I1548" s="30">
        <f t="shared" si="24"/>
        <v>44339</v>
      </c>
      <c r="J1548" s="29">
        <f>+VLOOKUP(Table1314[[#This Row],[DeviceMAC]],C1549:F3451,3,0)</f>
        <v>44339.332499999997</v>
      </c>
      <c r="K1548">
        <f>+VLOOKUP(Table1314[[#This Row],[DeviceMAC]],C1549:F3451,4,0)</f>
        <v>123</v>
      </c>
      <c r="L1548" t="str">
        <f>VLOOKUP(Table1314[[#This Row],[PrevRecordType]],RecordTypes!$B$13:$C$27,2,0)</f>
        <v>User Login Start is Good</v>
      </c>
      <c r="M1548" t="str">
        <f>+VLOOKUP(Table1314[[#This Row],[DeviceMAC]],C1549:H3451,5,0)</f>
        <v>User Login Start is Good</v>
      </c>
    </row>
    <row r="1549" spans="2:13" ht="43.2" hidden="1" x14ac:dyDescent="0.3">
      <c r="B1549" s="5" t="s">
        <v>29</v>
      </c>
      <c r="C1549" s="5" t="s">
        <v>158</v>
      </c>
      <c r="D1549" s="6">
        <v>44339</v>
      </c>
      <c r="E1549" s="28">
        <v>44339.716041666667</v>
      </c>
      <c r="F1549" s="7">
        <v>156</v>
      </c>
      <c r="G1549" s="7" t="str">
        <f>VLOOKUP(Table1314[[#This Row],[LogRecordType]],RecordTypes!$B$13:$C$27,2,0)</f>
        <v>PowerDown Or Network Disconnect Discovered</v>
      </c>
      <c r="H1549" s="5" t="s">
        <v>67</v>
      </c>
      <c r="I1549" s="30">
        <f t="shared" si="24"/>
        <v>44339</v>
      </c>
      <c r="J1549" s="29">
        <f>+VLOOKUP(Table1314[[#This Row],[DeviceMAC]],C1550:F3452,3,0)</f>
        <v>44339.715891203705</v>
      </c>
      <c r="K1549">
        <f>+VLOOKUP(Table1314[[#This Row],[DeviceMAC]],C1550:F3452,4,0)</f>
        <v>151</v>
      </c>
      <c r="L1549" t="str">
        <f>VLOOKUP(Table1314[[#This Row],[PrevRecordType]],RecordTypes!$B$13:$C$27,2,0)</f>
        <v>Device Shutdown Finish</v>
      </c>
      <c r="M1549" t="str">
        <f>+VLOOKUP(Table1314[[#This Row],[DeviceMAC]],C1550:H3452,5,0)</f>
        <v>Device Shutdown Finish</v>
      </c>
    </row>
    <row r="1550" spans="2:13" ht="28.8" hidden="1" x14ac:dyDescent="0.3">
      <c r="B1550" s="5" t="s">
        <v>29</v>
      </c>
      <c r="C1550" s="5" t="s">
        <v>158</v>
      </c>
      <c r="D1550" s="6">
        <v>44339</v>
      </c>
      <c r="E1550" s="28">
        <v>44339.715891203705</v>
      </c>
      <c r="F1550" s="7">
        <v>151</v>
      </c>
      <c r="G1550" s="7" t="str">
        <f>VLOOKUP(Table1314[[#This Row],[LogRecordType]],RecordTypes!$B$13:$C$27,2,0)</f>
        <v>Device Shutdown Finish</v>
      </c>
      <c r="H1550" s="5" t="s">
        <v>159</v>
      </c>
      <c r="I1550" s="30">
        <f t="shared" si="24"/>
        <v>44339</v>
      </c>
      <c r="J1550" s="29">
        <f>+VLOOKUP(Table1314[[#This Row],[DeviceMAC]],C1551:F3453,3,0)</f>
        <v>44339.715462962966</v>
      </c>
      <c r="K1550">
        <f>+VLOOKUP(Table1314[[#This Row],[DeviceMAC]],C1551:F3453,4,0)</f>
        <v>149</v>
      </c>
      <c r="L1550" t="str">
        <f>VLOOKUP(Table1314[[#This Row],[PrevRecordType]],RecordTypes!$B$13:$C$27,2,0)</f>
        <v>Device Shutdown Start</v>
      </c>
      <c r="M1550" t="str">
        <f>+VLOOKUP(Table1314[[#This Row],[DeviceMAC]],C1551:H3453,5,0)</f>
        <v>Device Shutdown Start</v>
      </c>
    </row>
    <row r="1551" spans="2:13" hidden="1" x14ac:dyDescent="0.3">
      <c r="B1551" s="5" t="s">
        <v>29</v>
      </c>
      <c r="C1551" s="5" t="s">
        <v>158</v>
      </c>
      <c r="D1551" s="6">
        <v>44339</v>
      </c>
      <c r="E1551" s="28">
        <v>44339.715462962966</v>
      </c>
      <c r="F1551" s="7">
        <v>149</v>
      </c>
      <c r="G1551" s="7" t="str">
        <f>VLOOKUP(Table1314[[#This Row],[LogRecordType]],RecordTypes!$B$13:$C$27,2,0)</f>
        <v>Device Shutdown Start</v>
      </c>
      <c r="H1551" s="5" t="s">
        <v>159</v>
      </c>
      <c r="I1551" s="30">
        <f t="shared" si="24"/>
        <v>44339</v>
      </c>
      <c r="J1551" s="29">
        <f>+VLOOKUP(Table1314[[#This Row],[DeviceMAC]],C1552:F3454,3,0)</f>
        <v>44339.715104166673</v>
      </c>
      <c r="K1551">
        <f>+VLOOKUP(Table1314[[#This Row],[DeviceMAC]],C1552:F3454,4,0)</f>
        <v>144</v>
      </c>
      <c r="L1551" t="str">
        <f>VLOOKUP(Table1314[[#This Row],[PrevRecordType]],RecordTypes!$B$13:$C$27,2,0)</f>
        <v>User Logout is Good</v>
      </c>
      <c r="M1551" t="str">
        <f>+VLOOKUP(Table1314[[#This Row],[DeviceMAC]],C1552:H3454,5,0)</f>
        <v>User Logout is Good</v>
      </c>
    </row>
    <row r="1552" spans="2:13" hidden="1" x14ac:dyDescent="0.3">
      <c r="B1552" s="5" t="s">
        <v>29</v>
      </c>
      <c r="C1552" s="5" t="s">
        <v>158</v>
      </c>
      <c r="D1552" s="6">
        <v>44339</v>
      </c>
      <c r="E1552" s="28">
        <v>44339.715104166673</v>
      </c>
      <c r="F1552" s="7">
        <v>144</v>
      </c>
      <c r="G1552" s="7" t="str">
        <f>VLOOKUP(Table1314[[#This Row],[LogRecordType]],RecordTypes!$B$13:$C$27,2,0)</f>
        <v>User Logout is Good</v>
      </c>
      <c r="H1552" s="5" t="s">
        <v>171</v>
      </c>
      <c r="I1552" s="30">
        <f t="shared" si="24"/>
        <v>44339</v>
      </c>
      <c r="J1552" s="29">
        <f>+VLOOKUP(Table1314[[#This Row],[DeviceMAC]],C1553:F3455,3,0)</f>
        <v>44339.714652777788</v>
      </c>
      <c r="K1552">
        <f>+VLOOKUP(Table1314[[#This Row],[DeviceMAC]],C1553:F3455,4,0)</f>
        <v>139</v>
      </c>
      <c r="L1552" t="str">
        <f>VLOOKUP(Table1314[[#This Row],[PrevRecordType]],RecordTypes!$B$13:$C$27,2,0)</f>
        <v>User Logout Start</v>
      </c>
      <c r="M1552" t="str">
        <f>+VLOOKUP(Table1314[[#This Row],[DeviceMAC]],C1553:H3455,5,0)</f>
        <v>User Logout Start</v>
      </c>
    </row>
    <row r="1553" spans="2:13" ht="43.2" hidden="1" x14ac:dyDescent="0.3">
      <c r="B1553" s="5" t="s">
        <v>26</v>
      </c>
      <c r="C1553" s="5" t="s">
        <v>184</v>
      </c>
      <c r="D1553" s="6">
        <v>44339</v>
      </c>
      <c r="E1553" s="28">
        <v>44339.715046296304</v>
      </c>
      <c r="F1553" s="7">
        <v>156</v>
      </c>
      <c r="G1553" s="7" t="str">
        <f>VLOOKUP(Table1314[[#This Row],[LogRecordType]],RecordTypes!$B$13:$C$27,2,0)</f>
        <v>PowerDown Or Network Disconnect Discovered</v>
      </c>
      <c r="H1553" s="5" t="s">
        <v>67</v>
      </c>
      <c r="I1553" s="30">
        <f t="shared" si="24"/>
        <v>44339</v>
      </c>
      <c r="J1553" s="29">
        <f>+VLOOKUP(Table1314[[#This Row],[DeviceMAC]],C1554:F3456,3,0)</f>
        <v>44339.714907407411</v>
      </c>
      <c r="K1553">
        <f>+VLOOKUP(Table1314[[#This Row],[DeviceMAC]],C1554:F3456,4,0)</f>
        <v>151</v>
      </c>
      <c r="L1553" t="str">
        <f>VLOOKUP(Table1314[[#This Row],[PrevRecordType]],RecordTypes!$B$13:$C$27,2,0)</f>
        <v>Device Shutdown Finish</v>
      </c>
      <c r="M1553" t="str">
        <f>+VLOOKUP(Table1314[[#This Row],[DeviceMAC]],C1554:H3456,5,0)</f>
        <v>Device Shutdown Finish</v>
      </c>
    </row>
    <row r="1554" spans="2:13" ht="28.8" hidden="1" x14ac:dyDescent="0.3">
      <c r="B1554" s="5" t="s">
        <v>26</v>
      </c>
      <c r="C1554" s="5" t="s">
        <v>184</v>
      </c>
      <c r="D1554" s="6">
        <v>44339</v>
      </c>
      <c r="E1554" s="28">
        <v>44339.714907407411</v>
      </c>
      <c r="F1554" s="7">
        <v>151</v>
      </c>
      <c r="G1554" s="7" t="str">
        <f>VLOOKUP(Table1314[[#This Row],[LogRecordType]],RecordTypes!$B$13:$C$27,2,0)</f>
        <v>Device Shutdown Finish</v>
      </c>
      <c r="H1554" s="5" t="s">
        <v>185</v>
      </c>
      <c r="I1554" s="30">
        <f t="shared" si="24"/>
        <v>44339</v>
      </c>
      <c r="J1554" s="29">
        <f>+VLOOKUP(Table1314[[#This Row],[DeviceMAC]],C1555:F3457,3,0)</f>
        <v>44339.714537037042</v>
      </c>
      <c r="K1554">
        <f>+VLOOKUP(Table1314[[#This Row],[DeviceMAC]],C1555:F3457,4,0)</f>
        <v>149</v>
      </c>
      <c r="L1554" t="str">
        <f>VLOOKUP(Table1314[[#This Row],[PrevRecordType]],RecordTypes!$B$13:$C$27,2,0)</f>
        <v>Device Shutdown Start</v>
      </c>
      <c r="M1554" t="str">
        <f>+VLOOKUP(Table1314[[#This Row],[DeviceMAC]],C1555:H3457,5,0)</f>
        <v>Device Shutdown Start</v>
      </c>
    </row>
    <row r="1555" spans="2:13" ht="28.8" hidden="1" x14ac:dyDescent="0.3">
      <c r="B1555" s="5" t="s">
        <v>29</v>
      </c>
      <c r="C1555" s="5" t="s">
        <v>158</v>
      </c>
      <c r="D1555" s="6">
        <v>44339</v>
      </c>
      <c r="E1555" s="28">
        <v>44339.714652777788</v>
      </c>
      <c r="F1555" s="7">
        <v>139</v>
      </c>
      <c r="G1555" s="7" t="str">
        <f>VLOOKUP(Table1314[[#This Row],[LogRecordType]],RecordTypes!$B$13:$C$27,2,0)</f>
        <v>User Logout Start</v>
      </c>
      <c r="H1555" s="5" t="s">
        <v>170</v>
      </c>
      <c r="I1555" s="30">
        <f t="shared" si="24"/>
        <v>44339</v>
      </c>
      <c r="J1555" s="29">
        <f>+VLOOKUP(Table1314[[#This Row],[DeviceMAC]],C1556:F3458,3,0)</f>
        <v>44339.331689814819</v>
      </c>
      <c r="K1555">
        <f>+VLOOKUP(Table1314[[#This Row],[DeviceMAC]],C1556:F3458,4,0)</f>
        <v>113</v>
      </c>
      <c r="L1555" t="str">
        <f>VLOOKUP(Table1314[[#This Row],[PrevRecordType]],RecordTypes!$B$13:$C$27,2,0)</f>
        <v>User Login Start</v>
      </c>
      <c r="M1555" t="str">
        <f>+VLOOKUP(Table1314[[#This Row],[DeviceMAC]],C1556:H3458,5,0)</f>
        <v>User Login Start</v>
      </c>
    </row>
    <row r="1556" spans="2:13" hidden="1" x14ac:dyDescent="0.3">
      <c r="B1556" s="5" t="s">
        <v>26</v>
      </c>
      <c r="C1556" s="5" t="s">
        <v>184</v>
      </c>
      <c r="D1556" s="6">
        <v>44339</v>
      </c>
      <c r="E1556" s="28">
        <v>44339.714537037042</v>
      </c>
      <c r="F1556" s="7">
        <v>149</v>
      </c>
      <c r="G1556" s="7" t="str">
        <f>VLOOKUP(Table1314[[#This Row],[LogRecordType]],RecordTypes!$B$13:$C$27,2,0)</f>
        <v>Device Shutdown Start</v>
      </c>
      <c r="H1556" s="5" t="s">
        <v>185</v>
      </c>
      <c r="I1556" s="30">
        <f t="shared" si="24"/>
        <v>44339</v>
      </c>
      <c r="J1556" s="29">
        <f>+VLOOKUP(Table1314[[#This Row],[DeviceMAC]],C1557:F3459,3,0)</f>
        <v>44339.714305555557</v>
      </c>
      <c r="K1556">
        <f>+VLOOKUP(Table1314[[#This Row],[DeviceMAC]],C1557:F3459,4,0)</f>
        <v>144</v>
      </c>
      <c r="L1556" t="str">
        <f>VLOOKUP(Table1314[[#This Row],[PrevRecordType]],RecordTypes!$B$13:$C$27,2,0)</f>
        <v>User Logout is Good</v>
      </c>
      <c r="M1556" t="str">
        <f>+VLOOKUP(Table1314[[#This Row],[DeviceMAC]],C1557:H3459,5,0)</f>
        <v>User Logout is Good</v>
      </c>
    </row>
    <row r="1557" spans="2:13" hidden="1" x14ac:dyDescent="0.3">
      <c r="B1557" s="5" t="s">
        <v>26</v>
      </c>
      <c r="C1557" s="5" t="s">
        <v>184</v>
      </c>
      <c r="D1557" s="6">
        <v>44339</v>
      </c>
      <c r="E1557" s="28">
        <v>44339.714305555557</v>
      </c>
      <c r="F1557" s="7">
        <v>144</v>
      </c>
      <c r="G1557" s="7" t="str">
        <f>VLOOKUP(Table1314[[#This Row],[LogRecordType]],RecordTypes!$B$13:$C$27,2,0)</f>
        <v>User Logout is Good</v>
      </c>
      <c r="H1557" s="5" t="s">
        <v>182</v>
      </c>
      <c r="I1557" s="30">
        <f t="shared" si="24"/>
        <v>44339</v>
      </c>
      <c r="J1557" s="29">
        <f>+VLOOKUP(Table1314[[#This Row],[DeviceMAC]],C1558:F3460,3,0)</f>
        <v>44339.713090277779</v>
      </c>
      <c r="K1557">
        <f>+VLOOKUP(Table1314[[#This Row],[DeviceMAC]],C1558:F3460,4,0)</f>
        <v>139</v>
      </c>
      <c r="L1557" t="str">
        <f>VLOOKUP(Table1314[[#This Row],[PrevRecordType]],RecordTypes!$B$13:$C$27,2,0)</f>
        <v>User Logout Start</v>
      </c>
      <c r="M1557" t="str">
        <f>+VLOOKUP(Table1314[[#This Row],[DeviceMAC]],C1558:H3460,5,0)</f>
        <v>User Logout Start</v>
      </c>
    </row>
    <row r="1558" spans="2:13" ht="28.8" hidden="1" x14ac:dyDescent="0.3">
      <c r="B1558" s="5" t="s">
        <v>26</v>
      </c>
      <c r="C1558" s="5" t="s">
        <v>184</v>
      </c>
      <c r="D1558" s="6">
        <v>44339</v>
      </c>
      <c r="E1558" s="28">
        <v>44339.713090277779</v>
      </c>
      <c r="F1558" s="7">
        <v>139</v>
      </c>
      <c r="G1558" s="7" t="str">
        <f>VLOOKUP(Table1314[[#This Row],[LogRecordType]],RecordTypes!$B$13:$C$27,2,0)</f>
        <v>User Logout Start</v>
      </c>
      <c r="H1558" s="5" t="s">
        <v>186</v>
      </c>
      <c r="I1558" s="30">
        <f t="shared" si="24"/>
        <v>44339</v>
      </c>
      <c r="J1558" s="29">
        <f>+VLOOKUP(Table1314[[#This Row],[DeviceMAC]],C1559:F3461,3,0)</f>
        <v>44339.339525462965</v>
      </c>
      <c r="K1558">
        <f>+VLOOKUP(Table1314[[#This Row],[DeviceMAC]],C1559:F3461,4,0)</f>
        <v>113</v>
      </c>
      <c r="L1558" t="str">
        <f>VLOOKUP(Table1314[[#This Row],[PrevRecordType]],RecordTypes!$B$13:$C$27,2,0)</f>
        <v>User Login Start</v>
      </c>
      <c r="M1558" t="str">
        <f>+VLOOKUP(Table1314[[#This Row],[DeviceMAC]],C1559:H3461,5,0)</f>
        <v>User Login Start</v>
      </c>
    </row>
    <row r="1559" spans="2:13" ht="43.2" hidden="1" x14ac:dyDescent="0.3">
      <c r="B1559" s="5" t="s">
        <v>26</v>
      </c>
      <c r="C1559" s="5" t="s">
        <v>143</v>
      </c>
      <c r="D1559" s="6">
        <v>44339</v>
      </c>
      <c r="E1559" s="28">
        <v>44339.712557870371</v>
      </c>
      <c r="F1559" s="7">
        <v>156</v>
      </c>
      <c r="G1559" s="7" t="str">
        <f>VLOOKUP(Table1314[[#This Row],[LogRecordType]],RecordTypes!$B$13:$C$27,2,0)</f>
        <v>PowerDown Or Network Disconnect Discovered</v>
      </c>
      <c r="H1559" s="5" t="s">
        <v>67</v>
      </c>
      <c r="I1559" s="30">
        <f t="shared" si="24"/>
        <v>44339</v>
      </c>
      <c r="J1559" s="29">
        <f>+VLOOKUP(Table1314[[#This Row],[DeviceMAC]],C1560:F3462,3,0)</f>
        <v>44339.712407407409</v>
      </c>
      <c r="K1559">
        <f>+VLOOKUP(Table1314[[#This Row],[DeviceMAC]],C1560:F3462,4,0)</f>
        <v>144</v>
      </c>
      <c r="L1559" t="str">
        <f>VLOOKUP(Table1314[[#This Row],[PrevRecordType]],RecordTypes!$B$13:$C$27,2,0)</f>
        <v>User Logout is Good</v>
      </c>
      <c r="M1559" t="str">
        <f>+VLOOKUP(Table1314[[#This Row],[DeviceMAC]],C1560:H3462,5,0)</f>
        <v>User Logout is Good</v>
      </c>
    </row>
    <row r="1560" spans="2:13" hidden="1" x14ac:dyDescent="0.3">
      <c r="B1560" s="5" t="s">
        <v>26</v>
      </c>
      <c r="C1560" s="5" t="s">
        <v>143</v>
      </c>
      <c r="D1560" s="6">
        <v>44339</v>
      </c>
      <c r="E1560" s="28">
        <v>44339.712407407409</v>
      </c>
      <c r="F1560" s="7">
        <v>144</v>
      </c>
      <c r="G1560" s="7" t="str">
        <f>VLOOKUP(Table1314[[#This Row],[LogRecordType]],RecordTypes!$B$13:$C$27,2,0)</f>
        <v>User Logout is Good</v>
      </c>
      <c r="H1560" s="5" t="s">
        <v>155</v>
      </c>
      <c r="I1560" s="30">
        <f t="shared" si="24"/>
        <v>44339</v>
      </c>
      <c r="J1560" s="29">
        <f>+VLOOKUP(Table1314[[#This Row],[DeviceMAC]],C1561:F3463,3,0)</f>
        <v>44339.711898148147</v>
      </c>
      <c r="K1560">
        <f>+VLOOKUP(Table1314[[#This Row],[DeviceMAC]],C1561:F3463,4,0)</f>
        <v>139</v>
      </c>
      <c r="L1560" t="str">
        <f>VLOOKUP(Table1314[[#This Row],[PrevRecordType]],RecordTypes!$B$13:$C$27,2,0)</f>
        <v>User Logout Start</v>
      </c>
      <c r="M1560" t="str">
        <f>+VLOOKUP(Table1314[[#This Row],[DeviceMAC]],C1561:H3463,5,0)</f>
        <v>User Logout Start</v>
      </c>
    </row>
    <row r="1561" spans="2:13" hidden="1" x14ac:dyDescent="0.3">
      <c r="B1561" s="5" t="s">
        <v>26</v>
      </c>
      <c r="C1561" s="5" t="s">
        <v>143</v>
      </c>
      <c r="D1561" s="6">
        <v>44339</v>
      </c>
      <c r="E1561" s="28">
        <v>44339.711898148147</v>
      </c>
      <c r="F1561" s="7">
        <v>139</v>
      </c>
      <c r="G1561" s="7" t="str">
        <f>VLOOKUP(Table1314[[#This Row],[LogRecordType]],RecordTypes!$B$13:$C$27,2,0)</f>
        <v>User Logout Start</v>
      </c>
      <c r="H1561" s="5" t="s">
        <v>155</v>
      </c>
      <c r="I1561" s="30">
        <f t="shared" si="24"/>
        <v>44339</v>
      </c>
      <c r="J1561" s="29">
        <f>+VLOOKUP(Table1314[[#This Row],[DeviceMAC]],C1562:F3464,3,0)</f>
        <v>44339.330104166664</v>
      </c>
      <c r="K1561">
        <f>+VLOOKUP(Table1314[[#This Row],[DeviceMAC]],C1562:F3464,4,0)</f>
        <v>123</v>
      </c>
      <c r="L1561" t="str">
        <f>VLOOKUP(Table1314[[#This Row],[PrevRecordType]],RecordTypes!$B$13:$C$27,2,0)</f>
        <v>User Login Start is Good</v>
      </c>
      <c r="M1561" t="str">
        <f>+VLOOKUP(Table1314[[#This Row],[DeviceMAC]],C1562:H3464,5,0)</f>
        <v>User Login Start is Good</v>
      </c>
    </row>
    <row r="1562" spans="2:13" ht="43.2" hidden="1" x14ac:dyDescent="0.3">
      <c r="B1562" s="5" t="s">
        <v>29</v>
      </c>
      <c r="C1562" s="5" t="s">
        <v>83</v>
      </c>
      <c r="D1562" s="6">
        <v>44339</v>
      </c>
      <c r="E1562" s="28">
        <v>44339.710856481492</v>
      </c>
      <c r="F1562" s="7">
        <v>156</v>
      </c>
      <c r="G1562" s="7" t="str">
        <f>VLOOKUP(Table1314[[#This Row],[LogRecordType]],RecordTypes!$B$13:$C$27,2,0)</f>
        <v>PowerDown Or Network Disconnect Discovered</v>
      </c>
      <c r="H1562" s="5" t="s">
        <v>67</v>
      </c>
      <c r="I1562" s="30">
        <f t="shared" si="24"/>
        <v>44339</v>
      </c>
      <c r="J1562" s="29">
        <f>+VLOOKUP(Table1314[[#This Row],[DeviceMAC]],C1563:F3465,3,0)</f>
        <v>44339.710694444453</v>
      </c>
      <c r="K1562">
        <f>+VLOOKUP(Table1314[[#This Row],[DeviceMAC]],C1563:F3465,4,0)</f>
        <v>151</v>
      </c>
      <c r="L1562" t="str">
        <f>VLOOKUP(Table1314[[#This Row],[PrevRecordType]],RecordTypes!$B$13:$C$27,2,0)</f>
        <v>Device Shutdown Finish</v>
      </c>
      <c r="M1562" t="str">
        <f>+VLOOKUP(Table1314[[#This Row],[DeviceMAC]],C1563:H3465,5,0)</f>
        <v>Device Shutdown Finish</v>
      </c>
    </row>
    <row r="1563" spans="2:13" ht="28.8" hidden="1" x14ac:dyDescent="0.3">
      <c r="B1563" s="5" t="s">
        <v>29</v>
      </c>
      <c r="C1563" s="5" t="s">
        <v>83</v>
      </c>
      <c r="D1563" s="6">
        <v>44339</v>
      </c>
      <c r="E1563" s="28">
        <v>44339.710694444453</v>
      </c>
      <c r="F1563" s="7">
        <v>151</v>
      </c>
      <c r="G1563" s="7" t="str">
        <f>VLOOKUP(Table1314[[#This Row],[LogRecordType]],RecordTypes!$B$13:$C$27,2,0)</f>
        <v>Device Shutdown Finish</v>
      </c>
      <c r="H1563" s="5" t="s">
        <v>84</v>
      </c>
      <c r="I1563" s="30">
        <f t="shared" si="24"/>
        <v>44339</v>
      </c>
      <c r="J1563" s="29">
        <f>+VLOOKUP(Table1314[[#This Row],[DeviceMAC]],C1564:F3466,3,0)</f>
        <v>44339.710312500007</v>
      </c>
      <c r="K1563">
        <f>+VLOOKUP(Table1314[[#This Row],[DeviceMAC]],C1564:F3466,4,0)</f>
        <v>149</v>
      </c>
      <c r="L1563" t="str">
        <f>VLOOKUP(Table1314[[#This Row],[PrevRecordType]],RecordTypes!$B$13:$C$27,2,0)</f>
        <v>Device Shutdown Start</v>
      </c>
      <c r="M1563" t="str">
        <f>+VLOOKUP(Table1314[[#This Row],[DeviceMAC]],C1564:H3466,5,0)</f>
        <v>Device Shutdown Start</v>
      </c>
    </row>
    <row r="1564" spans="2:13" ht="43.2" hidden="1" x14ac:dyDescent="0.3">
      <c r="B1564" s="5" t="s">
        <v>26</v>
      </c>
      <c r="C1564" s="5" t="s">
        <v>166</v>
      </c>
      <c r="D1564" s="6">
        <v>44339</v>
      </c>
      <c r="E1564" s="28">
        <v>44339.710405092599</v>
      </c>
      <c r="F1564" s="7">
        <v>156</v>
      </c>
      <c r="G1564" s="7" t="str">
        <f>VLOOKUP(Table1314[[#This Row],[LogRecordType]],RecordTypes!$B$13:$C$27,2,0)</f>
        <v>PowerDown Or Network Disconnect Discovered</v>
      </c>
      <c r="H1564" s="5" t="s">
        <v>67</v>
      </c>
      <c r="I1564" s="30">
        <f t="shared" si="24"/>
        <v>44339</v>
      </c>
      <c r="J1564" s="29">
        <f>+VLOOKUP(Table1314[[#This Row],[DeviceMAC]],C1565:F3467,3,0)</f>
        <v>44339.710277777784</v>
      </c>
      <c r="K1564">
        <f>+VLOOKUP(Table1314[[#This Row],[DeviceMAC]],C1565:F3467,4,0)</f>
        <v>144</v>
      </c>
      <c r="L1564" t="str">
        <f>VLOOKUP(Table1314[[#This Row],[PrevRecordType]],RecordTypes!$B$13:$C$27,2,0)</f>
        <v>User Logout is Good</v>
      </c>
      <c r="M1564" t="str">
        <f>+VLOOKUP(Table1314[[#This Row],[DeviceMAC]],C1565:H3467,5,0)</f>
        <v>User Logout is Good</v>
      </c>
    </row>
    <row r="1565" spans="2:13" hidden="1" x14ac:dyDescent="0.3">
      <c r="B1565" s="5" t="s">
        <v>29</v>
      </c>
      <c r="C1565" s="5" t="s">
        <v>83</v>
      </c>
      <c r="D1565" s="6">
        <v>44339</v>
      </c>
      <c r="E1565" s="28">
        <v>44339.710312500007</v>
      </c>
      <c r="F1565" s="7">
        <v>149</v>
      </c>
      <c r="G1565" s="7" t="str">
        <f>VLOOKUP(Table1314[[#This Row],[LogRecordType]],RecordTypes!$B$13:$C$27,2,0)</f>
        <v>Device Shutdown Start</v>
      </c>
      <c r="H1565" s="5" t="s">
        <v>84</v>
      </c>
      <c r="I1565" s="30">
        <f t="shared" si="24"/>
        <v>44339</v>
      </c>
      <c r="J1565" s="29">
        <f>+VLOOKUP(Table1314[[#This Row],[DeviceMAC]],C1566:F3468,3,0)</f>
        <v>44339.709837962968</v>
      </c>
      <c r="K1565">
        <f>+VLOOKUP(Table1314[[#This Row],[DeviceMAC]],C1566:F3468,4,0)</f>
        <v>144</v>
      </c>
      <c r="L1565" t="str">
        <f>VLOOKUP(Table1314[[#This Row],[PrevRecordType]],RecordTypes!$B$13:$C$27,2,0)</f>
        <v>User Logout is Good</v>
      </c>
      <c r="M1565" t="str">
        <f>+VLOOKUP(Table1314[[#This Row],[DeviceMAC]],C1566:H3468,5,0)</f>
        <v>User Logout is Good</v>
      </c>
    </row>
    <row r="1566" spans="2:13" hidden="1" x14ac:dyDescent="0.3">
      <c r="B1566" s="5" t="s">
        <v>26</v>
      </c>
      <c r="C1566" s="5" t="s">
        <v>166</v>
      </c>
      <c r="D1566" s="6">
        <v>44339</v>
      </c>
      <c r="E1566" s="28">
        <v>44339.710277777784</v>
      </c>
      <c r="F1566" s="7">
        <v>144</v>
      </c>
      <c r="G1566" s="7" t="str">
        <f>VLOOKUP(Table1314[[#This Row],[LogRecordType]],RecordTypes!$B$13:$C$27,2,0)</f>
        <v>User Logout is Good</v>
      </c>
      <c r="H1566" s="5" t="s">
        <v>182</v>
      </c>
      <c r="I1566" s="30">
        <f t="shared" si="24"/>
        <v>44339</v>
      </c>
      <c r="J1566" s="29">
        <f>+VLOOKUP(Table1314[[#This Row],[DeviceMAC]],C1567:F3469,3,0)</f>
        <v>44339.709895833337</v>
      </c>
      <c r="K1566">
        <f>+VLOOKUP(Table1314[[#This Row],[DeviceMAC]],C1567:F3469,4,0)</f>
        <v>139</v>
      </c>
      <c r="L1566" t="str">
        <f>VLOOKUP(Table1314[[#This Row],[PrevRecordType]],RecordTypes!$B$13:$C$27,2,0)</f>
        <v>User Logout Start</v>
      </c>
      <c r="M1566" t="str">
        <f>+VLOOKUP(Table1314[[#This Row],[DeviceMAC]],C1567:H3469,5,0)</f>
        <v>User Logout Start</v>
      </c>
    </row>
    <row r="1567" spans="2:13" hidden="1" x14ac:dyDescent="0.3">
      <c r="B1567" s="5" t="s">
        <v>26</v>
      </c>
      <c r="C1567" s="5" t="s">
        <v>166</v>
      </c>
      <c r="D1567" s="6">
        <v>44339</v>
      </c>
      <c r="E1567" s="28">
        <v>44339.709895833337</v>
      </c>
      <c r="F1567" s="7">
        <v>139</v>
      </c>
      <c r="G1567" s="7" t="str">
        <f>VLOOKUP(Table1314[[#This Row],[LogRecordType]],RecordTypes!$B$13:$C$27,2,0)</f>
        <v>User Logout Start</v>
      </c>
      <c r="H1567" s="5" t="s">
        <v>182</v>
      </c>
      <c r="I1567" s="30">
        <f t="shared" si="24"/>
        <v>44339</v>
      </c>
      <c r="J1567" s="29">
        <f>+VLOOKUP(Table1314[[#This Row],[DeviceMAC]],C1568:F3470,3,0)</f>
        <v>44339.336006944446</v>
      </c>
      <c r="K1567">
        <f>+VLOOKUP(Table1314[[#This Row],[DeviceMAC]],C1568:F3470,4,0)</f>
        <v>123</v>
      </c>
      <c r="L1567" t="str">
        <f>VLOOKUP(Table1314[[#This Row],[PrevRecordType]],RecordTypes!$B$13:$C$27,2,0)</f>
        <v>User Login Start is Good</v>
      </c>
      <c r="M1567" t="str">
        <f>+VLOOKUP(Table1314[[#This Row],[DeviceMAC]],C1568:H3470,5,0)</f>
        <v>User Login Start is Good</v>
      </c>
    </row>
    <row r="1568" spans="2:13" hidden="1" x14ac:dyDescent="0.3">
      <c r="B1568" s="5" t="s">
        <v>29</v>
      </c>
      <c r="C1568" s="5" t="s">
        <v>83</v>
      </c>
      <c r="D1568" s="6">
        <v>44339</v>
      </c>
      <c r="E1568" s="28">
        <v>44339.709837962968</v>
      </c>
      <c r="F1568" s="7">
        <v>144</v>
      </c>
      <c r="G1568" s="7" t="str">
        <f>VLOOKUP(Table1314[[#This Row],[LogRecordType]],RecordTypes!$B$13:$C$27,2,0)</f>
        <v>User Logout is Good</v>
      </c>
      <c r="H1568" s="5" t="s">
        <v>93</v>
      </c>
      <c r="I1568" s="30">
        <f t="shared" si="24"/>
        <v>44339</v>
      </c>
      <c r="J1568" s="29">
        <f>+VLOOKUP(Table1314[[#This Row],[DeviceMAC]],C1569:F3471,3,0)</f>
        <v>44339.709386574083</v>
      </c>
      <c r="K1568">
        <f>+VLOOKUP(Table1314[[#This Row],[DeviceMAC]],C1569:F3471,4,0)</f>
        <v>139</v>
      </c>
      <c r="L1568" t="str">
        <f>VLOOKUP(Table1314[[#This Row],[PrevRecordType]],RecordTypes!$B$13:$C$27,2,0)</f>
        <v>User Logout Start</v>
      </c>
      <c r="M1568" t="str">
        <f>+VLOOKUP(Table1314[[#This Row],[DeviceMAC]],C1569:H3471,5,0)</f>
        <v>User Logout Start</v>
      </c>
    </row>
    <row r="1569" spans="2:13" ht="28.8" hidden="1" x14ac:dyDescent="0.3">
      <c r="B1569" s="5" t="s">
        <v>29</v>
      </c>
      <c r="C1569" s="5" t="s">
        <v>83</v>
      </c>
      <c r="D1569" s="6">
        <v>44339</v>
      </c>
      <c r="E1569" s="28">
        <v>44339.709386574083</v>
      </c>
      <c r="F1569" s="7">
        <v>139</v>
      </c>
      <c r="G1569" s="7" t="str">
        <f>VLOOKUP(Table1314[[#This Row],[LogRecordType]],RecordTypes!$B$13:$C$27,2,0)</f>
        <v>User Logout Start</v>
      </c>
      <c r="H1569" s="5" t="s">
        <v>92</v>
      </c>
      <c r="I1569" s="30">
        <f t="shared" si="24"/>
        <v>44339</v>
      </c>
      <c r="J1569" s="29">
        <f>+VLOOKUP(Table1314[[#This Row],[DeviceMAC]],C1570:F3472,3,0)</f>
        <v>44339.295821759268</v>
      </c>
      <c r="K1569">
        <f>+VLOOKUP(Table1314[[#This Row],[DeviceMAC]],C1570:F3472,4,0)</f>
        <v>123</v>
      </c>
      <c r="L1569" t="str">
        <f>VLOOKUP(Table1314[[#This Row],[PrevRecordType]],RecordTypes!$B$13:$C$27,2,0)</f>
        <v>User Login Start is Good</v>
      </c>
      <c r="M1569" t="str">
        <f>+VLOOKUP(Table1314[[#This Row],[DeviceMAC]],C1570:H3472,5,0)</f>
        <v>User Login Start is Good</v>
      </c>
    </row>
    <row r="1570" spans="2:13" ht="43.2" hidden="1" x14ac:dyDescent="0.3">
      <c r="B1570" s="5" t="s">
        <v>26</v>
      </c>
      <c r="C1570" s="5" t="s">
        <v>164</v>
      </c>
      <c r="D1570" s="6">
        <v>44339</v>
      </c>
      <c r="E1570" s="28">
        <v>44339.707743055544</v>
      </c>
      <c r="F1570" s="7">
        <v>156</v>
      </c>
      <c r="G1570" s="7" t="str">
        <f>VLOOKUP(Table1314[[#This Row],[LogRecordType]],RecordTypes!$B$13:$C$27,2,0)</f>
        <v>PowerDown Or Network Disconnect Discovered</v>
      </c>
      <c r="H1570" s="5" t="s">
        <v>67</v>
      </c>
      <c r="I1570" s="30">
        <f t="shared" si="24"/>
        <v>44339</v>
      </c>
      <c r="J1570" s="29">
        <f>+VLOOKUP(Table1314[[#This Row],[DeviceMAC]],C1571:F3473,3,0)</f>
        <v>44339.707627314805</v>
      </c>
      <c r="K1570">
        <f>+VLOOKUP(Table1314[[#This Row],[DeviceMAC]],C1571:F3473,4,0)</f>
        <v>151</v>
      </c>
      <c r="L1570" t="str">
        <f>VLOOKUP(Table1314[[#This Row],[PrevRecordType]],RecordTypes!$B$13:$C$27,2,0)</f>
        <v>Device Shutdown Finish</v>
      </c>
      <c r="M1570" t="str">
        <f>+VLOOKUP(Table1314[[#This Row],[DeviceMAC]],C1571:H3473,5,0)</f>
        <v>Device Shutdown Finish</v>
      </c>
    </row>
    <row r="1571" spans="2:13" ht="28.8" hidden="1" x14ac:dyDescent="0.3">
      <c r="B1571" s="5" t="s">
        <v>26</v>
      </c>
      <c r="C1571" s="5" t="s">
        <v>164</v>
      </c>
      <c r="D1571" s="6">
        <v>44339</v>
      </c>
      <c r="E1571" s="28">
        <v>44339.707627314805</v>
      </c>
      <c r="F1571" s="7">
        <v>151</v>
      </c>
      <c r="G1571" s="7" t="str">
        <f>VLOOKUP(Table1314[[#This Row],[LogRecordType]],RecordTypes!$B$13:$C$27,2,0)</f>
        <v>Device Shutdown Finish</v>
      </c>
      <c r="H1571" s="5" t="s">
        <v>165</v>
      </c>
      <c r="I1571" s="30">
        <f t="shared" si="24"/>
        <v>44339</v>
      </c>
      <c r="J1571" s="29">
        <f>+VLOOKUP(Table1314[[#This Row],[DeviceMAC]],C1572:F3474,3,0)</f>
        <v>44339.707361111105</v>
      </c>
      <c r="K1571">
        <f>+VLOOKUP(Table1314[[#This Row],[DeviceMAC]],C1572:F3474,4,0)</f>
        <v>149</v>
      </c>
      <c r="L1571" t="str">
        <f>VLOOKUP(Table1314[[#This Row],[PrevRecordType]],RecordTypes!$B$13:$C$27,2,0)</f>
        <v>Device Shutdown Start</v>
      </c>
      <c r="M1571" t="str">
        <f>+VLOOKUP(Table1314[[#This Row],[DeviceMAC]],C1572:H3474,5,0)</f>
        <v>Device Shutdown Start</v>
      </c>
    </row>
    <row r="1572" spans="2:13" hidden="1" x14ac:dyDescent="0.3">
      <c r="B1572" s="5" t="s">
        <v>26</v>
      </c>
      <c r="C1572" s="5" t="s">
        <v>164</v>
      </c>
      <c r="D1572" s="6">
        <v>44339</v>
      </c>
      <c r="E1572" s="28">
        <v>44339.707361111105</v>
      </c>
      <c r="F1572" s="7">
        <v>149</v>
      </c>
      <c r="G1572" s="7" t="str">
        <f>VLOOKUP(Table1314[[#This Row],[LogRecordType]],RecordTypes!$B$13:$C$27,2,0)</f>
        <v>Device Shutdown Start</v>
      </c>
      <c r="H1572" s="5" t="s">
        <v>165</v>
      </c>
      <c r="I1572" s="30">
        <f t="shared" si="24"/>
        <v>44339</v>
      </c>
      <c r="J1572" s="29">
        <f>+VLOOKUP(Table1314[[#This Row],[DeviceMAC]],C1573:F3475,3,0)</f>
        <v>44339.706516203696</v>
      </c>
      <c r="K1572">
        <f>+VLOOKUP(Table1314[[#This Row],[DeviceMAC]],C1573:F3475,4,0)</f>
        <v>144</v>
      </c>
      <c r="L1572" t="str">
        <f>VLOOKUP(Table1314[[#This Row],[PrevRecordType]],RecordTypes!$B$13:$C$27,2,0)</f>
        <v>User Logout is Good</v>
      </c>
      <c r="M1572" t="str">
        <f>+VLOOKUP(Table1314[[#This Row],[DeviceMAC]],C1573:H3475,5,0)</f>
        <v>User Logout is Good</v>
      </c>
    </row>
    <row r="1573" spans="2:13" hidden="1" x14ac:dyDescent="0.3">
      <c r="B1573" s="5" t="s">
        <v>26</v>
      </c>
      <c r="C1573" s="5" t="s">
        <v>164</v>
      </c>
      <c r="D1573" s="6">
        <v>44339</v>
      </c>
      <c r="E1573" s="28">
        <v>44339.706516203696</v>
      </c>
      <c r="F1573" s="7">
        <v>144</v>
      </c>
      <c r="G1573" s="7" t="str">
        <f>VLOOKUP(Table1314[[#This Row],[LogRecordType]],RecordTypes!$B$13:$C$27,2,0)</f>
        <v>User Logout is Good</v>
      </c>
      <c r="H1573" s="5" t="s">
        <v>179</v>
      </c>
      <c r="I1573" s="30">
        <f t="shared" si="24"/>
        <v>44339</v>
      </c>
      <c r="J1573" s="29">
        <f>+VLOOKUP(Table1314[[#This Row],[DeviceMAC]],C1574:F3476,3,0)</f>
        <v>44339.705254629625</v>
      </c>
      <c r="K1573">
        <f>+VLOOKUP(Table1314[[#This Row],[DeviceMAC]],C1574:F3476,4,0)</f>
        <v>139</v>
      </c>
      <c r="L1573" t="str">
        <f>VLOOKUP(Table1314[[#This Row],[PrevRecordType]],RecordTypes!$B$13:$C$27,2,0)</f>
        <v>User Logout Start</v>
      </c>
      <c r="M1573" t="str">
        <f>+VLOOKUP(Table1314[[#This Row],[DeviceMAC]],C1574:H3476,5,0)</f>
        <v>User Logout Start</v>
      </c>
    </row>
    <row r="1574" spans="2:13" ht="43.2" hidden="1" x14ac:dyDescent="0.3">
      <c r="B1574" s="5" t="s">
        <v>29</v>
      </c>
      <c r="C1574" s="5" t="s">
        <v>145</v>
      </c>
      <c r="D1574" s="6">
        <v>44339</v>
      </c>
      <c r="E1574" s="28">
        <v>44339.706516203696</v>
      </c>
      <c r="F1574" s="7">
        <v>156</v>
      </c>
      <c r="G1574" s="7" t="str">
        <f>VLOOKUP(Table1314[[#This Row],[LogRecordType]],RecordTypes!$B$13:$C$27,2,0)</f>
        <v>PowerDown Or Network Disconnect Discovered</v>
      </c>
      <c r="H1574" s="5" t="s">
        <v>67</v>
      </c>
      <c r="I1574" s="30">
        <f t="shared" si="24"/>
        <v>44339</v>
      </c>
      <c r="J1574" s="29">
        <f>+VLOOKUP(Table1314[[#This Row],[DeviceMAC]],C1575:F3477,3,0)</f>
        <v>44339.706388888881</v>
      </c>
      <c r="K1574">
        <f>+VLOOKUP(Table1314[[#This Row],[DeviceMAC]],C1575:F3477,4,0)</f>
        <v>144</v>
      </c>
      <c r="L1574" t="str">
        <f>VLOOKUP(Table1314[[#This Row],[PrevRecordType]],RecordTypes!$B$13:$C$27,2,0)</f>
        <v>User Logout is Good</v>
      </c>
      <c r="M1574" t="str">
        <f>+VLOOKUP(Table1314[[#This Row],[DeviceMAC]],C1575:H3477,5,0)</f>
        <v>User Logout is Good</v>
      </c>
    </row>
    <row r="1575" spans="2:13" hidden="1" x14ac:dyDescent="0.3">
      <c r="B1575" s="5" t="s">
        <v>29</v>
      </c>
      <c r="C1575" s="5" t="s">
        <v>145</v>
      </c>
      <c r="D1575" s="6">
        <v>44339</v>
      </c>
      <c r="E1575" s="28">
        <v>44339.706388888881</v>
      </c>
      <c r="F1575" s="7">
        <v>144</v>
      </c>
      <c r="G1575" s="7" t="str">
        <f>VLOOKUP(Table1314[[#This Row],[LogRecordType]],RecordTypes!$B$13:$C$27,2,0)</f>
        <v>User Logout is Good</v>
      </c>
      <c r="H1575" s="5" t="s">
        <v>183</v>
      </c>
      <c r="I1575" s="30">
        <f t="shared" si="24"/>
        <v>44339</v>
      </c>
      <c r="J1575" s="29">
        <f>+VLOOKUP(Table1314[[#This Row],[DeviceMAC]],C1576:F3478,3,0)</f>
        <v>44339.706006944434</v>
      </c>
      <c r="K1575">
        <f>+VLOOKUP(Table1314[[#This Row],[DeviceMAC]],C1576:F3478,4,0)</f>
        <v>139</v>
      </c>
      <c r="L1575" t="str">
        <f>VLOOKUP(Table1314[[#This Row],[PrevRecordType]],RecordTypes!$B$13:$C$27,2,0)</f>
        <v>User Logout Start</v>
      </c>
      <c r="M1575" t="str">
        <f>+VLOOKUP(Table1314[[#This Row],[DeviceMAC]],C1576:H3478,5,0)</f>
        <v>User Logout Start</v>
      </c>
    </row>
    <row r="1576" spans="2:13" hidden="1" x14ac:dyDescent="0.3">
      <c r="B1576" s="5" t="s">
        <v>29</v>
      </c>
      <c r="C1576" s="5" t="s">
        <v>145</v>
      </c>
      <c r="D1576" s="6">
        <v>44339</v>
      </c>
      <c r="E1576" s="28">
        <v>44339.706006944434</v>
      </c>
      <c r="F1576" s="7">
        <v>139</v>
      </c>
      <c r="G1576" s="7" t="str">
        <f>VLOOKUP(Table1314[[#This Row],[LogRecordType]],RecordTypes!$B$13:$C$27,2,0)</f>
        <v>User Logout Start</v>
      </c>
      <c r="H1576" s="5" t="s">
        <v>183</v>
      </c>
      <c r="I1576" s="30">
        <f t="shared" si="24"/>
        <v>44339</v>
      </c>
      <c r="J1576" s="29">
        <f>+VLOOKUP(Table1314[[#This Row],[DeviceMAC]],C1577:F3479,3,0)</f>
        <v>44339.335937499993</v>
      </c>
      <c r="K1576">
        <f>+VLOOKUP(Table1314[[#This Row],[DeviceMAC]],C1577:F3479,4,0)</f>
        <v>123</v>
      </c>
      <c r="L1576" t="str">
        <f>VLOOKUP(Table1314[[#This Row],[PrevRecordType]],RecordTypes!$B$13:$C$27,2,0)</f>
        <v>User Login Start is Good</v>
      </c>
      <c r="M1576" t="str">
        <f>+VLOOKUP(Table1314[[#This Row],[DeviceMAC]],C1577:H3479,5,0)</f>
        <v>User Login Start is Good</v>
      </c>
    </row>
    <row r="1577" spans="2:13" ht="28.8" hidden="1" x14ac:dyDescent="0.3">
      <c r="B1577" s="5" t="s">
        <v>26</v>
      </c>
      <c r="C1577" s="5" t="s">
        <v>164</v>
      </c>
      <c r="D1577" s="6">
        <v>44339</v>
      </c>
      <c r="E1577" s="28">
        <v>44339.705254629625</v>
      </c>
      <c r="F1577" s="7">
        <v>139</v>
      </c>
      <c r="G1577" s="7" t="str">
        <f>VLOOKUP(Table1314[[#This Row],[LogRecordType]],RecordTypes!$B$13:$C$27,2,0)</f>
        <v>User Logout Start</v>
      </c>
      <c r="H1577" s="5" t="s">
        <v>178</v>
      </c>
      <c r="I1577" s="30">
        <f t="shared" si="24"/>
        <v>44339</v>
      </c>
      <c r="J1577" s="29">
        <f>+VLOOKUP(Table1314[[#This Row],[DeviceMAC]],C1578:F3480,3,0)</f>
        <v>44339.33284722222</v>
      </c>
      <c r="K1577">
        <f>+VLOOKUP(Table1314[[#This Row],[DeviceMAC]],C1578:F3480,4,0)</f>
        <v>123</v>
      </c>
      <c r="L1577" t="str">
        <f>VLOOKUP(Table1314[[#This Row],[PrevRecordType]],RecordTypes!$B$13:$C$27,2,0)</f>
        <v>User Login Start is Good</v>
      </c>
      <c r="M1577" t="str">
        <f>+VLOOKUP(Table1314[[#This Row],[DeviceMAC]],C1578:H3480,5,0)</f>
        <v>User Login Start is Good</v>
      </c>
    </row>
    <row r="1578" spans="2:13" ht="43.2" hidden="1" x14ac:dyDescent="0.3">
      <c r="B1578" s="5" t="s">
        <v>29</v>
      </c>
      <c r="C1578" s="5" t="s">
        <v>153</v>
      </c>
      <c r="D1578" s="6">
        <v>44339</v>
      </c>
      <c r="E1578" s="28">
        <v>44339.702592592599</v>
      </c>
      <c r="F1578" s="7">
        <v>156</v>
      </c>
      <c r="G1578" s="7" t="str">
        <f>VLOOKUP(Table1314[[#This Row],[LogRecordType]],RecordTypes!$B$13:$C$27,2,0)</f>
        <v>PowerDown Or Network Disconnect Discovered</v>
      </c>
      <c r="H1578" s="5" t="s">
        <v>67</v>
      </c>
      <c r="I1578" s="30">
        <f t="shared" si="24"/>
        <v>44339</v>
      </c>
      <c r="J1578" s="29">
        <f>+VLOOKUP(Table1314[[#This Row],[DeviceMAC]],C1579:F3481,3,0)</f>
        <v>44339.702442129637</v>
      </c>
      <c r="K1578">
        <f>+VLOOKUP(Table1314[[#This Row],[DeviceMAC]],C1579:F3481,4,0)</f>
        <v>151</v>
      </c>
      <c r="L1578" t="str">
        <f>VLOOKUP(Table1314[[#This Row],[PrevRecordType]],RecordTypes!$B$13:$C$27,2,0)</f>
        <v>Device Shutdown Finish</v>
      </c>
      <c r="M1578" t="str">
        <f>+VLOOKUP(Table1314[[#This Row],[DeviceMAC]],C1579:H3481,5,0)</f>
        <v>Device Shutdown Finish</v>
      </c>
    </row>
    <row r="1579" spans="2:13" ht="28.8" hidden="1" x14ac:dyDescent="0.3">
      <c r="B1579" s="5" t="s">
        <v>29</v>
      </c>
      <c r="C1579" s="5" t="s">
        <v>153</v>
      </c>
      <c r="D1579" s="6">
        <v>44339</v>
      </c>
      <c r="E1579" s="28">
        <v>44339.702442129637</v>
      </c>
      <c r="F1579" s="7">
        <v>151</v>
      </c>
      <c r="G1579" s="7" t="str">
        <f>VLOOKUP(Table1314[[#This Row],[LogRecordType]],RecordTypes!$B$13:$C$27,2,0)</f>
        <v>Device Shutdown Finish</v>
      </c>
      <c r="H1579" s="5" t="s">
        <v>154</v>
      </c>
      <c r="I1579" s="30">
        <f t="shared" si="24"/>
        <v>44339</v>
      </c>
      <c r="J1579" s="29">
        <f>+VLOOKUP(Table1314[[#This Row],[DeviceMAC]],C1580:F3482,3,0)</f>
        <v>44339.701898148152</v>
      </c>
      <c r="K1579">
        <f>+VLOOKUP(Table1314[[#This Row],[DeviceMAC]],C1580:F3482,4,0)</f>
        <v>149</v>
      </c>
      <c r="L1579" t="str">
        <f>VLOOKUP(Table1314[[#This Row],[PrevRecordType]],RecordTypes!$B$13:$C$27,2,0)</f>
        <v>Device Shutdown Start</v>
      </c>
      <c r="M1579" t="str">
        <f>+VLOOKUP(Table1314[[#This Row],[DeviceMAC]],C1580:H3482,5,0)</f>
        <v>Device Shutdown Start</v>
      </c>
    </row>
    <row r="1580" spans="2:13" ht="43.2" hidden="1" x14ac:dyDescent="0.3">
      <c r="B1580" s="5" t="s">
        <v>29</v>
      </c>
      <c r="C1580" s="5" t="s">
        <v>116</v>
      </c>
      <c r="D1580" s="6">
        <v>44339</v>
      </c>
      <c r="E1580" s="28">
        <v>44339.702280092584</v>
      </c>
      <c r="F1580" s="7">
        <v>156</v>
      </c>
      <c r="G1580" s="7" t="str">
        <f>VLOOKUP(Table1314[[#This Row],[LogRecordType]],RecordTypes!$B$13:$C$27,2,0)</f>
        <v>PowerDown Or Network Disconnect Discovered</v>
      </c>
      <c r="H1580" s="5" t="s">
        <v>67</v>
      </c>
      <c r="I1580" s="30">
        <f t="shared" si="24"/>
        <v>44339</v>
      </c>
      <c r="J1580" s="29">
        <f>+VLOOKUP(Table1314[[#This Row],[DeviceMAC]],C1581:F3483,3,0)</f>
        <v>44339.702129629623</v>
      </c>
      <c r="K1580">
        <f>+VLOOKUP(Table1314[[#This Row],[DeviceMAC]],C1581:F3483,4,0)</f>
        <v>144</v>
      </c>
      <c r="L1580" t="str">
        <f>VLOOKUP(Table1314[[#This Row],[PrevRecordType]],RecordTypes!$B$13:$C$27,2,0)</f>
        <v>User Logout is Good</v>
      </c>
      <c r="M1580" t="str">
        <f>+VLOOKUP(Table1314[[#This Row],[DeviceMAC]],C1581:H3483,5,0)</f>
        <v>User Logout is Good</v>
      </c>
    </row>
    <row r="1581" spans="2:13" hidden="1" x14ac:dyDescent="0.3">
      <c r="B1581" s="5" t="s">
        <v>29</v>
      </c>
      <c r="C1581" s="5" t="s">
        <v>116</v>
      </c>
      <c r="D1581" s="6">
        <v>44339</v>
      </c>
      <c r="E1581" s="28">
        <v>44339.702129629623</v>
      </c>
      <c r="F1581" s="7">
        <v>144</v>
      </c>
      <c r="G1581" s="7" t="str">
        <f>VLOOKUP(Table1314[[#This Row],[LogRecordType]],RecordTypes!$B$13:$C$27,2,0)</f>
        <v>User Logout is Good</v>
      </c>
      <c r="H1581" s="5" t="s">
        <v>128</v>
      </c>
      <c r="I1581" s="30">
        <f t="shared" si="24"/>
        <v>44339</v>
      </c>
      <c r="J1581" s="29">
        <f>+VLOOKUP(Table1314[[#This Row],[DeviceMAC]],C1582:F3484,3,0)</f>
        <v>44339.701689814807</v>
      </c>
      <c r="K1581">
        <f>+VLOOKUP(Table1314[[#This Row],[DeviceMAC]],C1582:F3484,4,0)</f>
        <v>139</v>
      </c>
      <c r="L1581" t="str">
        <f>VLOOKUP(Table1314[[#This Row],[PrevRecordType]],RecordTypes!$B$13:$C$27,2,0)</f>
        <v>User Logout Start</v>
      </c>
      <c r="M1581" t="str">
        <f>+VLOOKUP(Table1314[[#This Row],[DeviceMAC]],C1582:H3484,5,0)</f>
        <v>User Logout Start</v>
      </c>
    </row>
    <row r="1582" spans="2:13" ht="43.2" hidden="1" x14ac:dyDescent="0.3">
      <c r="B1582" s="5" t="s">
        <v>29</v>
      </c>
      <c r="C1582" s="5" t="s">
        <v>147</v>
      </c>
      <c r="D1582" s="6">
        <v>44339</v>
      </c>
      <c r="E1582" s="28">
        <v>44339.701921296299</v>
      </c>
      <c r="F1582" s="7">
        <v>156</v>
      </c>
      <c r="G1582" s="7" t="str">
        <f>VLOOKUP(Table1314[[#This Row],[LogRecordType]],RecordTypes!$B$13:$C$27,2,0)</f>
        <v>PowerDown Or Network Disconnect Discovered</v>
      </c>
      <c r="H1582" s="5" t="s">
        <v>67</v>
      </c>
      <c r="I1582" s="30">
        <f t="shared" si="24"/>
        <v>44339</v>
      </c>
      <c r="J1582" s="29">
        <f>+VLOOKUP(Table1314[[#This Row],[DeviceMAC]],C1583:F3485,3,0)</f>
        <v>44339.701782407406</v>
      </c>
      <c r="K1582">
        <f>+VLOOKUP(Table1314[[#This Row],[DeviceMAC]],C1583:F3485,4,0)</f>
        <v>144</v>
      </c>
      <c r="L1582" t="str">
        <f>VLOOKUP(Table1314[[#This Row],[PrevRecordType]],RecordTypes!$B$13:$C$27,2,0)</f>
        <v>User Logout is Good</v>
      </c>
      <c r="M1582" t="str">
        <f>+VLOOKUP(Table1314[[#This Row],[DeviceMAC]],C1583:H3485,5,0)</f>
        <v>User Logout is Good</v>
      </c>
    </row>
    <row r="1583" spans="2:13" hidden="1" x14ac:dyDescent="0.3">
      <c r="B1583" s="5" t="s">
        <v>29</v>
      </c>
      <c r="C1583" s="5" t="s">
        <v>153</v>
      </c>
      <c r="D1583" s="6">
        <v>44339</v>
      </c>
      <c r="E1583" s="28">
        <v>44339.701898148152</v>
      </c>
      <c r="F1583" s="7">
        <v>149</v>
      </c>
      <c r="G1583" s="7" t="str">
        <f>VLOOKUP(Table1314[[#This Row],[LogRecordType]],RecordTypes!$B$13:$C$27,2,0)</f>
        <v>Device Shutdown Start</v>
      </c>
      <c r="H1583" s="5" t="s">
        <v>154</v>
      </c>
      <c r="I1583" s="30">
        <f t="shared" si="24"/>
        <v>44339</v>
      </c>
      <c r="J1583" s="29">
        <f>+VLOOKUP(Table1314[[#This Row],[DeviceMAC]],C1584:F3486,3,0)</f>
        <v>44339.701388888891</v>
      </c>
      <c r="K1583">
        <f>+VLOOKUP(Table1314[[#This Row],[DeviceMAC]],C1584:F3486,4,0)</f>
        <v>144</v>
      </c>
      <c r="L1583" t="str">
        <f>VLOOKUP(Table1314[[#This Row],[PrevRecordType]],RecordTypes!$B$13:$C$27,2,0)</f>
        <v>User Logout is Good</v>
      </c>
      <c r="M1583" t="str">
        <f>+VLOOKUP(Table1314[[#This Row],[DeviceMAC]],C1584:H3486,5,0)</f>
        <v>User Logout is Good</v>
      </c>
    </row>
    <row r="1584" spans="2:13" hidden="1" x14ac:dyDescent="0.3">
      <c r="B1584" s="5" t="s">
        <v>29</v>
      </c>
      <c r="C1584" s="5" t="s">
        <v>147</v>
      </c>
      <c r="D1584" s="6">
        <v>44339</v>
      </c>
      <c r="E1584" s="28">
        <v>44339.701782407406</v>
      </c>
      <c r="F1584" s="7">
        <v>144</v>
      </c>
      <c r="G1584" s="7" t="str">
        <f>VLOOKUP(Table1314[[#This Row],[LogRecordType]],RecordTypes!$B$13:$C$27,2,0)</f>
        <v>User Logout is Good</v>
      </c>
      <c r="H1584" s="5" t="s">
        <v>160</v>
      </c>
      <c r="I1584" s="30">
        <f t="shared" si="24"/>
        <v>44339</v>
      </c>
      <c r="J1584" s="29">
        <f>+VLOOKUP(Table1314[[#This Row],[DeviceMAC]],C1585:F3487,3,0)</f>
        <v>44339.701388888891</v>
      </c>
      <c r="K1584">
        <f>+VLOOKUP(Table1314[[#This Row],[DeviceMAC]],C1585:F3487,4,0)</f>
        <v>139</v>
      </c>
      <c r="L1584" t="str">
        <f>VLOOKUP(Table1314[[#This Row],[PrevRecordType]],RecordTypes!$B$13:$C$27,2,0)</f>
        <v>User Logout Start</v>
      </c>
      <c r="M1584" t="str">
        <f>+VLOOKUP(Table1314[[#This Row],[DeviceMAC]],C1585:H3487,5,0)</f>
        <v>User Logout Start</v>
      </c>
    </row>
    <row r="1585" spans="2:13" hidden="1" x14ac:dyDescent="0.3">
      <c r="B1585" s="5" t="s">
        <v>29</v>
      </c>
      <c r="C1585" s="5" t="s">
        <v>116</v>
      </c>
      <c r="D1585" s="6">
        <v>44339</v>
      </c>
      <c r="E1585" s="28">
        <v>44339.701689814807</v>
      </c>
      <c r="F1585" s="7">
        <v>139</v>
      </c>
      <c r="G1585" s="7" t="str">
        <f>VLOOKUP(Table1314[[#This Row],[LogRecordType]],RecordTypes!$B$13:$C$27,2,0)</f>
        <v>User Logout Start</v>
      </c>
      <c r="H1585" s="5" t="s">
        <v>128</v>
      </c>
      <c r="I1585" s="30">
        <f t="shared" si="24"/>
        <v>44339</v>
      </c>
      <c r="J1585" s="29">
        <f>+VLOOKUP(Table1314[[#This Row],[DeviceMAC]],C1586:F3488,3,0)</f>
        <v>44339.316111111104</v>
      </c>
      <c r="K1585">
        <f>+VLOOKUP(Table1314[[#This Row],[DeviceMAC]],C1586:F3488,4,0)</f>
        <v>123</v>
      </c>
      <c r="L1585" t="str">
        <f>VLOOKUP(Table1314[[#This Row],[PrevRecordType]],RecordTypes!$B$13:$C$27,2,0)</f>
        <v>User Login Start is Good</v>
      </c>
      <c r="M1585" t="str">
        <f>+VLOOKUP(Table1314[[#This Row],[DeviceMAC]],C1586:H3488,5,0)</f>
        <v>User Login Start is Good</v>
      </c>
    </row>
    <row r="1586" spans="2:13" ht="43.2" hidden="1" x14ac:dyDescent="0.3">
      <c r="B1586" s="5" t="s">
        <v>26</v>
      </c>
      <c r="C1586" s="5" t="s">
        <v>43</v>
      </c>
      <c r="D1586" s="6">
        <v>44339</v>
      </c>
      <c r="E1586" s="28">
        <v>44339.701516203691</v>
      </c>
      <c r="F1586" s="7">
        <v>156</v>
      </c>
      <c r="G1586" s="7" t="str">
        <f>VLOOKUP(Table1314[[#This Row],[LogRecordType]],RecordTypes!$B$13:$C$27,2,0)</f>
        <v>PowerDown Or Network Disconnect Discovered</v>
      </c>
      <c r="H1586" s="5" t="s">
        <v>67</v>
      </c>
      <c r="I1586" s="30">
        <f t="shared" si="24"/>
        <v>44339</v>
      </c>
      <c r="J1586" s="29">
        <f>+VLOOKUP(Table1314[[#This Row],[DeviceMAC]],C1587:F3489,3,0)</f>
        <v>44339.701354166653</v>
      </c>
      <c r="K1586">
        <f>+VLOOKUP(Table1314[[#This Row],[DeviceMAC]],C1587:F3489,4,0)</f>
        <v>151</v>
      </c>
      <c r="L1586" t="str">
        <f>VLOOKUP(Table1314[[#This Row],[PrevRecordType]],RecordTypes!$B$13:$C$27,2,0)</f>
        <v>Device Shutdown Finish</v>
      </c>
      <c r="M1586" t="str">
        <f>+VLOOKUP(Table1314[[#This Row],[DeviceMAC]],C1587:H3489,5,0)</f>
        <v>Device Shutdown Finish</v>
      </c>
    </row>
    <row r="1587" spans="2:13" hidden="1" x14ac:dyDescent="0.3">
      <c r="B1587" s="5" t="s">
        <v>29</v>
      </c>
      <c r="C1587" s="5" t="s">
        <v>147</v>
      </c>
      <c r="D1587" s="6">
        <v>44339</v>
      </c>
      <c r="E1587" s="28">
        <v>44339.701388888891</v>
      </c>
      <c r="F1587" s="7">
        <v>139</v>
      </c>
      <c r="G1587" s="7" t="str">
        <f>VLOOKUP(Table1314[[#This Row],[LogRecordType]],RecordTypes!$B$13:$C$27,2,0)</f>
        <v>User Logout Start</v>
      </c>
      <c r="H1587" s="5" t="s">
        <v>160</v>
      </c>
      <c r="I1587" s="30">
        <f t="shared" si="24"/>
        <v>44339</v>
      </c>
      <c r="J1587" s="29">
        <f>+VLOOKUP(Table1314[[#This Row],[DeviceMAC]],C1588:F3490,3,0)</f>
        <v>44339.330775462964</v>
      </c>
      <c r="K1587">
        <f>+VLOOKUP(Table1314[[#This Row],[DeviceMAC]],C1588:F3490,4,0)</f>
        <v>123</v>
      </c>
      <c r="L1587" t="str">
        <f>VLOOKUP(Table1314[[#This Row],[PrevRecordType]],RecordTypes!$B$13:$C$27,2,0)</f>
        <v>User Login Start is Good</v>
      </c>
      <c r="M1587" t="str">
        <f>+VLOOKUP(Table1314[[#This Row],[DeviceMAC]],C1588:H3490,5,0)</f>
        <v>User Login Start is Good</v>
      </c>
    </row>
    <row r="1588" spans="2:13" hidden="1" x14ac:dyDescent="0.3">
      <c r="B1588" s="5" t="s">
        <v>29</v>
      </c>
      <c r="C1588" s="5" t="s">
        <v>153</v>
      </c>
      <c r="D1588" s="6">
        <v>44339</v>
      </c>
      <c r="E1588" s="28">
        <v>44339.701388888891</v>
      </c>
      <c r="F1588" s="7">
        <v>144</v>
      </c>
      <c r="G1588" s="7" t="str">
        <f>VLOOKUP(Table1314[[#This Row],[LogRecordType]],RecordTypes!$B$13:$C$27,2,0)</f>
        <v>User Logout is Good</v>
      </c>
      <c r="H1588" s="5" t="s">
        <v>169</v>
      </c>
      <c r="I1588" s="30">
        <f t="shared" si="24"/>
        <v>44339</v>
      </c>
      <c r="J1588" s="29">
        <f>+VLOOKUP(Table1314[[#This Row],[DeviceMAC]],C1589:F3491,3,0)</f>
        <v>44339.700937500005</v>
      </c>
      <c r="K1588">
        <f>+VLOOKUP(Table1314[[#This Row],[DeviceMAC]],C1589:F3491,4,0)</f>
        <v>139</v>
      </c>
      <c r="L1588" t="str">
        <f>VLOOKUP(Table1314[[#This Row],[PrevRecordType]],RecordTypes!$B$13:$C$27,2,0)</f>
        <v>User Logout Start</v>
      </c>
      <c r="M1588" t="str">
        <f>+VLOOKUP(Table1314[[#This Row],[DeviceMAC]],C1589:H3491,5,0)</f>
        <v>User Logout Start</v>
      </c>
    </row>
    <row r="1589" spans="2:13" ht="28.8" hidden="1" x14ac:dyDescent="0.3">
      <c r="B1589" s="5" t="s">
        <v>26</v>
      </c>
      <c r="C1589" s="5" t="s">
        <v>43</v>
      </c>
      <c r="D1589" s="6">
        <v>44339</v>
      </c>
      <c r="E1589" s="28">
        <v>44339.701354166653</v>
      </c>
      <c r="F1589" s="7">
        <v>151</v>
      </c>
      <c r="G1589" s="7" t="str">
        <f>VLOOKUP(Table1314[[#This Row],[LogRecordType]],RecordTypes!$B$13:$C$27,2,0)</f>
        <v>Device Shutdown Finish</v>
      </c>
      <c r="H1589" s="5" t="s">
        <v>44</v>
      </c>
      <c r="I1589" s="30">
        <f t="shared" si="24"/>
        <v>44339</v>
      </c>
      <c r="J1589" s="29">
        <f>+VLOOKUP(Table1314[[#This Row],[DeviceMAC]],C1590:F3492,3,0)</f>
        <v>44339.700902777768</v>
      </c>
      <c r="K1589">
        <f>+VLOOKUP(Table1314[[#This Row],[DeviceMAC]],C1590:F3492,4,0)</f>
        <v>149</v>
      </c>
      <c r="L1589" t="str">
        <f>VLOOKUP(Table1314[[#This Row],[PrevRecordType]],RecordTypes!$B$13:$C$27,2,0)</f>
        <v>Device Shutdown Start</v>
      </c>
      <c r="M1589" t="str">
        <f>+VLOOKUP(Table1314[[#This Row],[DeviceMAC]],C1590:H3492,5,0)</f>
        <v>Device Shutdown Start</v>
      </c>
    </row>
    <row r="1590" spans="2:13" ht="28.8" hidden="1" x14ac:dyDescent="0.3">
      <c r="B1590" s="5" t="s">
        <v>29</v>
      </c>
      <c r="C1590" s="5" t="s">
        <v>153</v>
      </c>
      <c r="D1590" s="6">
        <v>44339</v>
      </c>
      <c r="E1590" s="28">
        <v>44339.700937500005</v>
      </c>
      <c r="F1590" s="7">
        <v>139</v>
      </c>
      <c r="G1590" s="7" t="str">
        <f>VLOOKUP(Table1314[[#This Row],[LogRecordType]],RecordTypes!$B$13:$C$27,2,0)</f>
        <v>User Logout Start</v>
      </c>
      <c r="H1590" s="5" t="s">
        <v>168</v>
      </c>
      <c r="I1590" s="30">
        <f t="shared" si="24"/>
        <v>44339</v>
      </c>
      <c r="J1590" s="29">
        <f>+VLOOKUP(Table1314[[#This Row],[DeviceMAC]],C1591:F3493,3,0)</f>
        <v>44339.331319444449</v>
      </c>
      <c r="K1590">
        <f>+VLOOKUP(Table1314[[#This Row],[DeviceMAC]],C1591:F3493,4,0)</f>
        <v>123</v>
      </c>
      <c r="L1590" t="str">
        <f>VLOOKUP(Table1314[[#This Row],[PrevRecordType]],RecordTypes!$B$13:$C$27,2,0)</f>
        <v>User Login Start is Good</v>
      </c>
      <c r="M1590" t="str">
        <f>+VLOOKUP(Table1314[[#This Row],[DeviceMAC]],C1591:H3493,5,0)</f>
        <v>User Login Start is Good</v>
      </c>
    </row>
    <row r="1591" spans="2:13" hidden="1" x14ac:dyDescent="0.3">
      <c r="B1591" s="5" t="s">
        <v>26</v>
      </c>
      <c r="C1591" s="5" t="s">
        <v>43</v>
      </c>
      <c r="D1591" s="6">
        <v>44339</v>
      </c>
      <c r="E1591" s="28">
        <v>44339.700902777768</v>
      </c>
      <c r="F1591" s="7">
        <v>149</v>
      </c>
      <c r="G1591" s="7" t="str">
        <f>VLOOKUP(Table1314[[#This Row],[LogRecordType]],RecordTypes!$B$13:$C$27,2,0)</f>
        <v>Device Shutdown Start</v>
      </c>
      <c r="H1591" s="5" t="s">
        <v>44</v>
      </c>
      <c r="I1591" s="30">
        <f t="shared" si="24"/>
        <v>44339</v>
      </c>
      <c r="J1591" s="29">
        <f>+VLOOKUP(Table1314[[#This Row],[DeviceMAC]],C1592:F3494,3,0)</f>
        <v>44339.70004629629</v>
      </c>
      <c r="K1591">
        <f>+VLOOKUP(Table1314[[#This Row],[DeviceMAC]],C1592:F3494,4,0)</f>
        <v>144</v>
      </c>
      <c r="L1591" t="str">
        <f>VLOOKUP(Table1314[[#This Row],[PrevRecordType]],RecordTypes!$B$13:$C$27,2,0)</f>
        <v>User Logout is Good</v>
      </c>
      <c r="M1591" t="str">
        <f>+VLOOKUP(Table1314[[#This Row],[DeviceMAC]],C1592:H3494,5,0)</f>
        <v>User Logout is Good</v>
      </c>
    </row>
    <row r="1592" spans="2:13" ht="43.2" hidden="1" x14ac:dyDescent="0.3">
      <c r="B1592" s="5" t="s">
        <v>26</v>
      </c>
      <c r="C1592" s="5" t="s">
        <v>124</v>
      </c>
      <c r="D1592" s="6">
        <v>44339</v>
      </c>
      <c r="E1592" s="28">
        <v>44339.700740740744</v>
      </c>
      <c r="F1592" s="7">
        <v>156</v>
      </c>
      <c r="G1592" s="7" t="str">
        <f>VLOOKUP(Table1314[[#This Row],[LogRecordType]],RecordTypes!$B$13:$C$27,2,0)</f>
        <v>PowerDown Or Network Disconnect Discovered</v>
      </c>
      <c r="H1592" s="5" t="s">
        <v>67</v>
      </c>
      <c r="I1592" s="30">
        <f t="shared" si="24"/>
        <v>44339</v>
      </c>
      <c r="J1592" s="29">
        <f>+VLOOKUP(Table1314[[#This Row],[DeviceMAC]],C1593:F3495,3,0)</f>
        <v>44339.700625000005</v>
      </c>
      <c r="K1592">
        <f>+VLOOKUP(Table1314[[#This Row],[DeviceMAC]],C1593:F3495,4,0)</f>
        <v>151</v>
      </c>
      <c r="L1592" t="str">
        <f>VLOOKUP(Table1314[[#This Row],[PrevRecordType]],RecordTypes!$B$13:$C$27,2,0)</f>
        <v>Device Shutdown Finish</v>
      </c>
      <c r="M1592" t="str">
        <f>+VLOOKUP(Table1314[[#This Row],[DeviceMAC]],C1593:H3495,5,0)</f>
        <v>Device Shutdown Finish</v>
      </c>
    </row>
    <row r="1593" spans="2:13" ht="28.8" hidden="1" x14ac:dyDescent="0.3">
      <c r="B1593" s="5" t="s">
        <v>26</v>
      </c>
      <c r="C1593" s="5" t="s">
        <v>124</v>
      </c>
      <c r="D1593" s="6">
        <v>44339</v>
      </c>
      <c r="E1593" s="28">
        <v>44339.700625000005</v>
      </c>
      <c r="F1593" s="7">
        <v>151</v>
      </c>
      <c r="G1593" s="7" t="str">
        <f>VLOOKUP(Table1314[[#This Row],[LogRecordType]],RecordTypes!$B$13:$C$27,2,0)</f>
        <v>Device Shutdown Finish</v>
      </c>
      <c r="H1593" s="5" t="s">
        <v>125</v>
      </c>
      <c r="I1593" s="30">
        <f t="shared" si="24"/>
        <v>44339</v>
      </c>
      <c r="J1593" s="29">
        <f>+VLOOKUP(Table1314[[#This Row],[DeviceMAC]],C1594:F3496,3,0)</f>
        <v>44339.700092592597</v>
      </c>
      <c r="K1593">
        <f>+VLOOKUP(Table1314[[#This Row],[DeviceMAC]],C1594:F3496,4,0)</f>
        <v>149</v>
      </c>
      <c r="L1593" t="str">
        <f>VLOOKUP(Table1314[[#This Row],[PrevRecordType]],RecordTypes!$B$13:$C$27,2,0)</f>
        <v>Device Shutdown Start</v>
      </c>
      <c r="M1593" t="str">
        <f>+VLOOKUP(Table1314[[#This Row],[DeviceMAC]],C1594:H3496,5,0)</f>
        <v>Device Shutdown Start</v>
      </c>
    </row>
    <row r="1594" spans="2:13" ht="43.2" hidden="1" x14ac:dyDescent="0.3">
      <c r="B1594" s="5" t="s">
        <v>26</v>
      </c>
      <c r="C1594" s="5" t="s">
        <v>174</v>
      </c>
      <c r="D1594" s="6">
        <v>44339</v>
      </c>
      <c r="E1594" s="28">
        <v>44339.700439814813</v>
      </c>
      <c r="F1594" s="7">
        <v>156</v>
      </c>
      <c r="G1594" s="7" t="str">
        <f>VLOOKUP(Table1314[[#This Row],[LogRecordType]],RecordTypes!$B$13:$C$27,2,0)</f>
        <v>PowerDown Or Network Disconnect Discovered</v>
      </c>
      <c r="H1594" s="5" t="s">
        <v>67</v>
      </c>
      <c r="I1594" s="30">
        <f t="shared" si="24"/>
        <v>44339</v>
      </c>
      <c r="J1594" s="29">
        <f>+VLOOKUP(Table1314[[#This Row],[DeviceMAC]],C1595:F3497,3,0)</f>
        <v>44339.700300925921</v>
      </c>
      <c r="K1594">
        <f>+VLOOKUP(Table1314[[#This Row],[DeviceMAC]],C1595:F3497,4,0)</f>
        <v>151</v>
      </c>
      <c r="L1594" t="str">
        <f>VLOOKUP(Table1314[[#This Row],[PrevRecordType]],RecordTypes!$B$13:$C$27,2,0)</f>
        <v>Device Shutdown Finish</v>
      </c>
      <c r="M1594" t="str">
        <f>+VLOOKUP(Table1314[[#This Row],[DeviceMAC]],C1595:H3497,5,0)</f>
        <v>Device Shutdown Finish</v>
      </c>
    </row>
    <row r="1595" spans="2:13" ht="28.8" hidden="1" x14ac:dyDescent="0.3">
      <c r="B1595" s="5" t="s">
        <v>26</v>
      </c>
      <c r="C1595" s="5" t="s">
        <v>174</v>
      </c>
      <c r="D1595" s="6">
        <v>44339</v>
      </c>
      <c r="E1595" s="28">
        <v>44339.700300925921</v>
      </c>
      <c r="F1595" s="7">
        <v>151</v>
      </c>
      <c r="G1595" s="7" t="str">
        <f>VLOOKUP(Table1314[[#This Row],[LogRecordType]],RecordTypes!$B$13:$C$27,2,0)</f>
        <v>Device Shutdown Finish</v>
      </c>
      <c r="H1595" s="5" t="s">
        <v>175</v>
      </c>
      <c r="I1595" s="30">
        <f t="shared" si="24"/>
        <v>44339</v>
      </c>
      <c r="J1595" s="29">
        <f>+VLOOKUP(Table1314[[#This Row],[DeviceMAC]],C1596:F3498,3,0)</f>
        <v>44339.69972222222</v>
      </c>
      <c r="K1595">
        <f>+VLOOKUP(Table1314[[#This Row],[DeviceMAC]],C1596:F3498,4,0)</f>
        <v>149</v>
      </c>
      <c r="L1595" t="str">
        <f>VLOOKUP(Table1314[[#This Row],[PrevRecordType]],RecordTypes!$B$13:$C$27,2,0)</f>
        <v>Device Shutdown Start</v>
      </c>
      <c r="M1595" t="str">
        <f>+VLOOKUP(Table1314[[#This Row],[DeviceMAC]],C1596:H3498,5,0)</f>
        <v>Device Shutdown Start</v>
      </c>
    </row>
    <row r="1596" spans="2:13" hidden="1" x14ac:dyDescent="0.3">
      <c r="B1596" s="5" t="s">
        <v>26</v>
      </c>
      <c r="C1596" s="5" t="s">
        <v>124</v>
      </c>
      <c r="D1596" s="6">
        <v>44339</v>
      </c>
      <c r="E1596" s="28">
        <v>44339.700092592597</v>
      </c>
      <c r="F1596" s="7">
        <v>149</v>
      </c>
      <c r="G1596" s="7" t="str">
        <f>VLOOKUP(Table1314[[#This Row],[LogRecordType]],RecordTypes!$B$13:$C$27,2,0)</f>
        <v>Device Shutdown Start</v>
      </c>
      <c r="H1596" s="5" t="s">
        <v>125</v>
      </c>
      <c r="I1596" s="30">
        <f t="shared" si="24"/>
        <v>44339</v>
      </c>
      <c r="J1596" s="29">
        <f>+VLOOKUP(Table1314[[#This Row],[DeviceMAC]],C1597:F3499,3,0)</f>
        <v>44339.699675925927</v>
      </c>
      <c r="K1596">
        <f>+VLOOKUP(Table1314[[#This Row],[DeviceMAC]],C1597:F3499,4,0)</f>
        <v>144</v>
      </c>
      <c r="L1596" t="str">
        <f>VLOOKUP(Table1314[[#This Row],[PrevRecordType]],RecordTypes!$B$13:$C$27,2,0)</f>
        <v>User Logout is Good</v>
      </c>
      <c r="M1596" t="str">
        <f>+VLOOKUP(Table1314[[#This Row],[DeviceMAC]],C1597:H3499,5,0)</f>
        <v>User Logout is Good</v>
      </c>
    </row>
    <row r="1597" spans="2:13" hidden="1" x14ac:dyDescent="0.3">
      <c r="B1597" s="5" t="s">
        <v>26</v>
      </c>
      <c r="C1597" s="5" t="s">
        <v>43</v>
      </c>
      <c r="D1597" s="6">
        <v>44339</v>
      </c>
      <c r="E1597" s="28">
        <v>44339.70004629629</v>
      </c>
      <c r="F1597" s="7">
        <v>144</v>
      </c>
      <c r="G1597" s="7" t="str">
        <f>VLOOKUP(Table1314[[#This Row],[LogRecordType]],RecordTypes!$B$13:$C$27,2,0)</f>
        <v>User Logout is Good</v>
      </c>
      <c r="H1597" s="5" t="s">
        <v>47</v>
      </c>
      <c r="I1597" s="30">
        <f t="shared" si="24"/>
        <v>44339</v>
      </c>
      <c r="J1597" s="29">
        <f>+VLOOKUP(Table1314[[#This Row],[DeviceMAC]],C1598:F3500,3,0)</f>
        <v>44339.699687499997</v>
      </c>
      <c r="K1597">
        <f>+VLOOKUP(Table1314[[#This Row],[DeviceMAC]],C1598:F3500,4,0)</f>
        <v>139</v>
      </c>
      <c r="L1597" t="str">
        <f>VLOOKUP(Table1314[[#This Row],[PrevRecordType]],RecordTypes!$B$13:$C$27,2,0)</f>
        <v>User Logout Start</v>
      </c>
      <c r="M1597" t="str">
        <f>+VLOOKUP(Table1314[[#This Row],[DeviceMAC]],C1598:H3500,5,0)</f>
        <v>User Logout Start</v>
      </c>
    </row>
    <row r="1598" spans="2:13" hidden="1" x14ac:dyDescent="0.3">
      <c r="B1598" s="5" t="s">
        <v>26</v>
      </c>
      <c r="C1598" s="5" t="s">
        <v>174</v>
      </c>
      <c r="D1598" s="6">
        <v>44339</v>
      </c>
      <c r="E1598" s="28">
        <v>44339.69972222222</v>
      </c>
      <c r="F1598" s="7">
        <v>149</v>
      </c>
      <c r="G1598" s="7" t="str">
        <f>VLOOKUP(Table1314[[#This Row],[LogRecordType]],RecordTypes!$B$13:$C$27,2,0)</f>
        <v>Device Shutdown Start</v>
      </c>
      <c r="H1598" s="5" t="s">
        <v>175</v>
      </c>
      <c r="I1598" s="30">
        <f t="shared" si="24"/>
        <v>44339</v>
      </c>
      <c r="J1598" s="29">
        <f>+VLOOKUP(Table1314[[#This Row],[DeviceMAC]],C1599:F3501,3,0)</f>
        <v>44339.698865740742</v>
      </c>
      <c r="K1598">
        <f>+VLOOKUP(Table1314[[#This Row],[DeviceMAC]],C1599:F3501,4,0)</f>
        <v>144</v>
      </c>
      <c r="L1598" t="str">
        <f>VLOOKUP(Table1314[[#This Row],[PrevRecordType]],RecordTypes!$B$13:$C$27,2,0)</f>
        <v>User Logout is Good</v>
      </c>
      <c r="M1598" t="str">
        <f>+VLOOKUP(Table1314[[#This Row],[DeviceMAC]],C1599:H3501,5,0)</f>
        <v>User Logout is Good</v>
      </c>
    </row>
    <row r="1599" spans="2:13" ht="28.8" hidden="1" x14ac:dyDescent="0.3">
      <c r="B1599" s="5" t="s">
        <v>26</v>
      </c>
      <c r="C1599" s="5" t="s">
        <v>43</v>
      </c>
      <c r="D1599" s="6">
        <v>44339</v>
      </c>
      <c r="E1599" s="28">
        <v>44339.699687499997</v>
      </c>
      <c r="F1599" s="7">
        <v>139</v>
      </c>
      <c r="G1599" s="7" t="str">
        <f>VLOOKUP(Table1314[[#This Row],[LogRecordType]],RecordTypes!$B$13:$C$27,2,0)</f>
        <v>User Logout Start</v>
      </c>
      <c r="H1599" s="5" t="s">
        <v>46</v>
      </c>
      <c r="I1599" s="30">
        <f t="shared" si="24"/>
        <v>44339</v>
      </c>
      <c r="J1599" s="29">
        <f>+VLOOKUP(Table1314[[#This Row],[DeviceMAC]],C1600:F3502,3,0)</f>
        <v>44339.280115740738</v>
      </c>
      <c r="K1599">
        <f>+VLOOKUP(Table1314[[#This Row],[DeviceMAC]],C1600:F3502,4,0)</f>
        <v>123</v>
      </c>
      <c r="L1599" t="str">
        <f>VLOOKUP(Table1314[[#This Row],[PrevRecordType]],RecordTypes!$B$13:$C$27,2,0)</f>
        <v>User Login Start is Good</v>
      </c>
      <c r="M1599" t="str">
        <f>+VLOOKUP(Table1314[[#This Row],[DeviceMAC]],C1600:H3502,5,0)</f>
        <v>User Login Start is Good</v>
      </c>
    </row>
    <row r="1600" spans="2:13" hidden="1" x14ac:dyDescent="0.3">
      <c r="B1600" s="5" t="s">
        <v>26</v>
      </c>
      <c r="C1600" s="5" t="s">
        <v>124</v>
      </c>
      <c r="D1600" s="6">
        <v>44339</v>
      </c>
      <c r="E1600" s="28">
        <v>44339.699675925927</v>
      </c>
      <c r="F1600" s="7">
        <v>144</v>
      </c>
      <c r="G1600" s="7" t="str">
        <f>VLOOKUP(Table1314[[#This Row],[LogRecordType]],RecordTypes!$B$13:$C$27,2,0)</f>
        <v>User Logout is Good</v>
      </c>
      <c r="H1600" s="5" t="s">
        <v>134</v>
      </c>
      <c r="I1600" s="30">
        <f t="shared" si="24"/>
        <v>44339</v>
      </c>
      <c r="J1600" s="29">
        <f>+VLOOKUP(Table1314[[#This Row],[DeviceMAC]],C1601:F3503,3,0)</f>
        <v>44339.698449074072</v>
      </c>
      <c r="K1600">
        <f>+VLOOKUP(Table1314[[#This Row],[DeviceMAC]],C1601:F3503,4,0)</f>
        <v>139</v>
      </c>
      <c r="L1600" t="str">
        <f>VLOOKUP(Table1314[[#This Row],[PrevRecordType]],RecordTypes!$B$13:$C$27,2,0)</f>
        <v>User Logout Start</v>
      </c>
      <c r="M1600" t="str">
        <f>+VLOOKUP(Table1314[[#This Row],[DeviceMAC]],C1601:H3503,5,0)</f>
        <v>User Logout Start</v>
      </c>
    </row>
    <row r="1601" spans="2:13" ht="43.2" hidden="1" x14ac:dyDescent="0.3">
      <c r="B1601" s="5" t="s">
        <v>26</v>
      </c>
      <c r="C1601" s="5" t="s">
        <v>141</v>
      </c>
      <c r="D1601" s="6">
        <v>44339</v>
      </c>
      <c r="E1601" s="28">
        <v>44339.698877314811</v>
      </c>
      <c r="F1601" s="7">
        <v>156</v>
      </c>
      <c r="G1601" s="7" t="str">
        <f>VLOOKUP(Table1314[[#This Row],[LogRecordType]],RecordTypes!$B$13:$C$27,2,0)</f>
        <v>PowerDown Or Network Disconnect Discovered</v>
      </c>
      <c r="H1601" s="5" t="s">
        <v>67</v>
      </c>
      <c r="I1601" s="30">
        <f t="shared" si="24"/>
        <v>44339</v>
      </c>
      <c r="J1601" s="29">
        <f>+VLOOKUP(Table1314[[#This Row],[DeviceMAC]],C1602:F3504,3,0)</f>
        <v>44339.698715277773</v>
      </c>
      <c r="K1601">
        <f>+VLOOKUP(Table1314[[#This Row],[DeviceMAC]],C1602:F3504,4,0)</f>
        <v>144</v>
      </c>
      <c r="L1601" t="str">
        <f>VLOOKUP(Table1314[[#This Row],[PrevRecordType]],RecordTypes!$B$13:$C$27,2,0)</f>
        <v>User Logout is Good</v>
      </c>
      <c r="M1601" t="str">
        <f>+VLOOKUP(Table1314[[#This Row],[DeviceMAC]],C1602:H3504,5,0)</f>
        <v>User Logout is Good</v>
      </c>
    </row>
    <row r="1602" spans="2:13" hidden="1" x14ac:dyDescent="0.3">
      <c r="B1602" s="5" t="s">
        <v>26</v>
      </c>
      <c r="C1602" s="5" t="s">
        <v>174</v>
      </c>
      <c r="D1602" s="6">
        <v>44339</v>
      </c>
      <c r="E1602" s="28">
        <v>44339.698865740742</v>
      </c>
      <c r="F1602" s="7">
        <v>144</v>
      </c>
      <c r="G1602" s="7" t="str">
        <f>VLOOKUP(Table1314[[#This Row],[LogRecordType]],RecordTypes!$B$13:$C$27,2,0)</f>
        <v>User Logout is Good</v>
      </c>
      <c r="H1602" s="5" t="s">
        <v>181</v>
      </c>
      <c r="I1602" s="30">
        <f t="shared" si="24"/>
        <v>44339</v>
      </c>
      <c r="J1602" s="29">
        <f>+VLOOKUP(Table1314[[#This Row],[DeviceMAC]],C1603:F3505,3,0)</f>
        <v>44339.69835648148</v>
      </c>
      <c r="K1602">
        <f>+VLOOKUP(Table1314[[#This Row],[DeviceMAC]],C1603:F3505,4,0)</f>
        <v>139</v>
      </c>
      <c r="L1602" t="str">
        <f>VLOOKUP(Table1314[[#This Row],[PrevRecordType]],RecordTypes!$B$13:$C$27,2,0)</f>
        <v>User Logout Start</v>
      </c>
      <c r="M1602" t="str">
        <f>+VLOOKUP(Table1314[[#This Row],[DeviceMAC]],C1603:H3505,5,0)</f>
        <v>User Logout Start</v>
      </c>
    </row>
    <row r="1603" spans="2:13" hidden="1" x14ac:dyDescent="0.3">
      <c r="B1603" s="5" t="s">
        <v>26</v>
      </c>
      <c r="C1603" s="5" t="s">
        <v>141</v>
      </c>
      <c r="D1603" s="6">
        <v>44339</v>
      </c>
      <c r="E1603" s="28">
        <v>44339.698715277773</v>
      </c>
      <c r="F1603" s="7">
        <v>144</v>
      </c>
      <c r="G1603" s="7" t="str">
        <f>VLOOKUP(Table1314[[#This Row],[LogRecordType]],RecordTypes!$B$13:$C$27,2,0)</f>
        <v>User Logout is Good</v>
      </c>
      <c r="H1603" s="5" t="s">
        <v>161</v>
      </c>
      <c r="I1603" s="30">
        <f t="shared" si="24"/>
        <v>44339</v>
      </c>
      <c r="J1603" s="29">
        <f>+VLOOKUP(Table1314[[#This Row],[DeviceMAC]],C1604:F3506,3,0)</f>
        <v>44339.697511574072</v>
      </c>
      <c r="K1603">
        <f>+VLOOKUP(Table1314[[#This Row],[DeviceMAC]],C1604:F3506,4,0)</f>
        <v>139</v>
      </c>
      <c r="L1603" t="str">
        <f>VLOOKUP(Table1314[[#This Row],[PrevRecordType]],RecordTypes!$B$13:$C$27,2,0)</f>
        <v>User Logout Start</v>
      </c>
      <c r="M1603" t="str">
        <f>+VLOOKUP(Table1314[[#This Row],[DeviceMAC]],C1604:H3506,5,0)</f>
        <v>User Logout Start</v>
      </c>
    </row>
    <row r="1604" spans="2:13" ht="28.8" hidden="1" x14ac:dyDescent="0.3">
      <c r="B1604" s="5" t="s">
        <v>26</v>
      </c>
      <c r="C1604" s="5" t="s">
        <v>124</v>
      </c>
      <c r="D1604" s="6">
        <v>44339</v>
      </c>
      <c r="E1604" s="28">
        <v>44339.698449074072</v>
      </c>
      <c r="F1604" s="7">
        <v>139</v>
      </c>
      <c r="G1604" s="7" t="str">
        <f>VLOOKUP(Table1314[[#This Row],[LogRecordType]],RecordTypes!$B$13:$C$27,2,0)</f>
        <v>User Logout Start</v>
      </c>
      <c r="H1604" s="5" t="s">
        <v>133</v>
      </c>
      <c r="I1604" s="30">
        <f t="shared" si="24"/>
        <v>44339</v>
      </c>
      <c r="J1604" s="29">
        <f>+VLOOKUP(Table1314[[#This Row],[DeviceMAC]],C1605:F3507,3,0)</f>
        <v>44339.318298611106</v>
      </c>
      <c r="K1604">
        <f>+VLOOKUP(Table1314[[#This Row],[DeviceMAC]],C1605:F3507,4,0)</f>
        <v>123</v>
      </c>
      <c r="L1604" t="str">
        <f>VLOOKUP(Table1314[[#This Row],[PrevRecordType]],RecordTypes!$B$13:$C$27,2,0)</f>
        <v>User Login Start is Good</v>
      </c>
      <c r="M1604" t="str">
        <f>+VLOOKUP(Table1314[[#This Row],[DeviceMAC]],C1605:H3507,5,0)</f>
        <v>User Login Start is Good</v>
      </c>
    </row>
    <row r="1605" spans="2:13" ht="28.8" hidden="1" x14ac:dyDescent="0.3">
      <c r="B1605" s="5" t="s">
        <v>26</v>
      </c>
      <c r="C1605" s="5" t="s">
        <v>174</v>
      </c>
      <c r="D1605" s="6">
        <v>44339</v>
      </c>
      <c r="E1605" s="28">
        <v>44339.69835648148</v>
      </c>
      <c r="F1605" s="7">
        <v>139</v>
      </c>
      <c r="G1605" s="7" t="str">
        <f>VLOOKUP(Table1314[[#This Row],[LogRecordType]],RecordTypes!$B$13:$C$27,2,0)</f>
        <v>User Logout Start</v>
      </c>
      <c r="H1605" s="5" t="s">
        <v>180</v>
      </c>
      <c r="I1605" s="30">
        <f t="shared" si="24"/>
        <v>44339</v>
      </c>
      <c r="J1605" s="29">
        <f>+VLOOKUP(Table1314[[#This Row],[DeviceMAC]],C1606:F3508,3,0)</f>
        <v>44339.333877314813</v>
      </c>
      <c r="K1605">
        <f>+VLOOKUP(Table1314[[#This Row],[DeviceMAC]],C1606:F3508,4,0)</f>
        <v>123</v>
      </c>
      <c r="L1605" t="str">
        <f>VLOOKUP(Table1314[[#This Row],[PrevRecordType]],RecordTypes!$B$13:$C$27,2,0)</f>
        <v>User Login Start is Good</v>
      </c>
      <c r="M1605" t="str">
        <f>+VLOOKUP(Table1314[[#This Row],[DeviceMAC]],C1606:H3508,5,0)</f>
        <v>User Login Start is Good</v>
      </c>
    </row>
    <row r="1606" spans="2:13" hidden="1" x14ac:dyDescent="0.3">
      <c r="B1606" s="5" t="s">
        <v>26</v>
      </c>
      <c r="C1606" s="5" t="s">
        <v>141</v>
      </c>
      <c r="D1606" s="6">
        <v>44339</v>
      </c>
      <c r="E1606" s="28">
        <v>44339.697511574072</v>
      </c>
      <c r="F1606" s="7">
        <v>139</v>
      </c>
      <c r="G1606" s="7" t="str">
        <f>VLOOKUP(Table1314[[#This Row],[LogRecordType]],RecordTypes!$B$13:$C$27,2,0)</f>
        <v>User Logout Start</v>
      </c>
      <c r="H1606" s="5" t="s">
        <v>161</v>
      </c>
      <c r="I1606" s="30">
        <f t="shared" si="24"/>
        <v>44339</v>
      </c>
      <c r="J1606" s="29">
        <f>+VLOOKUP(Table1314[[#This Row],[DeviceMAC]],C1607:F3509,3,0)</f>
        <v>44339.331041666665</v>
      </c>
      <c r="K1606">
        <f>+VLOOKUP(Table1314[[#This Row],[DeviceMAC]],C1607:F3509,4,0)</f>
        <v>123</v>
      </c>
      <c r="L1606" t="str">
        <f>VLOOKUP(Table1314[[#This Row],[PrevRecordType]],RecordTypes!$B$13:$C$27,2,0)</f>
        <v>User Login Start is Good</v>
      </c>
      <c r="M1606" t="str">
        <f>+VLOOKUP(Table1314[[#This Row],[DeviceMAC]],C1607:H3509,5,0)</f>
        <v>User Login Start is Good</v>
      </c>
    </row>
    <row r="1607" spans="2:13" ht="43.2" hidden="1" x14ac:dyDescent="0.3">
      <c r="B1607" s="5" t="s">
        <v>29</v>
      </c>
      <c r="C1607" s="5" t="s">
        <v>135</v>
      </c>
      <c r="D1607" s="6">
        <v>44339</v>
      </c>
      <c r="E1607" s="28">
        <v>44339.696990740747</v>
      </c>
      <c r="F1607" s="7">
        <v>156</v>
      </c>
      <c r="G1607" s="7" t="str">
        <f>VLOOKUP(Table1314[[#This Row],[LogRecordType]],RecordTypes!$B$13:$C$27,2,0)</f>
        <v>PowerDown Or Network Disconnect Discovered</v>
      </c>
      <c r="H1607" s="5" t="s">
        <v>67</v>
      </c>
      <c r="I1607" s="30">
        <f t="shared" si="24"/>
        <v>44339</v>
      </c>
      <c r="J1607" s="29">
        <f>+VLOOKUP(Table1314[[#This Row],[DeviceMAC]],C1608:F3510,3,0)</f>
        <v>44339.696875000009</v>
      </c>
      <c r="K1607">
        <f>+VLOOKUP(Table1314[[#This Row],[DeviceMAC]],C1608:F3510,4,0)</f>
        <v>151</v>
      </c>
      <c r="L1607" t="str">
        <f>VLOOKUP(Table1314[[#This Row],[PrevRecordType]],RecordTypes!$B$13:$C$27,2,0)</f>
        <v>Device Shutdown Finish</v>
      </c>
      <c r="M1607" t="str">
        <f>+VLOOKUP(Table1314[[#This Row],[DeviceMAC]],C1608:H3510,5,0)</f>
        <v>Device Shutdown Finish</v>
      </c>
    </row>
    <row r="1608" spans="2:13" ht="28.8" hidden="1" x14ac:dyDescent="0.3">
      <c r="B1608" s="5" t="s">
        <v>29</v>
      </c>
      <c r="C1608" s="5" t="s">
        <v>135</v>
      </c>
      <c r="D1608" s="6">
        <v>44339</v>
      </c>
      <c r="E1608" s="28">
        <v>44339.696875000009</v>
      </c>
      <c r="F1608" s="7">
        <v>151</v>
      </c>
      <c r="G1608" s="7" t="str">
        <f>VLOOKUP(Table1314[[#This Row],[LogRecordType]],RecordTypes!$B$13:$C$27,2,0)</f>
        <v>Device Shutdown Finish</v>
      </c>
      <c r="H1608" s="5" t="s">
        <v>136</v>
      </c>
      <c r="I1608" s="30">
        <f t="shared" si="24"/>
        <v>44339</v>
      </c>
      <c r="J1608" s="29">
        <f>+VLOOKUP(Table1314[[#This Row],[DeviceMAC]],C1609:F3511,3,0)</f>
        <v>44339.696643518524</v>
      </c>
      <c r="K1608">
        <f>+VLOOKUP(Table1314[[#This Row],[DeviceMAC]],C1609:F3511,4,0)</f>
        <v>149</v>
      </c>
      <c r="L1608" t="str">
        <f>VLOOKUP(Table1314[[#This Row],[PrevRecordType]],RecordTypes!$B$13:$C$27,2,0)</f>
        <v>Device Shutdown Start</v>
      </c>
      <c r="M1608" t="str">
        <f>+VLOOKUP(Table1314[[#This Row],[DeviceMAC]],C1609:H3511,5,0)</f>
        <v>Device Shutdown Start</v>
      </c>
    </row>
    <row r="1609" spans="2:13" hidden="1" x14ac:dyDescent="0.3">
      <c r="B1609" s="5" t="s">
        <v>29</v>
      </c>
      <c r="C1609" s="5" t="s">
        <v>135</v>
      </c>
      <c r="D1609" s="6">
        <v>44339</v>
      </c>
      <c r="E1609" s="28">
        <v>44339.696643518524</v>
      </c>
      <c r="F1609" s="7">
        <v>149</v>
      </c>
      <c r="G1609" s="7" t="str">
        <f>VLOOKUP(Table1314[[#This Row],[LogRecordType]],RecordTypes!$B$13:$C$27,2,0)</f>
        <v>Device Shutdown Start</v>
      </c>
      <c r="H1609" s="5" t="s">
        <v>136</v>
      </c>
      <c r="I1609" s="30">
        <f t="shared" si="24"/>
        <v>44339</v>
      </c>
      <c r="J1609" s="29">
        <f>+VLOOKUP(Table1314[[#This Row],[DeviceMAC]],C1610:F3512,3,0)</f>
        <v>44339.696203703708</v>
      </c>
      <c r="K1609">
        <f>+VLOOKUP(Table1314[[#This Row],[DeviceMAC]],C1610:F3512,4,0)</f>
        <v>144</v>
      </c>
      <c r="L1609" t="str">
        <f>VLOOKUP(Table1314[[#This Row],[PrevRecordType]],RecordTypes!$B$13:$C$27,2,0)</f>
        <v>User Logout is Good</v>
      </c>
      <c r="M1609" t="str">
        <f>+VLOOKUP(Table1314[[#This Row],[DeviceMAC]],C1610:H3512,5,0)</f>
        <v>User Logout is Good</v>
      </c>
    </row>
    <row r="1610" spans="2:13" hidden="1" x14ac:dyDescent="0.3">
      <c r="B1610" s="5" t="s">
        <v>29</v>
      </c>
      <c r="C1610" s="5" t="s">
        <v>135</v>
      </c>
      <c r="D1610" s="6">
        <v>44339</v>
      </c>
      <c r="E1610" s="28">
        <v>44339.696203703708</v>
      </c>
      <c r="F1610" s="7">
        <v>144</v>
      </c>
      <c r="G1610" s="7" t="str">
        <f>VLOOKUP(Table1314[[#This Row],[LogRecordType]],RecordTypes!$B$13:$C$27,2,0)</f>
        <v>User Logout is Good</v>
      </c>
      <c r="H1610" s="5" t="s">
        <v>130</v>
      </c>
      <c r="I1610" s="30">
        <f t="shared" si="24"/>
        <v>44339</v>
      </c>
      <c r="J1610" s="29">
        <f>+VLOOKUP(Table1314[[#This Row],[DeviceMAC]],C1611:F3513,3,0)</f>
        <v>44339.694884259261</v>
      </c>
      <c r="K1610">
        <f>+VLOOKUP(Table1314[[#This Row],[DeviceMAC]],C1611:F3513,4,0)</f>
        <v>139</v>
      </c>
      <c r="L1610" t="str">
        <f>VLOOKUP(Table1314[[#This Row],[PrevRecordType]],RecordTypes!$B$13:$C$27,2,0)</f>
        <v>User Logout Start</v>
      </c>
      <c r="M1610" t="str">
        <f>+VLOOKUP(Table1314[[#This Row],[DeviceMAC]],C1611:H3513,5,0)</f>
        <v>User Logout Start</v>
      </c>
    </row>
    <row r="1611" spans="2:13" ht="28.8" hidden="1" x14ac:dyDescent="0.3">
      <c r="B1611" s="5" t="s">
        <v>29</v>
      </c>
      <c r="C1611" s="5" t="s">
        <v>135</v>
      </c>
      <c r="D1611" s="6">
        <v>44339</v>
      </c>
      <c r="E1611" s="28">
        <v>44339.694884259261</v>
      </c>
      <c r="F1611" s="7">
        <v>139</v>
      </c>
      <c r="G1611" s="7" t="str">
        <f>VLOOKUP(Table1314[[#This Row],[LogRecordType]],RecordTypes!$B$13:$C$27,2,0)</f>
        <v>User Logout Start</v>
      </c>
      <c r="H1611" s="5" t="s">
        <v>140</v>
      </c>
      <c r="I1611" s="30">
        <f t="shared" ref="I1611:I1674" si="25">+VLOOKUP(C1611,C1612:H3514,2,0)</f>
        <v>44339</v>
      </c>
      <c r="J1611" s="29">
        <f>+VLOOKUP(Table1314[[#This Row],[DeviceMAC]],C1612:F3514,3,0)</f>
        <v>44339.320567129631</v>
      </c>
      <c r="K1611">
        <f>+VLOOKUP(Table1314[[#This Row],[DeviceMAC]],C1612:F3514,4,0)</f>
        <v>123</v>
      </c>
      <c r="L1611" t="str">
        <f>VLOOKUP(Table1314[[#This Row],[PrevRecordType]],RecordTypes!$B$13:$C$27,2,0)</f>
        <v>User Login Start is Good</v>
      </c>
      <c r="M1611" t="str">
        <f>+VLOOKUP(Table1314[[#This Row],[DeviceMAC]],C1612:H3514,5,0)</f>
        <v>User Login Start is Good</v>
      </c>
    </row>
    <row r="1612" spans="2:13" ht="43.2" hidden="1" x14ac:dyDescent="0.3">
      <c r="B1612" s="5" t="s">
        <v>29</v>
      </c>
      <c r="C1612" s="5" t="s">
        <v>100</v>
      </c>
      <c r="D1612" s="6">
        <v>44339</v>
      </c>
      <c r="E1612" s="28">
        <v>44339.693414351852</v>
      </c>
      <c r="F1612" s="7">
        <v>156</v>
      </c>
      <c r="G1612" s="7" t="str">
        <f>VLOOKUP(Table1314[[#This Row],[LogRecordType]],RecordTypes!$B$13:$C$27,2,0)</f>
        <v>PowerDown Or Network Disconnect Discovered</v>
      </c>
      <c r="H1612" s="5" t="s">
        <v>67</v>
      </c>
      <c r="I1612" s="30">
        <f t="shared" si="25"/>
        <v>44339</v>
      </c>
      <c r="J1612" s="29">
        <f>+VLOOKUP(Table1314[[#This Row],[DeviceMAC]],C1613:F3515,3,0)</f>
        <v>44339.693252314813</v>
      </c>
      <c r="K1612">
        <f>+VLOOKUP(Table1314[[#This Row],[DeviceMAC]],C1613:F3515,4,0)</f>
        <v>151</v>
      </c>
      <c r="L1612" t="str">
        <f>VLOOKUP(Table1314[[#This Row],[PrevRecordType]],RecordTypes!$B$13:$C$27,2,0)</f>
        <v>Device Shutdown Finish</v>
      </c>
      <c r="M1612" t="str">
        <f>+VLOOKUP(Table1314[[#This Row],[DeviceMAC]],C1613:H3515,5,0)</f>
        <v>Device Shutdown Finish</v>
      </c>
    </row>
    <row r="1613" spans="2:13" ht="28.8" hidden="1" x14ac:dyDescent="0.3">
      <c r="B1613" s="5" t="s">
        <v>29</v>
      </c>
      <c r="C1613" s="5" t="s">
        <v>100</v>
      </c>
      <c r="D1613" s="6">
        <v>44339</v>
      </c>
      <c r="E1613" s="28">
        <v>44339.693252314813</v>
      </c>
      <c r="F1613" s="7">
        <v>151</v>
      </c>
      <c r="G1613" s="7" t="str">
        <f>VLOOKUP(Table1314[[#This Row],[LogRecordType]],RecordTypes!$B$13:$C$27,2,0)</f>
        <v>Device Shutdown Finish</v>
      </c>
      <c r="H1613" s="5" t="s">
        <v>101</v>
      </c>
      <c r="I1613" s="30">
        <f t="shared" si="25"/>
        <v>44339</v>
      </c>
      <c r="J1613" s="29">
        <f>+VLOOKUP(Table1314[[#This Row],[DeviceMAC]],C1614:F3516,3,0)</f>
        <v>44339.692928240736</v>
      </c>
      <c r="K1613">
        <f>+VLOOKUP(Table1314[[#This Row],[DeviceMAC]],C1614:F3516,4,0)</f>
        <v>149</v>
      </c>
      <c r="L1613" t="str">
        <f>VLOOKUP(Table1314[[#This Row],[PrevRecordType]],RecordTypes!$B$13:$C$27,2,0)</f>
        <v>Device Shutdown Start</v>
      </c>
      <c r="M1613" t="str">
        <f>+VLOOKUP(Table1314[[#This Row],[DeviceMAC]],C1614:H3516,5,0)</f>
        <v>Device Shutdown Start</v>
      </c>
    </row>
    <row r="1614" spans="2:13" hidden="1" x14ac:dyDescent="0.3">
      <c r="B1614" s="5" t="s">
        <v>29</v>
      </c>
      <c r="C1614" s="5" t="s">
        <v>100</v>
      </c>
      <c r="D1614" s="6">
        <v>44339</v>
      </c>
      <c r="E1614" s="28">
        <v>44339.692928240736</v>
      </c>
      <c r="F1614" s="7">
        <v>149</v>
      </c>
      <c r="G1614" s="7" t="str">
        <f>VLOOKUP(Table1314[[#This Row],[LogRecordType]],RecordTypes!$B$13:$C$27,2,0)</f>
        <v>Device Shutdown Start</v>
      </c>
      <c r="H1614" s="5" t="s">
        <v>101</v>
      </c>
      <c r="I1614" s="30">
        <f t="shared" si="25"/>
        <v>44339</v>
      </c>
      <c r="J1614" s="29">
        <f>+VLOOKUP(Table1314[[#This Row],[DeviceMAC]],C1615:F3517,3,0)</f>
        <v>44339.692210648143</v>
      </c>
      <c r="K1614">
        <f>+VLOOKUP(Table1314[[#This Row],[DeviceMAC]],C1615:F3517,4,0)</f>
        <v>144</v>
      </c>
      <c r="L1614" t="str">
        <f>VLOOKUP(Table1314[[#This Row],[PrevRecordType]],RecordTypes!$B$13:$C$27,2,0)</f>
        <v>User Logout is Good</v>
      </c>
      <c r="M1614" t="str">
        <f>+VLOOKUP(Table1314[[#This Row],[DeviceMAC]],C1615:H3517,5,0)</f>
        <v>User Logout is Good</v>
      </c>
    </row>
    <row r="1615" spans="2:13" hidden="1" x14ac:dyDescent="0.3">
      <c r="B1615" s="5" t="s">
        <v>29</v>
      </c>
      <c r="C1615" s="5" t="s">
        <v>100</v>
      </c>
      <c r="D1615" s="6">
        <v>44339</v>
      </c>
      <c r="E1615" s="28">
        <v>44339.692210648143</v>
      </c>
      <c r="F1615" s="7">
        <v>144</v>
      </c>
      <c r="G1615" s="7" t="str">
        <f>VLOOKUP(Table1314[[#This Row],[LogRecordType]],RecordTypes!$B$13:$C$27,2,0)</f>
        <v>User Logout is Good</v>
      </c>
      <c r="H1615" s="5" t="s">
        <v>104</v>
      </c>
      <c r="I1615" s="30">
        <f t="shared" si="25"/>
        <v>44339</v>
      </c>
      <c r="J1615" s="29">
        <f>+VLOOKUP(Table1314[[#This Row],[DeviceMAC]],C1616:F3518,3,0)</f>
        <v>44339.691817129627</v>
      </c>
      <c r="K1615">
        <f>+VLOOKUP(Table1314[[#This Row],[DeviceMAC]],C1616:F3518,4,0)</f>
        <v>139</v>
      </c>
      <c r="L1615" t="str">
        <f>VLOOKUP(Table1314[[#This Row],[PrevRecordType]],RecordTypes!$B$13:$C$27,2,0)</f>
        <v>User Logout Start</v>
      </c>
      <c r="M1615" t="str">
        <f>+VLOOKUP(Table1314[[#This Row],[DeviceMAC]],C1616:H3518,5,0)</f>
        <v>User Logout Start</v>
      </c>
    </row>
    <row r="1616" spans="2:13" ht="28.8" hidden="1" x14ac:dyDescent="0.3">
      <c r="B1616" s="5" t="s">
        <v>29</v>
      </c>
      <c r="C1616" s="5" t="s">
        <v>100</v>
      </c>
      <c r="D1616" s="6">
        <v>44339</v>
      </c>
      <c r="E1616" s="28">
        <v>44339.691817129627</v>
      </c>
      <c r="F1616" s="7">
        <v>139</v>
      </c>
      <c r="G1616" s="7" t="str">
        <f>VLOOKUP(Table1314[[#This Row],[LogRecordType]],RecordTypes!$B$13:$C$27,2,0)</f>
        <v>User Logout Start</v>
      </c>
      <c r="H1616" s="5" t="s">
        <v>103</v>
      </c>
      <c r="I1616" s="30">
        <f t="shared" si="25"/>
        <v>44339</v>
      </c>
      <c r="J1616" s="29">
        <f>+VLOOKUP(Table1314[[#This Row],[DeviceMAC]],C1617:F3519,3,0)</f>
        <v>44339.305543981478</v>
      </c>
      <c r="K1616">
        <f>+VLOOKUP(Table1314[[#This Row],[DeviceMAC]],C1617:F3519,4,0)</f>
        <v>123</v>
      </c>
      <c r="L1616" t="str">
        <f>VLOOKUP(Table1314[[#This Row],[PrevRecordType]],RecordTypes!$B$13:$C$27,2,0)</f>
        <v>User Login Start is Good</v>
      </c>
      <c r="M1616" t="str">
        <f>+VLOOKUP(Table1314[[#This Row],[DeviceMAC]],C1617:H3519,5,0)</f>
        <v>User Login Start is Good</v>
      </c>
    </row>
    <row r="1617" spans="2:13" ht="43.2" hidden="1" x14ac:dyDescent="0.3">
      <c r="B1617" s="5" t="s">
        <v>29</v>
      </c>
      <c r="C1617" s="5" t="s">
        <v>107</v>
      </c>
      <c r="D1617" s="6">
        <v>44339</v>
      </c>
      <c r="E1617" s="28">
        <v>44339.688692129625</v>
      </c>
      <c r="F1617" s="7">
        <v>156</v>
      </c>
      <c r="G1617" s="7" t="str">
        <f>VLOOKUP(Table1314[[#This Row],[LogRecordType]],RecordTypes!$B$13:$C$27,2,0)</f>
        <v>PowerDown Or Network Disconnect Discovered</v>
      </c>
      <c r="H1617" s="5" t="s">
        <v>67</v>
      </c>
      <c r="I1617" s="30">
        <f t="shared" si="25"/>
        <v>44339</v>
      </c>
      <c r="J1617" s="29">
        <f>+VLOOKUP(Table1314[[#This Row],[DeviceMAC]],C1618:F3520,3,0)</f>
        <v>44339.688530092586</v>
      </c>
      <c r="K1617">
        <f>+VLOOKUP(Table1314[[#This Row],[DeviceMAC]],C1618:F3520,4,0)</f>
        <v>144</v>
      </c>
      <c r="L1617" t="str">
        <f>VLOOKUP(Table1314[[#This Row],[PrevRecordType]],RecordTypes!$B$13:$C$27,2,0)</f>
        <v>User Logout is Good</v>
      </c>
      <c r="M1617" t="str">
        <f>+VLOOKUP(Table1314[[#This Row],[DeviceMAC]],C1618:H3520,5,0)</f>
        <v>User Logout is Good</v>
      </c>
    </row>
    <row r="1618" spans="2:13" hidden="1" x14ac:dyDescent="0.3">
      <c r="B1618" s="5" t="s">
        <v>29</v>
      </c>
      <c r="C1618" s="5" t="s">
        <v>107</v>
      </c>
      <c r="D1618" s="6">
        <v>44339</v>
      </c>
      <c r="E1618" s="28">
        <v>44339.688530092586</v>
      </c>
      <c r="F1618" s="7">
        <v>144</v>
      </c>
      <c r="G1618" s="7" t="str">
        <f>VLOOKUP(Table1314[[#This Row],[LogRecordType]],RecordTypes!$B$13:$C$27,2,0)</f>
        <v>User Logout is Good</v>
      </c>
      <c r="H1618" s="5" t="s">
        <v>115</v>
      </c>
      <c r="I1618" s="30">
        <f t="shared" si="25"/>
        <v>44339</v>
      </c>
      <c r="J1618" s="29">
        <f>+VLOOKUP(Table1314[[#This Row],[DeviceMAC]],C1619:F3521,3,0)</f>
        <v>44339.688067129624</v>
      </c>
      <c r="K1618">
        <f>+VLOOKUP(Table1314[[#This Row],[DeviceMAC]],C1619:F3521,4,0)</f>
        <v>139</v>
      </c>
      <c r="L1618" t="str">
        <f>VLOOKUP(Table1314[[#This Row],[PrevRecordType]],RecordTypes!$B$13:$C$27,2,0)</f>
        <v>User Logout Start</v>
      </c>
      <c r="M1618" t="str">
        <f>+VLOOKUP(Table1314[[#This Row],[DeviceMAC]],C1619:H3521,5,0)</f>
        <v>User Logout Start</v>
      </c>
    </row>
    <row r="1619" spans="2:13" hidden="1" x14ac:dyDescent="0.3">
      <c r="B1619" s="5" t="s">
        <v>29</v>
      </c>
      <c r="C1619" s="5" t="s">
        <v>107</v>
      </c>
      <c r="D1619" s="6">
        <v>44339</v>
      </c>
      <c r="E1619" s="28">
        <v>44339.688067129624</v>
      </c>
      <c r="F1619" s="7">
        <v>139</v>
      </c>
      <c r="G1619" s="7" t="str">
        <f>VLOOKUP(Table1314[[#This Row],[LogRecordType]],RecordTypes!$B$13:$C$27,2,0)</f>
        <v>User Logout Start</v>
      </c>
      <c r="H1619" s="5" t="s">
        <v>115</v>
      </c>
      <c r="I1619" s="30">
        <f t="shared" si="25"/>
        <v>44339</v>
      </c>
      <c r="J1619" s="29">
        <f>+VLOOKUP(Table1314[[#This Row],[DeviceMAC]],C1620:F3522,3,0)</f>
        <v>44339.31145833333</v>
      </c>
      <c r="K1619">
        <f>+VLOOKUP(Table1314[[#This Row],[DeviceMAC]],C1620:F3522,4,0)</f>
        <v>123</v>
      </c>
      <c r="L1619" t="str">
        <f>VLOOKUP(Table1314[[#This Row],[PrevRecordType]],RecordTypes!$B$13:$C$27,2,0)</f>
        <v>User Login Start is Good</v>
      </c>
      <c r="M1619" t="str">
        <f>+VLOOKUP(Table1314[[#This Row],[DeviceMAC]],C1620:H3522,5,0)</f>
        <v>User Login Start is Good</v>
      </c>
    </row>
    <row r="1620" spans="2:13" ht="43.2" hidden="1" x14ac:dyDescent="0.3">
      <c r="B1620" s="5" t="s">
        <v>26</v>
      </c>
      <c r="C1620" s="5" t="s">
        <v>111</v>
      </c>
      <c r="D1620" s="6">
        <v>44339</v>
      </c>
      <c r="E1620" s="28">
        <v>44339.688009259262</v>
      </c>
      <c r="F1620" s="7">
        <v>156</v>
      </c>
      <c r="G1620" s="7" t="str">
        <f>VLOOKUP(Table1314[[#This Row],[LogRecordType]],RecordTypes!$B$13:$C$27,2,0)</f>
        <v>PowerDown Or Network Disconnect Discovered</v>
      </c>
      <c r="H1620" s="5" t="s">
        <v>67</v>
      </c>
      <c r="I1620" s="30">
        <f t="shared" si="25"/>
        <v>44339</v>
      </c>
      <c r="J1620" s="29">
        <f>+VLOOKUP(Table1314[[#This Row],[DeviceMAC]],C1621:F3523,3,0)</f>
        <v>44339.687847222223</v>
      </c>
      <c r="K1620">
        <f>+VLOOKUP(Table1314[[#This Row],[DeviceMAC]],C1621:F3523,4,0)</f>
        <v>151</v>
      </c>
      <c r="L1620" t="str">
        <f>VLOOKUP(Table1314[[#This Row],[PrevRecordType]],RecordTypes!$B$13:$C$27,2,0)</f>
        <v>Device Shutdown Finish</v>
      </c>
      <c r="M1620" t="str">
        <f>+VLOOKUP(Table1314[[#This Row],[DeviceMAC]],C1621:H3523,5,0)</f>
        <v>Device Shutdown Finish</v>
      </c>
    </row>
    <row r="1621" spans="2:13" ht="28.8" hidden="1" x14ac:dyDescent="0.3">
      <c r="B1621" s="5" t="s">
        <v>26</v>
      </c>
      <c r="C1621" s="5" t="s">
        <v>111</v>
      </c>
      <c r="D1621" s="6">
        <v>44339</v>
      </c>
      <c r="E1621" s="28">
        <v>44339.687847222223</v>
      </c>
      <c r="F1621" s="7">
        <v>151</v>
      </c>
      <c r="G1621" s="7" t="str">
        <f>VLOOKUP(Table1314[[#This Row],[LogRecordType]],RecordTypes!$B$13:$C$27,2,0)</f>
        <v>Device Shutdown Finish</v>
      </c>
      <c r="H1621" s="5" t="s">
        <v>112</v>
      </c>
      <c r="I1621" s="30">
        <f t="shared" si="25"/>
        <v>44339</v>
      </c>
      <c r="J1621" s="29">
        <f>+VLOOKUP(Table1314[[#This Row],[DeviceMAC]],C1622:F3524,3,0)</f>
        <v>44339.687025462961</v>
      </c>
      <c r="K1621">
        <f>+VLOOKUP(Table1314[[#This Row],[DeviceMAC]],C1622:F3524,4,0)</f>
        <v>149</v>
      </c>
      <c r="L1621" t="str">
        <f>VLOOKUP(Table1314[[#This Row],[PrevRecordType]],RecordTypes!$B$13:$C$27,2,0)</f>
        <v>Device Shutdown Start</v>
      </c>
      <c r="M1621" t="str">
        <f>+VLOOKUP(Table1314[[#This Row],[DeviceMAC]],C1622:H3524,5,0)</f>
        <v>Device Shutdown Start</v>
      </c>
    </row>
    <row r="1622" spans="2:13" ht="43.2" hidden="1" x14ac:dyDescent="0.3">
      <c r="B1622" s="5" t="s">
        <v>29</v>
      </c>
      <c r="C1622" s="5" t="s">
        <v>120</v>
      </c>
      <c r="D1622" s="6">
        <v>44339</v>
      </c>
      <c r="E1622" s="28">
        <v>44339.687789351854</v>
      </c>
      <c r="F1622" s="7">
        <v>156</v>
      </c>
      <c r="G1622" s="7" t="str">
        <f>VLOOKUP(Table1314[[#This Row],[LogRecordType]],RecordTypes!$B$13:$C$27,2,0)</f>
        <v>PowerDown Or Network Disconnect Discovered</v>
      </c>
      <c r="H1622" s="5" t="s">
        <v>67</v>
      </c>
      <c r="I1622" s="30">
        <f t="shared" si="25"/>
        <v>44339</v>
      </c>
      <c r="J1622" s="29">
        <f>+VLOOKUP(Table1314[[#This Row],[DeviceMAC]],C1623:F3525,3,0)</f>
        <v>44339.687650462962</v>
      </c>
      <c r="K1622">
        <f>+VLOOKUP(Table1314[[#This Row],[DeviceMAC]],C1623:F3525,4,0)</f>
        <v>144</v>
      </c>
      <c r="L1622" t="str">
        <f>VLOOKUP(Table1314[[#This Row],[PrevRecordType]],RecordTypes!$B$13:$C$27,2,0)</f>
        <v>User Logout is Good</v>
      </c>
      <c r="M1622" t="str">
        <f>+VLOOKUP(Table1314[[#This Row],[DeviceMAC]],C1623:H3525,5,0)</f>
        <v>User Logout is Good</v>
      </c>
    </row>
    <row r="1623" spans="2:13" hidden="1" x14ac:dyDescent="0.3">
      <c r="B1623" s="5" t="s">
        <v>29</v>
      </c>
      <c r="C1623" s="5" t="s">
        <v>120</v>
      </c>
      <c r="D1623" s="6">
        <v>44339</v>
      </c>
      <c r="E1623" s="28">
        <v>44339.687650462962</v>
      </c>
      <c r="F1623" s="7">
        <v>144</v>
      </c>
      <c r="G1623" s="7" t="str">
        <f>VLOOKUP(Table1314[[#This Row],[LogRecordType]],RecordTypes!$B$13:$C$27,2,0)</f>
        <v>User Logout is Good</v>
      </c>
      <c r="H1623" s="5" t="s">
        <v>130</v>
      </c>
      <c r="I1623" s="30">
        <f t="shared" si="25"/>
        <v>44339</v>
      </c>
      <c r="J1623" s="29">
        <f>+VLOOKUP(Table1314[[#This Row],[DeviceMAC]],C1624:F3526,3,0)</f>
        <v>44339.687291666669</v>
      </c>
      <c r="K1623">
        <f>+VLOOKUP(Table1314[[#This Row],[DeviceMAC]],C1624:F3526,4,0)</f>
        <v>139</v>
      </c>
      <c r="L1623" t="str">
        <f>VLOOKUP(Table1314[[#This Row],[PrevRecordType]],RecordTypes!$B$13:$C$27,2,0)</f>
        <v>User Logout Start</v>
      </c>
      <c r="M1623" t="str">
        <f>+VLOOKUP(Table1314[[#This Row],[DeviceMAC]],C1624:H3526,5,0)</f>
        <v>User Logout Start</v>
      </c>
    </row>
    <row r="1624" spans="2:13" ht="43.2" hidden="1" x14ac:dyDescent="0.3">
      <c r="B1624" s="5" t="s">
        <v>26</v>
      </c>
      <c r="C1624" s="5" t="s">
        <v>131</v>
      </c>
      <c r="D1624" s="6">
        <v>44339</v>
      </c>
      <c r="E1624" s="28">
        <v>44339.687476851861</v>
      </c>
      <c r="F1624" s="7">
        <v>156</v>
      </c>
      <c r="G1624" s="7" t="str">
        <f>VLOOKUP(Table1314[[#This Row],[LogRecordType]],RecordTypes!$B$13:$C$27,2,0)</f>
        <v>PowerDown Or Network Disconnect Discovered</v>
      </c>
      <c r="H1624" s="5" t="s">
        <v>67</v>
      </c>
      <c r="I1624" s="30">
        <f t="shared" si="25"/>
        <v>44339</v>
      </c>
      <c r="J1624" s="29">
        <f>+VLOOKUP(Table1314[[#This Row],[DeviceMAC]],C1625:F3527,3,0)</f>
        <v>44339.687326388899</v>
      </c>
      <c r="K1624">
        <f>+VLOOKUP(Table1314[[#This Row],[DeviceMAC]],C1625:F3527,4,0)</f>
        <v>151</v>
      </c>
      <c r="L1624" t="str">
        <f>VLOOKUP(Table1314[[#This Row],[PrevRecordType]],RecordTypes!$B$13:$C$27,2,0)</f>
        <v>Device Shutdown Finish</v>
      </c>
      <c r="M1624" t="str">
        <f>+VLOOKUP(Table1314[[#This Row],[DeviceMAC]],C1625:H3527,5,0)</f>
        <v>Device Shutdown Finish</v>
      </c>
    </row>
    <row r="1625" spans="2:13" ht="28.8" hidden="1" x14ac:dyDescent="0.3">
      <c r="B1625" s="5" t="s">
        <v>26</v>
      </c>
      <c r="C1625" s="5" t="s">
        <v>131</v>
      </c>
      <c r="D1625" s="6">
        <v>44339</v>
      </c>
      <c r="E1625" s="28">
        <v>44339.687326388899</v>
      </c>
      <c r="F1625" s="7">
        <v>151</v>
      </c>
      <c r="G1625" s="7" t="str">
        <f>VLOOKUP(Table1314[[#This Row],[LogRecordType]],RecordTypes!$B$13:$C$27,2,0)</f>
        <v>Device Shutdown Finish</v>
      </c>
      <c r="H1625" s="5" t="s">
        <v>132</v>
      </c>
      <c r="I1625" s="30">
        <f t="shared" si="25"/>
        <v>44339</v>
      </c>
      <c r="J1625" s="29">
        <f>+VLOOKUP(Table1314[[#This Row],[DeviceMAC]],C1626:F3528,3,0)</f>
        <v>44339.686481481491</v>
      </c>
      <c r="K1625">
        <f>+VLOOKUP(Table1314[[#This Row],[DeviceMAC]],C1626:F3528,4,0)</f>
        <v>149</v>
      </c>
      <c r="L1625" t="str">
        <f>VLOOKUP(Table1314[[#This Row],[PrevRecordType]],RecordTypes!$B$13:$C$27,2,0)</f>
        <v>Device Shutdown Start</v>
      </c>
      <c r="M1625" t="str">
        <f>+VLOOKUP(Table1314[[#This Row],[DeviceMAC]],C1626:H3528,5,0)</f>
        <v>Device Shutdown Start</v>
      </c>
    </row>
    <row r="1626" spans="2:13" hidden="1" x14ac:dyDescent="0.3">
      <c r="B1626" s="5" t="s">
        <v>29</v>
      </c>
      <c r="C1626" s="5" t="s">
        <v>120</v>
      </c>
      <c r="D1626" s="6">
        <v>44339</v>
      </c>
      <c r="E1626" s="28">
        <v>44339.687291666669</v>
      </c>
      <c r="F1626" s="7">
        <v>139</v>
      </c>
      <c r="G1626" s="7" t="str">
        <f>VLOOKUP(Table1314[[#This Row],[LogRecordType]],RecordTypes!$B$13:$C$27,2,0)</f>
        <v>User Logout Start</v>
      </c>
      <c r="H1626" s="5" t="s">
        <v>130</v>
      </c>
      <c r="I1626" s="30">
        <f t="shared" si="25"/>
        <v>44339</v>
      </c>
      <c r="J1626" s="29">
        <f>+VLOOKUP(Table1314[[#This Row],[DeviceMAC]],C1627:F3529,3,0)</f>
        <v>44339.316446759258</v>
      </c>
      <c r="K1626">
        <f>+VLOOKUP(Table1314[[#This Row],[DeviceMAC]],C1627:F3529,4,0)</f>
        <v>123</v>
      </c>
      <c r="L1626" t="str">
        <f>VLOOKUP(Table1314[[#This Row],[PrevRecordType]],RecordTypes!$B$13:$C$27,2,0)</f>
        <v>User Login Start is Good</v>
      </c>
      <c r="M1626" t="str">
        <f>+VLOOKUP(Table1314[[#This Row],[DeviceMAC]],C1627:H3529,5,0)</f>
        <v>User Login Start is Good</v>
      </c>
    </row>
    <row r="1627" spans="2:13" hidden="1" x14ac:dyDescent="0.3">
      <c r="B1627" s="5" t="s">
        <v>26</v>
      </c>
      <c r="C1627" s="5" t="s">
        <v>111</v>
      </c>
      <c r="D1627" s="6">
        <v>44339</v>
      </c>
      <c r="E1627" s="28">
        <v>44339.687025462961</v>
      </c>
      <c r="F1627" s="7">
        <v>149</v>
      </c>
      <c r="G1627" s="7" t="str">
        <f>VLOOKUP(Table1314[[#This Row],[LogRecordType]],RecordTypes!$B$13:$C$27,2,0)</f>
        <v>Device Shutdown Start</v>
      </c>
      <c r="H1627" s="5" t="s">
        <v>112</v>
      </c>
      <c r="I1627" s="30">
        <f t="shared" si="25"/>
        <v>44339</v>
      </c>
      <c r="J1627" s="29">
        <f>+VLOOKUP(Table1314[[#This Row],[DeviceMAC]],C1628:F3530,3,0)</f>
        <v>44339.686284722222</v>
      </c>
      <c r="K1627">
        <f>+VLOOKUP(Table1314[[#This Row],[DeviceMAC]],C1628:F3530,4,0)</f>
        <v>144</v>
      </c>
      <c r="L1627" t="str">
        <f>VLOOKUP(Table1314[[#This Row],[PrevRecordType]],RecordTypes!$B$13:$C$27,2,0)</f>
        <v>User Logout is Good</v>
      </c>
      <c r="M1627" t="str">
        <f>+VLOOKUP(Table1314[[#This Row],[DeviceMAC]],C1628:H3530,5,0)</f>
        <v>User Logout is Good</v>
      </c>
    </row>
    <row r="1628" spans="2:13" hidden="1" x14ac:dyDescent="0.3">
      <c r="B1628" s="5" t="s">
        <v>26</v>
      </c>
      <c r="C1628" s="5" t="s">
        <v>131</v>
      </c>
      <c r="D1628" s="6">
        <v>44339</v>
      </c>
      <c r="E1628" s="28">
        <v>44339.686481481491</v>
      </c>
      <c r="F1628" s="7">
        <v>149</v>
      </c>
      <c r="G1628" s="7" t="str">
        <f>VLOOKUP(Table1314[[#This Row],[LogRecordType]],RecordTypes!$B$13:$C$27,2,0)</f>
        <v>Device Shutdown Start</v>
      </c>
      <c r="H1628" s="5" t="s">
        <v>132</v>
      </c>
      <c r="I1628" s="30">
        <f t="shared" si="25"/>
        <v>44339</v>
      </c>
      <c r="J1628" s="29">
        <f>+VLOOKUP(Table1314[[#This Row],[DeviceMAC]],C1629:F3531,3,0)</f>
        <v>44339.686157407414</v>
      </c>
      <c r="K1628">
        <f>+VLOOKUP(Table1314[[#This Row],[DeviceMAC]],C1629:F3531,4,0)</f>
        <v>144</v>
      </c>
      <c r="L1628" t="str">
        <f>VLOOKUP(Table1314[[#This Row],[PrevRecordType]],RecordTypes!$B$13:$C$27,2,0)</f>
        <v>User Logout is Good</v>
      </c>
      <c r="M1628" t="str">
        <f>+VLOOKUP(Table1314[[#This Row],[DeviceMAC]],C1629:H3531,5,0)</f>
        <v>User Logout is Good</v>
      </c>
    </row>
    <row r="1629" spans="2:13" hidden="1" x14ac:dyDescent="0.3">
      <c r="B1629" s="5" t="s">
        <v>26</v>
      </c>
      <c r="C1629" s="5" t="s">
        <v>111</v>
      </c>
      <c r="D1629" s="6">
        <v>44339</v>
      </c>
      <c r="E1629" s="28">
        <v>44339.686284722222</v>
      </c>
      <c r="F1629" s="7">
        <v>144</v>
      </c>
      <c r="G1629" s="7" t="str">
        <f>VLOOKUP(Table1314[[#This Row],[LogRecordType]],RecordTypes!$B$13:$C$27,2,0)</f>
        <v>User Logout is Good</v>
      </c>
      <c r="H1629" s="5" t="s">
        <v>119</v>
      </c>
      <c r="I1629" s="30">
        <f t="shared" si="25"/>
        <v>44339</v>
      </c>
      <c r="J1629" s="29">
        <f>+VLOOKUP(Table1314[[#This Row],[DeviceMAC]],C1630:F3532,3,0)</f>
        <v>44339.685833333337</v>
      </c>
      <c r="K1629">
        <f>+VLOOKUP(Table1314[[#This Row],[DeviceMAC]],C1630:F3532,4,0)</f>
        <v>139</v>
      </c>
      <c r="L1629" t="str">
        <f>VLOOKUP(Table1314[[#This Row],[PrevRecordType]],RecordTypes!$B$13:$C$27,2,0)</f>
        <v>User Logout Start</v>
      </c>
      <c r="M1629" t="str">
        <f>+VLOOKUP(Table1314[[#This Row],[DeviceMAC]],C1630:H3532,5,0)</f>
        <v>User Logout Start</v>
      </c>
    </row>
    <row r="1630" spans="2:13" ht="43.2" hidden="1" x14ac:dyDescent="0.3">
      <c r="B1630" s="5" t="s">
        <v>29</v>
      </c>
      <c r="C1630" s="5" t="s">
        <v>105</v>
      </c>
      <c r="D1630" s="6">
        <v>44339</v>
      </c>
      <c r="E1630" s="28">
        <v>44339.686250000013</v>
      </c>
      <c r="F1630" s="7">
        <v>156</v>
      </c>
      <c r="G1630" s="7" t="str">
        <f>VLOOKUP(Table1314[[#This Row],[LogRecordType]],RecordTypes!$B$13:$C$27,2,0)</f>
        <v>PowerDown Or Network Disconnect Discovered</v>
      </c>
      <c r="H1630" s="5" t="s">
        <v>67</v>
      </c>
      <c r="I1630" s="30">
        <f t="shared" si="25"/>
        <v>44339</v>
      </c>
      <c r="J1630" s="29">
        <f>+VLOOKUP(Table1314[[#This Row],[DeviceMAC]],C1631:F3533,3,0)</f>
        <v>44339.686111111121</v>
      </c>
      <c r="K1630">
        <f>+VLOOKUP(Table1314[[#This Row],[DeviceMAC]],C1631:F3533,4,0)</f>
        <v>144</v>
      </c>
      <c r="L1630" t="str">
        <f>VLOOKUP(Table1314[[#This Row],[PrevRecordType]],RecordTypes!$B$13:$C$27,2,0)</f>
        <v>User Logout is Good</v>
      </c>
      <c r="M1630" t="str">
        <f>+VLOOKUP(Table1314[[#This Row],[DeviceMAC]],C1631:H3533,5,0)</f>
        <v>User Logout is Good</v>
      </c>
    </row>
    <row r="1631" spans="2:13" hidden="1" x14ac:dyDescent="0.3">
      <c r="B1631" s="5" t="s">
        <v>26</v>
      </c>
      <c r="C1631" s="5" t="s">
        <v>131</v>
      </c>
      <c r="D1631" s="6">
        <v>44339</v>
      </c>
      <c r="E1631" s="28">
        <v>44339.686157407414</v>
      </c>
      <c r="F1631" s="7">
        <v>144</v>
      </c>
      <c r="G1631" s="7" t="str">
        <f>VLOOKUP(Table1314[[#This Row],[LogRecordType]],RecordTypes!$B$13:$C$27,2,0)</f>
        <v>User Logout is Good</v>
      </c>
      <c r="H1631" s="5" t="s">
        <v>139</v>
      </c>
      <c r="I1631" s="30">
        <f t="shared" si="25"/>
        <v>44339</v>
      </c>
      <c r="J1631" s="29">
        <f>+VLOOKUP(Table1314[[#This Row],[DeviceMAC]],C1632:F3534,3,0)</f>
        <v>44339.685694444452</v>
      </c>
      <c r="K1631">
        <f>+VLOOKUP(Table1314[[#This Row],[DeviceMAC]],C1632:F3534,4,0)</f>
        <v>139</v>
      </c>
      <c r="L1631" t="str">
        <f>VLOOKUP(Table1314[[#This Row],[PrevRecordType]],RecordTypes!$B$13:$C$27,2,0)</f>
        <v>User Logout Start</v>
      </c>
      <c r="M1631" t="str">
        <f>+VLOOKUP(Table1314[[#This Row],[DeviceMAC]],C1632:H3534,5,0)</f>
        <v>User Logout Start</v>
      </c>
    </row>
    <row r="1632" spans="2:13" hidden="1" x14ac:dyDescent="0.3">
      <c r="B1632" s="5" t="s">
        <v>29</v>
      </c>
      <c r="C1632" s="5" t="s">
        <v>105</v>
      </c>
      <c r="D1632" s="6">
        <v>44339</v>
      </c>
      <c r="E1632" s="28">
        <v>44339.686111111121</v>
      </c>
      <c r="F1632" s="7">
        <v>144</v>
      </c>
      <c r="G1632" s="7" t="str">
        <f>VLOOKUP(Table1314[[#This Row],[LogRecordType]],RecordTypes!$B$13:$C$27,2,0)</f>
        <v>User Logout is Good</v>
      </c>
      <c r="H1632" s="5" t="s">
        <v>127</v>
      </c>
      <c r="I1632" s="30">
        <f t="shared" si="25"/>
        <v>44339</v>
      </c>
      <c r="J1632" s="29">
        <f>+VLOOKUP(Table1314[[#This Row],[DeviceMAC]],C1633:F3535,3,0)</f>
        <v>44339.685601851859</v>
      </c>
      <c r="K1632">
        <f>+VLOOKUP(Table1314[[#This Row],[DeviceMAC]],C1633:F3535,4,0)</f>
        <v>139</v>
      </c>
      <c r="L1632" t="str">
        <f>VLOOKUP(Table1314[[#This Row],[PrevRecordType]],RecordTypes!$B$13:$C$27,2,0)</f>
        <v>User Logout Start</v>
      </c>
      <c r="M1632" t="str">
        <f>+VLOOKUP(Table1314[[#This Row],[DeviceMAC]],C1633:H3535,5,0)</f>
        <v>User Logout Start</v>
      </c>
    </row>
    <row r="1633" spans="2:13" ht="28.8" hidden="1" x14ac:dyDescent="0.3">
      <c r="B1633" s="5" t="s">
        <v>26</v>
      </c>
      <c r="C1633" s="5" t="s">
        <v>111</v>
      </c>
      <c r="D1633" s="6">
        <v>44339</v>
      </c>
      <c r="E1633" s="28">
        <v>44339.685833333337</v>
      </c>
      <c r="F1633" s="7">
        <v>139</v>
      </c>
      <c r="G1633" s="7" t="str">
        <f>VLOOKUP(Table1314[[#This Row],[LogRecordType]],RecordTypes!$B$13:$C$27,2,0)</f>
        <v>User Logout Start</v>
      </c>
      <c r="H1633" s="5" t="s">
        <v>118</v>
      </c>
      <c r="I1633" s="30">
        <f t="shared" si="25"/>
        <v>44339</v>
      </c>
      <c r="J1633" s="29">
        <f>+VLOOKUP(Table1314[[#This Row],[DeviceMAC]],C1634:F3536,3,0)</f>
        <v>44339.31185185186</v>
      </c>
      <c r="K1633">
        <f>+VLOOKUP(Table1314[[#This Row],[DeviceMAC]],C1634:F3536,4,0)</f>
        <v>123</v>
      </c>
      <c r="L1633" t="str">
        <f>VLOOKUP(Table1314[[#This Row],[PrevRecordType]],RecordTypes!$B$13:$C$27,2,0)</f>
        <v>User Login Start is Good</v>
      </c>
      <c r="M1633" t="str">
        <f>+VLOOKUP(Table1314[[#This Row],[DeviceMAC]],C1634:H3536,5,0)</f>
        <v>User Login Start is Good</v>
      </c>
    </row>
    <row r="1634" spans="2:13" ht="28.8" hidden="1" x14ac:dyDescent="0.3">
      <c r="B1634" s="5" t="s">
        <v>26</v>
      </c>
      <c r="C1634" s="5" t="s">
        <v>131</v>
      </c>
      <c r="D1634" s="6">
        <v>44339</v>
      </c>
      <c r="E1634" s="28">
        <v>44339.685694444452</v>
      </c>
      <c r="F1634" s="7">
        <v>139</v>
      </c>
      <c r="G1634" s="7" t="str">
        <f>VLOOKUP(Table1314[[#This Row],[LogRecordType]],RecordTypes!$B$13:$C$27,2,0)</f>
        <v>User Logout Start</v>
      </c>
      <c r="H1634" s="5" t="s">
        <v>138</v>
      </c>
      <c r="I1634" s="30">
        <f t="shared" si="25"/>
        <v>44339</v>
      </c>
      <c r="J1634" s="29">
        <f>+VLOOKUP(Table1314[[#This Row],[DeviceMAC]],C1635:F3537,3,0)</f>
        <v>44339.319398148153</v>
      </c>
      <c r="K1634">
        <f>+VLOOKUP(Table1314[[#This Row],[DeviceMAC]],C1635:F3537,4,0)</f>
        <v>123</v>
      </c>
      <c r="L1634" t="str">
        <f>VLOOKUP(Table1314[[#This Row],[PrevRecordType]],RecordTypes!$B$13:$C$27,2,0)</f>
        <v>User Login Start is Good</v>
      </c>
      <c r="M1634" t="str">
        <f>+VLOOKUP(Table1314[[#This Row],[DeviceMAC]],C1635:H3537,5,0)</f>
        <v>User Login Start is Good</v>
      </c>
    </row>
    <row r="1635" spans="2:13" hidden="1" x14ac:dyDescent="0.3">
      <c r="B1635" s="5" t="s">
        <v>29</v>
      </c>
      <c r="C1635" s="5" t="s">
        <v>105</v>
      </c>
      <c r="D1635" s="6">
        <v>44339</v>
      </c>
      <c r="E1635" s="28">
        <v>44339.685601851859</v>
      </c>
      <c r="F1635" s="7">
        <v>139</v>
      </c>
      <c r="G1635" s="7" t="str">
        <f>VLOOKUP(Table1314[[#This Row],[LogRecordType]],RecordTypes!$B$13:$C$27,2,0)</f>
        <v>User Logout Start</v>
      </c>
      <c r="H1635" s="5" t="s">
        <v>127</v>
      </c>
      <c r="I1635" s="30">
        <f t="shared" si="25"/>
        <v>44339</v>
      </c>
      <c r="J1635" s="29">
        <f>+VLOOKUP(Table1314[[#This Row],[DeviceMAC]],C1636:F3538,3,0)</f>
        <v>44339.316574074081</v>
      </c>
      <c r="K1635">
        <f>+VLOOKUP(Table1314[[#This Row],[DeviceMAC]],C1636:F3538,4,0)</f>
        <v>113</v>
      </c>
      <c r="L1635" t="str">
        <f>VLOOKUP(Table1314[[#This Row],[PrevRecordType]],RecordTypes!$B$13:$C$27,2,0)</f>
        <v>User Login Start</v>
      </c>
      <c r="M1635" t="str">
        <f>+VLOOKUP(Table1314[[#This Row],[DeviceMAC]],C1636:H3538,5,0)</f>
        <v>User Login Start</v>
      </c>
    </row>
    <row r="1636" spans="2:13" ht="43.2" hidden="1" x14ac:dyDescent="0.3">
      <c r="B1636" s="5" t="s">
        <v>29</v>
      </c>
      <c r="C1636" s="5" t="s">
        <v>122</v>
      </c>
      <c r="D1636" s="6">
        <v>44339</v>
      </c>
      <c r="E1636" s="28">
        <v>44339.684930555566</v>
      </c>
      <c r="F1636" s="7">
        <v>156</v>
      </c>
      <c r="G1636" s="7" t="str">
        <f>VLOOKUP(Table1314[[#This Row],[LogRecordType]],RecordTypes!$B$13:$C$27,2,0)</f>
        <v>PowerDown Or Network Disconnect Discovered</v>
      </c>
      <c r="H1636" s="5" t="s">
        <v>67</v>
      </c>
      <c r="I1636" s="30">
        <f t="shared" si="25"/>
        <v>44339</v>
      </c>
      <c r="J1636" s="29">
        <f>+VLOOKUP(Table1314[[#This Row],[DeviceMAC]],C1637:F3539,3,0)</f>
        <v>44339.684791666674</v>
      </c>
      <c r="K1636">
        <f>+VLOOKUP(Table1314[[#This Row],[DeviceMAC]],C1637:F3539,4,0)</f>
        <v>151</v>
      </c>
      <c r="L1636" t="str">
        <f>VLOOKUP(Table1314[[#This Row],[PrevRecordType]],RecordTypes!$B$13:$C$27,2,0)</f>
        <v>Device Shutdown Finish</v>
      </c>
      <c r="M1636" t="str">
        <f>+VLOOKUP(Table1314[[#This Row],[DeviceMAC]],C1637:H3539,5,0)</f>
        <v>Device Shutdown Finish</v>
      </c>
    </row>
    <row r="1637" spans="2:13" ht="28.8" hidden="1" x14ac:dyDescent="0.3">
      <c r="B1637" s="5" t="s">
        <v>29</v>
      </c>
      <c r="C1637" s="5" t="s">
        <v>122</v>
      </c>
      <c r="D1637" s="6">
        <v>44339</v>
      </c>
      <c r="E1637" s="28">
        <v>44339.684791666674</v>
      </c>
      <c r="F1637" s="7">
        <v>151</v>
      </c>
      <c r="G1637" s="7" t="str">
        <f>VLOOKUP(Table1314[[#This Row],[LogRecordType]],RecordTypes!$B$13:$C$27,2,0)</f>
        <v>Device Shutdown Finish</v>
      </c>
      <c r="H1637" s="5" t="s">
        <v>123</v>
      </c>
      <c r="I1637" s="30">
        <f t="shared" si="25"/>
        <v>44339</v>
      </c>
      <c r="J1637" s="29">
        <f>+VLOOKUP(Table1314[[#This Row],[DeviceMAC]],C1638:F3540,3,0)</f>
        <v>44339.684039351858</v>
      </c>
      <c r="K1637">
        <f>+VLOOKUP(Table1314[[#This Row],[DeviceMAC]],C1638:F3540,4,0)</f>
        <v>149</v>
      </c>
      <c r="L1637" t="str">
        <f>VLOOKUP(Table1314[[#This Row],[PrevRecordType]],RecordTypes!$B$13:$C$27,2,0)</f>
        <v>Device Shutdown Start</v>
      </c>
      <c r="M1637" t="str">
        <f>+VLOOKUP(Table1314[[#This Row],[DeviceMAC]],C1638:H3540,5,0)</f>
        <v>Device Shutdown Start</v>
      </c>
    </row>
    <row r="1638" spans="2:13" hidden="1" x14ac:dyDescent="0.3">
      <c r="B1638" s="5" t="s">
        <v>29</v>
      </c>
      <c r="C1638" s="5" t="s">
        <v>122</v>
      </c>
      <c r="D1638" s="6">
        <v>44339</v>
      </c>
      <c r="E1638" s="28">
        <v>44339.684039351858</v>
      </c>
      <c r="F1638" s="7">
        <v>149</v>
      </c>
      <c r="G1638" s="7" t="str">
        <f>VLOOKUP(Table1314[[#This Row],[LogRecordType]],RecordTypes!$B$13:$C$27,2,0)</f>
        <v>Device Shutdown Start</v>
      </c>
      <c r="H1638" s="5" t="s">
        <v>123</v>
      </c>
      <c r="I1638" s="30">
        <f t="shared" si="25"/>
        <v>44339</v>
      </c>
      <c r="J1638" s="29">
        <f>+VLOOKUP(Table1314[[#This Row],[DeviceMAC]],C1639:F3541,3,0)</f>
        <v>44339.683217592596</v>
      </c>
      <c r="K1638">
        <f>+VLOOKUP(Table1314[[#This Row],[DeviceMAC]],C1639:F3541,4,0)</f>
        <v>144</v>
      </c>
      <c r="L1638" t="str">
        <f>VLOOKUP(Table1314[[#This Row],[PrevRecordType]],RecordTypes!$B$13:$C$27,2,0)</f>
        <v>User Logout is Good</v>
      </c>
      <c r="M1638" t="str">
        <f>+VLOOKUP(Table1314[[#This Row],[DeviceMAC]],C1639:H3541,5,0)</f>
        <v>User Logout is Good</v>
      </c>
    </row>
    <row r="1639" spans="2:13" ht="43.2" hidden="1" x14ac:dyDescent="0.3">
      <c r="B1639" s="5" t="s">
        <v>26</v>
      </c>
      <c r="C1639" s="5" t="s">
        <v>72</v>
      </c>
      <c r="D1639" s="6">
        <v>44339</v>
      </c>
      <c r="E1639" s="28">
        <v>44339.683622685174</v>
      </c>
      <c r="F1639" s="7">
        <v>156</v>
      </c>
      <c r="G1639" s="7" t="str">
        <f>VLOOKUP(Table1314[[#This Row],[LogRecordType]],RecordTypes!$B$13:$C$27,2,0)</f>
        <v>PowerDown Or Network Disconnect Discovered</v>
      </c>
      <c r="H1639" s="5" t="s">
        <v>67</v>
      </c>
      <c r="I1639" s="30">
        <f t="shared" si="25"/>
        <v>44339</v>
      </c>
      <c r="J1639" s="29">
        <f>+VLOOKUP(Table1314[[#This Row],[DeviceMAC]],C1640:F3542,3,0)</f>
        <v>44339.683495370358</v>
      </c>
      <c r="K1639">
        <f>+VLOOKUP(Table1314[[#This Row],[DeviceMAC]],C1640:F3542,4,0)</f>
        <v>151</v>
      </c>
      <c r="L1639" t="str">
        <f>VLOOKUP(Table1314[[#This Row],[PrevRecordType]],RecordTypes!$B$13:$C$27,2,0)</f>
        <v>Device Shutdown Finish</v>
      </c>
      <c r="M1639" t="str">
        <f>+VLOOKUP(Table1314[[#This Row],[DeviceMAC]],C1640:H3542,5,0)</f>
        <v>Device Shutdown Finish</v>
      </c>
    </row>
    <row r="1640" spans="2:13" ht="28.8" hidden="1" x14ac:dyDescent="0.3">
      <c r="B1640" s="5" t="s">
        <v>26</v>
      </c>
      <c r="C1640" s="5" t="s">
        <v>72</v>
      </c>
      <c r="D1640" s="6">
        <v>44339</v>
      </c>
      <c r="E1640" s="28">
        <v>44339.683495370358</v>
      </c>
      <c r="F1640" s="7">
        <v>151</v>
      </c>
      <c r="G1640" s="7" t="str">
        <f>VLOOKUP(Table1314[[#This Row],[LogRecordType]],RecordTypes!$B$13:$C$27,2,0)</f>
        <v>Device Shutdown Finish</v>
      </c>
      <c r="H1640" s="5" t="s">
        <v>73</v>
      </c>
      <c r="I1640" s="30">
        <f t="shared" si="25"/>
        <v>44339</v>
      </c>
      <c r="J1640" s="29">
        <f>+VLOOKUP(Table1314[[#This Row],[DeviceMAC]],C1641:F3543,3,0)</f>
        <v>44339.683043981473</v>
      </c>
      <c r="K1640">
        <f>+VLOOKUP(Table1314[[#This Row],[DeviceMAC]],C1641:F3543,4,0)</f>
        <v>149</v>
      </c>
      <c r="L1640" t="str">
        <f>VLOOKUP(Table1314[[#This Row],[PrevRecordType]],RecordTypes!$B$13:$C$27,2,0)</f>
        <v>Device Shutdown Start</v>
      </c>
      <c r="M1640" t="str">
        <f>+VLOOKUP(Table1314[[#This Row],[DeviceMAC]],C1641:H3543,5,0)</f>
        <v>Device Shutdown Start</v>
      </c>
    </row>
    <row r="1641" spans="2:13" hidden="1" x14ac:dyDescent="0.3">
      <c r="B1641" s="5" t="s">
        <v>29</v>
      </c>
      <c r="C1641" s="5" t="s">
        <v>122</v>
      </c>
      <c r="D1641" s="6">
        <v>44339</v>
      </c>
      <c r="E1641" s="28">
        <v>44339.683217592596</v>
      </c>
      <c r="F1641" s="7">
        <v>144</v>
      </c>
      <c r="G1641" s="7" t="str">
        <f>VLOOKUP(Table1314[[#This Row],[LogRecordType]],RecordTypes!$B$13:$C$27,2,0)</f>
        <v>User Logout is Good</v>
      </c>
      <c r="H1641" s="5" t="s">
        <v>127</v>
      </c>
      <c r="I1641" s="30">
        <f t="shared" si="25"/>
        <v>44339</v>
      </c>
      <c r="J1641" s="29">
        <f>+VLOOKUP(Table1314[[#This Row],[DeviceMAC]],C1642:F3544,3,0)</f>
        <v>44339.681967592602</v>
      </c>
      <c r="K1641">
        <f>+VLOOKUP(Table1314[[#This Row],[DeviceMAC]],C1642:F3544,4,0)</f>
        <v>139</v>
      </c>
      <c r="L1641" t="str">
        <f>VLOOKUP(Table1314[[#This Row],[PrevRecordType]],RecordTypes!$B$13:$C$27,2,0)</f>
        <v>User Logout Start</v>
      </c>
      <c r="M1641" t="str">
        <f>+VLOOKUP(Table1314[[#This Row],[DeviceMAC]],C1642:H3544,5,0)</f>
        <v>User Logout Start</v>
      </c>
    </row>
    <row r="1642" spans="2:13" hidden="1" x14ac:dyDescent="0.3">
      <c r="B1642" s="5" t="s">
        <v>26</v>
      </c>
      <c r="C1642" s="5" t="s">
        <v>72</v>
      </c>
      <c r="D1642" s="6">
        <v>44339</v>
      </c>
      <c r="E1642" s="28">
        <v>44339.683043981473</v>
      </c>
      <c r="F1642" s="7">
        <v>149</v>
      </c>
      <c r="G1642" s="7" t="str">
        <f>VLOOKUP(Table1314[[#This Row],[LogRecordType]],RecordTypes!$B$13:$C$27,2,0)</f>
        <v>Device Shutdown Start</v>
      </c>
      <c r="H1642" s="5" t="s">
        <v>73</v>
      </c>
      <c r="I1642" s="30">
        <f t="shared" si="25"/>
        <v>44339</v>
      </c>
      <c r="J1642" s="29">
        <f>+VLOOKUP(Table1314[[#This Row],[DeviceMAC]],C1643:F3545,3,0)</f>
        <v>44339.682187499995</v>
      </c>
      <c r="K1642">
        <f>+VLOOKUP(Table1314[[#This Row],[DeviceMAC]],C1643:F3545,4,0)</f>
        <v>144</v>
      </c>
      <c r="L1642" t="str">
        <f>VLOOKUP(Table1314[[#This Row],[PrevRecordType]],RecordTypes!$B$13:$C$27,2,0)</f>
        <v>User Logout is Good</v>
      </c>
      <c r="M1642" t="str">
        <f>+VLOOKUP(Table1314[[#This Row],[DeviceMAC]],C1643:H3545,5,0)</f>
        <v>User Logout is Good</v>
      </c>
    </row>
    <row r="1643" spans="2:13" ht="43.2" hidden="1" x14ac:dyDescent="0.3">
      <c r="B1643" s="5" t="s">
        <v>29</v>
      </c>
      <c r="C1643" s="5" t="s">
        <v>113</v>
      </c>
      <c r="D1643" s="6">
        <v>44339</v>
      </c>
      <c r="E1643" s="28">
        <v>44339.682384259264</v>
      </c>
      <c r="F1643" s="7">
        <v>156</v>
      </c>
      <c r="G1643" s="7" t="str">
        <f>VLOOKUP(Table1314[[#This Row],[LogRecordType]],RecordTypes!$B$13:$C$27,2,0)</f>
        <v>PowerDown Or Network Disconnect Discovered</v>
      </c>
      <c r="H1643" s="5" t="s">
        <v>67</v>
      </c>
      <c r="I1643" s="30">
        <f t="shared" si="25"/>
        <v>44339</v>
      </c>
      <c r="J1643" s="29">
        <f>+VLOOKUP(Table1314[[#This Row],[DeviceMAC]],C1644:F3546,3,0)</f>
        <v>44339.682233796302</v>
      </c>
      <c r="K1643">
        <f>+VLOOKUP(Table1314[[#This Row],[DeviceMAC]],C1644:F3546,4,0)</f>
        <v>144</v>
      </c>
      <c r="L1643" t="str">
        <f>VLOOKUP(Table1314[[#This Row],[PrevRecordType]],RecordTypes!$B$13:$C$27,2,0)</f>
        <v>User Logout is Good</v>
      </c>
      <c r="M1643" t="str">
        <f>+VLOOKUP(Table1314[[#This Row],[DeviceMAC]],C1644:H3546,5,0)</f>
        <v>User Logout is Good</v>
      </c>
    </row>
    <row r="1644" spans="2:13" hidden="1" x14ac:dyDescent="0.3">
      <c r="B1644" s="5" t="s">
        <v>29</v>
      </c>
      <c r="C1644" s="5" t="s">
        <v>113</v>
      </c>
      <c r="D1644" s="6">
        <v>44339</v>
      </c>
      <c r="E1644" s="28">
        <v>44339.682233796302</v>
      </c>
      <c r="F1644" s="7">
        <v>144</v>
      </c>
      <c r="G1644" s="7" t="str">
        <f>VLOOKUP(Table1314[[#This Row],[LogRecordType]],RecordTypes!$B$13:$C$27,2,0)</f>
        <v>User Logout is Good</v>
      </c>
      <c r="H1644" s="5" t="s">
        <v>129</v>
      </c>
      <c r="I1644" s="30">
        <f t="shared" si="25"/>
        <v>44339</v>
      </c>
      <c r="J1644" s="29">
        <f>+VLOOKUP(Table1314[[#This Row],[DeviceMAC]],C1645:F3547,3,0)</f>
        <v>44339.681759259263</v>
      </c>
      <c r="K1644">
        <f>+VLOOKUP(Table1314[[#This Row],[DeviceMAC]],C1645:F3547,4,0)</f>
        <v>139</v>
      </c>
      <c r="L1644" t="str">
        <f>VLOOKUP(Table1314[[#This Row],[PrevRecordType]],RecordTypes!$B$13:$C$27,2,0)</f>
        <v>User Logout Start</v>
      </c>
      <c r="M1644" t="str">
        <f>+VLOOKUP(Table1314[[#This Row],[DeviceMAC]],C1645:H3547,5,0)</f>
        <v>User Logout Start</v>
      </c>
    </row>
    <row r="1645" spans="2:13" hidden="1" x14ac:dyDescent="0.3">
      <c r="B1645" s="5" t="s">
        <v>26</v>
      </c>
      <c r="C1645" s="5" t="s">
        <v>72</v>
      </c>
      <c r="D1645" s="6">
        <v>44339</v>
      </c>
      <c r="E1645" s="28">
        <v>44339.682187499995</v>
      </c>
      <c r="F1645" s="7">
        <v>144</v>
      </c>
      <c r="G1645" s="7" t="str">
        <f>VLOOKUP(Table1314[[#This Row],[LogRecordType]],RecordTypes!$B$13:$C$27,2,0)</f>
        <v>User Logout is Good</v>
      </c>
      <c r="H1645" s="5" t="s">
        <v>68</v>
      </c>
      <c r="I1645" s="30">
        <f t="shared" si="25"/>
        <v>44339</v>
      </c>
      <c r="J1645" s="29">
        <f>+VLOOKUP(Table1314[[#This Row],[DeviceMAC]],C1646:F3548,3,0)</f>
        <v>44339.681747685179</v>
      </c>
      <c r="K1645">
        <f>+VLOOKUP(Table1314[[#This Row],[DeviceMAC]],C1646:F3548,4,0)</f>
        <v>139</v>
      </c>
      <c r="L1645" t="str">
        <f>VLOOKUP(Table1314[[#This Row],[PrevRecordType]],RecordTypes!$B$13:$C$27,2,0)</f>
        <v>User Logout Start</v>
      </c>
      <c r="M1645" t="str">
        <f>+VLOOKUP(Table1314[[#This Row],[DeviceMAC]],C1646:H3548,5,0)</f>
        <v>User Logout Start</v>
      </c>
    </row>
    <row r="1646" spans="2:13" ht="43.2" hidden="1" x14ac:dyDescent="0.3">
      <c r="B1646" s="5" t="s">
        <v>26</v>
      </c>
      <c r="C1646" s="5" t="s">
        <v>62</v>
      </c>
      <c r="D1646" s="6">
        <v>44339</v>
      </c>
      <c r="E1646" s="28">
        <v>44339.682037037026</v>
      </c>
      <c r="F1646" s="7">
        <v>156</v>
      </c>
      <c r="G1646" s="7" t="str">
        <f>VLOOKUP(Table1314[[#This Row],[LogRecordType]],RecordTypes!$B$13:$C$27,2,0)</f>
        <v>PowerDown Or Network Disconnect Discovered</v>
      </c>
      <c r="H1646" s="5" t="s">
        <v>67</v>
      </c>
      <c r="I1646" s="30">
        <f t="shared" si="25"/>
        <v>44339</v>
      </c>
      <c r="J1646" s="29">
        <f>+VLOOKUP(Table1314[[#This Row],[DeviceMAC]],C1647:F3549,3,0)</f>
        <v>44339.681909722211</v>
      </c>
      <c r="K1646">
        <f>+VLOOKUP(Table1314[[#This Row],[DeviceMAC]],C1647:F3549,4,0)</f>
        <v>144</v>
      </c>
      <c r="L1646" t="str">
        <f>VLOOKUP(Table1314[[#This Row],[PrevRecordType]],RecordTypes!$B$13:$C$27,2,0)</f>
        <v>User Logout is Good</v>
      </c>
      <c r="M1646" t="str">
        <f>+VLOOKUP(Table1314[[#This Row],[DeviceMAC]],C1647:H3549,5,0)</f>
        <v>User Logout is Good</v>
      </c>
    </row>
    <row r="1647" spans="2:13" ht="28.8" hidden="1" x14ac:dyDescent="0.3">
      <c r="B1647" s="5" t="s">
        <v>29</v>
      </c>
      <c r="C1647" s="5" t="s">
        <v>122</v>
      </c>
      <c r="D1647" s="6">
        <v>44339</v>
      </c>
      <c r="E1647" s="28">
        <v>44339.681967592602</v>
      </c>
      <c r="F1647" s="7">
        <v>139</v>
      </c>
      <c r="G1647" s="7" t="str">
        <f>VLOOKUP(Table1314[[#This Row],[LogRecordType]],RecordTypes!$B$13:$C$27,2,0)</f>
        <v>User Logout Start</v>
      </c>
      <c r="H1647" s="5" t="s">
        <v>126</v>
      </c>
      <c r="I1647" s="30">
        <f t="shared" si="25"/>
        <v>44339</v>
      </c>
      <c r="J1647" s="29">
        <f>+VLOOKUP(Table1314[[#This Row],[DeviceMAC]],C1648:F3550,3,0)</f>
        <v>44339.315509259264</v>
      </c>
      <c r="K1647">
        <f>+VLOOKUP(Table1314[[#This Row],[DeviceMAC]],C1648:F3550,4,0)</f>
        <v>123</v>
      </c>
      <c r="L1647" t="str">
        <f>VLOOKUP(Table1314[[#This Row],[PrevRecordType]],RecordTypes!$B$13:$C$27,2,0)</f>
        <v>User Login Start is Good</v>
      </c>
      <c r="M1647" t="str">
        <f>+VLOOKUP(Table1314[[#This Row],[DeviceMAC]],C1648:H3550,5,0)</f>
        <v>User Login Start is Good</v>
      </c>
    </row>
    <row r="1648" spans="2:13" hidden="1" x14ac:dyDescent="0.3">
      <c r="B1648" s="5" t="s">
        <v>26</v>
      </c>
      <c r="C1648" s="5" t="s">
        <v>62</v>
      </c>
      <c r="D1648" s="6">
        <v>44339</v>
      </c>
      <c r="E1648" s="28">
        <v>44339.681909722211</v>
      </c>
      <c r="F1648" s="7">
        <v>144</v>
      </c>
      <c r="G1648" s="7" t="str">
        <f>VLOOKUP(Table1314[[#This Row],[LogRecordType]],RecordTypes!$B$13:$C$27,2,0)</f>
        <v>User Logout is Good</v>
      </c>
      <c r="H1648" s="5" t="s">
        <v>63</v>
      </c>
      <c r="I1648" s="30">
        <f t="shared" si="25"/>
        <v>44339</v>
      </c>
      <c r="J1648" s="29">
        <f>+VLOOKUP(Table1314[[#This Row],[DeviceMAC]],C1649:F3551,3,0)</f>
        <v>44339.680567129624</v>
      </c>
      <c r="K1648">
        <f>+VLOOKUP(Table1314[[#This Row],[DeviceMAC]],C1649:F3551,4,0)</f>
        <v>139</v>
      </c>
      <c r="L1648" t="str">
        <f>VLOOKUP(Table1314[[#This Row],[PrevRecordType]],RecordTypes!$B$13:$C$27,2,0)</f>
        <v>User Logout Start</v>
      </c>
      <c r="M1648" t="str">
        <f>+VLOOKUP(Table1314[[#This Row],[DeviceMAC]],C1649:H3551,5,0)</f>
        <v>User Logout Start</v>
      </c>
    </row>
    <row r="1649" spans="2:13" hidden="1" x14ac:dyDescent="0.3">
      <c r="B1649" s="5" t="s">
        <v>29</v>
      </c>
      <c r="C1649" s="5" t="s">
        <v>113</v>
      </c>
      <c r="D1649" s="6">
        <v>44339</v>
      </c>
      <c r="E1649" s="28">
        <v>44339.681759259263</v>
      </c>
      <c r="F1649" s="7">
        <v>139</v>
      </c>
      <c r="G1649" s="7" t="str">
        <f>VLOOKUP(Table1314[[#This Row],[LogRecordType]],RecordTypes!$B$13:$C$27,2,0)</f>
        <v>User Logout Start</v>
      </c>
      <c r="H1649" s="5" t="s">
        <v>129</v>
      </c>
      <c r="I1649" s="30">
        <f t="shared" si="25"/>
        <v>44339</v>
      </c>
      <c r="J1649" s="29">
        <f>+VLOOKUP(Table1314[[#This Row],[DeviceMAC]],C1650:F3552,3,0)</f>
        <v>44339.316180555557</v>
      </c>
      <c r="K1649">
        <f>+VLOOKUP(Table1314[[#This Row],[DeviceMAC]],C1650:F3552,4,0)</f>
        <v>123</v>
      </c>
      <c r="L1649" t="str">
        <f>VLOOKUP(Table1314[[#This Row],[PrevRecordType]],RecordTypes!$B$13:$C$27,2,0)</f>
        <v>User Login Start is Good</v>
      </c>
      <c r="M1649" t="str">
        <f>+VLOOKUP(Table1314[[#This Row],[DeviceMAC]],C1650:H3552,5,0)</f>
        <v>User Login Start is Good</v>
      </c>
    </row>
    <row r="1650" spans="2:13" ht="28.8" hidden="1" x14ac:dyDescent="0.3">
      <c r="B1650" s="5" t="s">
        <v>26</v>
      </c>
      <c r="C1650" s="5" t="s">
        <v>72</v>
      </c>
      <c r="D1650" s="6">
        <v>44339</v>
      </c>
      <c r="E1650" s="28">
        <v>44339.681747685179</v>
      </c>
      <c r="F1650" s="7">
        <v>139</v>
      </c>
      <c r="G1650" s="7" t="str">
        <f>VLOOKUP(Table1314[[#This Row],[LogRecordType]],RecordTypes!$B$13:$C$27,2,0)</f>
        <v>User Logout Start</v>
      </c>
      <c r="H1650" s="5" t="s">
        <v>87</v>
      </c>
      <c r="I1650" s="30">
        <f t="shared" si="25"/>
        <v>44339</v>
      </c>
      <c r="J1650" s="29">
        <f>+VLOOKUP(Table1314[[#This Row],[DeviceMAC]],C1651:F3553,3,0)</f>
        <v>44339.296527777777</v>
      </c>
      <c r="K1650">
        <f>+VLOOKUP(Table1314[[#This Row],[DeviceMAC]],C1651:F3553,4,0)</f>
        <v>123</v>
      </c>
      <c r="L1650" t="str">
        <f>VLOOKUP(Table1314[[#This Row],[PrevRecordType]],RecordTypes!$B$13:$C$27,2,0)</f>
        <v>User Login Start is Good</v>
      </c>
      <c r="M1650" t="str">
        <f>+VLOOKUP(Table1314[[#This Row],[DeviceMAC]],C1651:H3553,5,0)</f>
        <v>User Login Start is Good</v>
      </c>
    </row>
    <row r="1651" spans="2:13" hidden="1" x14ac:dyDescent="0.3">
      <c r="B1651" s="5" t="s">
        <v>26</v>
      </c>
      <c r="C1651" s="5" t="s">
        <v>62</v>
      </c>
      <c r="D1651" s="6">
        <v>44339</v>
      </c>
      <c r="E1651" s="28">
        <v>44339.680567129624</v>
      </c>
      <c r="F1651" s="7">
        <v>139</v>
      </c>
      <c r="G1651" s="7" t="str">
        <f>VLOOKUP(Table1314[[#This Row],[LogRecordType]],RecordTypes!$B$13:$C$27,2,0)</f>
        <v>User Logout Start</v>
      </c>
      <c r="H1651" s="5" t="s">
        <v>63</v>
      </c>
      <c r="I1651" s="30">
        <f t="shared" si="25"/>
        <v>44339</v>
      </c>
      <c r="J1651" s="29">
        <f>+VLOOKUP(Table1314[[#This Row],[DeviceMAC]],C1652:F3554,3,0)</f>
        <v>44339.295312499999</v>
      </c>
      <c r="K1651">
        <f>+VLOOKUP(Table1314[[#This Row],[DeviceMAC]],C1652:F3554,4,0)</f>
        <v>123</v>
      </c>
      <c r="L1651" t="str">
        <f>VLOOKUP(Table1314[[#This Row],[PrevRecordType]],RecordTypes!$B$13:$C$27,2,0)</f>
        <v>User Login Start is Good</v>
      </c>
      <c r="M1651" t="str">
        <f>+VLOOKUP(Table1314[[#This Row],[DeviceMAC]],C1652:H3554,5,0)</f>
        <v>User Login Start is Good</v>
      </c>
    </row>
    <row r="1652" spans="2:13" ht="43.2" hidden="1" x14ac:dyDescent="0.3">
      <c r="B1652" s="5" t="s">
        <v>26</v>
      </c>
      <c r="C1652" s="5" t="s">
        <v>79</v>
      </c>
      <c r="D1652" s="6">
        <v>44339</v>
      </c>
      <c r="E1652" s="28">
        <v>44339.680196759262</v>
      </c>
      <c r="F1652" s="7">
        <v>156</v>
      </c>
      <c r="G1652" s="7" t="str">
        <f>VLOOKUP(Table1314[[#This Row],[LogRecordType]],RecordTypes!$B$13:$C$27,2,0)</f>
        <v>PowerDown Or Network Disconnect Discovered</v>
      </c>
      <c r="H1652" s="5" t="s">
        <v>67</v>
      </c>
      <c r="I1652" s="30">
        <f t="shared" si="25"/>
        <v>44339</v>
      </c>
      <c r="J1652" s="29">
        <f>+VLOOKUP(Table1314[[#This Row],[DeviceMAC]],C1653:F3555,3,0)</f>
        <v>44339.6800462963</v>
      </c>
      <c r="K1652">
        <f>+VLOOKUP(Table1314[[#This Row],[DeviceMAC]],C1653:F3555,4,0)</f>
        <v>151</v>
      </c>
      <c r="L1652" t="str">
        <f>VLOOKUP(Table1314[[#This Row],[PrevRecordType]],RecordTypes!$B$13:$C$27,2,0)</f>
        <v>Device Shutdown Finish</v>
      </c>
      <c r="M1652" t="str">
        <f>+VLOOKUP(Table1314[[#This Row],[DeviceMAC]],C1653:H3555,5,0)</f>
        <v>Device Shutdown Finish</v>
      </c>
    </row>
    <row r="1653" spans="2:13" ht="28.8" hidden="1" x14ac:dyDescent="0.3">
      <c r="B1653" s="5" t="s">
        <v>26</v>
      </c>
      <c r="C1653" s="5" t="s">
        <v>79</v>
      </c>
      <c r="D1653" s="6">
        <v>44339</v>
      </c>
      <c r="E1653" s="28">
        <v>44339.6800462963</v>
      </c>
      <c r="F1653" s="7">
        <v>151</v>
      </c>
      <c r="G1653" s="7" t="str">
        <f>VLOOKUP(Table1314[[#This Row],[LogRecordType]],RecordTypes!$B$13:$C$27,2,0)</f>
        <v>Device Shutdown Finish</v>
      </c>
      <c r="H1653" s="5" t="s">
        <v>80</v>
      </c>
      <c r="I1653" s="30">
        <f t="shared" si="25"/>
        <v>44339</v>
      </c>
      <c r="J1653" s="29">
        <f>+VLOOKUP(Table1314[[#This Row],[DeviceMAC]],C1654:F3556,3,0)</f>
        <v>44339.679594907415</v>
      </c>
      <c r="K1653">
        <f>+VLOOKUP(Table1314[[#This Row],[DeviceMAC]],C1654:F3556,4,0)</f>
        <v>149</v>
      </c>
      <c r="L1653" t="str">
        <f>VLOOKUP(Table1314[[#This Row],[PrevRecordType]],RecordTypes!$B$13:$C$27,2,0)</f>
        <v>Device Shutdown Start</v>
      </c>
      <c r="M1653" t="str">
        <f>+VLOOKUP(Table1314[[#This Row],[DeviceMAC]],C1654:H3556,5,0)</f>
        <v>Device Shutdown Start</v>
      </c>
    </row>
    <row r="1654" spans="2:13" ht="43.2" hidden="1" x14ac:dyDescent="0.3">
      <c r="B1654" s="5" t="s">
        <v>29</v>
      </c>
      <c r="C1654" s="5" t="s">
        <v>97</v>
      </c>
      <c r="D1654" s="6">
        <v>44339</v>
      </c>
      <c r="E1654" s="28">
        <v>44339.679872685185</v>
      </c>
      <c r="F1654" s="7">
        <v>156</v>
      </c>
      <c r="G1654" s="7" t="str">
        <f>VLOOKUP(Table1314[[#This Row],[LogRecordType]],RecordTypes!$B$13:$C$27,2,0)</f>
        <v>PowerDown Or Network Disconnect Discovered</v>
      </c>
      <c r="H1654" s="5" t="s">
        <v>67</v>
      </c>
      <c r="I1654" s="30">
        <f t="shared" si="25"/>
        <v>44339</v>
      </c>
      <c r="J1654" s="29">
        <f>+VLOOKUP(Table1314[[#This Row],[DeviceMAC]],C1655:F3557,3,0)</f>
        <v>44339.679733796293</v>
      </c>
      <c r="K1654">
        <f>+VLOOKUP(Table1314[[#This Row],[DeviceMAC]],C1655:F3557,4,0)</f>
        <v>151</v>
      </c>
      <c r="L1654" t="str">
        <f>VLOOKUP(Table1314[[#This Row],[PrevRecordType]],RecordTypes!$B$13:$C$27,2,0)</f>
        <v>Device Shutdown Finish</v>
      </c>
      <c r="M1654" t="str">
        <f>+VLOOKUP(Table1314[[#This Row],[DeviceMAC]],C1655:H3557,5,0)</f>
        <v>Device Shutdown Finish</v>
      </c>
    </row>
    <row r="1655" spans="2:13" ht="28.8" hidden="1" x14ac:dyDescent="0.3">
      <c r="B1655" s="5" t="s">
        <v>29</v>
      </c>
      <c r="C1655" s="5" t="s">
        <v>97</v>
      </c>
      <c r="D1655" s="6">
        <v>44339</v>
      </c>
      <c r="E1655" s="28">
        <v>44339.679733796293</v>
      </c>
      <c r="F1655" s="7">
        <v>151</v>
      </c>
      <c r="G1655" s="7" t="str">
        <f>VLOOKUP(Table1314[[#This Row],[LogRecordType]],RecordTypes!$B$13:$C$27,2,0)</f>
        <v>Device Shutdown Finish</v>
      </c>
      <c r="H1655" s="5" t="s">
        <v>98</v>
      </c>
      <c r="I1655" s="30">
        <f t="shared" si="25"/>
        <v>44339</v>
      </c>
      <c r="J1655" s="29">
        <f>+VLOOKUP(Table1314[[#This Row],[DeviceMAC]],C1656:F3558,3,0)</f>
        <v>44339.679479166662</v>
      </c>
      <c r="K1655">
        <f>+VLOOKUP(Table1314[[#This Row],[DeviceMAC]],C1656:F3558,4,0)</f>
        <v>149</v>
      </c>
      <c r="L1655" t="str">
        <f>VLOOKUP(Table1314[[#This Row],[PrevRecordType]],RecordTypes!$B$13:$C$27,2,0)</f>
        <v>Device Shutdown Start</v>
      </c>
      <c r="M1655" t="str">
        <f>+VLOOKUP(Table1314[[#This Row],[DeviceMAC]],C1656:H3558,5,0)</f>
        <v>Device Shutdown Start</v>
      </c>
    </row>
    <row r="1656" spans="2:13" hidden="1" x14ac:dyDescent="0.3">
      <c r="B1656" s="5" t="s">
        <v>26</v>
      </c>
      <c r="C1656" s="5" t="s">
        <v>79</v>
      </c>
      <c r="D1656" s="6">
        <v>44339</v>
      </c>
      <c r="E1656" s="28">
        <v>44339.679594907415</v>
      </c>
      <c r="F1656" s="7">
        <v>149</v>
      </c>
      <c r="G1656" s="7" t="str">
        <f>VLOOKUP(Table1314[[#This Row],[LogRecordType]],RecordTypes!$B$13:$C$27,2,0)</f>
        <v>Device Shutdown Start</v>
      </c>
      <c r="H1656" s="5" t="s">
        <v>80</v>
      </c>
      <c r="I1656" s="30">
        <f t="shared" si="25"/>
        <v>44339</v>
      </c>
      <c r="J1656" s="29">
        <f>+VLOOKUP(Table1314[[#This Row],[DeviceMAC]],C1657:F3559,3,0)</f>
        <v>44339.67914351853</v>
      </c>
      <c r="K1656">
        <f>+VLOOKUP(Table1314[[#This Row],[DeviceMAC]],C1657:F3559,4,0)</f>
        <v>144</v>
      </c>
      <c r="L1656" t="str">
        <f>VLOOKUP(Table1314[[#This Row],[PrevRecordType]],RecordTypes!$B$13:$C$27,2,0)</f>
        <v>User Logout is Good</v>
      </c>
      <c r="M1656" t="str">
        <f>+VLOOKUP(Table1314[[#This Row],[DeviceMAC]],C1657:H3559,5,0)</f>
        <v>User Logout is Good</v>
      </c>
    </row>
    <row r="1657" spans="2:13" ht="43.2" hidden="1" x14ac:dyDescent="0.3">
      <c r="B1657" s="5" t="s">
        <v>26</v>
      </c>
      <c r="C1657" s="5" t="s">
        <v>95</v>
      </c>
      <c r="D1657" s="6">
        <v>44339</v>
      </c>
      <c r="E1657" s="28">
        <v>44339.679594907408</v>
      </c>
      <c r="F1657" s="7">
        <v>156</v>
      </c>
      <c r="G1657" s="7" t="str">
        <f>VLOOKUP(Table1314[[#This Row],[LogRecordType]],RecordTypes!$B$13:$C$27,2,0)</f>
        <v>PowerDown Or Network Disconnect Discovered</v>
      </c>
      <c r="H1657" s="5" t="s">
        <v>67</v>
      </c>
      <c r="I1657" s="30">
        <f t="shared" si="25"/>
        <v>44339</v>
      </c>
      <c r="J1657" s="29">
        <f>+VLOOKUP(Table1314[[#This Row],[DeviceMAC]],C1658:F3560,3,0)</f>
        <v>44339.679479166669</v>
      </c>
      <c r="K1657">
        <f>+VLOOKUP(Table1314[[#This Row],[DeviceMAC]],C1658:F3560,4,0)</f>
        <v>144</v>
      </c>
      <c r="L1657" t="str">
        <f>VLOOKUP(Table1314[[#This Row],[PrevRecordType]],RecordTypes!$B$13:$C$27,2,0)</f>
        <v>User Logout is Good</v>
      </c>
      <c r="M1657" t="str">
        <f>+VLOOKUP(Table1314[[#This Row],[DeviceMAC]],C1658:H3560,5,0)</f>
        <v>User Logout is Good</v>
      </c>
    </row>
    <row r="1658" spans="2:13" hidden="1" x14ac:dyDescent="0.3">
      <c r="B1658" s="5" t="s">
        <v>26</v>
      </c>
      <c r="C1658" s="5" t="s">
        <v>95</v>
      </c>
      <c r="D1658" s="6">
        <v>44339</v>
      </c>
      <c r="E1658" s="28">
        <v>44339.679479166669</v>
      </c>
      <c r="F1658" s="7">
        <v>144</v>
      </c>
      <c r="G1658" s="7" t="str">
        <f>VLOOKUP(Table1314[[#This Row],[LogRecordType]],RecordTypes!$B$13:$C$27,2,0)</f>
        <v>User Logout is Good</v>
      </c>
      <c r="H1658" s="5" t="s">
        <v>102</v>
      </c>
      <c r="I1658" s="30">
        <f t="shared" si="25"/>
        <v>44339</v>
      </c>
      <c r="J1658" s="29">
        <f>+VLOOKUP(Table1314[[#This Row],[DeviceMAC]],C1659:F3561,3,0)</f>
        <v>44339.679131944446</v>
      </c>
      <c r="K1658">
        <f>+VLOOKUP(Table1314[[#This Row],[DeviceMAC]],C1659:F3561,4,0)</f>
        <v>139</v>
      </c>
      <c r="L1658" t="str">
        <f>VLOOKUP(Table1314[[#This Row],[PrevRecordType]],RecordTypes!$B$13:$C$27,2,0)</f>
        <v>User Logout Start</v>
      </c>
      <c r="M1658" t="str">
        <f>+VLOOKUP(Table1314[[#This Row],[DeviceMAC]],C1659:H3561,5,0)</f>
        <v>User Logout Start</v>
      </c>
    </row>
    <row r="1659" spans="2:13" hidden="1" x14ac:dyDescent="0.3">
      <c r="B1659" s="5" t="s">
        <v>29</v>
      </c>
      <c r="C1659" s="5" t="s">
        <v>97</v>
      </c>
      <c r="D1659" s="6">
        <v>44339</v>
      </c>
      <c r="E1659" s="28">
        <v>44339.679479166662</v>
      </c>
      <c r="F1659" s="7">
        <v>149</v>
      </c>
      <c r="G1659" s="7" t="str">
        <f>VLOOKUP(Table1314[[#This Row],[LogRecordType]],RecordTypes!$B$13:$C$27,2,0)</f>
        <v>Device Shutdown Start</v>
      </c>
      <c r="H1659" s="5" t="s">
        <v>98</v>
      </c>
      <c r="I1659" s="30">
        <f t="shared" si="25"/>
        <v>44339</v>
      </c>
      <c r="J1659" s="29">
        <f>+VLOOKUP(Table1314[[#This Row],[DeviceMAC]],C1660:F3562,3,0)</f>
        <v>44339.678668981476</v>
      </c>
      <c r="K1659">
        <f>+VLOOKUP(Table1314[[#This Row],[DeviceMAC]],C1660:F3562,4,0)</f>
        <v>144</v>
      </c>
      <c r="L1659" t="str">
        <f>VLOOKUP(Table1314[[#This Row],[PrevRecordType]],RecordTypes!$B$13:$C$27,2,0)</f>
        <v>User Logout is Good</v>
      </c>
      <c r="M1659" t="str">
        <f>+VLOOKUP(Table1314[[#This Row],[DeviceMAC]],C1660:H3562,5,0)</f>
        <v>User Logout is Good</v>
      </c>
    </row>
    <row r="1660" spans="2:13" ht="43.2" hidden="1" x14ac:dyDescent="0.3">
      <c r="B1660" s="5" t="s">
        <v>26</v>
      </c>
      <c r="C1660" s="5" t="s">
        <v>54</v>
      </c>
      <c r="D1660" s="6">
        <v>44339</v>
      </c>
      <c r="E1660" s="28">
        <v>44339.6793287037</v>
      </c>
      <c r="F1660" s="7">
        <v>156</v>
      </c>
      <c r="G1660" s="7" t="str">
        <f>VLOOKUP(Table1314[[#This Row],[LogRecordType]],RecordTypes!$B$13:$C$27,2,0)</f>
        <v>PowerDown Or Network Disconnect Discovered</v>
      </c>
      <c r="H1660" s="5" t="s">
        <v>67</v>
      </c>
      <c r="I1660" s="30">
        <f t="shared" si="25"/>
        <v>44339</v>
      </c>
      <c r="J1660" s="29">
        <f>+VLOOKUP(Table1314[[#This Row],[DeviceMAC]],C1661:F3563,3,0)</f>
        <v>44339.679166666661</v>
      </c>
      <c r="K1660">
        <f>+VLOOKUP(Table1314[[#This Row],[DeviceMAC]],C1661:F3563,4,0)</f>
        <v>144</v>
      </c>
      <c r="L1660" t="str">
        <f>VLOOKUP(Table1314[[#This Row],[PrevRecordType]],RecordTypes!$B$13:$C$27,2,0)</f>
        <v>User Logout is Good</v>
      </c>
      <c r="M1660" t="str">
        <f>+VLOOKUP(Table1314[[#This Row],[DeviceMAC]],C1661:H3563,5,0)</f>
        <v>User Logout is Good</v>
      </c>
    </row>
    <row r="1661" spans="2:13" ht="43.2" hidden="1" x14ac:dyDescent="0.3">
      <c r="B1661" s="5" t="s">
        <v>26</v>
      </c>
      <c r="C1661" s="5" t="s">
        <v>56</v>
      </c>
      <c r="D1661" s="6">
        <v>44339</v>
      </c>
      <c r="E1661" s="28">
        <v>44339.679317129623</v>
      </c>
      <c r="F1661" s="7">
        <v>156</v>
      </c>
      <c r="G1661" s="7" t="str">
        <f>VLOOKUP(Table1314[[#This Row],[LogRecordType]],RecordTypes!$B$13:$C$27,2,0)</f>
        <v>PowerDown Or Network Disconnect Discovered</v>
      </c>
      <c r="H1661" s="5" t="s">
        <v>67</v>
      </c>
      <c r="I1661" s="30">
        <f t="shared" si="25"/>
        <v>44339</v>
      </c>
      <c r="J1661" s="29">
        <f>+VLOOKUP(Table1314[[#This Row],[DeviceMAC]],C1662:F3564,3,0)</f>
        <v>44339.679201388884</v>
      </c>
      <c r="K1661">
        <f>+VLOOKUP(Table1314[[#This Row],[DeviceMAC]],C1662:F3564,4,0)</f>
        <v>144</v>
      </c>
      <c r="L1661" t="str">
        <f>VLOOKUP(Table1314[[#This Row],[PrevRecordType]],RecordTypes!$B$13:$C$27,2,0)</f>
        <v>User Logout is Good</v>
      </c>
      <c r="M1661" t="str">
        <f>+VLOOKUP(Table1314[[#This Row],[DeviceMAC]],C1662:H3564,5,0)</f>
        <v>User Logout is Good</v>
      </c>
    </row>
    <row r="1662" spans="2:13" hidden="1" x14ac:dyDescent="0.3">
      <c r="B1662" s="5" t="s">
        <v>26</v>
      </c>
      <c r="C1662" s="5" t="s">
        <v>56</v>
      </c>
      <c r="D1662" s="6">
        <v>44339</v>
      </c>
      <c r="E1662" s="28">
        <v>44339.679201388884</v>
      </c>
      <c r="F1662" s="7">
        <v>144</v>
      </c>
      <c r="G1662" s="7" t="str">
        <f>VLOOKUP(Table1314[[#This Row],[LogRecordType]],RecordTypes!$B$13:$C$27,2,0)</f>
        <v>User Logout is Good</v>
      </c>
      <c r="H1662" s="5" t="s">
        <v>68</v>
      </c>
      <c r="I1662" s="30">
        <f t="shared" si="25"/>
        <v>44339</v>
      </c>
      <c r="J1662" s="29">
        <f>+VLOOKUP(Table1314[[#This Row],[DeviceMAC]],C1663:F3565,3,0)</f>
        <v>44339.678831018515</v>
      </c>
      <c r="K1662">
        <f>+VLOOKUP(Table1314[[#This Row],[DeviceMAC]],C1663:F3565,4,0)</f>
        <v>139</v>
      </c>
      <c r="L1662" t="str">
        <f>VLOOKUP(Table1314[[#This Row],[PrevRecordType]],RecordTypes!$B$13:$C$27,2,0)</f>
        <v>User Logout Start</v>
      </c>
      <c r="M1662" t="str">
        <f>+VLOOKUP(Table1314[[#This Row],[DeviceMAC]],C1663:H3565,5,0)</f>
        <v>User Logout Start</v>
      </c>
    </row>
    <row r="1663" spans="2:13" hidden="1" x14ac:dyDescent="0.3">
      <c r="B1663" s="5" t="s">
        <v>26</v>
      </c>
      <c r="C1663" s="5" t="s">
        <v>54</v>
      </c>
      <c r="D1663" s="6">
        <v>44339</v>
      </c>
      <c r="E1663" s="28">
        <v>44339.679166666661</v>
      </c>
      <c r="F1663" s="7">
        <v>144</v>
      </c>
      <c r="G1663" s="7" t="str">
        <f>VLOOKUP(Table1314[[#This Row],[LogRecordType]],RecordTypes!$B$13:$C$27,2,0)</f>
        <v>User Logout is Good</v>
      </c>
      <c r="H1663" s="5" t="s">
        <v>88</v>
      </c>
      <c r="I1663" s="30">
        <f t="shared" si="25"/>
        <v>44339</v>
      </c>
      <c r="J1663" s="29">
        <f>+VLOOKUP(Table1314[[#This Row],[DeviceMAC]],C1664:F3566,3,0)</f>
        <v>44339.678680555553</v>
      </c>
      <c r="K1663">
        <f>+VLOOKUP(Table1314[[#This Row],[DeviceMAC]],C1664:F3566,4,0)</f>
        <v>139</v>
      </c>
      <c r="L1663" t="str">
        <f>VLOOKUP(Table1314[[#This Row],[PrevRecordType]],RecordTypes!$B$13:$C$27,2,0)</f>
        <v>User Logout Start</v>
      </c>
      <c r="M1663" t="str">
        <f>+VLOOKUP(Table1314[[#This Row],[DeviceMAC]],C1664:H3566,5,0)</f>
        <v>User Logout Start</v>
      </c>
    </row>
    <row r="1664" spans="2:13" hidden="1" x14ac:dyDescent="0.3">
      <c r="B1664" s="5" t="s">
        <v>26</v>
      </c>
      <c r="C1664" s="5" t="s">
        <v>79</v>
      </c>
      <c r="D1664" s="6">
        <v>44339</v>
      </c>
      <c r="E1664" s="28">
        <v>44339.67914351853</v>
      </c>
      <c r="F1664" s="7">
        <v>144</v>
      </c>
      <c r="G1664" s="7" t="str">
        <f>VLOOKUP(Table1314[[#This Row],[LogRecordType]],RecordTypes!$B$13:$C$27,2,0)</f>
        <v>User Logout is Good</v>
      </c>
      <c r="H1664" s="5" t="s">
        <v>82</v>
      </c>
      <c r="I1664" s="30">
        <f t="shared" si="25"/>
        <v>44339</v>
      </c>
      <c r="J1664" s="29">
        <f>+VLOOKUP(Table1314[[#This Row],[DeviceMAC]],C1665:F3567,3,0)</f>
        <v>44339.67872685186</v>
      </c>
      <c r="K1664">
        <f>+VLOOKUP(Table1314[[#This Row],[DeviceMAC]],C1665:F3567,4,0)</f>
        <v>139</v>
      </c>
      <c r="L1664" t="str">
        <f>VLOOKUP(Table1314[[#This Row],[PrevRecordType]],RecordTypes!$B$13:$C$27,2,0)</f>
        <v>User Logout Start</v>
      </c>
      <c r="M1664" t="str">
        <f>+VLOOKUP(Table1314[[#This Row],[DeviceMAC]],C1665:H3567,5,0)</f>
        <v>User Logout Start</v>
      </c>
    </row>
    <row r="1665" spans="2:13" hidden="1" x14ac:dyDescent="0.3">
      <c r="B1665" s="5" t="s">
        <v>26</v>
      </c>
      <c r="C1665" s="5" t="s">
        <v>95</v>
      </c>
      <c r="D1665" s="6">
        <v>44339</v>
      </c>
      <c r="E1665" s="28">
        <v>44339.679131944446</v>
      </c>
      <c r="F1665" s="7">
        <v>139</v>
      </c>
      <c r="G1665" s="7" t="str">
        <f>VLOOKUP(Table1314[[#This Row],[LogRecordType]],RecordTypes!$B$13:$C$27,2,0)</f>
        <v>User Logout Start</v>
      </c>
      <c r="H1665" s="5" t="s">
        <v>102</v>
      </c>
      <c r="I1665" s="30">
        <f t="shared" si="25"/>
        <v>44339</v>
      </c>
      <c r="J1665" s="29">
        <f>+VLOOKUP(Table1314[[#This Row],[DeviceMAC]],C1666:F3568,3,0)</f>
        <v>44339.304629629631</v>
      </c>
      <c r="K1665">
        <f>+VLOOKUP(Table1314[[#This Row],[DeviceMAC]],C1666:F3568,4,0)</f>
        <v>123</v>
      </c>
      <c r="L1665" t="str">
        <f>VLOOKUP(Table1314[[#This Row],[PrevRecordType]],RecordTypes!$B$13:$C$27,2,0)</f>
        <v>User Login Start is Good</v>
      </c>
      <c r="M1665" t="str">
        <f>+VLOOKUP(Table1314[[#This Row],[DeviceMAC]],C1666:H3568,5,0)</f>
        <v>User Login Start is Good</v>
      </c>
    </row>
    <row r="1666" spans="2:13" hidden="1" x14ac:dyDescent="0.3">
      <c r="B1666" s="5" t="s">
        <v>26</v>
      </c>
      <c r="C1666" s="5" t="s">
        <v>56</v>
      </c>
      <c r="D1666" s="6">
        <v>44339</v>
      </c>
      <c r="E1666" s="28">
        <v>44339.678831018515</v>
      </c>
      <c r="F1666" s="7">
        <v>139</v>
      </c>
      <c r="G1666" s="7" t="str">
        <f>VLOOKUP(Table1314[[#This Row],[LogRecordType]],RecordTypes!$B$13:$C$27,2,0)</f>
        <v>User Logout Start</v>
      </c>
      <c r="H1666" s="5" t="s">
        <v>68</v>
      </c>
      <c r="I1666" s="30">
        <f t="shared" si="25"/>
        <v>44339</v>
      </c>
      <c r="J1666" s="29">
        <f>+VLOOKUP(Table1314[[#This Row],[DeviceMAC]],C1667:F3569,3,0)</f>
        <v>44339.293124999997</v>
      </c>
      <c r="K1666">
        <f>+VLOOKUP(Table1314[[#This Row],[DeviceMAC]],C1667:F3569,4,0)</f>
        <v>123</v>
      </c>
      <c r="L1666" t="str">
        <f>VLOOKUP(Table1314[[#This Row],[PrevRecordType]],RecordTypes!$B$13:$C$27,2,0)</f>
        <v>User Login Start is Good</v>
      </c>
      <c r="M1666" t="str">
        <f>+VLOOKUP(Table1314[[#This Row],[DeviceMAC]],C1667:H3569,5,0)</f>
        <v>User Login Start is Good</v>
      </c>
    </row>
    <row r="1667" spans="2:13" ht="28.8" hidden="1" x14ac:dyDescent="0.3">
      <c r="B1667" s="5" t="s">
        <v>26</v>
      </c>
      <c r="C1667" s="5" t="s">
        <v>79</v>
      </c>
      <c r="D1667" s="6">
        <v>44339</v>
      </c>
      <c r="E1667" s="28">
        <v>44339.67872685186</v>
      </c>
      <c r="F1667" s="7">
        <v>139</v>
      </c>
      <c r="G1667" s="7" t="str">
        <f>VLOOKUP(Table1314[[#This Row],[LogRecordType]],RecordTypes!$B$13:$C$27,2,0)</f>
        <v>User Logout Start</v>
      </c>
      <c r="H1667" s="5" t="s">
        <v>81</v>
      </c>
      <c r="I1667" s="30">
        <f t="shared" si="25"/>
        <v>44339</v>
      </c>
      <c r="J1667" s="29">
        <f>+VLOOKUP(Table1314[[#This Row],[DeviceMAC]],C1668:F3570,3,0)</f>
        <v>44339.293715277789</v>
      </c>
      <c r="K1667">
        <f>+VLOOKUP(Table1314[[#This Row],[DeviceMAC]],C1668:F3570,4,0)</f>
        <v>123</v>
      </c>
      <c r="L1667" t="str">
        <f>VLOOKUP(Table1314[[#This Row],[PrevRecordType]],RecordTypes!$B$13:$C$27,2,0)</f>
        <v>User Login Start is Good</v>
      </c>
      <c r="M1667" t="str">
        <f>+VLOOKUP(Table1314[[#This Row],[DeviceMAC]],C1668:H3570,5,0)</f>
        <v>User Login Start is Good</v>
      </c>
    </row>
    <row r="1668" spans="2:13" hidden="1" x14ac:dyDescent="0.3">
      <c r="B1668" s="5" t="s">
        <v>26</v>
      </c>
      <c r="C1668" s="5" t="s">
        <v>54</v>
      </c>
      <c r="D1668" s="6">
        <v>44339</v>
      </c>
      <c r="E1668" s="28">
        <v>44339.678680555553</v>
      </c>
      <c r="F1668" s="7">
        <v>139</v>
      </c>
      <c r="G1668" s="7" t="str">
        <f>VLOOKUP(Table1314[[#This Row],[LogRecordType]],RecordTypes!$B$13:$C$27,2,0)</f>
        <v>User Logout Start</v>
      </c>
      <c r="H1668" s="5" t="s">
        <v>88</v>
      </c>
      <c r="I1668" s="30">
        <f t="shared" si="25"/>
        <v>44339</v>
      </c>
      <c r="J1668" s="29">
        <f>+VLOOKUP(Table1314[[#This Row],[DeviceMAC]],C1669:F3571,3,0)</f>
        <v>44339.295381944445</v>
      </c>
      <c r="K1668">
        <f>+VLOOKUP(Table1314[[#This Row],[DeviceMAC]],C1669:F3571,4,0)</f>
        <v>123</v>
      </c>
      <c r="L1668" t="str">
        <f>VLOOKUP(Table1314[[#This Row],[PrevRecordType]],RecordTypes!$B$13:$C$27,2,0)</f>
        <v>User Login Start is Good</v>
      </c>
      <c r="M1668" t="str">
        <f>+VLOOKUP(Table1314[[#This Row],[DeviceMAC]],C1669:H3571,5,0)</f>
        <v>User Login Start is Good</v>
      </c>
    </row>
    <row r="1669" spans="2:13" hidden="1" x14ac:dyDescent="0.3">
      <c r="B1669" s="5" t="s">
        <v>29</v>
      </c>
      <c r="C1669" s="5" t="s">
        <v>97</v>
      </c>
      <c r="D1669" s="6">
        <v>44339</v>
      </c>
      <c r="E1669" s="28">
        <v>44339.678668981476</v>
      </c>
      <c r="F1669" s="7">
        <v>144</v>
      </c>
      <c r="G1669" s="7" t="str">
        <f>VLOOKUP(Table1314[[#This Row],[LogRecordType]],RecordTypes!$B$13:$C$27,2,0)</f>
        <v>User Logout is Good</v>
      </c>
      <c r="H1669" s="5" t="s">
        <v>94</v>
      </c>
      <c r="I1669" s="30">
        <f t="shared" si="25"/>
        <v>44339</v>
      </c>
      <c r="J1669" s="29">
        <f>+VLOOKUP(Table1314[[#This Row],[DeviceMAC]],C1670:F3572,3,0)</f>
        <v>44339.67828703703</v>
      </c>
      <c r="K1669">
        <f>+VLOOKUP(Table1314[[#This Row],[DeviceMAC]],C1670:F3572,4,0)</f>
        <v>139</v>
      </c>
      <c r="L1669" t="str">
        <f>VLOOKUP(Table1314[[#This Row],[PrevRecordType]],RecordTypes!$B$13:$C$27,2,0)</f>
        <v>User Logout Start</v>
      </c>
      <c r="M1669" t="str">
        <f>+VLOOKUP(Table1314[[#This Row],[DeviceMAC]],C1670:H3572,5,0)</f>
        <v>User Logout Start</v>
      </c>
    </row>
    <row r="1670" spans="2:13" ht="28.8" hidden="1" x14ac:dyDescent="0.3">
      <c r="B1670" s="5" t="s">
        <v>29</v>
      </c>
      <c r="C1670" s="5" t="s">
        <v>97</v>
      </c>
      <c r="D1670" s="6">
        <v>44339</v>
      </c>
      <c r="E1670" s="28">
        <v>44339.67828703703</v>
      </c>
      <c r="F1670" s="7">
        <v>139</v>
      </c>
      <c r="G1670" s="7" t="str">
        <f>VLOOKUP(Table1314[[#This Row],[LogRecordType]],RecordTypes!$B$13:$C$27,2,0)</f>
        <v>User Logout Start</v>
      </c>
      <c r="H1670" s="5" t="s">
        <v>99</v>
      </c>
      <c r="I1670" s="30">
        <f t="shared" si="25"/>
        <v>44339</v>
      </c>
      <c r="J1670" s="29">
        <f>+VLOOKUP(Table1314[[#This Row],[DeviceMAC]],C1671:F3573,3,0)</f>
        <v>44339.300428240735</v>
      </c>
      <c r="K1670">
        <f>+VLOOKUP(Table1314[[#This Row],[DeviceMAC]],C1671:F3573,4,0)</f>
        <v>123</v>
      </c>
      <c r="L1670" t="str">
        <f>VLOOKUP(Table1314[[#This Row],[PrevRecordType]],RecordTypes!$B$13:$C$27,2,0)</f>
        <v>User Login Start is Good</v>
      </c>
      <c r="M1670" t="str">
        <f>+VLOOKUP(Table1314[[#This Row],[DeviceMAC]],C1671:H3573,5,0)</f>
        <v>User Login Start is Good</v>
      </c>
    </row>
    <row r="1671" spans="2:13" ht="43.2" hidden="1" x14ac:dyDescent="0.3">
      <c r="B1671" s="5" t="s">
        <v>26</v>
      </c>
      <c r="C1671" s="5" t="s">
        <v>85</v>
      </c>
      <c r="D1671" s="6">
        <v>44339</v>
      </c>
      <c r="E1671" s="28">
        <v>44339.675509259272</v>
      </c>
      <c r="F1671" s="7">
        <v>156</v>
      </c>
      <c r="G1671" s="7" t="str">
        <f>VLOOKUP(Table1314[[#This Row],[LogRecordType]],RecordTypes!$B$13:$C$27,2,0)</f>
        <v>PowerDown Or Network Disconnect Discovered</v>
      </c>
      <c r="H1671" s="5" t="s">
        <v>67</v>
      </c>
      <c r="I1671" s="30">
        <f t="shared" si="25"/>
        <v>44339</v>
      </c>
      <c r="J1671" s="29">
        <f>+VLOOKUP(Table1314[[#This Row],[DeviceMAC]],C1672:F3574,3,0)</f>
        <v>44339.67537037038</v>
      </c>
      <c r="K1671">
        <f>+VLOOKUP(Table1314[[#This Row],[DeviceMAC]],C1672:F3574,4,0)</f>
        <v>151</v>
      </c>
      <c r="L1671" t="str">
        <f>VLOOKUP(Table1314[[#This Row],[PrevRecordType]],RecordTypes!$B$13:$C$27,2,0)</f>
        <v>Device Shutdown Finish</v>
      </c>
      <c r="M1671" t="str">
        <f>+VLOOKUP(Table1314[[#This Row],[DeviceMAC]],C1672:H3574,5,0)</f>
        <v>Device Shutdown Finish</v>
      </c>
    </row>
    <row r="1672" spans="2:13" ht="28.8" hidden="1" x14ac:dyDescent="0.3">
      <c r="B1672" s="5" t="s">
        <v>26</v>
      </c>
      <c r="C1672" s="5" t="s">
        <v>85</v>
      </c>
      <c r="D1672" s="6">
        <v>44339</v>
      </c>
      <c r="E1672" s="28">
        <v>44339.67537037038</v>
      </c>
      <c r="F1672" s="7">
        <v>151</v>
      </c>
      <c r="G1672" s="7" t="str">
        <f>VLOOKUP(Table1314[[#This Row],[LogRecordType]],RecordTypes!$B$13:$C$27,2,0)</f>
        <v>Device Shutdown Finish</v>
      </c>
      <c r="H1672" s="5" t="s">
        <v>86</v>
      </c>
      <c r="I1672" s="30">
        <f t="shared" si="25"/>
        <v>44339</v>
      </c>
      <c r="J1672" s="29">
        <f>+VLOOKUP(Table1314[[#This Row],[DeviceMAC]],C1673:F3575,3,0)</f>
        <v>44339.674583333341</v>
      </c>
      <c r="K1672">
        <f>+VLOOKUP(Table1314[[#This Row],[DeviceMAC]],C1673:F3575,4,0)</f>
        <v>149</v>
      </c>
      <c r="L1672" t="str">
        <f>VLOOKUP(Table1314[[#This Row],[PrevRecordType]],RecordTypes!$B$13:$C$27,2,0)</f>
        <v>Device Shutdown Start</v>
      </c>
      <c r="M1672" t="str">
        <f>+VLOOKUP(Table1314[[#This Row],[DeviceMAC]],C1673:H3575,5,0)</f>
        <v>Device Shutdown Start</v>
      </c>
    </row>
    <row r="1673" spans="2:13" hidden="1" x14ac:dyDescent="0.3">
      <c r="B1673" s="5" t="s">
        <v>26</v>
      </c>
      <c r="C1673" s="5" t="s">
        <v>85</v>
      </c>
      <c r="D1673" s="6">
        <v>44339</v>
      </c>
      <c r="E1673" s="28">
        <v>44339.674583333341</v>
      </c>
      <c r="F1673" s="7">
        <v>149</v>
      </c>
      <c r="G1673" s="7" t="str">
        <f>VLOOKUP(Table1314[[#This Row],[LogRecordType]],RecordTypes!$B$13:$C$27,2,0)</f>
        <v>Device Shutdown Start</v>
      </c>
      <c r="H1673" s="5" t="s">
        <v>86</v>
      </c>
      <c r="I1673" s="30">
        <f t="shared" si="25"/>
        <v>44339</v>
      </c>
      <c r="J1673" s="29">
        <f>+VLOOKUP(Table1314[[#This Row],[DeviceMAC]],C1674:F3576,3,0)</f>
        <v>44339.674085648156</v>
      </c>
      <c r="K1673">
        <f>+VLOOKUP(Table1314[[#This Row],[DeviceMAC]],C1674:F3576,4,0)</f>
        <v>144</v>
      </c>
      <c r="L1673" t="str">
        <f>VLOOKUP(Table1314[[#This Row],[PrevRecordType]],RecordTypes!$B$13:$C$27,2,0)</f>
        <v>User Logout is Good</v>
      </c>
      <c r="M1673" t="str">
        <f>+VLOOKUP(Table1314[[#This Row],[DeviceMAC]],C1674:H3576,5,0)</f>
        <v>User Logout is Good</v>
      </c>
    </row>
    <row r="1674" spans="2:13" hidden="1" x14ac:dyDescent="0.3">
      <c r="B1674" s="5" t="s">
        <v>26</v>
      </c>
      <c r="C1674" s="5" t="s">
        <v>85</v>
      </c>
      <c r="D1674" s="6">
        <v>44339</v>
      </c>
      <c r="E1674" s="28">
        <v>44339.674085648156</v>
      </c>
      <c r="F1674" s="7">
        <v>144</v>
      </c>
      <c r="G1674" s="7" t="str">
        <f>VLOOKUP(Table1314[[#This Row],[LogRecordType]],RecordTypes!$B$13:$C$27,2,0)</f>
        <v>User Logout is Good</v>
      </c>
      <c r="H1674" s="5" t="s">
        <v>90</v>
      </c>
      <c r="I1674" s="30">
        <f t="shared" si="25"/>
        <v>44339</v>
      </c>
      <c r="J1674" s="29">
        <f>+VLOOKUP(Table1314[[#This Row],[DeviceMAC]],C1675:F3577,3,0)</f>
        <v>44339.673703703709</v>
      </c>
      <c r="K1674">
        <f>+VLOOKUP(Table1314[[#This Row],[DeviceMAC]],C1675:F3577,4,0)</f>
        <v>139</v>
      </c>
      <c r="L1674" t="str">
        <f>VLOOKUP(Table1314[[#This Row],[PrevRecordType]],RecordTypes!$B$13:$C$27,2,0)</f>
        <v>User Logout Start</v>
      </c>
      <c r="M1674" t="str">
        <f>+VLOOKUP(Table1314[[#This Row],[DeviceMAC]],C1675:H3577,5,0)</f>
        <v>User Logout Start</v>
      </c>
    </row>
    <row r="1675" spans="2:13" ht="28.8" hidden="1" x14ac:dyDescent="0.3">
      <c r="B1675" s="5" t="s">
        <v>26</v>
      </c>
      <c r="C1675" s="5" t="s">
        <v>85</v>
      </c>
      <c r="D1675" s="6">
        <v>44339</v>
      </c>
      <c r="E1675" s="28">
        <v>44339.673703703709</v>
      </c>
      <c r="F1675" s="7">
        <v>139</v>
      </c>
      <c r="G1675" s="7" t="str">
        <f>VLOOKUP(Table1314[[#This Row],[LogRecordType]],RecordTypes!$B$13:$C$27,2,0)</f>
        <v>User Logout Start</v>
      </c>
      <c r="H1675" s="5" t="s">
        <v>89</v>
      </c>
      <c r="I1675" s="30">
        <f t="shared" ref="I1675:I1738" si="26">+VLOOKUP(C1675,C1676:H3578,2,0)</f>
        <v>44339</v>
      </c>
      <c r="J1675" s="29">
        <f>+VLOOKUP(Table1314[[#This Row],[DeviceMAC]],C1676:F3578,3,0)</f>
        <v>44339.295532407414</v>
      </c>
      <c r="K1675">
        <f>+VLOOKUP(Table1314[[#This Row],[DeviceMAC]],C1676:F3578,4,0)</f>
        <v>123</v>
      </c>
      <c r="L1675" t="str">
        <f>VLOOKUP(Table1314[[#This Row],[PrevRecordType]],RecordTypes!$B$13:$C$27,2,0)</f>
        <v>User Login Start is Good</v>
      </c>
      <c r="M1675" t="str">
        <f>+VLOOKUP(Table1314[[#This Row],[DeviceMAC]],C1676:H3578,5,0)</f>
        <v>User Login Start is Good</v>
      </c>
    </row>
    <row r="1676" spans="2:13" ht="43.2" hidden="1" x14ac:dyDescent="0.3">
      <c r="B1676" s="5" t="s">
        <v>29</v>
      </c>
      <c r="C1676" s="5" t="s">
        <v>70</v>
      </c>
      <c r="D1676" s="6">
        <v>44339</v>
      </c>
      <c r="E1676" s="28">
        <v>44339.671944444446</v>
      </c>
      <c r="F1676" s="7">
        <v>156</v>
      </c>
      <c r="G1676" s="7" t="str">
        <f>VLOOKUP(Table1314[[#This Row],[LogRecordType]],RecordTypes!$B$13:$C$27,2,0)</f>
        <v>PowerDown Or Network Disconnect Discovered</v>
      </c>
      <c r="H1676" s="5" t="s">
        <v>67</v>
      </c>
      <c r="I1676" s="30">
        <f t="shared" si="26"/>
        <v>44339</v>
      </c>
      <c r="J1676" s="29">
        <f>+VLOOKUP(Table1314[[#This Row],[DeviceMAC]],C1677:F3579,3,0)</f>
        <v>44339.671793981484</v>
      </c>
      <c r="K1676">
        <f>+VLOOKUP(Table1314[[#This Row],[DeviceMAC]],C1677:F3579,4,0)</f>
        <v>151</v>
      </c>
      <c r="L1676" t="str">
        <f>VLOOKUP(Table1314[[#This Row],[PrevRecordType]],RecordTypes!$B$13:$C$27,2,0)</f>
        <v>Device Shutdown Finish</v>
      </c>
      <c r="M1676" t="str">
        <f>+VLOOKUP(Table1314[[#This Row],[DeviceMAC]],C1677:H3579,5,0)</f>
        <v>Device Shutdown Finish</v>
      </c>
    </row>
    <row r="1677" spans="2:13" ht="28.8" hidden="1" x14ac:dyDescent="0.3">
      <c r="B1677" s="5" t="s">
        <v>29</v>
      </c>
      <c r="C1677" s="5" t="s">
        <v>70</v>
      </c>
      <c r="D1677" s="6">
        <v>44339</v>
      </c>
      <c r="E1677" s="28">
        <v>44339.671793981484</v>
      </c>
      <c r="F1677" s="7">
        <v>151</v>
      </c>
      <c r="G1677" s="7" t="str">
        <f>VLOOKUP(Table1314[[#This Row],[LogRecordType]],RecordTypes!$B$13:$C$27,2,0)</f>
        <v>Device Shutdown Finish</v>
      </c>
      <c r="H1677" s="5" t="s">
        <v>71</v>
      </c>
      <c r="I1677" s="30">
        <f t="shared" si="26"/>
        <v>44339</v>
      </c>
      <c r="J1677" s="29">
        <f>+VLOOKUP(Table1314[[#This Row],[DeviceMAC]],C1678:F3580,3,0)</f>
        <v>44339.671516203707</v>
      </c>
      <c r="K1677">
        <f>+VLOOKUP(Table1314[[#This Row],[DeviceMAC]],C1678:F3580,4,0)</f>
        <v>149</v>
      </c>
      <c r="L1677" t="str">
        <f>VLOOKUP(Table1314[[#This Row],[PrevRecordType]],RecordTypes!$B$13:$C$27,2,0)</f>
        <v>Device Shutdown Start</v>
      </c>
      <c r="M1677" t="str">
        <f>+VLOOKUP(Table1314[[#This Row],[DeviceMAC]],C1678:H3580,5,0)</f>
        <v>Device Shutdown Start</v>
      </c>
    </row>
    <row r="1678" spans="2:13" hidden="1" x14ac:dyDescent="0.3">
      <c r="B1678" s="5" t="s">
        <v>29</v>
      </c>
      <c r="C1678" s="5" t="s">
        <v>70</v>
      </c>
      <c r="D1678" s="6">
        <v>44339</v>
      </c>
      <c r="E1678" s="28">
        <v>44339.671516203707</v>
      </c>
      <c r="F1678" s="7">
        <v>149</v>
      </c>
      <c r="G1678" s="7" t="str">
        <f>VLOOKUP(Table1314[[#This Row],[LogRecordType]],RecordTypes!$B$13:$C$27,2,0)</f>
        <v>Device Shutdown Start</v>
      </c>
      <c r="H1678" s="5" t="s">
        <v>71</v>
      </c>
      <c r="I1678" s="30">
        <f t="shared" si="26"/>
        <v>44339</v>
      </c>
      <c r="J1678" s="29">
        <f>+VLOOKUP(Table1314[[#This Row],[DeviceMAC]],C1679:F3581,3,0)</f>
        <v>44339.671180555561</v>
      </c>
      <c r="K1678">
        <f>+VLOOKUP(Table1314[[#This Row],[DeviceMAC]],C1679:F3581,4,0)</f>
        <v>144</v>
      </c>
      <c r="L1678" t="str">
        <f>VLOOKUP(Table1314[[#This Row],[PrevRecordType]],RecordTypes!$B$13:$C$27,2,0)</f>
        <v>User Logout is Good</v>
      </c>
      <c r="M1678" t="str">
        <f>+VLOOKUP(Table1314[[#This Row],[DeviceMAC]],C1679:H3581,5,0)</f>
        <v>User Logout is Good</v>
      </c>
    </row>
    <row r="1679" spans="2:13" ht="43.2" hidden="1" x14ac:dyDescent="0.3">
      <c r="B1679" s="5" t="s">
        <v>29</v>
      </c>
      <c r="C1679" s="5" t="s">
        <v>60</v>
      </c>
      <c r="D1679" s="6">
        <v>44339</v>
      </c>
      <c r="E1679" s="28">
        <v>44339.671354166669</v>
      </c>
      <c r="F1679" s="7">
        <v>156</v>
      </c>
      <c r="G1679" s="7" t="str">
        <f>VLOOKUP(Table1314[[#This Row],[LogRecordType]],RecordTypes!$B$13:$C$27,2,0)</f>
        <v>PowerDown Or Network Disconnect Discovered</v>
      </c>
      <c r="H1679" s="5" t="s">
        <v>67</v>
      </c>
      <c r="I1679" s="30">
        <f t="shared" si="26"/>
        <v>44339</v>
      </c>
      <c r="J1679" s="29">
        <f>+VLOOKUP(Table1314[[#This Row],[DeviceMAC]],C1680:F3582,3,0)</f>
        <v>44339.67123842593</v>
      </c>
      <c r="K1679">
        <f>+VLOOKUP(Table1314[[#This Row],[DeviceMAC]],C1680:F3582,4,0)</f>
        <v>144</v>
      </c>
      <c r="L1679" t="str">
        <f>VLOOKUP(Table1314[[#This Row],[PrevRecordType]],RecordTypes!$B$13:$C$27,2,0)</f>
        <v>User Logout is Good</v>
      </c>
      <c r="M1679" t="str">
        <f>+VLOOKUP(Table1314[[#This Row],[DeviceMAC]],C1680:H3582,5,0)</f>
        <v>User Logout is Good</v>
      </c>
    </row>
    <row r="1680" spans="2:13" hidden="1" x14ac:dyDescent="0.3">
      <c r="B1680" s="5" t="s">
        <v>29</v>
      </c>
      <c r="C1680" s="5" t="s">
        <v>60</v>
      </c>
      <c r="D1680" s="6">
        <v>44339</v>
      </c>
      <c r="E1680" s="28">
        <v>44339.67123842593</v>
      </c>
      <c r="F1680" s="7">
        <v>144</v>
      </c>
      <c r="G1680" s="7" t="str">
        <f>VLOOKUP(Table1314[[#This Row],[LogRecordType]],RecordTypes!$B$13:$C$27,2,0)</f>
        <v>User Logout is Good</v>
      </c>
      <c r="H1680" s="5" t="s">
        <v>76</v>
      </c>
      <c r="I1680" s="30">
        <f t="shared" si="26"/>
        <v>44339</v>
      </c>
      <c r="J1680" s="29">
        <f>+VLOOKUP(Table1314[[#This Row],[DeviceMAC]],C1681:F3583,3,0)</f>
        <v>44339.670729166668</v>
      </c>
      <c r="K1680">
        <f>+VLOOKUP(Table1314[[#This Row],[DeviceMAC]],C1681:F3583,4,0)</f>
        <v>139</v>
      </c>
      <c r="L1680" t="str">
        <f>VLOOKUP(Table1314[[#This Row],[PrevRecordType]],RecordTypes!$B$13:$C$27,2,0)</f>
        <v>User Logout Start</v>
      </c>
      <c r="M1680" t="str">
        <f>+VLOOKUP(Table1314[[#This Row],[DeviceMAC]],C1681:H3583,5,0)</f>
        <v>User Logout Start</v>
      </c>
    </row>
    <row r="1681" spans="2:13" hidden="1" x14ac:dyDescent="0.3">
      <c r="B1681" s="5" t="s">
        <v>29</v>
      </c>
      <c r="C1681" s="5" t="s">
        <v>70</v>
      </c>
      <c r="D1681" s="6">
        <v>44339</v>
      </c>
      <c r="E1681" s="28">
        <v>44339.671180555561</v>
      </c>
      <c r="F1681" s="7">
        <v>144</v>
      </c>
      <c r="G1681" s="7" t="str">
        <f>VLOOKUP(Table1314[[#This Row],[LogRecordType]],RecordTypes!$B$13:$C$27,2,0)</f>
        <v>User Logout is Good</v>
      </c>
      <c r="H1681" s="5" t="s">
        <v>78</v>
      </c>
      <c r="I1681" s="30">
        <f t="shared" si="26"/>
        <v>44339</v>
      </c>
      <c r="J1681" s="29">
        <f>+VLOOKUP(Table1314[[#This Row],[DeviceMAC]],C1682:F3584,3,0)</f>
        <v>44339.669930555559</v>
      </c>
      <c r="K1681">
        <f>+VLOOKUP(Table1314[[#This Row],[DeviceMAC]],C1682:F3584,4,0)</f>
        <v>139</v>
      </c>
      <c r="L1681" t="str">
        <f>VLOOKUP(Table1314[[#This Row],[PrevRecordType]],RecordTypes!$B$13:$C$27,2,0)</f>
        <v>User Logout Start</v>
      </c>
      <c r="M1681" t="str">
        <f>+VLOOKUP(Table1314[[#This Row],[DeviceMAC]],C1682:H3584,5,0)</f>
        <v>User Logout Start</v>
      </c>
    </row>
    <row r="1682" spans="2:13" hidden="1" x14ac:dyDescent="0.3">
      <c r="B1682" s="5" t="s">
        <v>29</v>
      </c>
      <c r="C1682" s="5" t="s">
        <v>60</v>
      </c>
      <c r="D1682" s="6">
        <v>44339</v>
      </c>
      <c r="E1682" s="28">
        <v>44339.670729166668</v>
      </c>
      <c r="F1682" s="7">
        <v>139</v>
      </c>
      <c r="G1682" s="7" t="str">
        <f>VLOOKUP(Table1314[[#This Row],[LogRecordType]],RecordTypes!$B$13:$C$27,2,0)</f>
        <v>User Logout Start</v>
      </c>
      <c r="H1682" s="5" t="s">
        <v>76</v>
      </c>
      <c r="I1682" s="30">
        <f t="shared" si="26"/>
        <v>44339</v>
      </c>
      <c r="J1682" s="29">
        <f>+VLOOKUP(Table1314[[#This Row],[DeviceMAC]],C1683:F3585,3,0)</f>
        <v>44339.291956018526</v>
      </c>
      <c r="K1682">
        <f>+VLOOKUP(Table1314[[#This Row],[DeviceMAC]],C1683:F3585,4,0)</f>
        <v>123</v>
      </c>
      <c r="L1682" t="str">
        <f>VLOOKUP(Table1314[[#This Row],[PrevRecordType]],RecordTypes!$B$13:$C$27,2,0)</f>
        <v>User Login Start is Good</v>
      </c>
      <c r="M1682" t="str">
        <f>+VLOOKUP(Table1314[[#This Row],[DeviceMAC]],C1683:H3585,5,0)</f>
        <v>User Login Start is Good</v>
      </c>
    </row>
    <row r="1683" spans="2:13" ht="28.8" hidden="1" x14ac:dyDescent="0.3">
      <c r="B1683" s="5" t="s">
        <v>29</v>
      </c>
      <c r="C1683" s="5" t="s">
        <v>70</v>
      </c>
      <c r="D1683" s="6">
        <v>44339</v>
      </c>
      <c r="E1683" s="28">
        <v>44339.669930555559</v>
      </c>
      <c r="F1683" s="7">
        <v>139</v>
      </c>
      <c r="G1683" s="7" t="str">
        <f>VLOOKUP(Table1314[[#This Row],[LogRecordType]],RecordTypes!$B$13:$C$27,2,0)</f>
        <v>User Logout Start</v>
      </c>
      <c r="H1683" s="5" t="s">
        <v>77</v>
      </c>
      <c r="I1683" s="30">
        <f t="shared" si="26"/>
        <v>44339</v>
      </c>
      <c r="J1683" s="29">
        <f>+VLOOKUP(Table1314[[#This Row],[DeviceMAC]],C1684:F3586,3,0)</f>
        <v>44339.291909722226</v>
      </c>
      <c r="K1683">
        <f>+VLOOKUP(Table1314[[#This Row],[DeviceMAC]],C1684:F3586,4,0)</f>
        <v>123</v>
      </c>
      <c r="L1683" t="str">
        <f>VLOOKUP(Table1314[[#This Row],[PrevRecordType]],RecordTypes!$B$13:$C$27,2,0)</f>
        <v>User Login Start is Good</v>
      </c>
      <c r="M1683" t="str">
        <f>+VLOOKUP(Table1314[[#This Row],[DeviceMAC]],C1684:H3586,5,0)</f>
        <v>User Login Start is Good</v>
      </c>
    </row>
    <row r="1684" spans="2:13" ht="43.2" hidden="1" x14ac:dyDescent="0.3">
      <c r="B1684" s="5" t="s">
        <v>29</v>
      </c>
      <c r="C1684" s="5" t="s">
        <v>74</v>
      </c>
      <c r="D1684" s="6">
        <v>44339</v>
      </c>
      <c r="E1684" s="28">
        <v>44339.666076388887</v>
      </c>
      <c r="F1684" s="7">
        <v>156</v>
      </c>
      <c r="G1684" s="7" t="str">
        <f>VLOOKUP(Table1314[[#This Row],[LogRecordType]],RecordTypes!$B$13:$C$27,2,0)</f>
        <v>PowerDown Or Network Disconnect Discovered</v>
      </c>
      <c r="H1684" s="5" t="s">
        <v>67</v>
      </c>
      <c r="I1684" s="30">
        <f t="shared" si="26"/>
        <v>44339</v>
      </c>
      <c r="J1684" s="29">
        <f>+VLOOKUP(Table1314[[#This Row],[DeviceMAC]],C1685:F3587,3,0)</f>
        <v>44339.665949074071</v>
      </c>
      <c r="K1684">
        <f>+VLOOKUP(Table1314[[#This Row],[DeviceMAC]],C1685:F3587,4,0)</f>
        <v>144</v>
      </c>
      <c r="L1684" t="str">
        <f>VLOOKUP(Table1314[[#This Row],[PrevRecordType]],RecordTypes!$B$13:$C$27,2,0)</f>
        <v>User Logout is Good</v>
      </c>
      <c r="M1684" t="str">
        <f>+VLOOKUP(Table1314[[#This Row],[DeviceMAC]],C1685:H3587,5,0)</f>
        <v>User Logout is Good</v>
      </c>
    </row>
    <row r="1685" spans="2:13" hidden="1" x14ac:dyDescent="0.3">
      <c r="B1685" s="5" t="s">
        <v>29</v>
      </c>
      <c r="C1685" s="5" t="s">
        <v>74</v>
      </c>
      <c r="D1685" s="6">
        <v>44339</v>
      </c>
      <c r="E1685" s="28">
        <v>44339.665949074071</v>
      </c>
      <c r="F1685" s="7">
        <v>144</v>
      </c>
      <c r="G1685" s="7" t="str">
        <f>VLOOKUP(Table1314[[#This Row],[LogRecordType]],RecordTypes!$B$13:$C$27,2,0)</f>
        <v>User Logout is Good</v>
      </c>
      <c r="H1685" s="5" t="s">
        <v>94</v>
      </c>
      <c r="I1685" s="30">
        <f t="shared" si="26"/>
        <v>44339</v>
      </c>
      <c r="J1685" s="29">
        <f>+VLOOKUP(Table1314[[#This Row],[DeviceMAC]],C1686:F3588,3,0)</f>
        <v>44339.665509259255</v>
      </c>
      <c r="K1685">
        <f>+VLOOKUP(Table1314[[#This Row],[DeviceMAC]],C1686:F3588,4,0)</f>
        <v>139</v>
      </c>
      <c r="L1685" t="str">
        <f>VLOOKUP(Table1314[[#This Row],[PrevRecordType]],RecordTypes!$B$13:$C$27,2,0)</f>
        <v>User Logout Start</v>
      </c>
      <c r="M1685" t="str">
        <f>+VLOOKUP(Table1314[[#This Row],[DeviceMAC]],C1686:H3588,5,0)</f>
        <v>User Logout Start</v>
      </c>
    </row>
    <row r="1686" spans="2:13" hidden="1" x14ac:dyDescent="0.3">
      <c r="B1686" s="5" t="s">
        <v>29</v>
      </c>
      <c r="C1686" s="5" t="s">
        <v>74</v>
      </c>
      <c r="D1686" s="6">
        <v>44339</v>
      </c>
      <c r="E1686" s="28">
        <v>44339.665509259255</v>
      </c>
      <c r="F1686" s="7">
        <v>139</v>
      </c>
      <c r="G1686" s="7" t="str">
        <f>VLOOKUP(Table1314[[#This Row],[LogRecordType]],RecordTypes!$B$13:$C$27,2,0)</f>
        <v>User Logout Start</v>
      </c>
      <c r="H1686" s="5" t="s">
        <v>94</v>
      </c>
      <c r="I1686" s="30">
        <f t="shared" si="26"/>
        <v>44339</v>
      </c>
      <c r="J1686" s="29">
        <f>+VLOOKUP(Table1314[[#This Row],[DeviceMAC]],C1687:F3589,3,0)</f>
        <v>44339.296527777769</v>
      </c>
      <c r="K1686">
        <f>+VLOOKUP(Table1314[[#This Row],[DeviceMAC]],C1687:F3589,4,0)</f>
        <v>123</v>
      </c>
      <c r="L1686" t="str">
        <f>VLOOKUP(Table1314[[#This Row],[PrevRecordType]],RecordTypes!$B$13:$C$27,2,0)</f>
        <v>User Login Start is Good</v>
      </c>
      <c r="M1686" t="str">
        <f>+VLOOKUP(Table1314[[#This Row],[DeviceMAC]],C1687:H3589,5,0)</f>
        <v>User Login Start is Good</v>
      </c>
    </row>
    <row r="1687" spans="2:13" ht="43.2" hidden="1" x14ac:dyDescent="0.3">
      <c r="B1687" s="5" t="s">
        <v>26</v>
      </c>
      <c r="C1687" s="5" t="s">
        <v>64</v>
      </c>
      <c r="D1687" s="6">
        <v>44339</v>
      </c>
      <c r="E1687" s="28">
        <v>44339.664328703708</v>
      </c>
      <c r="F1687" s="7">
        <v>156</v>
      </c>
      <c r="G1687" s="7" t="str">
        <f>VLOOKUP(Table1314[[#This Row],[LogRecordType]],RecordTypes!$B$13:$C$27,2,0)</f>
        <v>PowerDown Or Network Disconnect Discovered</v>
      </c>
      <c r="H1687" s="5" t="s">
        <v>67</v>
      </c>
      <c r="I1687" s="30">
        <f t="shared" si="26"/>
        <v>44339</v>
      </c>
      <c r="J1687" s="29">
        <f>+VLOOKUP(Table1314[[#This Row],[DeviceMAC]],C1688:F3590,3,0)</f>
        <v>44339.664212962969</v>
      </c>
      <c r="K1687">
        <f>+VLOOKUP(Table1314[[#This Row],[DeviceMAC]],C1688:F3590,4,0)</f>
        <v>144</v>
      </c>
      <c r="L1687" t="str">
        <f>VLOOKUP(Table1314[[#This Row],[PrevRecordType]],RecordTypes!$B$13:$C$27,2,0)</f>
        <v>User Logout is Good</v>
      </c>
      <c r="M1687" t="str">
        <f>+VLOOKUP(Table1314[[#This Row],[DeviceMAC]],C1688:H3590,5,0)</f>
        <v>User Logout is Good</v>
      </c>
    </row>
    <row r="1688" spans="2:13" hidden="1" x14ac:dyDescent="0.3">
      <c r="B1688" s="5" t="s">
        <v>26</v>
      </c>
      <c r="C1688" s="5" t="s">
        <v>64</v>
      </c>
      <c r="D1688" s="6">
        <v>44339</v>
      </c>
      <c r="E1688" s="28">
        <v>44339.664212962969</v>
      </c>
      <c r="F1688" s="7">
        <v>144</v>
      </c>
      <c r="G1688" s="7" t="str">
        <f>VLOOKUP(Table1314[[#This Row],[LogRecordType]],RecordTypes!$B$13:$C$27,2,0)</f>
        <v>User Logout is Good</v>
      </c>
      <c r="H1688" s="5" t="s">
        <v>90</v>
      </c>
      <c r="I1688" s="30">
        <f t="shared" si="26"/>
        <v>44339</v>
      </c>
      <c r="J1688" s="29">
        <f>+VLOOKUP(Table1314[[#This Row],[DeviceMAC]],C1689:F3591,3,0)</f>
        <v>44339.662893518529</v>
      </c>
      <c r="K1688">
        <f>+VLOOKUP(Table1314[[#This Row],[DeviceMAC]],C1689:F3591,4,0)</f>
        <v>139</v>
      </c>
      <c r="L1688" t="str">
        <f>VLOOKUP(Table1314[[#This Row],[PrevRecordType]],RecordTypes!$B$13:$C$27,2,0)</f>
        <v>User Logout Start</v>
      </c>
      <c r="M1688" t="str">
        <f>+VLOOKUP(Table1314[[#This Row],[DeviceMAC]],C1689:H3591,5,0)</f>
        <v>User Logout Start</v>
      </c>
    </row>
    <row r="1689" spans="2:13" hidden="1" x14ac:dyDescent="0.3">
      <c r="B1689" s="5" t="s">
        <v>26</v>
      </c>
      <c r="C1689" s="5" t="s">
        <v>64</v>
      </c>
      <c r="D1689" s="6">
        <v>44339</v>
      </c>
      <c r="E1689" s="28">
        <v>44339.662893518529</v>
      </c>
      <c r="F1689" s="7">
        <v>139</v>
      </c>
      <c r="G1689" s="7" t="str">
        <f>VLOOKUP(Table1314[[#This Row],[LogRecordType]],RecordTypes!$B$13:$C$27,2,0)</f>
        <v>User Logout Start</v>
      </c>
      <c r="H1689" s="5" t="s">
        <v>90</v>
      </c>
      <c r="I1689" s="30">
        <f t="shared" si="26"/>
        <v>44339</v>
      </c>
      <c r="J1689" s="29">
        <f>+VLOOKUP(Table1314[[#This Row],[DeviceMAC]],C1690:F3592,3,0)</f>
        <v>44339.298796296302</v>
      </c>
      <c r="K1689">
        <f>+VLOOKUP(Table1314[[#This Row],[DeviceMAC]],C1690:F3592,4,0)</f>
        <v>123</v>
      </c>
      <c r="L1689" t="str">
        <f>VLOOKUP(Table1314[[#This Row],[PrevRecordType]],RecordTypes!$B$13:$C$27,2,0)</f>
        <v>User Login Start is Good</v>
      </c>
      <c r="M1689" t="str">
        <f>+VLOOKUP(Table1314[[#This Row],[DeviceMAC]],C1690:H3592,5,0)</f>
        <v>User Login Start is Good</v>
      </c>
    </row>
    <row r="1690" spans="2:13" ht="43.2" hidden="1" x14ac:dyDescent="0.3">
      <c r="B1690" s="5" t="s">
        <v>29</v>
      </c>
      <c r="C1690" s="5" t="s">
        <v>41</v>
      </c>
      <c r="D1690" s="6">
        <v>44339</v>
      </c>
      <c r="E1690" s="28">
        <v>44339.659259259264</v>
      </c>
      <c r="F1690" s="7">
        <v>156</v>
      </c>
      <c r="G1690" s="7" t="str">
        <f>VLOOKUP(Table1314[[#This Row],[LogRecordType]],RecordTypes!$B$13:$C$27,2,0)</f>
        <v>PowerDown Or Network Disconnect Discovered</v>
      </c>
      <c r="H1690" s="5" t="s">
        <v>67</v>
      </c>
      <c r="I1690" s="30">
        <f t="shared" si="26"/>
        <v>44339</v>
      </c>
      <c r="J1690" s="29">
        <f>+VLOOKUP(Table1314[[#This Row],[DeviceMAC]],C1691:F3593,3,0)</f>
        <v>44339.659097222226</v>
      </c>
      <c r="K1690">
        <f>+VLOOKUP(Table1314[[#This Row],[DeviceMAC]],C1691:F3593,4,0)</f>
        <v>144</v>
      </c>
      <c r="L1690" t="str">
        <f>VLOOKUP(Table1314[[#This Row],[PrevRecordType]],RecordTypes!$B$13:$C$27,2,0)</f>
        <v>User Logout is Good</v>
      </c>
      <c r="M1690" t="str">
        <f>+VLOOKUP(Table1314[[#This Row],[DeviceMAC]],C1691:H3593,5,0)</f>
        <v>User Logout is Good</v>
      </c>
    </row>
    <row r="1691" spans="2:13" hidden="1" x14ac:dyDescent="0.3">
      <c r="B1691" s="5" t="s">
        <v>29</v>
      </c>
      <c r="C1691" s="5" t="s">
        <v>41</v>
      </c>
      <c r="D1691" s="6">
        <v>44339</v>
      </c>
      <c r="E1691" s="28">
        <v>44339.659097222226</v>
      </c>
      <c r="F1691" s="7">
        <v>144</v>
      </c>
      <c r="G1691" s="7" t="str">
        <f>VLOOKUP(Table1314[[#This Row],[LogRecordType]],RecordTypes!$B$13:$C$27,2,0)</f>
        <v>User Logout is Good</v>
      </c>
      <c r="H1691" s="5" t="s">
        <v>45</v>
      </c>
      <c r="I1691" s="30">
        <f t="shared" si="26"/>
        <v>44339</v>
      </c>
      <c r="J1691" s="29">
        <f>+VLOOKUP(Table1314[[#This Row],[DeviceMAC]],C1692:F3594,3,0)</f>
        <v>44339.65870370371</v>
      </c>
      <c r="K1691">
        <f>+VLOOKUP(Table1314[[#This Row],[DeviceMAC]],C1692:F3594,4,0)</f>
        <v>139</v>
      </c>
      <c r="L1691" t="str">
        <f>VLOOKUP(Table1314[[#This Row],[PrevRecordType]],RecordTypes!$B$13:$C$27,2,0)</f>
        <v>User Logout Start</v>
      </c>
      <c r="M1691" t="str">
        <f>+VLOOKUP(Table1314[[#This Row],[DeviceMAC]],C1692:H3594,5,0)</f>
        <v>User Logout Start</v>
      </c>
    </row>
    <row r="1692" spans="2:13" hidden="1" x14ac:dyDescent="0.3">
      <c r="B1692" s="5" t="s">
        <v>29</v>
      </c>
      <c r="C1692" s="5" t="s">
        <v>41</v>
      </c>
      <c r="D1692" s="6">
        <v>44339</v>
      </c>
      <c r="E1692" s="28">
        <v>44339.65870370371</v>
      </c>
      <c r="F1692" s="7">
        <v>139</v>
      </c>
      <c r="G1692" s="7" t="str">
        <f>VLOOKUP(Table1314[[#This Row],[LogRecordType]],RecordTypes!$B$13:$C$27,2,0)</f>
        <v>User Logout Start</v>
      </c>
      <c r="H1692" s="5" t="s">
        <v>45</v>
      </c>
      <c r="I1692" s="30">
        <f t="shared" si="26"/>
        <v>44339</v>
      </c>
      <c r="J1692" s="29">
        <f>+VLOOKUP(Table1314[[#This Row],[DeviceMAC]],C1693:F3595,3,0)</f>
        <v>44339.279513888898</v>
      </c>
      <c r="K1692">
        <f>+VLOOKUP(Table1314[[#This Row],[DeviceMAC]],C1693:F3595,4,0)</f>
        <v>123</v>
      </c>
      <c r="L1692" t="str">
        <f>VLOOKUP(Table1314[[#This Row],[PrevRecordType]],RecordTypes!$B$13:$C$27,2,0)</f>
        <v>User Login Start is Good</v>
      </c>
      <c r="M1692" t="str">
        <f>+VLOOKUP(Table1314[[#This Row],[DeviceMAC]],C1693:H3595,5,0)</f>
        <v>User Login Start is Good</v>
      </c>
    </row>
    <row r="1693" spans="2:13" ht="43.2" hidden="1" x14ac:dyDescent="0.3">
      <c r="B1693" s="5" t="s">
        <v>26</v>
      </c>
      <c r="C1693" s="5" t="s">
        <v>48</v>
      </c>
      <c r="D1693" s="6">
        <v>44339</v>
      </c>
      <c r="E1693" s="28">
        <v>44339.6561574074</v>
      </c>
      <c r="F1693" s="7">
        <v>156</v>
      </c>
      <c r="G1693" s="7" t="str">
        <f>VLOOKUP(Table1314[[#This Row],[LogRecordType]],RecordTypes!$B$13:$C$27,2,0)</f>
        <v>PowerDown Or Network Disconnect Discovered</v>
      </c>
      <c r="H1693" s="5" t="s">
        <v>67</v>
      </c>
      <c r="I1693" s="30">
        <f t="shared" si="26"/>
        <v>44339</v>
      </c>
      <c r="J1693" s="29">
        <f>+VLOOKUP(Table1314[[#This Row],[DeviceMAC]],C1694:F3596,3,0)</f>
        <v>44339.656030092585</v>
      </c>
      <c r="K1693">
        <f>+VLOOKUP(Table1314[[#This Row],[DeviceMAC]],C1694:F3596,4,0)</f>
        <v>144</v>
      </c>
      <c r="L1693" t="str">
        <f>VLOOKUP(Table1314[[#This Row],[PrevRecordType]],RecordTypes!$B$13:$C$27,2,0)</f>
        <v>User Logout is Good</v>
      </c>
      <c r="M1693" t="str">
        <f>+VLOOKUP(Table1314[[#This Row],[DeviceMAC]],C1694:H3596,5,0)</f>
        <v>User Logout is Good</v>
      </c>
    </row>
    <row r="1694" spans="2:13" hidden="1" x14ac:dyDescent="0.3">
      <c r="B1694" s="5" t="s">
        <v>26</v>
      </c>
      <c r="C1694" s="5" t="s">
        <v>48</v>
      </c>
      <c r="D1694" s="6">
        <v>44339</v>
      </c>
      <c r="E1694" s="28">
        <v>44339.656030092585</v>
      </c>
      <c r="F1694" s="7">
        <v>144</v>
      </c>
      <c r="G1694" s="7" t="str">
        <f>VLOOKUP(Table1314[[#This Row],[LogRecordType]],RecordTypes!$B$13:$C$27,2,0)</f>
        <v>User Logout is Good</v>
      </c>
      <c r="H1694" s="5" t="s">
        <v>63</v>
      </c>
      <c r="I1694" s="30">
        <f t="shared" si="26"/>
        <v>44339</v>
      </c>
      <c r="J1694" s="29">
        <f>+VLOOKUP(Table1314[[#This Row],[DeviceMAC]],C1695:F3597,3,0)</f>
        <v>44339.655636574069</v>
      </c>
      <c r="K1694">
        <f>+VLOOKUP(Table1314[[#This Row],[DeviceMAC]],C1695:F3597,4,0)</f>
        <v>139</v>
      </c>
      <c r="L1694" t="str">
        <f>VLOOKUP(Table1314[[#This Row],[PrevRecordType]],RecordTypes!$B$13:$C$27,2,0)</f>
        <v>User Logout Start</v>
      </c>
      <c r="M1694" t="str">
        <f>+VLOOKUP(Table1314[[#This Row],[DeviceMAC]],C1695:H3597,5,0)</f>
        <v>User Logout Start</v>
      </c>
    </row>
    <row r="1695" spans="2:13" hidden="1" x14ac:dyDescent="0.3">
      <c r="B1695" s="5" t="s">
        <v>26</v>
      </c>
      <c r="C1695" s="5" t="s">
        <v>48</v>
      </c>
      <c r="D1695" s="6">
        <v>44339</v>
      </c>
      <c r="E1695" s="28">
        <v>44339.655636574069</v>
      </c>
      <c r="F1695" s="7">
        <v>139</v>
      </c>
      <c r="G1695" s="7" t="str">
        <f>VLOOKUP(Table1314[[#This Row],[LogRecordType]],RecordTypes!$B$13:$C$27,2,0)</f>
        <v>User Logout Start</v>
      </c>
      <c r="H1695" s="5" t="s">
        <v>63</v>
      </c>
      <c r="I1695" s="30">
        <f t="shared" si="26"/>
        <v>44339</v>
      </c>
      <c r="J1695" s="29">
        <f>+VLOOKUP(Table1314[[#This Row],[DeviceMAC]],C1696:F3598,3,0)</f>
        <v>44339.287870370368</v>
      </c>
      <c r="K1695">
        <f>+VLOOKUP(Table1314[[#This Row],[DeviceMAC]],C1696:F3598,4,0)</f>
        <v>123</v>
      </c>
      <c r="L1695" t="str">
        <f>VLOOKUP(Table1314[[#This Row],[PrevRecordType]],RecordTypes!$B$13:$C$27,2,0)</f>
        <v>User Login Start is Good</v>
      </c>
      <c r="M1695" t="str">
        <f>+VLOOKUP(Table1314[[#This Row],[DeviceMAC]],C1696:H3598,5,0)</f>
        <v>User Login Start is Good</v>
      </c>
    </row>
    <row r="1696" spans="2:13" ht="43.2" hidden="1" x14ac:dyDescent="0.3">
      <c r="B1696" s="5" t="s">
        <v>29</v>
      </c>
      <c r="C1696" s="5" t="s">
        <v>30</v>
      </c>
      <c r="D1696" s="6">
        <v>44339</v>
      </c>
      <c r="E1696" s="28">
        <v>44339.65048611111</v>
      </c>
      <c r="F1696" s="7">
        <v>156</v>
      </c>
      <c r="G1696" s="7" t="str">
        <f>VLOOKUP(Table1314[[#This Row],[LogRecordType]],RecordTypes!$B$13:$C$27,2,0)</f>
        <v>PowerDown Or Network Disconnect Discovered</v>
      </c>
      <c r="H1696" s="5" t="s">
        <v>67</v>
      </c>
      <c r="I1696" s="30">
        <f t="shared" si="26"/>
        <v>44339</v>
      </c>
      <c r="J1696" s="29">
        <f>+VLOOKUP(Table1314[[#This Row],[DeviceMAC]],C1697:F3599,3,0)</f>
        <v>44339.650347222218</v>
      </c>
      <c r="K1696">
        <f>+VLOOKUP(Table1314[[#This Row],[DeviceMAC]],C1697:F3599,4,0)</f>
        <v>144</v>
      </c>
      <c r="L1696" t="str">
        <f>VLOOKUP(Table1314[[#This Row],[PrevRecordType]],RecordTypes!$B$13:$C$27,2,0)</f>
        <v>User Logout is Good</v>
      </c>
      <c r="M1696" t="str">
        <f>+VLOOKUP(Table1314[[#This Row],[DeviceMAC]],C1697:H3599,5,0)</f>
        <v>User Logout is Good</v>
      </c>
    </row>
    <row r="1697" spans="2:13" hidden="1" x14ac:dyDescent="0.3">
      <c r="B1697" s="5" t="s">
        <v>29</v>
      </c>
      <c r="C1697" s="5" t="s">
        <v>30</v>
      </c>
      <c r="D1697" s="6">
        <v>44339</v>
      </c>
      <c r="E1697" s="28">
        <v>44339.650347222218</v>
      </c>
      <c r="F1697" s="7">
        <v>144</v>
      </c>
      <c r="G1697" s="7" t="str">
        <f>VLOOKUP(Table1314[[#This Row],[LogRecordType]],RecordTypes!$B$13:$C$27,2,0)</f>
        <v>User Logout is Good</v>
      </c>
      <c r="H1697" s="5" t="s">
        <v>36</v>
      </c>
      <c r="I1697" s="30">
        <f t="shared" si="26"/>
        <v>44339</v>
      </c>
      <c r="J1697" s="29">
        <f>+VLOOKUP(Table1314[[#This Row],[DeviceMAC]],C1698:F3600,3,0)</f>
        <v>44339.649965277771</v>
      </c>
      <c r="K1697">
        <f>+VLOOKUP(Table1314[[#This Row],[DeviceMAC]],C1698:F3600,4,0)</f>
        <v>139</v>
      </c>
      <c r="L1697" t="str">
        <f>VLOOKUP(Table1314[[#This Row],[PrevRecordType]],RecordTypes!$B$13:$C$27,2,0)</f>
        <v>User Logout Start</v>
      </c>
      <c r="M1697" t="str">
        <f>+VLOOKUP(Table1314[[#This Row],[DeviceMAC]],C1698:H3600,5,0)</f>
        <v>User Logout Start</v>
      </c>
    </row>
    <row r="1698" spans="2:13" hidden="1" x14ac:dyDescent="0.3">
      <c r="B1698" s="5" t="s">
        <v>29</v>
      </c>
      <c r="C1698" s="5" t="s">
        <v>30</v>
      </c>
      <c r="D1698" s="6">
        <v>44339</v>
      </c>
      <c r="E1698" s="28">
        <v>44339.649965277771</v>
      </c>
      <c r="F1698" s="7">
        <v>139</v>
      </c>
      <c r="G1698" s="7" t="str">
        <f>VLOOKUP(Table1314[[#This Row],[LogRecordType]],RecordTypes!$B$13:$C$27,2,0)</f>
        <v>User Logout Start</v>
      </c>
      <c r="H1698" s="5" t="s">
        <v>36</v>
      </c>
      <c r="I1698" s="30">
        <f t="shared" si="26"/>
        <v>44339</v>
      </c>
      <c r="J1698" s="29">
        <f>+VLOOKUP(Table1314[[#This Row],[DeviceMAC]],C1699:F3601,3,0)</f>
        <v>44339.264247685183</v>
      </c>
      <c r="K1698">
        <f>+VLOOKUP(Table1314[[#This Row],[DeviceMAC]],C1699:F3601,4,0)</f>
        <v>123</v>
      </c>
      <c r="L1698" t="str">
        <f>VLOOKUP(Table1314[[#This Row],[PrevRecordType]],RecordTypes!$B$13:$C$27,2,0)</f>
        <v>User Login Start is Good</v>
      </c>
      <c r="M1698" t="str">
        <f>+VLOOKUP(Table1314[[#This Row],[DeviceMAC]],C1699:H3601,5,0)</f>
        <v>User Login Start is Good</v>
      </c>
    </row>
    <row r="1699" spans="2:13" ht="43.2" hidden="1" x14ac:dyDescent="0.3">
      <c r="B1699" s="5" t="s">
        <v>26</v>
      </c>
      <c r="C1699" s="5" t="s">
        <v>32</v>
      </c>
      <c r="D1699" s="6">
        <v>44339</v>
      </c>
      <c r="E1699" s="28">
        <v>44339.649652777793</v>
      </c>
      <c r="F1699" s="7">
        <v>156</v>
      </c>
      <c r="G1699" s="7" t="str">
        <f>VLOOKUP(Table1314[[#This Row],[LogRecordType]],RecordTypes!$B$13:$C$27,2,0)</f>
        <v>PowerDown Or Network Disconnect Discovered</v>
      </c>
      <c r="H1699" s="5" t="s">
        <v>67</v>
      </c>
      <c r="I1699" s="30">
        <f t="shared" si="26"/>
        <v>44339</v>
      </c>
      <c r="J1699" s="29">
        <f>+VLOOKUP(Table1314[[#This Row],[DeviceMAC]],C1700:F3602,3,0)</f>
        <v>44339.6495138889</v>
      </c>
      <c r="K1699">
        <f>+VLOOKUP(Table1314[[#This Row],[DeviceMAC]],C1700:F3602,4,0)</f>
        <v>151</v>
      </c>
      <c r="L1699" t="str">
        <f>VLOOKUP(Table1314[[#This Row],[PrevRecordType]],RecordTypes!$B$13:$C$27,2,0)</f>
        <v>Device Shutdown Finish</v>
      </c>
      <c r="M1699" t="str">
        <f>+VLOOKUP(Table1314[[#This Row],[DeviceMAC]],C1700:H3602,5,0)</f>
        <v>Device Shutdown Finish</v>
      </c>
    </row>
    <row r="1700" spans="2:13" ht="28.8" hidden="1" x14ac:dyDescent="0.3">
      <c r="B1700" s="5" t="s">
        <v>26</v>
      </c>
      <c r="C1700" s="5" t="s">
        <v>32</v>
      </c>
      <c r="D1700" s="6">
        <v>44339</v>
      </c>
      <c r="E1700" s="28">
        <v>44339.6495138889</v>
      </c>
      <c r="F1700" s="7">
        <v>151</v>
      </c>
      <c r="G1700" s="7" t="str">
        <f>VLOOKUP(Table1314[[#This Row],[LogRecordType]],RecordTypes!$B$13:$C$27,2,0)</f>
        <v>Device Shutdown Finish</v>
      </c>
      <c r="H1700" s="5" t="s">
        <v>33</v>
      </c>
      <c r="I1700" s="30">
        <f t="shared" si="26"/>
        <v>44339</v>
      </c>
      <c r="J1700" s="29">
        <f>+VLOOKUP(Table1314[[#This Row],[DeviceMAC]],C1701:F3603,3,0)</f>
        <v>44339.648599537046</v>
      </c>
      <c r="K1700">
        <f>+VLOOKUP(Table1314[[#This Row],[DeviceMAC]],C1701:F3603,4,0)</f>
        <v>149</v>
      </c>
      <c r="L1700" t="str">
        <f>VLOOKUP(Table1314[[#This Row],[PrevRecordType]],RecordTypes!$B$13:$C$27,2,0)</f>
        <v>Device Shutdown Start</v>
      </c>
      <c r="M1700" t="str">
        <f>+VLOOKUP(Table1314[[#This Row],[DeviceMAC]],C1701:H3603,5,0)</f>
        <v>Device Shutdown Start</v>
      </c>
    </row>
    <row r="1701" spans="2:13" hidden="1" x14ac:dyDescent="0.3">
      <c r="B1701" s="5" t="s">
        <v>26</v>
      </c>
      <c r="C1701" s="5" t="s">
        <v>32</v>
      </c>
      <c r="D1701" s="6">
        <v>44339</v>
      </c>
      <c r="E1701" s="28">
        <v>44339.648599537046</v>
      </c>
      <c r="F1701" s="7">
        <v>149</v>
      </c>
      <c r="G1701" s="7" t="str">
        <f>VLOOKUP(Table1314[[#This Row],[LogRecordType]],RecordTypes!$B$13:$C$27,2,0)</f>
        <v>Device Shutdown Start</v>
      </c>
      <c r="H1701" s="5" t="s">
        <v>33</v>
      </c>
      <c r="I1701" s="30">
        <f t="shared" si="26"/>
        <v>44339</v>
      </c>
      <c r="J1701" s="29">
        <f>+VLOOKUP(Table1314[[#This Row],[DeviceMAC]],C1702:F3604,3,0)</f>
        <v>44339.647731481491</v>
      </c>
      <c r="K1701">
        <f>+VLOOKUP(Table1314[[#This Row],[DeviceMAC]],C1702:F3604,4,0)</f>
        <v>144</v>
      </c>
      <c r="L1701" t="str">
        <f>VLOOKUP(Table1314[[#This Row],[PrevRecordType]],RecordTypes!$B$13:$C$27,2,0)</f>
        <v>User Logout is Good</v>
      </c>
      <c r="M1701" t="str">
        <f>+VLOOKUP(Table1314[[#This Row],[DeviceMAC]],C1702:H3604,5,0)</f>
        <v>User Logout is Good</v>
      </c>
    </row>
    <row r="1702" spans="2:13" hidden="1" x14ac:dyDescent="0.3">
      <c r="B1702" s="5" t="s">
        <v>26</v>
      </c>
      <c r="C1702" s="5" t="s">
        <v>32</v>
      </c>
      <c r="D1702" s="6">
        <v>44339</v>
      </c>
      <c r="E1702" s="28">
        <v>44339.647731481491</v>
      </c>
      <c r="F1702" s="7">
        <v>144</v>
      </c>
      <c r="G1702" s="7" t="str">
        <f>VLOOKUP(Table1314[[#This Row],[LogRecordType]],RecordTypes!$B$13:$C$27,2,0)</f>
        <v>User Logout is Good</v>
      </c>
      <c r="H1702" s="5" t="s">
        <v>34</v>
      </c>
      <c r="I1702" s="30">
        <f t="shared" si="26"/>
        <v>44339</v>
      </c>
      <c r="J1702" s="29">
        <f>+VLOOKUP(Table1314[[#This Row],[DeviceMAC]],C1703:F3605,3,0)</f>
        <v>44339.647233796306</v>
      </c>
      <c r="K1702">
        <f>+VLOOKUP(Table1314[[#This Row],[DeviceMAC]],C1703:F3605,4,0)</f>
        <v>139</v>
      </c>
      <c r="L1702" t="str">
        <f>VLOOKUP(Table1314[[#This Row],[PrevRecordType]],RecordTypes!$B$13:$C$27,2,0)</f>
        <v>User Logout Start</v>
      </c>
      <c r="M1702" t="str">
        <f>+VLOOKUP(Table1314[[#This Row],[DeviceMAC]],C1703:H3605,5,0)</f>
        <v>User Logout Start</v>
      </c>
    </row>
    <row r="1703" spans="2:13" ht="28.8" hidden="1" x14ac:dyDescent="0.3">
      <c r="B1703" s="5" t="s">
        <v>26</v>
      </c>
      <c r="C1703" s="5" t="s">
        <v>32</v>
      </c>
      <c r="D1703" s="6">
        <v>44339</v>
      </c>
      <c r="E1703" s="28">
        <v>44339.647233796306</v>
      </c>
      <c r="F1703" s="7">
        <v>139</v>
      </c>
      <c r="G1703" s="7" t="str">
        <f>VLOOKUP(Table1314[[#This Row],[LogRecordType]],RecordTypes!$B$13:$C$27,2,0)</f>
        <v>User Logout Start</v>
      </c>
      <c r="H1703" s="5" t="s">
        <v>35</v>
      </c>
      <c r="I1703" s="30">
        <f t="shared" si="26"/>
        <v>44339</v>
      </c>
      <c r="J1703" s="29">
        <f>+VLOOKUP(Table1314[[#This Row],[DeviceMAC]],C1704:F3606,3,0)</f>
        <v>44339.26130787038</v>
      </c>
      <c r="K1703">
        <f>+VLOOKUP(Table1314[[#This Row],[DeviceMAC]],C1704:F3606,4,0)</f>
        <v>123</v>
      </c>
      <c r="L1703" t="str">
        <f>VLOOKUP(Table1314[[#This Row],[PrevRecordType]],RecordTypes!$B$13:$C$27,2,0)</f>
        <v>User Login Start is Good</v>
      </c>
      <c r="M1703" t="str">
        <f>+VLOOKUP(Table1314[[#This Row],[DeviceMAC]],C1704:H3606,5,0)</f>
        <v>User Login Start is Good</v>
      </c>
    </row>
    <row r="1704" spans="2:13" ht="43.2" hidden="1" x14ac:dyDescent="0.3">
      <c r="B1704" s="5" t="s">
        <v>26</v>
      </c>
      <c r="C1704" s="5" t="s">
        <v>27</v>
      </c>
      <c r="D1704" s="6">
        <v>44339</v>
      </c>
      <c r="E1704" s="28">
        <v>44339.641516203716</v>
      </c>
      <c r="F1704" s="7">
        <v>156</v>
      </c>
      <c r="G1704" s="7" t="str">
        <f>VLOOKUP(Table1314[[#This Row],[LogRecordType]],RecordTypes!$B$13:$C$27,2,0)</f>
        <v>PowerDown Or Network Disconnect Discovered</v>
      </c>
      <c r="H1704" s="5" t="s">
        <v>67</v>
      </c>
      <c r="I1704" s="30">
        <f t="shared" si="26"/>
        <v>44339</v>
      </c>
      <c r="J1704" s="29">
        <f>+VLOOKUP(Table1314[[#This Row],[DeviceMAC]],C1705:F3607,3,0)</f>
        <v>44339.6413888889</v>
      </c>
      <c r="K1704">
        <f>+VLOOKUP(Table1314[[#This Row],[DeviceMAC]],C1705:F3607,4,0)</f>
        <v>144</v>
      </c>
      <c r="L1704" t="str">
        <f>VLOOKUP(Table1314[[#This Row],[PrevRecordType]],RecordTypes!$B$13:$C$27,2,0)</f>
        <v>User Logout is Good</v>
      </c>
      <c r="M1704" t="str">
        <f>+VLOOKUP(Table1314[[#This Row],[DeviceMAC]],C1705:H3607,5,0)</f>
        <v>User Logout is Good</v>
      </c>
    </row>
    <row r="1705" spans="2:13" hidden="1" x14ac:dyDescent="0.3">
      <c r="B1705" s="5" t="s">
        <v>26</v>
      </c>
      <c r="C1705" s="5" t="s">
        <v>27</v>
      </c>
      <c r="D1705" s="6">
        <v>44339</v>
      </c>
      <c r="E1705" s="28">
        <v>44339.6413888889</v>
      </c>
      <c r="F1705" s="7">
        <v>144</v>
      </c>
      <c r="G1705" s="7" t="str">
        <f>VLOOKUP(Table1314[[#This Row],[LogRecordType]],RecordTypes!$B$13:$C$27,2,0)</f>
        <v>User Logout is Good</v>
      </c>
      <c r="H1705" s="5" t="s">
        <v>34</v>
      </c>
      <c r="I1705" s="30">
        <f t="shared" si="26"/>
        <v>44339</v>
      </c>
      <c r="J1705" s="29">
        <f>+VLOOKUP(Table1314[[#This Row],[DeviceMAC]],C1706:F3608,3,0)</f>
        <v>44339.640949074084</v>
      </c>
      <c r="K1705">
        <f>+VLOOKUP(Table1314[[#This Row],[DeviceMAC]],C1706:F3608,4,0)</f>
        <v>139</v>
      </c>
      <c r="L1705" t="str">
        <f>VLOOKUP(Table1314[[#This Row],[PrevRecordType]],RecordTypes!$B$13:$C$27,2,0)</f>
        <v>User Logout Start</v>
      </c>
      <c r="M1705" t="str">
        <f>+VLOOKUP(Table1314[[#This Row],[DeviceMAC]],C1706:H3608,5,0)</f>
        <v>User Logout Start</v>
      </c>
    </row>
    <row r="1706" spans="2:13" hidden="1" x14ac:dyDescent="0.3">
      <c r="B1706" s="5" t="s">
        <v>26</v>
      </c>
      <c r="C1706" s="5" t="s">
        <v>27</v>
      </c>
      <c r="D1706" s="6">
        <v>44339</v>
      </c>
      <c r="E1706" s="28">
        <v>44339.640949074084</v>
      </c>
      <c r="F1706" s="7">
        <v>139</v>
      </c>
      <c r="G1706" s="7" t="str">
        <f>VLOOKUP(Table1314[[#This Row],[LogRecordType]],RecordTypes!$B$13:$C$27,2,0)</f>
        <v>User Logout Start</v>
      </c>
      <c r="H1706" s="5" t="s">
        <v>34</v>
      </c>
      <c r="I1706" s="30">
        <f t="shared" si="26"/>
        <v>44339</v>
      </c>
      <c r="J1706" s="29">
        <f>+VLOOKUP(Table1314[[#This Row],[DeviceMAC]],C1707:F3609,3,0)</f>
        <v>44339.260694444449</v>
      </c>
      <c r="K1706">
        <f>+VLOOKUP(Table1314[[#This Row],[DeviceMAC]],C1707:F3609,4,0)</f>
        <v>123</v>
      </c>
      <c r="L1706" t="str">
        <f>VLOOKUP(Table1314[[#This Row],[PrevRecordType]],RecordTypes!$B$13:$C$27,2,0)</f>
        <v>User Login Start is Good</v>
      </c>
      <c r="M1706" t="str">
        <f>+VLOOKUP(Table1314[[#This Row],[DeviceMAC]],C1707:H3609,5,0)</f>
        <v>User Login Start is Good</v>
      </c>
    </row>
    <row r="1707" spans="2:13" ht="43.2" hidden="1" x14ac:dyDescent="0.3">
      <c r="B1707" s="5" t="s">
        <v>26</v>
      </c>
      <c r="C1707" s="5" t="s">
        <v>37</v>
      </c>
      <c r="D1707" s="6">
        <v>44339</v>
      </c>
      <c r="E1707" s="28">
        <v>44339.630763888883</v>
      </c>
      <c r="F1707" s="7">
        <v>156</v>
      </c>
      <c r="G1707" s="7" t="str">
        <f>VLOOKUP(Table1314[[#This Row],[LogRecordType]],RecordTypes!$B$13:$C$27,2,0)</f>
        <v>PowerDown Or Network Disconnect Discovered</v>
      </c>
      <c r="H1707" s="5" t="s">
        <v>67</v>
      </c>
      <c r="I1707" s="30">
        <f t="shared" si="26"/>
        <v>44339</v>
      </c>
      <c r="J1707" s="29">
        <f>+VLOOKUP(Table1314[[#This Row],[DeviceMAC]],C1708:F3610,3,0)</f>
        <v>44339.630613425921</v>
      </c>
      <c r="K1707">
        <f>+VLOOKUP(Table1314[[#This Row],[DeviceMAC]],C1708:F3610,4,0)</f>
        <v>151</v>
      </c>
      <c r="L1707" t="str">
        <f>VLOOKUP(Table1314[[#This Row],[PrevRecordType]],RecordTypes!$B$13:$C$27,2,0)</f>
        <v>Device Shutdown Finish</v>
      </c>
      <c r="M1707" t="str">
        <f>+VLOOKUP(Table1314[[#This Row],[DeviceMAC]],C1708:H3610,5,0)</f>
        <v>Device Shutdown Finish</v>
      </c>
    </row>
    <row r="1708" spans="2:13" ht="28.8" hidden="1" x14ac:dyDescent="0.3">
      <c r="B1708" s="5" t="s">
        <v>26</v>
      </c>
      <c r="C1708" s="5" t="s">
        <v>37</v>
      </c>
      <c r="D1708" s="6">
        <v>44339</v>
      </c>
      <c r="E1708" s="28">
        <v>44339.630613425921</v>
      </c>
      <c r="F1708" s="7">
        <v>151</v>
      </c>
      <c r="G1708" s="7" t="str">
        <f>VLOOKUP(Table1314[[#This Row],[LogRecordType]],RecordTypes!$B$13:$C$27,2,0)</f>
        <v>Device Shutdown Finish</v>
      </c>
      <c r="H1708" s="5" t="s">
        <v>38</v>
      </c>
      <c r="I1708" s="30">
        <f t="shared" si="26"/>
        <v>44339</v>
      </c>
      <c r="J1708" s="29">
        <f>+VLOOKUP(Table1314[[#This Row],[DeviceMAC]],C1709:F3611,3,0)</f>
        <v>44339.629918981474</v>
      </c>
      <c r="K1708">
        <f>+VLOOKUP(Table1314[[#This Row],[DeviceMAC]],C1709:F3611,4,0)</f>
        <v>149</v>
      </c>
      <c r="L1708" t="str">
        <f>VLOOKUP(Table1314[[#This Row],[PrevRecordType]],RecordTypes!$B$13:$C$27,2,0)</f>
        <v>Device Shutdown Start</v>
      </c>
      <c r="M1708" t="str">
        <f>+VLOOKUP(Table1314[[#This Row],[DeviceMAC]],C1709:H3611,5,0)</f>
        <v>Device Shutdown Start</v>
      </c>
    </row>
    <row r="1709" spans="2:13" hidden="1" x14ac:dyDescent="0.3">
      <c r="B1709" s="5" t="s">
        <v>26</v>
      </c>
      <c r="C1709" s="5" t="s">
        <v>37</v>
      </c>
      <c r="D1709" s="6">
        <v>44339</v>
      </c>
      <c r="E1709" s="28">
        <v>44339.629918981474</v>
      </c>
      <c r="F1709" s="7">
        <v>149</v>
      </c>
      <c r="G1709" s="7" t="str">
        <f>VLOOKUP(Table1314[[#This Row],[LogRecordType]],RecordTypes!$B$13:$C$27,2,0)</f>
        <v>Device Shutdown Start</v>
      </c>
      <c r="H1709" s="5" t="s">
        <v>38</v>
      </c>
      <c r="I1709" s="30">
        <f t="shared" si="26"/>
        <v>44339</v>
      </c>
      <c r="J1709" s="29">
        <f>+VLOOKUP(Table1314[[#This Row],[DeviceMAC]],C1710:F3612,3,0)</f>
        <v>44339.629525462959</v>
      </c>
      <c r="K1709">
        <f>+VLOOKUP(Table1314[[#This Row],[DeviceMAC]],C1710:F3612,4,0)</f>
        <v>144</v>
      </c>
      <c r="L1709" t="str">
        <f>VLOOKUP(Table1314[[#This Row],[PrevRecordType]],RecordTypes!$B$13:$C$27,2,0)</f>
        <v>User Logout is Good</v>
      </c>
      <c r="M1709" t="str">
        <f>+VLOOKUP(Table1314[[#This Row],[DeviceMAC]],C1710:H3612,5,0)</f>
        <v>User Logout is Good</v>
      </c>
    </row>
    <row r="1710" spans="2:13" hidden="1" x14ac:dyDescent="0.3">
      <c r="B1710" s="5" t="s">
        <v>26</v>
      </c>
      <c r="C1710" s="5" t="s">
        <v>37</v>
      </c>
      <c r="D1710" s="6">
        <v>44339</v>
      </c>
      <c r="E1710" s="28">
        <v>44339.629525462959</v>
      </c>
      <c r="F1710" s="7">
        <v>144</v>
      </c>
      <c r="G1710" s="7" t="str">
        <f>VLOOKUP(Table1314[[#This Row],[LogRecordType]],RecordTypes!$B$13:$C$27,2,0)</f>
        <v>User Logout is Good</v>
      </c>
      <c r="H1710" s="5" t="s">
        <v>40</v>
      </c>
      <c r="I1710" s="30">
        <f t="shared" si="26"/>
        <v>44339</v>
      </c>
      <c r="J1710" s="29">
        <f>+VLOOKUP(Table1314[[#This Row],[DeviceMAC]],C1711:F3613,3,0)</f>
        <v>44339.629178240735</v>
      </c>
      <c r="K1710">
        <f>+VLOOKUP(Table1314[[#This Row],[DeviceMAC]],C1711:F3613,4,0)</f>
        <v>139</v>
      </c>
      <c r="L1710" t="str">
        <f>VLOOKUP(Table1314[[#This Row],[PrevRecordType]],RecordTypes!$B$13:$C$27,2,0)</f>
        <v>User Logout Start</v>
      </c>
      <c r="M1710" t="str">
        <f>+VLOOKUP(Table1314[[#This Row],[DeviceMAC]],C1711:H3613,5,0)</f>
        <v>User Logout Start</v>
      </c>
    </row>
    <row r="1711" spans="2:13" ht="28.8" hidden="1" x14ac:dyDescent="0.3">
      <c r="B1711" s="5" t="s">
        <v>26</v>
      </c>
      <c r="C1711" s="5" t="s">
        <v>37</v>
      </c>
      <c r="D1711" s="6">
        <v>44339</v>
      </c>
      <c r="E1711" s="28">
        <v>44339.629178240735</v>
      </c>
      <c r="F1711" s="7">
        <v>139</v>
      </c>
      <c r="G1711" s="7" t="str">
        <f>VLOOKUP(Table1314[[#This Row],[LogRecordType]],RecordTypes!$B$13:$C$27,2,0)</f>
        <v>User Logout Start</v>
      </c>
      <c r="H1711" s="5" t="s">
        <v>39</v>
      </c>
      <c r="I1711" s="30">
        <f t="shared" si="26"/>
        <v>44339</v>
      </c>
      <c r="J1711" s="29">
        <f>+VLOOKUP(Table1314[[#This Row],[DeviceMAC]],C1712:F3614,3,0)</f>
        <v>44339.264293981476</v>
      </c>
      <c r="K1711">
        <f>+VLOOKUP(Table1314[[#This Row],[DeviceMAC]],C1712:F3614,4,0)</f>
        <v>123</v>
      </c>
      <c r="L1711" t="str">
        <f>VLOOKUP(Table1314[[#This Row],[PrevRecordType]],RecordTypes!$B$13:$C$27,2,0)</f>
        <v>User Login Start is Good</v>
      </c>
      <c r="M1711" t="str">
        <f>+VLOOKUP(Table1314[[#This Row],[DeviceMAC]],C1712:H3614,5,0)</f>
        <v>User Login Start is Good</v>
      </c>
    </row>
    <row r="1712" spans="2:13" ht="28.8" hidden="1" x14ac:dyDescent="0.3">
      <c r="B1712" s="5" t="s">
        <v>26</v>
      </c>
      <c r="C1712" s="5" t="s">
        <v>184</v>
      </c>
      <c r="D1712" s="6">
        <v>44339</v>
      </c>
      <c r="E1712" s="28">
        <v>44339.339525462965</v>
      </c>
      <c r="F1712" s="7">
        <v>113</v>
      </c>
      <c r="G1712" s="7" t="str">
        <f>VLOOKUP(Table1314[[#This Row],[LogRecordType]],RecordTypes!$B$13:$C$27,2,0)</f>
        <v>User Login Start</v>
      </c>
      <c r="H1712" s="5" t="s">
        <v>186</v>
      </c>
      <c r="I1712" s="30">
        <f t="shared" si="26"/>
        <v>44339</v>
      </c>
      <c r="J1712" s="29">
        <f>+VLOOKUP(Table1314[[#This Row],[DeviceMAC]],C1713:F3615,3,0)</f>
        <v>44339.339525462965</v>
      </c>
      <c r="K1712">
        <f>+VLOOKUP(Table1314[[#This Row],[DeviceMAC]],C1713:F3615,4,0)</f>
        <v>123</v>
      </c>
      <c r="L1712" t="str">
        <f>VLOOKUP(Table1314[[#This Row],[PrevRecordType]],RecordTypes!$B$13:$C$27,2,0)</f>
        <v>User Login Start is Good</v>
      </c>
      <c r="M1712" t="str">
        <f>+VLOOKUP(Table1314[[#This Row],[DeviceMAC]],C1713:H3615,5,0)</f>
        <v>User Login Start is Good</v>
      </c>
    </row>
    <row r="1713" spans="2:13" ht="28.8" x14ac:dyDescent="0.3">
      <c r="B1713" s="5" t="s">
        <v>26</v>
      </c>
      <c r="C1713" s="5" t="s">
        <v>184</v>
      </c>
      <c r="D1713" s="6">
        <v>44339</v>
      </c>
      <c r="E1713" s="28">
        <v>44339.339525462965</v>
      </c>
      <c r="F1713" s="7">
        <v>123</v>
      </c>
      <c r="G1713" s="7" t="str">
        <f>VLOOKUP(Table1314[[#This Row],[LogRecordType]],RecordTypes!$B$13:$C$27,2,0)</f>
        <v>User Login Start is Good</v>
      </c>
      <c r="H1713" s="5" t="s">
        <v>182</v>
      </c>
      <c r="I1713" s="30">
        <f t="shared" si="26"/>
        <v>44339</v>
      </c>
      <c r="J1713" s="29">
        <f>+VLOOKUP(Table1314[[#This Row],[DeviceMAC]],C1714:F3616,3,0)</f>
        <v>44339.33865740741</v>
      </c>
      <c r="K1713">
        <f>+VLOOKUP(Table1314[[#This Row],[DeviceMAC]],C1714:F3616,4,0)</f>
        <v>112</v>
      </c>
      <c r="L1713" t="str">
        <f>VLOOKUP(Table1314[[#This Row],[PrevRecordType]],RecordTypes!$B$13:$C$27,2,0)</f>
        <v>Device Connect Network</v>
      </c>
      <c r="M1713" t="str">
        <f>+VLOOKUP(Table1314[[#This Row],[DeviceMAC]],C1714:H3616,5,0)</f>
        <v>Device Connect Network</v>
      </c>
    </row>
    <row r="1714" spans="2:13" hidden="1" x14ac:dyDescent="0.3">
      <c r="B1714" s="5" t="s">
        <v>26</v>
      </c>
      <c r="C1714" s="5" t="s">
        <v>151</v>
      </c>
      <c r="D1714" s="6">
        <v>44339</v>
      </c>
      <c r="E1714" s="28">
        <v>44339.33884259258</v>
      </c>
      <c r="F1714" s="7">
        <v>113</v>
      </c>
      <c r="G1714" s="7" t="str">
        <f>VLOOKUP(Table1314[[#This Row],[LogRecordType]],RecordTypes!$B$13:$C$27,2,0)</f>
        <v>User Login Start</v>
      </c>
      <c r="H1714" s="5" t="s">
        <v>181</v>
      </c>
      <c r="I1714" s="30">
        <f t="shared" si="26"/>
        <v>44339</v>
      </c>
      <c r="J1714" s="29">
        <f>+VLOOKUP(Table1314[[#This Row],[DeviceMAC]],C1715:F3617,3,0)</f>
        <v>44339.33884259258</v>
      </c>
      <c r="K1714">
        <f>+VLOOKUP(Table1314[[#This Row],[DeviceMAC]],C1715:F3617,4,0)</f>
        <v>123</v>
      </c>
      <c r="L1714" t="str">
        <f>VLOOKUP(Table1314[[#This Row],[PrevRecordType]],RecordTypes!$B$13:$C$27,2,0)</f>
        <v>User Login Start is Good</v>
      </c>
      <c r="M1714" t="str">
        <f>+VLOOKUP(Table1314[[#This Row],[DeviceMAC]],C1715:H3617,5,0)</f>
        <v>User Login Start is Good</v>
      </c>
    </row>
    <row r="1715" spans="2:13" ht="28.8" x14ac:dyDescent="0.3">
      <c r="B1715" s="5" t="s">
        <v>26</v>
      </c>
      <c r="C1715" s="5" t="s">
        <v>151</v>
      </c>
      <c r="D1715" s="6">
        <v>44339</v>
      </c>
      <c r="E1715" s="28">
        <v>44339.33884259258</v>
      </c>
      <c r="F1715" s="7">
        <v>123</v>
      </c>
      <c r="G1715" s="7" t="str">
        <f>VLOOKUP(Table1314[[#This Row],[LogRecordType]],RecordTypes!$B$13:$C$27,2,0)</f>
        <v>User Login Start is Good</v>
      </c>
      <c r="H1715" s="5" t="s">
        <v>181</v>
      </c>
      <c r="I1715" s="30">
        <f t="shared" si="26"/>
        <v>44339</v>
      </c>
      <c r="J1715" s="29">
        <f>+VLOOKUP(Table1314[[#This Row],[DeviceMAC]],C1716:F3618,3,0)</f>
        <v>44339.328009259247</v>
      </c>
      <c r="K1715">
        <f>+VLOOKUP(Table1314[[#This Row],[DeviceMAC]],C1716:F3618,4,0)</f>
        <v>112</v>
      </c>
      <c r="L1715" t="str">
        <f>VLOOKUP(Table1314[[#This Row],[PrevRecordType]],RecordTypes!$B$13:$C$27,2,0)</f>
        <v>Device Connect Network</v>
      </c>
      <c r="M1715" t="str">
        <f>+VLOOKUP(Table1314[[#This Row],[DeviceMAC]],C1716:H3618,5,0)</f>
        <v>Device Connect Network</v>
      </c>
    </row>
    <row r="1716" spans="2:13" ht="28.8" hidden="1" x14ac:dyDescent="0.3">
      <c r="B1716" s="5" t="s">
        <v>26</v>
      </c>
      <c r="C1716" s="5" t="s">
        <v>184</v>
      </c>
      <c r="D1716" s="6">
        <v>44339</v>
      </c>
      <c r="E1716" s="28">
        <v>44339.33865740741</v>
      </c>
      <c r="F1716" s="7">
        <v>112</v>
      </c>
      <c r="G1716" s="7" t="str">
        <f>VLOOKUP(Table1314[[#This Row],[LogRecordType]],RecordTypes!$B$13:$C$27,2,0)</f>
        <v>Device Connect Network</v>
      </c>
      <c r="H1716" s="5" t="s">
        <v>185</v>
      </c>
      <c r="I1716" s="30">
        <f t="shared" si="26"/>
        <v>44339</v>
      </c>
      <c r="J1716" s="29">
        <f>+VLOOKUP(Table1314[[#This Row],[DeviceMAC]],C1717:F3619,3,0)</f>
        <v>44339.338553240741</v>
      </c>
      <c r="K1716">
        <f>+VLOOKUP(Table1314[[#This Row],[DeviceMAC]],C1717:F3619,4,0)</f>
        <v>106</v>
      </c>
      <c r="L1716" t="str">
        <f>VLOOKUP(Table1314[[#This Row],[PrevRecordType]],RecordTypes!$B$13:$C$27,2,0)</f>
        <v>Device Start is Good</v>
      </c>
      <c r="M1716" t="str">
        <f>+VLOOKUP(Table1314[[#This Row],[DeviceMAC]],C1717:H3619,5,0)</f>
        <v>Device Start is Good</v>
      </c>
    </row>
    <row r="1717" spans="2:13" hidden="1" x14ac:dyDescent="0.3">
      <c r="B1717" s="5" t="s">
        <v>26</v>
      </c>
      <c r="C1717" s="5" t="s">
        <v>184</v>
      </c>
      <c r="D1717" s="6">
        <v>44339</v>
      </c>
      <c r="E1717" s="28">
        <v>44339.338553240741</v>
      </c>
      <c r="F1717" s="7">
        <v>106</v>
      </c>
      <c r="G1717" s="7" t="str">
        <f>VLOOKUP(Table1314[[#This Row],[LogRecordType]],RecordTypes!$B$13:$C$27,2,0)</f>
        <v>Device Start is Good</v>
      </c>
      <c r="H1717" s="5" t="s">
        <v>185</v>
      </c>
      <c r="I1717" s="30">
        <f t="shared" si="26"/>
        <v>44339</v>
      </c>
      <c r="J1717" s="29">
        <f>+VLOOKUP(Table1314[[#This Row],[DeviceMAC]],C1718:F3620,3,0)</f>
        <v>44339.337789351848</v>
      </c>
      <c r="K1717">
        <f>+VLOOKUP(Table1314[[#This Row],[DeviceMAC]],C1718:F3620,4,0)</f>
        <v>102</v>
      </c>
      <c r="L1717" t="str">
        <f>VLOOKUP(Table1314[[#This Row],[PrevRecordType]],RecordTypes!$B$13:$C$27,2,0)</f>
        <v>Device Start</v>
      </c>
      <c r="M1717" t="str">
        <f>+VLOOKUP(Table1314[[#This Row],[DeviceMAC]],C1718:H3620,5,0)</f>
        <v>Device Start</v>
      </c>
    </row>
    <row r="1718" spans="2:13" hidden="1" x14ac:dyDescent="0.3">
      <c r="B1718" s="5" t="s">
        <v>26</v>
      </c>
      <c r="C1718" s="5" t="s">
        <v>184</v>
      </c>
      <c r="D1718" s="6">
        <v>44339</v>
      </c>
      <c r="E1718" s="28">
        <v>44339.337789351848</v>
      </c>
      <c r="F1718" s="7">
        <v>102</v>
      </c>
      <c r="G1718" s="7" t="str">
        <f>VLOOKUP(Table1314[[#This Row],[LogRecordType]],RecordTypes!$B$13:$C$27,2,0)</f>
        <v>Device Start</v>
      </c>
      <c r="H1718" s="5" t="s">
        <v>185</v>
      </c>
      <c r="I1718" s="30" t="e">
        <f t="shared" si="26"/>
        <v>#N/A</v>
      </c>
      <c r="J1718" s="29" t="e">
        <f>+VLOOKUP(Table1314[[#This Row],[DeviceMAC]],C1719:F3621,3,0)</f>
        <v>#N/A</v>
      </c>
      <c r="K1718" t="e">
        <f>+VLOOKUP(Table1314[[#This Row],[DeviceMAC]],C1719:F3621,4,0)</f>
        <v>#N/A</v>
      </c>
      <c r="L1718" t="e">
        <f>VLOOKUP(Table1314[[#This Row],[PrevRecordType]],RecordTypes!$B$13:$C$27,2,0)</f>
        <v>#N/A</v>
      </c>
      <c r="M1718" t="e">
        <f>+VLOOKUP(Table1314[[#This Row],[DeviceMAC]],C1719:H3621,5,0)</f>
        <v>#N/A</v>
      </c>
    </row>
    <row r="1719" spans="2:13" ht="28.8" x14ac:dyDescent="0.3">
      <c r="B1719" s="5" t="s">
        <v>26</v>
      </c>
      <c r="C1719" s="5" t="s">
        <v>166</v>
      </c>
      <c r="D1719" s="6">
        <v>44339</v>
      </c>
      <c r="E1719" s="28">
        <v>44339.336006944446</v>
      </c>
      <c r="F1719" s="7">
        <v>123</v>
      </c>
      <c r="G1719" s="7" t="str">
        <f>VLOOKUP(Table1314[[#This Row],[LogRecordType]],RecordTypes!$B$13:$C$27,2,0)</f>
        <v>User Login Start is Good</v>
      </c>
      <c r="H1719" s="5" t="s">
        <v>182</v>
      </c>
      <c r="I1719" s="30">
        <f t="shared" si="26"/>
        <v>44339</v>
      </c>
      <c r="J1719" s="29">
        <f>+VLOOKUP(Table1314[[#This Row],[DeviceMAC]],C1720:F3622,3,0)</f>
        <v>44339.335844907408</v>
      </c>
      <c r="K1719">
        <f>+VLOOKUP(Table1314[[#This Row],[DeviceMAC]],C1720:F3622,4,0)</f>
        <v>113</v>
      </c>
      <c r="L1719" t="str">
        <f>VLOOKUP(Table1314[[#This Row],[PrevRecordType]],RecordTypes!$B$13:$C$27,2,0)</f>
        <v>User Login Start</v>
      </c>
      <c r="M1719" t="str">
        <f>+VLOOKUP(Table1314[[#This Row],[DeviceMAC]],C1720:H3622,5,0)</f>
        <v>User Login Start</v>
      </c>
    </row>
    <row r="1720" spans="2:13" ht="28.8" x14ac:dyDescent="0.3">
      <c r="B1720" s="5" t="s">
        <v>29</v>
      </c>
      <c r="C1720" s="5" t="s">
        <v>145</v>
      </c>
      <c r="D1720" s="6">
        <v>44339</v>
      </c>
      <c r="E1720" s="28">
        <v>44339.335937499993</v>
      </c>
      <c r="F1720" s="7">
        <v>123</v>
      </c>
      <c r="G1720" s="7" t="str">
        <f>VLOOKUP(Table1314[[#This Row],[LogRecordType]],RecordTypes!$B$13:$C$27,2,0)</f>
        <v>User Login Start is Good</v>
      </c>
      <c r="H1720" s="5" t="s">
        <v>183</v>
      </c>
      <c r="I1720" s="30">
        <f t="shared" si="26"/>
        <v>44339</v>
      </c>
      <c r="J1720" s="29">
        <f>+VLOOKUP(Table1314[[#This Row],[DeviceMAC]],C1721:F3623,3,0)</f>
        <v>44339.335868055547</v>
      </c>
      <c r="K1720">
        <f>+VLOOKUP(Table1314[[#This Row],[DeviceMAC]],C1721:F3623,4,0)</f>
        <v>113</v>
      </c>
      <c r="L1720" t="str">
        <f>VLOOKUP(Table1314[[#This Row],[PrevRecordType]],RecordTypes!$B$13:$C$27,2,0)</f>
        <v>User Login Start</v>
      </c>
      <c r="M1720" t="str">
        <f>+VLOOKUP(Table1314[[#This Row],[DeviceMAC]],C1721:H3623,5,0)</f>
        <v>User Login Start</v>
      </c>
    </row>
    <row r="1721" spans="2:13" hidden="1" x14ac:dyDescent="0.3">
      <c r="B1721" s="5" t="s">
        <v>29</v>
      </c>
      <c r="C1721" s="5" t="s">
        <v>145</v>
      </c>
      <c r="D1721" s="6">
        <v>44339</v>
      </c>
      <c r="E1721" s="28">
        <v>44339.335868055547</v>
      </c>
      <c r="F1721" s="7">
        <v>113</v>
      </c>
      <c r="G1721" s="7" t="str">
        <f>VLOOKUP(Table1314[[#This Row],[LogRecordType]],RecordTypes!$B$13:$C$27,2,0)</f>
        <v>User Login Start</v>
      </c>
      <c r="H1721" s="5" t="s">
        <v>183</v>
      </c>
      <c r="I1721" s="30">
        <f t="shared" si="26"/>
        <v>44339</v>
      </c>
      <c r="J1721" s="29">
        <f>+VLOOKUP(Table1314[[#This Row],[DeviceMAC]],C1722:F3624,3,0)</f>
        <v>44339.325023148143</v>
      </c>
      <c r="K1721">
        <f>+VLOOKUP(Table1314[[#This Row],[DeviceMAC]],C1722:F3624,4,0)</f>
        <v>112</v>
      </c>
      <c r="L1721" t="str">
        <f>VLOOKUP(Table1314[[#This Row],[PrevRecordType]],RecordTypes!$B$13:$C$27,2,0)</f>
        <v>Device Connect Network</v>
      </c>
      <c r="M1721" t="str">
        <f>+VLOOKUP(Table1314[[#This Row],[DeviceMAC]],C1722:H3624,5,0)</f>
        <v>Device Connect Network</v>
      </c>
    </row>
    <row r="1722" spans="2:13" hidden="1" x14ac:dyDescent="0.3">
      <c r="B1722" s="5" t="s">
        <v>26</v>
      </c>
      <c r="C1722" s="5" t="s">
        <v>166</v>
      </c>
      <c r="D1722" s="6">
        <v>44339</v>
      </c>
      <c r="E1722" s="28">
        <v>44339.335844907408</v>
      </c>
      <c r="F1722" s="7">
        <v>113</v>
      </c>
      <c r="G1722" s="7" t="str">
        <f>VLOOKUP(Table1314[[#This Row],[LogRecordType]],RecordTypes!$B$13:$C$27,2,0)</f>
        <v>User Login Start</v>
      </c>
      <c r="H1722" s="5" t="s">
        <v>182</v>
      </c>
      <c r="I1722" s="30">
        <f t="shared" si="26"/>
        <v>44339</v>
      </c>
      <c r="J1722" s="29">
        <f>+VLOOKUP(Table1314[[#This Row],[DeviceMAC]],C1723:F3625,3,0)</f>
        <v>44339.331192129634</v>
      </c>
      <c r="K1722">
        <f>+VLOOKUP(Table1314[[#This Row],[DeviceMAC]],C1723:F3625,4,0)</f>
        <v>112</v>
      </c>
      <c r="L1722" t="str">
        <f>VLOOKUP(Table1314[[#This Row],[PrevRecordType]],RecordTypes!$B$13:$C$27,2,0)</f>
        <v>Device Connect Network</v>
      </c>
      <c r="M1722" t="str">
        <f>+VLOOKUP(Table1314[[#This Row],[DeviceMAC]],C1723:H3625,5,0)</f>
        <v>Device Connect Network</v>
      </c>
    </row>
    <row r="1723" spans="2:13" ht="28.8" x14ac:dyDescent="0.3">
      <c r="B1723" s="5" t="s">
        <v>26</v>
      </c>
      <c r="C1723" s="5" t="s">
        <v>174</v>
      </c>
      <c r="D1723" s="6">
        <v>44339</v>
      </c>
      <c r="E1723" s="28">
        <v>44339.333877314813</v>
      </c>
      <c r="F1723" s="7">
        <v>123</v>
      </c>
      <c r="G1723" s="7" t="str">
        <f>VLOOKUP(Table1314[[#This Row],[LogRecordType]],RecordTypes!$B$13:$C$27,2,0)</f>
        <v>User Login Start is Good</v>
      </c>
      <c r="H1723" s="5" t="s">
        <v>181</v>
      </c>
      <c r="I1723" s="30">
        <f t="shared" si="26"/>
        <v>44339</v>
      </c>
      <c r="J1723" s="29">
        <f>+VLOOKUP(Table1314[[#This Row],[DeviceMAC]],C1724:F3626,3,0)</f>
        <v>44339.333749999998</v>
      </c>
      <c r="K1723">
        <f>+VLOOKUP(Table1314[[#This Row],[DeviceMAC]],C1724:F3626,4,0)</f>
        <v>113</v>
      </c>
      <c r="L1723" t="str">
        <f>VLOOKUP(Table1314[[#This Row],[PrevRecordType]],RecordTypes!$B$13:$C$27,2,0)</f>
        <v>User Login Start</v>
      </c>
      <c r="M1723" t="str">
        <f>+VLOOKUP(Table1314[[#This Row],[DeviceMAC]],C1724:H3626,5,0)</f>
        <v>User Login Start</v>
      </c>
    </row>
    <row r="1724" spans="2:13" ht="28.8" hidden="1" x14ac:dyDescent="0.3">
      <c r="B1724" s="5" t="s">
        <v>26</v>
      </c>
      <c r="C1724" s="5" t="s">
        <v>174</v>
      </c>
      <c r="D1724" s="6">
        <v>44339</v>
      </c>
      <c r="E1724" s="28">
        <v>44339.333749999998</v>
      </c>
      <c r="F1724" s="7">
        <v>113</v>
      </c>
      <c r="G1724" s="7" t="str">
        <f>VLOOKUP(Table1314[[#This Row],[LogRecordType]],RecordTypes!$B$13:$C$27,2,0)</f>
        <v>User Login Start</v>
      </c>
      <c r="H1724" s="5" t="s">
        <v>180</v>
      </c>
      <c r="I1724" s="30">
        <f t="shared" si="26"/>
        <v>44339</v>
      </c>
      <c r="J1724" s="29">
        <f>+VLOOKUP(Table1314[[#This Row],[DeviceMAC]],C1725:F3627,3,0)</f>
        <v>44339.332662037035</v>
      </c>
      <c r="K1724">
        <f>+VLOOKUP(Table1314[[#This Row],[DeviceMAC]],C1725:F3627,4,0)</f>
        <v>112</v>
      </c>
      <c r="L1724" t="str">
        <f>VLOOKUP(Table1314[[#This Row],[PrevRecordType]],RecordTypes!$B$13:$C$27,2,0)</f>
        <v>Device Connect Network</v>
      </c>
      <c r="M1724" t="str">
        <f>+VLOOKUP(Table1314[[#This Row],[DeviceMAC]],C1725:H3627,5,0)</f>
        <v>Device Connect Network</v>
      </c>
    </row>
    <row r="1725" spans="2:13" ht="28.8" x14ac:dyDescent="0.3">
      <c r="B1725" s="5" t="s">
        <v>26</v>
      </c>
      <c r="C1725" s="5" t="s">
        <v>164</v>
      </c>
      <c r="D1725" s="6">
        <v>44339</v>
      </c>
      <c r="E1725" s="28">
        <v>44339.33284722222</v>
      </c>
      <c r="F1725" s="7">
        <v>123</v>
      </c>
      <c r="G1725" s="7" t="str">
        <f>VLOOKUP(Table1314[[#This Row],[LogRecordType]],RecordTypes!$B$13:$C$27,2,0)</f>
        <v>User Login Start is Good</v>
      </c>
      <c r="H1725" s="5" t="s">
        <v>179</v>
      </c>
      <c r="I1725" s="30">
        <f t="shared" si="26"/>
        <v>44339</v>
      </c>
      <c r="J1725" s="29">
        <f>+VLOOKUP(Table1314[[#This Row],[DeviceMAC]],C1726:F3628,3,0)</f>
        <v>44339.332731481481</v>
      </c>
      <c r="K1725">
        <f>+VLOOKUP(Table1314[[#This Row],[DeviceMAC]],C1726:F3628,4,0)</f>
        <v>113</v>
      </c>
      <c r="L1725" t="str">
        <f>VLOOKUP(Table1314[[#This Row],[PrevRecordType]],RecordTypes!$B$13:$C$27,2,0)</f>
        <v>User Login Start</v>
      </c>
      <c r="M1725" t="str">
        <f>+VLOOKUP(Table1314[[#This Row],[DeviceMAC]],C1726:H3628,5,0)</f>
        <v>User Login Start</v>
      </c>
    </row>
    <row r="1726" spans="2:13" ht="28.8" hidden="1" x14ac:dyDescent="0.3">
      <c r="B1726" s="5" t="s">
        <v>26</v>
      </c>
      <c r="C1726" s="5" t="s">
        <v>164</v>
      </c>
      <c r="D1726" s="6">
        <v>44339</v>
      </c>
      <c r="E1726" s="28">
        <v>44339.332731481481</v>
      </c>
      <c r="F1726" s="7">
        <v>113</v>
      </c>
      <c r="G1726" s="7" t="str">
        <f>VLOOKUP(Table1314[[#This Row],[LogRecordType]],RecordTypes!$B$13:$C$27,2,0)</f>
        <v>User Login Start</v>
      </c>
      <c r="H1726" s="5" t="s">
        <v>178</v>
      </c>
      <c r="I1726" s="30">
        <f t="shared" si="26"/>
        <v>44339</v>
      </c>
      <c r="J1726" s="29">
        <f>+VLOOKUP(Table1314[[#This Row],[DeviceMAC]],C1727:F3629,3,0)</f>
        <v>44339.331643518519</v>
      </c>
      <c r="K1726">
        <f>+VLOOKUP(Table1314[[#This Row],[DeviceMAC]],C1727:F3629,4,0)</f>
        <v>112</v>
      </c>
      <c r="L1726" t="str">
        <f>VLOOKUP(Table1314[[#This Row],[PrevRecordType]],RecordTypes!$B$13:$C$27,2,0)</f>
        <v>Device Connect Network</v>
      </c>
      <c r="M1726" t="str">
        <f>+VLOOKUP(Table1314[[#This Row],[DeviceMAC]],C1727:H3629,5,0)</f>
        <v>Device Connect Network</v>
      </c>
    </row>
    <row r="1727" spans="2:13" ht="28.8" hidden="1" x14ac:dyDescent="0.3">
      <c r="B1727" s="5" t="s">
        <v>26</v>
      </c>
      <c r="C1727" s="5" t="s">
        <v>174</v>
      </c>
      <c r="D1727" s="6">
        <v>44339</v>
      </c>
      <c r="E1727" s="28">
        <v>44339.332662037035</v>
      </c>
      <c r="F1727" s="7">
        <v>112</v>
      </c>
      <c r="G1727" s="7" t="str">
        <f>VLOOKUP(Table1314[[#This Row],[LogRecordType]],RecordTypes!$B$13:$C$27,2,0)</f>
        <v>Device Connect Network</v>
      </c>
      <c r="H1727" s="5" t="s">
        <v>175</v>
      </c>
      <c r="I1727" s="30">
        <f t="shared" si="26"/>
        <v>44339</v>
      </c>
      <c r="J1727" s="29">
        <f>+VLOOKUP(Table1314[[#This Row],[DeviceMAC]],C1728:F3630,3,0)</f>
        <v>44339.332557870366</v>
      </c>
      <c r="K1727">
        <f>+VLOOKUP(Table1314[[#This Row],[DeviceMAC]],C1728:F3630,4,0)</f>
        <v>106</v>
      </c>
      <c r="L1727" t="str">
        <f>VLOOKUP(Table1314[[#This Row],[PrevRecordType]],RecordTypes!$B$13:$C$27,2,0)</f>
        <v>Device Start is Good</v>
      </c>
      <c r="M1727" t="str">
        <f>+VLOOKUP(Table1314[[#This Row],[DeviceMAC]],C1728:H3630,5,0)</f>
        <v>Device Start is Good</v>
      </c>
    </row>
    <row r="1728" spans="2:13" ht="28.8" x14ac:dyDescent="0.3">
      <c r="B1728" s="5" t="s">
        <v>26</v>
      </c>
      <c r="C1728" s="5" t="s">
        <v>149</v>
      </c>
      <c r="D1728" s="6">
        <v>44339</v>
      </c>
      <c r="E1728" s="28">
        <v>44339.33258101852</v>
      </c>
      <c r="F1728" s="7">
        <v>123</v>
      </c>
      <c r="G1728" s="7" t="str">
        <f>VLOOKUP(Table1314[[#This Row],[LogRecordType]],RecordTypes!$B$13:$C$27,2,0)</f>
        <v>User Login Start is Good</v>
      </c>
      <c r="H1728" s="5" t="s">
        <v>177</v>
      </c>
      <c r="I1728" s="30">
        <f t="shared" si="26"/>
        <v>44339</v>
      </c>
      <c r="J1728" s="29">
        <f>+VLOOKUP(Table1314[[#This Row],[DeviceMAC]],C1729:F3631,3,0)</f>
        <v>44339.332465277781</v>
      </c>
      <c r="K1728">
        <f>+VLOOKUP(Table1314[[#This Row],[DeviceMAC]],C1729:F3631,4,0)</f>
        <v>113</v>
      </c>
      <c r="L1728" t="str">
        <f>VLOOKUP(Table1314[[#This Row],[PrevRecordType]],RecordTypes!$B$13:$C$27,2,0)</f>
        <v>User Login Start</v>
      </c>
      <c r="M1728" t="str">
        <f>+VLOOKUP(Table1314[[#This Row],[DeviceMAC]],C1729:H3631,5,0)</f>
        <v>User Login Start</v>
      </c>
    </row>
    <row r="1729" spans="2:13" hidden="1" x14ac:dyDescent="0.3">
      <c r="B1729" s="5" t="s">
        <v>26</v>
      </c>
      <c r="C1729" s="5" t="s">
        <v>174</v>
      </c>
      <c r="D1729" s="6">
        <v>44339</v>
      </c>
      <c r="E1729" s="28">
        <v>44339.332557870366</v>
      </c>
      <c r="F1729" s="7">
        <v>106</v>
      </c>
      <c r="G1729" s="7" t="str">
        <f>VLOOKUP(Table1314[[#This Row],[LogRecordType]],RecordTypes!$B$13:$C$27,2,0)</f>
        <v>Device Start is Good</v>
      </c>
      <c r="H1729" s="5" t="s">
        <v>175</v>
      </c>
      <c r="I1729" s="30">
        <f t="shared" si="26"/>
        <v>44339</v>
      </c>
      <c r="J1729" s="29">
        <f>+VLOOKUP(Table1314[[#This Row],[DeviceMAC]],C1730:F3632,3,0)</f>
        <v>44339.331874999996</v>
      </c>
      <c r="K1729">
        <f>+VLOOKUP(Table1314[[#This Row],[DeviceMAC]],C1730:F3632,4,0)</f>
        <v>102</v>
      </c>
      <c r="L1729" t="str">
        <f>VLOOKUP(Table1314[[#This Row],[PrevRecordType]],RecordTypes!$B$13:$C$27,2,0)</f>
        <v>Device Start</v>
      </c>
      <c r="M1729" t="str">
        <f>+VLOOKUP(Table1314[[#This Row],[DeviceMAC]],C1730:H3632,5,0)</f>
        <v>Device Start</v>
      </c>
    </row>
    <row r="1730" spans="2:13" ht="28.8" x14ac:dyDescent="0.3">
      <c r="B1730" s="5" t="s">
        <v>26</v>
      </c>
      <c r="C1730" s="5" t="s">
        <v>162</v>
      </c>
      <c r="D1730" s="6">
        <v>44339</v>
      </c>
      <c r="E1730" s="28">
        <v>44339.332499999997</v>
      </c>
      <c r="F1730" s="7">
        <v>123</v>
      </c>
      <c r="G1730" s="7" t="str">
        <f>VLOOKUP(Table1314[[#This Row],[LogRecordType]],RecordTypes!$B$13:$C$27,2,0)</f>
        <v>User Login Start is Good</v>
      </c>
      <c r="H1730" s="5" t="s">
        <v>177</v>
      </c>
      <c r="I1730" s="30">
        <f t="shared" si="26"/>
        <v>44339</v>
      </c>
      <c r="J1730" s="29">
        <f>+VLOOKUP(Table1314[[#This Row],[DeviceMAC]],C1731:F3633,3,0)</f>
        <v>44339.332349537035</v>
      </c>
      <c r="K1730">
        <f>+VLOOKUP(Table1314[[#This Row],[DeviceMAC]],C1731:F3633,4,0)</f>
        <v>113</v>
      </c>
      <c r="L1730" t="str">
        <f>VLOOKUP(Table1314[[#This Row],[PrevRecordType]],RecordTypes!$B$13:$C$27,2,0)</f>
        <v>User Login Start</v>
      </c>
      <c r="M1730" t="str">
        <f>+VLOOKUP(Table1314[[#This Row],[DeviceMAC]],C1731:H3633,5,0)</f>
        <v>User Login Start</v>
      </c>
    </row>
    <row r="1731" spans="2:13" hidden="1" x14ac:dyDescent="0.3">
      <c r="B1731" s="5" t="s">
        <v>26</v>
      </c>
      <c r="C1731" s="5" t="s">
        <v>149</v>
      </c>
      <c r="D1731" s="6">
        <v>44339</v>
      </c>
      <c r="E1731" s="28">
        <v>44339.332465277781</v>
      </c>
      <c r="F1731" s="7">
        <v>113</v>
      </c>
      <c r="G1731" s="7" t="str">
        <f>VLOOKUP(Table1314[[#This Row],[LogRecordType]],RecordTypes!$B$13:$C$27,2,0)</f>
        <v>User Login Start</v>
      </c>
      <c r="H1731" s="5" t="s">
        <v>177</v>
      </c>
      <c r="I1731" s="30">
        <f t="shared" si="26"/>
        <v>44339</v>
      </c>
      <c r="J1731" s="29">
        <f>+VLOOKUP(Table1314[[#This Row],[DeviceMAC]],C1732:F3634,3,0)</f>
        <v>44339.327708333331</v>
      </c>
      <c r="K1731">
        <f>+VLOOKUP(Table1314[[#This Row],[DeviceMAC]],C1732:F3634,4,0)</f>
        <v>112</v>
      </c>
      <c r="L1731" t="str">
        <f>VLOOKUP(Table1314[[#This Row],[PrevRecordType]],RecordTypes!$B$13:$C$27,2,0)</f>
        <v>Device Connect Network</v>
      </c>
      <c r="M1731" t="str">
        <f>+VLOOKUP(Table1314[[#This Row],[DeviceMAC]],C1732:H3634,5,0)</f>
        <v>Device Connect Network</v>
      </c>
    </row>
    <row r="1732" spans="2:13" ht="28.8" hidden="1" x14ac:dyDescent="0.3">
      <c r="B1732" s="5" t="s">
        <v>26</v>
      </c>
      <c r="C1732" s="5" t="s">
        <v>162</v>
      </c>
      <c r="D1732" s="6">
        <v>44339</v>
      </c>
      <c r="E1732" s="28">
        <v>44339.332349537035</v>
      </c>
      <c r="F1732" s="7">
        <v>113</v>
      </c>
      <c r="G1732" s="7" t="str">
        <f>VLOOKUP(Table1314[[#This Row],[LogRecordType]],RecordTypes!$B$13:$C$27,2,0)</f>
        <v>User Login Start</v>
      </c>
      <c r="H1732" s="5" t="s">
        <v>176</v>
      </c>
      <c r="I1732" s="30">
        <f t="shared" si="26"/>
        <v>44339</v>
      </c>
      <c r="J1732" s="29">
        <f>+VLOOKUP(Table1314[[#This Row],[DeviceMAC]],C1733:F3635,3,0)</f>
        <v>44339.331597222226</v>
      </c>
      <c r="K1732">
        <f>+VLOOKUP(Table1314[[#This Row],[DeviceMAC]],C1733:F3635,4,0)</f>
        <v>112</v>
      </c>
      <c r="L1732" t="str">
        <f>VLOOKUP(Table1314[[#This Row],[PrevRecordType]],RecordTypes!$B$13:$C$27,2,0)</f>
        <v>Device Connect Network</v>
      </c>
      <c r="M1732" t="str">
        <f>+VLOOKUP(Table1314[[#This Row],[DeviceMAC]],C1733:H3635,5,0)</f>
        <v>Device Connect Network</v>
      </c>
    </row>
    <row r="1733" spans="2:13" hidden="1" x14ac:dyDescent="0.3">
      <c r="B1733" s="5" t="s">
        <v>26</v>
      </c>
      <c r="C1733" s="5" t="s">
        <v>174</v>
      </c>
      <c r="D1733" s="6">
        <v>44339</v>
      </c>
      <c r="E1733" s="28">
        <v>44339.331874999996</v>
      </c>
      <c r="F1733" s="7">
        <v>102</v>
      </c>
      <c r="G1733" s="7" t="str">
        <f>VLOOKUP(Table1314[[#This Row],[LogRecordType]],RecordTypes!$B$13:$C$27,2,0)</f>
        <v>Device Start</v>
      </c>
      <c r="H1733" s="5" t="s">
        <v>175</v>
      </c>
      <c r="I1733" s="30" t="e">
        <f t="shared" si="26"/>
        <v>#N/A</v>
      </c>
      <c r="J1733" s="29" t="e">
        <f>+VLOOKUP(Table1314[[#This Row],[DeviceMAC]],C1734:F3636,3,0)</f>
        <v>#N/A</v>
      </c>
      <c r="K1733" t="e">
        <f>+VLOOKUP(Table1314[[#This Row],[DeviceMAC]],C1734:F3636,4,0)</f>
        <v>#N/A</v>
      </c>
      <c r="L1733" t="e">
        <f>VLOOKUP(Table1314[[#This Row],[PrevRecordType]],RecordTypes!$B$13:$C$27,2,0)</f>
        <v>#N/A</v>
      </c>
      <c r="M1733" t="e">
        <f>+VLOOKUP(Table1314[[#This Row],[DeviceMAC]],C1734:H3636,5,0)</f>
        <v>#N/A</v>
      </c>
    </row>
    <row r="1734" spans="2:13" ht="28.8" x14ac:dyDescent="0.3">
      <c r="B1734" s="5" t="s">
        <v>26</v>
      </c>
      <c r="C1734" s="5" t="s">
        <v>156</v>
      </c>
      <c r="D1734" s="6">
        <v>44339</v>
      </c>
      <c r="E1734" s="28">
        <v>44339.331828703711</v>
      </c>
      <c r="F1734" s="7">
        <v>123</v>
      </c>
      <c r="G1734" s="7" t="str">
        <f>VLOOKUP(Table1314[[#This Row],[LogRecordType]],RecordTypes!$B$13:$C$27,2,0)</f>
        <v>User Login Start is Good</v>
      </c>
      <c r="H1734" s="5" t="s">
        <v>173</v>
      </c>
      <c r="I1734" s="30">
        <f t="shared" si="26"/>
        <v>44339</v>
      </c>
      <c r="J1734" s="29">
        <f>+VLOOKUP(Table1314[[#This Row],[DeviceMAC]],C1735:F3637,3,0)</f>
        <v>44339.331782407411</v>
      </c>
      <c r="K1734">
        <f>+VLOOKUP(Table1314[[#This Row],[DeviceMAC]],C1735:F3637,4,0)</f>
        <v>113</v>
      </c>
      <c r="L1734" t="str">
        <f>VLOOKUP(Table1314[[#This Row],[PrevRecordType]],RecordTypes!$B$13:$C$27,2,0)</f>
        <v>User Login Start</v>
      </c>
      <c r="M1734" t="str">
        <f>+VLOOKUP(Table1314[[#This Row],[DeviceMAC]],C1735:H3637,5,0)</f>
        <v>User Login Start</v>
      </c>
    </row>
    <row r="1735" spans="2:13" ht="28.8" hidden="1" x14ac:dyDescent="0.3">
      <c r="B1735" s="5" t="s">
        <v>26</v>
      </c>
      <c r="C1735" s="5" t="s">
        <v>156</v>
      </c>
      <c r="D1735" s="6">
        <v>44339</v>
      </c>
      <c r="E1735" s="28">
        <v>44339.331782407411</v>
      </c>
      <c r="F1735" s="7">
        <v>113</v>
      </c>
      <c r="G1735" s="7" t="str">
        <f>VLOOKUP(Table1314[[#This Row],[LogRecordType]],RecordTypes!$B$13:$C$27,2,0)</f>
        <v>User Login Start</v>
      </c>
      <c r="H1735" s="5" t="s">
        <v>172</v>
      </c>
      <c r="I1735" s="30">
        <f t="shared" si="26"/>
        <v>44339</v>
      </c>
      <c r="J1735" s="29">
        <f>+VLOOKUP(Table1314[[#This Row],[DeviceMAC]],C1736:F3638,3,0)</f>
        <v>44339.331458333334</v>
      </c>
      <c r="K1735">
        <f>+VLOOKUP(Table1314[[#This Row],[DeviceMAC]],C1736:F3638,4,0)</f>
        <v>112</v>
      </c>
      <c r="L1735" t="str">
        <f>VLOOKUP(Table1314[[#This Row],[PrevRecordType]],RecordTypes!$B$13:$C$27,2,0)</f>
        <v>Device Connect Network</v>
      </c>
      <c r="M1735" t="str">
        <f>+VLOOKUP(Table1314[[#This Row],[DeviceMAC]],C1736:H3638,5,0)</f>
        <v>Device Connect Network</v>
      </c>
    </row>
    <row r="1736" spans="2:13" ht="28.8" hidden="1" x14ac:dyDescent="0.3">
      <c r="B1736" s="5" t="s">
        <v>29</v>
      </c>
      <c r="C1736" s="5" t="s">
        <v>158</v>
      </c>
      <c r="D1736" s="6">
        <v>44339</v>
      </c>
      <c r="E1736" s="28">
        <v>44339.331689814819</v>
      </c>
      <c r="F1736" s="7">
        <v>113</v>
      </c>
      <c r="G1736" s="7" t="str">
        <f>VLOOKUP(Table1314[[#This Row],[LogRecordType]],RecordTypes!$B$13:$C$27,2,0)</f>
        <v>User Login Start</v>
      </c>
      <c r="H1736" s="5" t="s">
        <v>170</v>
      </c>
      <c r="I1736" s="30">
        <f t="shared" si="26"/>
        <v>44339</v>
      </c>
      <c r="J1736" s="29">
        <f>+VLOOKUP(Table1314[[#This Row],[DeviceMAC]],C1737:F3639,3,0)</f>
        <v>44339.331689814819</v>
      </c>
      <c r="K1736">
        <f>+VLOOKUP(Table1314[[#This Row],[DeviceMAC]],C1737:F3639,4,0)</f>
        <v>123</v>
      </c>
      <c r="L1736" t="str">
        <f>VLOOKUP(Table1314[[#This Row],[PrevRecordType]],RecordTypes!$B$13:$C$27,2,0)</f>
        <v>User Login Start is Good</v>
      </c>
      <c r="M1736" t="str">
        <f>+VLOOKUP(Table1314[[#This Row],[DeviceMAC]],C1737:H3639,5,0)</f>
        <v>User Login Start is Good</v>
      </c>
    </row>
    <row r="1737" spans="2:13" ht="28.8" x14ac:dyDescent="0.3">
      <c r="B1737" s="5" t="s">
        <v>29</v>
      </c>
      <c r="C1737" s="5" t="s">
        <v>158</v>
      </c>
      <c r="D1737" s="6">
        <v>44339</v>
      </c>
      <c r="E1737" s="28">
        <v>44339.331689814819</v>
      </c>
      <c r="F1737" s="7">
        <v>123</v>
      </c>
      <c r="G1737" s="7" t="str">
        <f>VLOOKUP(Table1314[[#This Row],[LogRecordType]],RecordTypes!$B$13:$C$27,2,0)</f>
        <v>User Login Start is Good</v>
      </c>
      <c r="H1737" s="5" t="s">
        <v>171</v>
      </c>
      <c r="I1737" s="30">
        <f t="shared" si="26"/>
        <v>44339</v>
      </c>
      <c r="J1737" s="29">
        <f>+VLOOKUP(Table1314[[#This Row],[DeviceMAC]],C1738:F3640,3,0)</f>
        <v>44339.331076388895</v>
      </c>
      <c r="K1737">
        <f>+VLOOKUP(Table1314[[#This Row],[DeviceMAC]],C1738:F3640,4,0)</f>
        <v>112</v>
      </c>
      <c r="L1737" t="str">
        <f>VLOOKUP(Table1314[[#This Row],[PrevRecordType]],RecordTypes!$B$13:$C$27,2,0)</f>
        <v>Device Connect Network</v>
      </c>
      <c r="M1737" t="str">
        <f>+VLOOKUP(Table1314[[#This Row],[DeviceMAC]],C1738:H3640,5,0)</f>
        <v>Device Connect Network</v>
      </c>
    </row>
    <row r="1738" spans="2:13" ht="28.8" hidden="1" x14ac:dyDescent="0.3">
      <c r="B1738" s="5" t="s">
        <v>26</v>
      </c>
      <c r="C1738" s="5" t="s">
        <v>164</v>
      </c>
      <c r="D1738" s="6">
        <v>44339</v>
      </c>
      <c r="E1738" s="28">
        <v>44339.331643518519</v>
      </c>
      <c r="F1738" s="7">
        <v>112</v>
      </c>
      <c r="G1738" s="7" t="str">
        <f>VLOOKUP(Table1314[[#This Row],[LogRecordType]],RecordTypes!$B$13:$C$27,2,0)</f>
        <v>Device Connect Network</v>
      </c>
      <c r="H1738" s="5" t="s">
        <v>165</v>
      </c>
      <c r="I1738" s="30">
        <f t="shared" si="26"/>
        <v>44339</v>
      </c>
      <c r="J1738" s="29">
        <f>+VLOOKUP(Table1314[[#This Row],[DeviceMAC]],C1739:F3641,3,0)</f>
        <v>44339.33153935185</v>
      </c>
      <c r="K1738">
        <f>+VLOOKUP(Table1314[[#This Row],[DeviceMAC]],C1739:F3641,4,0)</f>
        <v>106</v>
      </c>
      <c r="L1738" t="str">
        <f>VLOOKUP(Table1314[[#This Row],[PrevRecordType]],RecordTypes!$B$13:$C$27,2,0)</f>
        <v>Device Start is Good</v>
      </c>
      <c r="M1738" t="str">
        <f>+VLOOKUP(Table1314[[#This Row],[DeviceMAC]],C1739:H3641,5,0)</f>
        <v>Device Start is Good</v>
      </c>
    </row>
    <row r="1739" spans="2:13" ht="28.8" hidden="1" x14ac:dyDescent="0.3">
      <c r="B1739" s="5" t="s">
        <v>26</v>
      </c>
      <c r="C1739" s="5" t="s">
        <v>162</v>
      </c>
      <c r="D1739" s="6">
        <v>44339</v>
      </c>
      <c r="E1739" s="28">
        <v>44339.331597222226</v>
      </c>
      <c r="F1739" s="7">
        <v>112</v>
      </c>
      <c r="G1739" s="7" t="str">
        <f>VLOOKUP(Table1314[[#This Row],[LogRecordType]],RecordTypes!$B$13:$C$27,2,0)</f>
        <v>Device Connect Network</v>
      </c>
      <c r="H1739" s="5" t="s">
        <v>163</v>
      </c>
      <c r="I1739" s="30">
        <f t="shared" ref="I1739:I1802" si="27">+VLOOKUP(C1739,C1740:H3642,2,0)</f>
        <v>44339</v>
      </c>
      <c r="J1739" s="29">
        <f>+VLOOKUP(Table1314[[#This Row],[DeviceMAC]],C1740:F3642,3,0)</f>
        <v>44339.331493055557</v>
      </c>
      <c r="K1739">
        <f>+VLOOKUP(Table1314[[#This Row],[DeviceMAC]],C1740:F3642,4,0)</f>
        <v>106</v>
      </c>
      <c r="L1739" t="str">
        <f>VLOOKUP(Table1314[[#This Row],[PrevRecordType]],RecordTypes!$B$13:$C$27,2,0)</f>
        <v>Device Start is Good</v>
      </c>
      <c r="M1739" t="str">
        <f>+VLOOKUP(Table1314[[#This Row],[DeviceMAC]],C1740:H3642,5,0)</f>
        <v>Device Start is Good</v>
      </c>
    </row>
    <row r="1740" spans="2:13" hidden="1" x14ac:dyDescent="0.3">
      <c r="B1740" s="5" t="s">
        <v>26</v>
      </c>
      <c r="C1740" s="5" t="s">
        <v>164</v>
      </c>
      <c r="D1740" s="6">
        <v>44339</v>
      </c>
      <c r="E1740" s="28">
        <v>44339.33153935185</v>
      </c>
      <c r="F1740" s="7">
        <v>106</v>
      </c>
      <c r="G1740" s="7" t="str">
        <f>VLOOKUP(Table1314[[#This Row],[LogRecordType]],RecordTypes!$B$13:$C$27,2,0)</f>
        <v>Device Start is Good</v>
      </c>
      <c r="H1740" s="5" t="s">
        <v>165</v>
      </c>
      <c r="I1740" s="30">
        <f t="shared" si="27"/>
        <v>44339</v>
      </c>
      <c r="J1740" s="29">
        <f>+VLOOKUP(Table1314[[#This Row],[DeviceMAC]],C1741:F3643,3,0)</f>
        <v>44339.330983796295</v>
      </c>
      <c r="K1740">
        <f>+VLOOKUP(Table1314[[#This Row],[DeviceMAC]],C1741:F3643,4,0)</f>
        <v>102</v>
      </c>
      <c r="L1740" t="str">
        <f>VLOOKUP(Table1314[[#This Row],[PrevRecordType]],RecordTypes!$B$13:$C$27,2,0)</f>
        <v>Device Start</v>
      </c>
      <c r="M1740" t="str">
        <f>+VLOOKUP(Table1314[[#This Row],[DeviceMAC]],C1741:H3643,5,0)</f>
        <v>Device Start</v>
      </c>
    </row>
    <row r="1741" spans="2:13" hidden="1" x14ac:dyDescent="0.3">
      <c r="B1741" s="5" t="s">
        <v>26</v>
      </c>
      <c r="C1741" s="5" t="s">
        <v>162</v>
      </c>
      <c r="D1741" s="6">
        <v>44339</v>
      </c>
      <c r="E1741" s="28">
        <v>44339.331493055557</v>
      </c>
      <c r="F1741" s="7">
        <v>106</v>
      </c>
      <c r="G1741" s="7" t="str">
        <f>VLOOKUP(Table1314[[#This Row],[LogRecordType]],RecordTypes!$B$13:$C$27,2,0)</f>
        <v>Device Start is Good</v>
      </c>
      <c r="H1741" s="5" t="s">
        <v>163</v>
      </c>
      <c r="I1741" s="30">
        <f t="shared" si="27"/>
        <v>44339</v>
      </c>
      <c r="J1741" s="29">
        <f>+VLOOKUP(Table1314[[#This Row],[DeviceMAC]],C1742:F3644,3,0)</f>
        <v>44339.330960648149</v>
      </c>
      <c r="K1741">
        <f>+VLOOKUP(Table1314[[#This Row],[DeviceMAC]],C1742:F3644,4,0)</f>
        <v>102</v>
      </c>
      <c r="L1741" t="str">
        <f>VLOOKUP(Table1314[[#This Row],[PrevRecordType]],RecordTypes!$B$13:$C$27,2,0)</f>
        <v>Device Start</v>
      </c>
      <c r="M1741" t="str">
        <f>+VLOOKUP(Table1314[[#This Row],[DeviceMAC]],C1742:H3644,5,0)</f>
        <v>Device Start</v>
      </c>
    </row>
    <row r="1742" spans="2:13" ht="28.8" hidden="1" x14ac:dyDescent="0.3">
      <c r="B1742" s="5" t="s">
        <v>26</v>
      </c>
      <c r="C1742" s="5" t="s">
        <v>156</v>
      </c>
      <c r="D1742" s="6">
        <v>44339</v>
      </c>
      <c r="E1742" s="28">
        <v>44339.331458333334</v>
      </c>
      <c r="F1742" s="7">
        <v>112</v>
      </c>
      <c r="G1742" s="7" t="str">
        <f>VLOOKUP(Table1314[[#This Row],[LogRecordType]],RecordTypes!$B$13:$C$27,2,0)</f>
        <v>Device Connect Network</v>
      </c>
      <c r="H1742" s="5" t="s">
        <v>157</v>
      </c>
      <c r="I1742" s="30">
        <f t="shared" si="27"/>
        <v>44339</v>
      </c>
      <c r="J1742" s="29">
        <f>+VLOOKUP(Table1314[[#This Row],[DeviceMAC]],C1743:F3645,3,0)</f>
        <v>44339.331354166665</v>
      </c>
      <c r="K1742">
        <f>+VLOOKUP(Table1314[[#This Row],[DeviceMAC]],C1743:F3645,4,0)</f>
        <v>106</v>
      </c>
      <c r="L1742" t="str">
        <f>VLOOKUP(Table1314[[#This Row],[PrevRecordType]],RecordTypes!$B$13:$C$27,2,0)</f>
        <v>Device Start is Good</v>
      </c>
      <c r="M1742" t="str">
        <f>+VLOOKUP(Table1314[[#This Row],[DeviceMAC]],C1743:H3645,5,0)</f>
        <v>Device Start is Good</v>
      </c>
    </row>
    <row r="1743" spans="2:13" hidden="1" x14ac:dyDescent="0.3">
      <c r="B1743" s="5" t="s">
        <v>26</v>
      </c>
      <c r="C1743" s="5" t="s">
        <v>156</v>
      </c>
      <c r="D1743" s="6">
        <v>44339</v>
      </c>
      <c r="E1743" s="28">
        <v>44339.331354166665</v>
      </c>
      <c r="F1743" s="7">
        <v>106</v>
      </c>
      <c r="G1743" s="7" t="str">
        <f>VLOOKUP(Table1314[[#This Row],[LogRecordType]],RecordTypes!$B$13:$C$27,2,0)</f>
        <v>Device Start is Good</v>
      </c>
      <c r="H1743" s="5" t="s">
        <v>157</v>
      </c>
      <c r="I1743" s="30">
        <f t="shared" si="27"/>
        <v>44339</v>
      </c>
      <c r="J1743" s="29">
        <f>+VLOOKUP(Table1314[[#This Row],[DeviceMAC]],C1744:F3646,3,0)</f>
        <v>44339.330405092587</v>
      </c>
      <c r="K1743">
        <f>+VLOOKUP(Table1314[[#This Row],[DeviceMAC]],C1744:F3646,4,0)</f>
        <v>102</v>
      </c>
      <c r="L1743" t="str">
        <f>VLOOKUP(Table1314[[#This Row],[PrevRecordType]],RecordTypes!$B$13:$C$27,2,0)</f>
        <v>Device Start</v>
      </c>
      <c r="M1743" t="str">
        <f>+VLOOKUP(Table1314[[#This Row],[DeviceMAC]],C1744:H3646,5,0)</f>
        <v>Device Start</v>
      </c>
    </row>
    <row r="1744" spans="2:13" ht="28.8" x14ac:dyDescent="0.3">
      <c r="B1744" s="5" t="s">
        <v>29</v>
      </c>
      <c r="C1744" s="5" t="s">
        <v>153</v>
      </c>
      <c r="D1744" s="6">
        <v>44339</v>
      </c>
      <c r="E1744" s="28">
        <v>44339.331319444449</v>
      </c>
      <c r="F1744" s="7">
        <v>123</v>
      </c>
      <c r="G1744" s="7" t="str">
        <f>VLOOKUP(Table1314[[#This Row],[LogRecordType]],RecordTypes!$B$13:$C$27,2,0)</f>
        <v>User Login Start is Good</v>
      </c>
      <c r="H1744" s="5" t="s">
        <v>169</v>
      </c>
      <c r="I1744" s="30">
        <f t="shared" si="27"/>
        <v>44339</v>
      </c>
      <c r="J1744" s="29">
        <f>+VLOOKUP(Table1314[[#This Row],[DeviceMAC]],C1745:F3647,3,0)</f>
        <v>44339.33120370371</v>
      </c>
      <c r="K1744">
        <f>+VLOOKUP(Table1314[[#This Row],[DeviceMAC]],C1745:F3647,4,0)</f>
        <v>113</v>
      </c>
      <c r="L1744" t="str">
        <f>VLOOKUP(Table1314[[#This Row],[PrevRecordType]],RecordTypes!$B$13:$C$27,2,0)</f>
        <v>User Login Start</v>
      </c>
      <c r="M1744" t="str">
        <f>+VLOOKUP(Table1314[[#This Row],[DeviceMAC]],C1745:H3647,5,0)</f>
        <v>User Login Start</v>
      </c>
    </row>
    <row r="1745" spans="2:13" ht="28.8" hidden="1" x14ac:dyDescent="0.3">
      <c r="B1745" s="5" t="s">
        <v>29</v>
      </c>
      <c r="C1745" s="5" t="s">
        <v>153</v>
      </c>
      <c r="D1745" s="6">
        <v>44339</v>
      </c>
      <c r="E1745" s="28">
        <v>44339.33120370371</v>
      </c>
      <c r="F1745" s="7">
        <v>113</v>
      </c>
      <c r="G1745" s="7" t="str">
        <f>VLOOKUP(Table1314[[#This Row],[LogRecordType]],RecordTypes!$B$13:$C$27,2,0)</f>
        <v>User Login Start</v>
      </c>
      <c r="H1745" s="5" t="s">
        <v>168</v>
      </c>
      <c r="I1745" s="30">
        <f t="shared" si="27"/>
        <v>44339</v>
      </c>
      <c r="J1745" s="29">
        <f>+VLOOKUP(Table1314[[#This Row],[DeviceMAC]],C1746:F3648,3,0)</f>
        <v>44339.330752314818</v>
      </c>
      <c r="K1745">
        <f>+VLOOKUP(Table1314[[#This Row],[DeviceMAC]],C1746:F3648,4,0)</f>
        <v>112</v>
      </c>
      <c r="L1745" t="str">
        <f>VLOOKUP(Table1314[[#This Row],[PrevRecordType]],RecordTypes!$B$13:$C$27,2,0)</f>
        <v>Device Connect Network</v>
      </c>
      <c r="M1745" t="str">
        <f>+VLOOKUP(Table1314[[#This Row],[DeviceMAC]],C1746:H3648,5,0)</f>
        <v>Device Connect Network</v>
      </c>
    </row>
    <row r="1746" spans="2:13" ht="28.8" hidden="1" x14ac:dyDescent="0.3">
      <c r="B1746" s="5" t="s">
        <v>26</v>
      </c>
      <c r="C1746" s="5" t="s">
        <v>166</v>
      </c>
      <c r="D1746" s="6">
        <v>44339</v>
      </c>
      <c r="E1746" s="28">
        <v>44339.331192129634</v>
      </c>
      <c r="F1746" s="7">
        <v>112</v>
      </c>
      <c r="G1746" s="7" t="str">
        <f>VLOOKUP(Table1314[[#This Row],[LogRecordType]],RecordTypes!$B$13:$C$27,2,0)</f>
        <v>Device Connect Network</v>
      </c>
      <c r="H1746" s="5" t="s">
        <v>167</v>
      </c>
      <c r="I1746" s="30" t="e">
        <f t="shared" si="27"/>
        <v>#N/A</v>
      </c>
      <c r="J1746" s="29" t="e">
        <f>+VLOOKUP(Table1314[[#This Row],[DeviceMAC]],C1747:F3649,3,0)</f>
        <v>#N/A</v>
      </c>
      <c r="K1746" t="e">
        <f>+VLOOKUP(Table1314[[#This Row],[DeviceMAC]],C1747:F3649,4,0)</f>
        <v>#N/A</v>
      </c>
      <c r="L1746" t="e">
        <f>VLOOKUP(Table1314[[#This Row],[PrevRecordType]],RecordTypes!$B$13:$C$27,2,0)</f>
        <v>#N/A</v>
      </c>
      <c r="M1746" t="e">
        <f>+VLOOKUP(Table1314[[#This Row],[DeviceMAC]],C1747:H3649,5,0)</f>
        <v>#N/A</v>
      </c>
    </row>
    <row r="1747" spans="2:13" ht="28.8" hidden="1" x14ac:dyDescent="0.3">
      <c r="B1747" s="5" t="s">
        <v>29</v>
      </c>
      <c r="C1747" s="5" t="s">
        <v>158</v>
      </c>
      <c r="D1747" s="6">
        <v>44339</v>
      </c>
      <c r="E1747" s="28">
        <v>44339.331076388895</v>
      </c>
      <c r="F1747" s="7">
        <v>112</v>
      </c>
      <c r="G1747" s="7" t="str">
        <f>VLOOKUP(Table1314[[#This Row],[LogRecordType]],RecordTypes!$B$13:$C$27,2,0)</f>
        <v>Device Connect Network</v>
      </c>
      <c r="H1747" s="5" t="s">
        <v>159</v>
      </c>
      <c r="I1747" s="30">
        <f t="shared" si="27"/>
        <v>44339</v>
      </c>
      <c r="J1747" s="29">
        <f>+VLOOKUP(Table1314[[#This Row],[DeviceMAC]],C1748:F3650,3,0)</f>
        <v>44339.330972222226</v>
      </c>
      <c r="K1747">
        <f>+VLOOKUP(Table1314[[#This Row],[DeviceMAC]],C1748:F3650,4,0)</f>
        <v>106</v>
      </c>
      <c r="L1747" t="str">
        <f>VLOOKUP(Table1314[[#This Row],[PrevRecordType]],RecordTypes!$B$13:$C$27,2,0)</f>
        <v>Device Start is Good</v>
      </c>
      <c r="M1747" t="str">
        <f>+VLOOKUP(Table1314[[#This Row],[DeviceMAC]],C1748:H3650,5,0)</f>
        <v>Device Start is Good</v>
      </c>
    </row>
    <row r="1748" spans="2:13" ht="28.8" x14ac:dyDescent="0.3">
      <c r="B1748" s="5" t="s">
        <v>26</v>
      </c>
      <c r="C1748" s="5" t="s">
        <v>141</v>
      </c>
      <c r="D1748" s="6">
        <v>44339</v>
      </c>
      <c r="E1748" s="28">
        <v>44339.331041666665</v>
      </c>
      <c r="F1748" s="7">
        <v>123</v>
      </c>
      <c r="G1748" s="7" t="str">
        <f>VLOOKUP(Table1314[[#This Row],[LogRecordType]],RecordTypes!$B$13:$C$27,2,0)</f>
        <v>User Login Start is Good</v>
      </c>
      <c r="H1748" s="5" t="s">
        <v>161</v>
      </c>
      <c r="I1748" s="30">
        <f t="shared" si="27"/>
        <v>44339</v>
      </c>
      <c r="J1748" s="29">
        <f>+VLOOKUP(Table1314[[#This Row],[DeviceMAC]],C1749:F3651,3,0)</f>
        <v>44339.330960648149</v>
      </c>
      <c r="K1748">
        <f>+VLOOKUP(Table1314[[#This Row],[DeviceMAC]],C1749:F3651,4,0)</f>
        <v>113</v>
      </c>
      <c r="L1748" t="str">
        <f>VLOOKUP(Table1314[[#This Row],[PrevRecordType]],RecordTypes!$B$13:$C$27,2,0)</f>
        <v>User Login Start</v>
      </c>
      <c r="M1748" t="str">
        <f>+VLOOKUP(Table1314[[#This Row],[DeviceMAC]],C1749:H3651,5,0)</f>
        <v>User Login Start</v>
      </c>
    </row>
    <row r="1749" spans="2:13" hidden="1" x14ac:dyDescent="0.3">
      <c r="B1749" s="5" t="s">
        <v>26</v>
      </c>
      <c r="C1749" s="5" t="s">
        <v>164</v>
      </c>
      <c r="D1749" s="6">
        <v>44339</v>
      </c>
      <c r="E1749" s="28">
        <v>44339.330983796295</v>
      </c>
      <c r="F1749" s="7">
        <v>102</v>
      </c>
      <c r="G1749" s="7" t="str">
        <f>VLOOKUP(Table1314[[#This Row],[LogRecordType]],RecordTypes!$B$13:$C$27,2,0)</f>
        <v>Device Start</v>
      </c>
      <c r="H1749" s="5" t="s">
        <v>165</v>
      </c>
      <c r="I1749" s="30" t="e">
        <f t="shared" si="27"/>
        <v>#N/A</v>
      </c>
      <c r="J1749" s="29" t="e">
        <f>+VLOOKUP(Table1314[[#This Row],[DeviceMAC]],C1750:F3652,3,0)</f>
        <v>#N/A</v>
      </c>
      <c r="K1749" t="e">
        <f>+VLOOKUP(Table1314[[#This Row],[DeviceMAC]],C1750:F3652,4,0)</f>
        <v>#N/A</v>
      </c>
      <c r="L1749" t="e">
        <f>VLOOKUP(Table1314[[#This Row],[PrevRecordType]],RecordTypes!$B$13:$C$27,2,0)</f>
        <v>#N/A</v>
      </c>
      <c r="M1749" t="e">
        <f>+VLOOKUP(Table1314[[#This Row],[DeviceMAC]],C1750:H3652,5,0)</f>
        <v>#N/A</v>
      </c>
    </row>
    <row r="1750" spans="2:13" hidden="1" x14ac:dyDescent="0.3">
      <c r="B1750" s="5" t="s">
        <v>29</v>
      </c>
      <c r="C1750" s="5" t="s">
        <v>158</v>
      </c>
      <c r="D1750" s="6">
        <v>44339</v>
      </c>
      <c r="E1750" s="28">
        <v>44339.330972222226</v>
      </c>
      <c r="F1750" s="7">
        <v>106</v>
      </c>
      <c r="G1750" s="7" t="str">
        <f>VLOOKUP(Table1314[[#This Row],[LogRecordType]],RecordTypes!$B$13:$C$27,2,0)</f>
        <v>Device Start is Good</v>
      </c>
      <c r="H1750" s="5" t="s">
        <v>159</v>
      </c>
      <c r="I1750" s="30">
        <f t="shared" si="27"/>
        <v>44339</v>
      </c>
      <c r="J1750" s="29">
        <f>+VLOOKUP(Table1314[[#This Row],[DeviceMAC]],C1751:F3653,3,0)</f>
        <v>44339.330462962964</v>
      </c>
      <c r="K1750">
        <f>+VLOOKUP(Table1314[[#This Row],[DeviceMAC]],C1751:F3653,4,0)</f>
        <v>102</v>
      </c>
      <c r="L1750" t="str">
        <f>VLOOKUP(Table1314[[#This Row],[PrevRecordType]],RecordTypes!$B$13:$C$27,2,0)</f>
        <v>Device Start</v>
      </c>
      <c r="M1750" t="str">
        <f>+VLOOKUP(Table1314[[#This Row],[DeviceMAC]],C1751:H3653,5,0)</f>
        <v>Device Start</v>
      </c>
    </row>
    <row r="1751" spans="2:13" hidden="1" x14ac:dyDescent="0.3">
      <c r="B1751" s="5" t="s">
        <v>26</v>
      </c>
      <c r="C1751" s="5" t="s">
        <v>141</v>
      </c>
      <c r="D1751" s="6">
        <v>44339</v>
      </c>
      <c r="E1751" s="28">
        <v>44339.330960648149</v>
      </c>
      <c r="F1751" s="7">
        <v>113</v>
      </c>
      <c r="G1751" s="7" t="str">
        <f>VLOOKUP(Table1314[[#This Row],[LogRecordType]],RecordTypes!$B$13:$C$27,2,0)</f>
        <v>User Login Start</v>
      </c>
      <c r="H1751" s="5" t="s">
        <v>161</v>
      </c>
      <c r="I1751" s="30">
        <f t="shared" si="27"/>
        <v>44339</v>
      </c>
      <c r="J1751" s="29">
        <f>+VLOOKUP(Table1314[[#This Row],[DeviceMAC]],C1752:F3654,3,0)</f>
        <v>44339.320983796293</v>
      </c>
      <c r="K1751">
        <f>+VLOOKUP(Table1314[[#This Row],[DeviceMAC]],C1752:F3654,4,0)</f>
        <v>112</v>
      </c>
      <c r="L1751" t="str">
        <f>VLOOKUP(Table1314[[#This Row],[PrevRecordType]],RecordTypes!$B$13:$C$27,2,0)</f>
        <v>Device Connect Network</v>
      </c>
      <c r="M1751" t="str">
        <f>+VLOOKUP(Table1314[[#This Row],[DeviceMAC]],C1752:H3654,5,0)</f>
        <v>Device Connect Network</v>
      </c>
    </row>
    <row r="1752" spans="2:13" hidden="1" x14ac:dyDescent="0.3">
      <c r="B1752" s="5" t="s">
        <v>26</v>
      </c>
      <c r="C1752" s="5" t="s">
        <v>162</v>
      </c>
      <c r="D1752" s="6">
        <v>44339</v>
      </c>
      <c r="E1752" s="28">
        <v>44339.330960648149</v>
      </c>
      <c r="F1752" s="7">
        <v>102</v>
      </c>
      <c r="G1752" s="7" t="str">
        <f>VLOOKUP(Table1314[[#This Row],[LogRecordType]],RecordTypes!$B$13:$C$27,2,0)</f>
        <v>Device Start</v>
      </c>
      <c r="H1752" s="5" t="s">
        <v>163</v>
      </c>
      <c r="I1752" s="30" t="e">
        <f t="shared" si="27"/>
        <v>#N/A</v>
      </c>
      <c r="J1752" s="29" t="e">
        <f>+VLOOKUP(Table1314[[#This Row],[DeviceMAC]],C1753:F3655,3,0)</f>
        <v>#N/A</v>
      </c>
      <c r="K1752" t="e">
        <f>+VLOOKUP(Table1314[[#This Row],[DeviceMAC]],C1753:F3655,4,0)</f>
        <v>#N/A</v>
      </c>
      <c r="L1752" t="e">
        <f>VLOOKUP(Table1314[[#This Row],[PrevRecordType]],RecordTypes!$B$13:$C$27,2,0)</f>
        <v>#N/A</v>
      </c>
      <c r="M1752" t="e">
        <f>+VLOOKUP(Table1314[[#This Row],[DeviceMAC]],C1753:H3655,5,0)</f>
        <v>#N/A</v>
      </c>
    </row>
    <row r="1753" spans="2:13" ht="28.8" x14ac:dyDescent="0.3">
      <c r="B1753" s="5" t="s">
        <v>29</v>
      </c>
      <c r="C1753" s="5" t="s">
        <v>147</v>
      </c>
      <c r="D1753" s="6">
        <v>44339</v>
      </c>
      <c r="E1753" s="28">
        <v>44339.330775462964</v>
      </c>
      <c r="F1753" s="7">
        <v>123</v>
      </c>
      <c r="G1753" s="7" t="str">
        <f>VLOOKUP(Table1314[[#This Row],[LogRecordType]],RecordTypes!$B$13:$C$27,2,0)</f>
        <v>User Login Start is Good</v>
      </c>
      <c r="H1753" s="5" t="s">
        <v>160</v>
      </c>
      <c r="I1753" s="30">
        <f t="shared" si="27"/>
        <v>44339</v>
      </c>
      <c r="J1753" s="29">
        <f>+VLOOKUP(Table1314[[#This Row],[DeviceMAC]],C1754:F3656,3,0)</f>
        <v>44339.330671296295</v>
      </c>
      <c r="K1753">
        <f>+VLOOKUP(Table1314[[#This Row],[DeviceMAC]],C1754:F3656,4,0)</f>
        <v>113</v>
      </c>
      <c r="L1753" t="str">
        <f>VLOOKUP(Table1314[[#This Row],[PrevRecordType]],RecordTypes!$B$13:$C$27,2,0)</f>
        <v>User Login Start</v>
      </c>
      <c r="M1753" t="str">
        <f>+VLOOKUP(Table1314[[#This Row],[DeviceMAC]],C1754:H3656,5,0)</f>
        <v>User Login Start</v>
      </c>
    </row>
    <row r="1754" spans="2:13" ht="28.8" hidden="1" x14ac:dyDescent="0.3">
      <c r="B1754" s="5" t="s">
        <v>29</v>
      </c>
      <c r="C1754" s="5" t="s">
        <v>153</v>
      </c>
      <c r="D1754" s="6">
        <v>44339</v>
      </c>
      <c r="E1754" s="28">
        <v>44339.330752314818</v>
      </c>
      <c r="F1754" s="7">
        <v>112</v>
      </c>
      <c r="G1754" s="7" t="str">
        <f>VLOOKUP(Table1314[[#This Row],[LogRecordType]],RecordTypes!$B$13:$C$27,2,0)</f>
        <v>Device Connect Network</v>
      </c>
      <c r="H1754" s="5" t="s">
        <v>154</v>
      </c>
      <c r="I1754" s="30">
        <f t="shared" si="27"/>
        <v>44339</v>
      </c>
      <c r="J1754" s="29">
        <f>+VLOOKUP(Table1314[[#This Row],[DeviceMAC]],C1755:F3657,3,0)</f>
        <v>44339.330648148149</v>
      </c>
      <c r="K1754">
        <f>+VLOOKUP(Table1314[[#This Row],[DeviceMAC]],C1755:F3657,4,0)</f>
        <v>106</v>
      </c>
      <c r="L1754" t="str">
        <f>VLOOKUP(Table1314[[#This Row],[PrevRecordType]],RecordTypes!$B$13:$C$27,2,0)</f>
        <v>Device Start is Good</v>
      </c>
      <c r="M1754" t="str">
        <f>+VLOOKUP(Table1314[[#This Row],[DeviceMAC]],C1755:H3657,5,0)</f>
        <v>Device Start is Good</v>
      </c>
    </row>
    <row r="1755" spans="2:13" hidden="1" x14ac:dyDescent="0.3">
      <c r="B1755" s="5" t="s">
        <v>29</v>
      </c>
      <c r="C1755" s="5" t="s">
        <v>147</v>
      </c>
      <c r="D1755" s="6">
        <v>44339</v>
      </c>
      <c r="E1755" s="28">
        <v>44339.330671296295</v>
      </c>
      <c r="F1755" s="7">
        <v>113</v>
      </c>
      <c r="G1755" s="7" t="str">
        <f>VLOOKUP(Table1314[[#This Row],[LogRecordType]],RecordTypes!$B$13:$C$27,2,0)</f>
        <v>User Login Start</v>
      </c>
      <c r="H1755" s="5" t="s">
        <v>160</v>
      </c>
      <c r="I1755" s="30">
        <f t="shared" si="27"/>
        <v>44339</v>
      </c>
      <c r="J1755" s="29">
        <f>+VLOOKUP(Table1314[[#This Row],[DeviceMAC]],C1756:F3658,3,0)</f>
        <v>44339.325914351852</v>
      </c>
      <c r="K1755">
        <f>+VLOOKUP(Table1314[[#This Row],[DeviceMAC]],C1756:F3658,4,0)</f>
        <v>112</v>
      </c>
      <c r="L1755" t="str">
        <f>VLOOKUP(Table1314[[#This Row],[PrevRecordType]],RecordTypes!$B$13:$C$27,2,0)</f>
        <v>Device Connect Network</v>
      </c>
      <c r="M1755" t="str">
        <f>+VLOOKUP(Table1314[[#This Row],[DeviceMAC]],C1756:H3658,5,0)</f>
        <v>Device Connect Network</v>
      </c>
    </row>
    <row r="1756" spans="2:13" hidden="1" x14ac:dyDescent="0.3">
      <c r="B1756" s="5" t="s">
        <v>29</v>
      </c>
      <c r="C1756" s="5" t="s">
        <v>153</v>
      </c>
      <c r="D1756" s="6">
        <v>44339</v>
      </c>
      <c r="E1756" s="28">
        <v>44339.330648148149</v>
      </c>
      <c r="F1756" s="7">
        <v>106</v>
      </c>
      <c r="G1756" s="7" t="str">
        <f>VLOOKUP(Table1314[[#This Row],[LogRecordType]],RecordTypes!$B$13:$C$27,2,0)</f>
        <v>Device Start is Good</v>
      </c>
      <c r="H1756" s="5" t="s">
        <v>154</v>
      </c>
      <c r="I1756" s="30">
        <f t="shared" si="27"/>
        <v>44339</v>
      </c>
      <c r="J1756" s="29">
        <f>+VLOOKUP(Table1314[[#This Row],[DeviceMAC]],C1757:F3659,3,0)</f>
        <v>44339.328425925924</v>
      </c>
      <c r="K1756">
        <f>+VLOOKUP(Table1314[[#This Row],[DeviceMAC]],C1757:F3659,4,0)</f>
        <v>102</v>
      </c>
      <c r="L1756" t="str">
        <f>VLOOKUP(Table1314[[#This Row],[PrevRecordType]],RecordTypes!$B$13:$C$27,2,0)</f>
        <v>Device Start</v>
      </c>
      <c r="M1756" t="str">
        <f>+VLOOKUP(Table1314[[#This Row],[DeviceMAC]],C1757:H3659,5,0)</f>
        <v>Device Start</v>
      </c>
    </row>
    <row r="1757" spans="2:13" hidden="1" x14ac:dyDescent="0.3">
      <c r="B1757" s="5" t="s">
        <v>29</v>
      </c>
      <c r="C1757" s="5" t="s">
        <v>158</v>
      </c>
      <c r="D1757" s="6">
        <v>44339</v>
      </c>
      <c r="E1757" s="28">
        <v>44339.330462962964</v>
      </c>
      <c r="F1757" s="7">
        <v>102</v>
      </c>
      <c r="G1757" s="7" t="str">
        <f>VLOOKUP(Table1314[[#This Row],[LogRecordType]],RecordTypes!$B$13:$C$27,2,0)</f>
        <v>Device Start</v>
      </c>
      <c r="H1757" s="5" t="s">
        <v>159</v>
      </c>
      <c r="I1757" s="30" t="e">
        <f t="shared" si="27"/>
        <v>#N/A</v>
      </c>
      <c r="J1757" s="29" t="e">
        <f>+VLOOKUP(Table1314[[#This Row],[DeviceMAC]],C1758:F3660,3,0)</f>
        <v>#N/A</v>
      </c>
      <c r="K1757" t="e">
        <f>+VLOOKUP(Table1314[[#This Row],[DeviceMAC]],C1758:F3660,4,0)</f>
        <v>#N/A</v>
      </c>
      <c r="L1757" t="e">
        <f>VLOOKUP(Table1314[[#This Row],[PrevRecordType]],RecordTypes!$B$13:$C$27,2,0)</f>
        <v>#N/A</v>
      </c>
      <c r="M1757" t="e">
        <f>+VLOOKUP(Table1314[[#This Row],[DeviceMAC]],C1758:H3660,5,0)</f>
        <v>#N/A</v>
      </c>
    </row>
    <row r="1758" spans="2:13" hidden="1" x14ac:dyDescent="0.3">
      <c r="B1758" s="5" t="s">
        <v>26</v>
      </c>
      <c r="C1758" s="5" t="s">
        <v>156</v>
      </c>
      <c r="D1758" s="6">
        <v>44339</v>
      </c>
      <c r="E1758" s="28">
        <v>44339.330405092587</v>
      </c>
      <c r="F1758" s="7">
        <v>102</v>
      </c>
      <c r="G1758" s="7" t="str">
        <f>VLOOKUP(Table1314[[#This Row],[LogRecordType]],RecordTypes!$B$13:$C$27,2,0)</f>
        <v>Device Start</v>
      </c>
      <c r="H1758" s="5" t="s">
        <v>157</v>
      </c>
      <c r="I1758" s="30" t="e">
        <f t="shared" si="27"/>
        <v>#N/A</v>
      </c>
      <c r="J1758" s="29" t="e">
        <f>+VLOOKUP(Table1314[[#This Row],[DeviceMAC]],C1759:F3661,3,0)</f>
        <v>#N/A</v>
      </c>
      <c r="K1758" t="e">
        <f>+VLOOKUP(Table1314[[#This Row],[DeviceMAC]],C1759:F3661,4,0)</f>
        <v>#N/A</v>
      </c>
      <c r="L1758" t="e">
        <f>VLOOKUP(Table1314[[#This Row],[PrevRecordType]],RecordTypes!$B$13:$C$27,2,0)</f>
        <v>#N/A</v>
      </c>
      <c r="M1758" t="e">
        <f>+VLOOKUP(Table1314[[#This Row],[DeviceMAC]],C1759:H3661,5,0)</f>
        <v>#N/A</v>
      </c>
    </row>
    <row r="1759" spans="2:13" ht="28.8" x14ac:dyDescent="0.3">
      <c r="B1759" s="5" t="s">
        <v>26</v>
      </c>
      <c r="C1759" s="5" t="s">
        <v>143</v>
      </c>
      <c r="D1759" s="6">
        <v>44339</v>
      </c>
      <c r="E1759" s="28">
        <v>44339.330104166664</v>
      </c>
      <c r="F1759" s="7">
        <v>123</v>
      </c>
      <c r="G1759" s="7" t="str">
        <f>VLOOKUP(Table1314[[#This Row],[LogRecordType]],RecordTypes!$B$13:$C$27,2,0)</f>
        <v>User Login Start is Good</v>
      </c>
      <c r="H1759" s="5" t="s">
        <v>155</v>
      </c>
      <c r="I1759" s="30">
        <f t="shared" si="27"/>
        <v>44339</v>
      </c>
      <c r="J1759" s="29">
        <f>+VLOOKUP(Table1314[[#This Row],[DeviceMAC]],C1760:F3662,3,0)</f>
        <v>44339.329976851848</v>
      </c>
      <c r="K1759">
        <f>+VLOOKUP(Table1314[[#This Row],[DeviceMAC]],C1760:F3662,4,0)</f>
        <v>113</v>
      </c>
      <c r="L1759" t="str">
        <f>VLOOKUP(Table1314[[#This Row],[PrevRecordType]],RecordTypes!$B$13:$C$27,2,0)</f>
        <v>User Login Start</v>
      </c>
      <c r="M1759" t="str">
        <f>+VLOOKUP(Table1314[[#This Row],[DeviceMAC]],C1760:H3662,5,0)</f>
        <v>User Login Start</v>
      </c>
    </row>
    <row r="1760" spans="2:13" hidden="1" x14ac:dyDescent="0.3">
      <c r="B1760" s="5" t="s">
        <v>26</v>
      </c>
      <c r="C1760" s="5" t="s">
        <v>143</v>
      </c>
      <c r="D1760" s="6">
        <v>44339</v>
      </c>
      <c r="E1760" s="28">
        <v>44339.329976851848</v>
      </c>
      <c r="F1760" s="7">
        <v>113</v>
      </c>
      <c r="G1760" s="7" t="str">
        <f>VLOOKUP(Table1314[[#This Row],[LogRecordType]],RecordTypes!$B$13:$C$27,2,0)</f>
        <v>User Login Start</v>
      </c>
      <c r="H1760" s="5" t="s">
        <v>155</v>
      </c>
      <c r="I1760" s="30">
        <f t="shared" si="27"/>
        <v>44339</v>
      </c>
      <c r="J1760" s="29">
        <f>+VLOOKUP(Table1314[[#This Row],[DeviceMAC]],C1761:F3663,3,0)</f>
        <v>44339.324456018512</v>
      </c>
      <c r="K1760">
        <f>+VLOOKUP(Table1314[[#This Row],[DeviceMAC]],C1761:F3663,4,0)</f>
        <v>112</v>
      </c>
      <c r="L1760" t="str">
        <f>VLOOKUP(Table1314[[#This Row],[PrevRecordType]],RecordTypes!$B$13:$C$27,2,0)</f>
        <v>Device Connect Network</v>
      </c>
      <c r="M1760" t="str">
        <f>+VLOOKUP(Table1314[[#This Row],[DeviceMAC]],C1761:H3663,5,0)</f>
        <v>Device Connect Network</v>
      </c>
    </row>
    <row r="1761" spans="2:13" hidden="1" x14ac:dyDescent="0.3">
      <c r="B1761" s="5" t="s">
        <v>29</v>
      </c>
      <c r="C1761" s="5" t="s">
        <v>153</v>
      </c>
      <c r="D1761" s="6">
        <v>44339</v>
      </c>
      <c r="E1761" s="28">
        <v>44339.328425925924</v>
      </c>
      <c r="F1761" s="7">
        <v>102</v>
      </c>
      <c r="G1761" s="7" t="str">
        <f>VLOOKUP(Table1314[[#This Row],[LogRecordType]],RecordTypes!$B$13:$C$27,2,0)</f>
        <v>Device Start</v>
      </c>
      <c r="H1761" s="5" t="s">
        <v>154</v>
      </c>
      <c r="I1761" s="30" t="e">
        <f t="shared" si="27"/>
        <v>#N/A</v>
      </c>
      <c r="J1761" s="29" t="e">
        <f>+VLOOKUP(Table1314[[#This Row],[DeviceMAC]],C1762:F3664,3,0)</f>
        <v>#N/A</v>
      </c>
      <c r="K1761" t="e">
        <f>+VLOOKUP(Table1314[[#This Row],[DeviceMAC]],C1762:F3664,4,0)</f>
        <v>#N/A</v>
      </c>
      <c r="L1761" t="e">
        <f>VLOOKUP(Table1314[[#This Row],[PrevRecordType]],RecordTypes!$B$13:$C$27,2,0)</f>
        <v>#N/A</v>
      </c>
      <c r="M1761" t="e">
        <f>+VLOOKUP(Table1314[[#This Row],[DeviceMAC]],C1762:H3664,5,0)</f>
        <v>#N/A</v>
      </c>
    </row>
    <row r="1762" spans="2:13" ht="28.8" hidden="1" x14ac:dyDescent="0.3">
      <c r="B1762" s="5" t="s">
        <v>26</v>
      </c>
      <c r="C1762" s="5" t="s">
        <v>151</v>
      </c>
      <c r="D1762" s="6">
        <v>44339</v>
      </c>
      <c r="E1762" s="28">
        <v>44339.328009259247</v>
      </c>
      <c r="F1762" s="7">
        <v>112</v>
      </c>
      <c r="G1762" s="7" t="str">
        <f>VLOOKUP(Table1314[[#This Row],[LogRecordType]],RecordTypes!$B$13:$C$27,2,0)</f>
        <v>Device Connect Network</v>
      </c>
      <c r="H1762" s="5" t="s">
        <v>152</v>
      </c>
      <c r="I1762" s="30" t="e">
        <f t="shared" si="27"/>
        <v>#N/A</v>
      </c>
      <c r="J1762" s="29" t="e">
        <f>+VLOOKUP(Table1314[[#This Row],[DeviceMAC]],C1763:F3665,3,0)</f>
        <v>#N/A</v>
      </c>
      <c r="K1762" t="e">
        <f>+VLOOKUP(Table1314[[#This Row],[DeviceMAC]],C1763:F3665,4,0)</f>
        <v>#N/A</v>
      </c>
      <c r="L1762" t="e">
        <f>VLOOKUP(Table1314[[#This Row],[PrevRecordType]],RecordTypes!$B$13:$C$27,2,0)</f>
        <v>#N/A</v>
      </c>
      <c r="M1762" t="e">
        <f>+VLOOKUP(Table1314[[#This Row],[DeviceMAC]],C1763:H3665,5,0)</f>
        <v>#N/A</v>
      </c>
    </row>
    <row r="1763" spans="2:13" ht="28.8" hidden="1" x14ac:dyDescent="0.3">
      <c r="B1763" s="5" t="s">
        <v>26</v>
      </c>
      <c r="C1763" s="5" t="s">
        <v>149</v>
      </c>
      <c r="D1763" s="6">
        <v>44339</v>
      </c>
      <c r="E1763" s="28">
        <v>44339.327708333331</v>
      </c>
      <c r="F1763" s="7">
        <v>112</v>
      </c>
      <c r="G1763" s="7" t="str">
        <f>VLOOKUP(Table1314[[#This Row],[LogRecordType]],RecordTypes!$B$13:$C$27,2,0)</f>
        <v>Device Connect Network</v>
      </c>
      <c r="H1763" s="5" t="s">
        <v>150</v>
      </c>
      <c r="I1763" s="30" t="e">
        <f t="shared" si="27"/>
        <v>#N/A</v>
      </c>
      <c r="J1763" s="29" t="e">
        <f>+VLOOKUP(Table1314[[#This Row],[DeviceMAC]],C1764:F3666,3,0)</f>
        <v>#N/A</v>
      </c>
      <c r="K1763" t="e">
        <f>+VLOOKUP(Table1314[[#This Row],[DeviceMAC]],C1764:F3666,4,0)</f>
        <v>#N/A</v>
      </c>
      <c r="L1763" t="e">
        <f>VLOOKUP(Table1314[[#This Row],[PrevRecordType]],RecordTypes!$B$13:$C$27,2,0)</f>
        <v>#N/A</v>
      </c>
      <c r="M1763" t="e">
        <f>+VLOOKUP(Table1314[[#This Row],[DeviceMAC]],C1764:H3666,5,0)</f>
        <v>#N/A</v>
      </c>
    </row>
    <row r="1764" spans="2:13" ht="28.8" hidden="1" x14ac:dyDescent="0.3">
      <c r="B1764" s="5" t="s">
        <v>29</v>
      </c>
      <c r="C1764" s="5" t="s">
        <v>147</v>
      </c>
      <c r="D1764" s="6">
        <v>44339</v>
      </c>
      <c r="E1764" s="28">
        <v>44339.325914351852</v>
      </c>
      <c r="F1764" s="7">
        <v>112</v>
      </c>
      <c r="G1764" s="7" t="str">
        <f>VLOOKUP(Table1314[[#This Row],[LogRecordType]],RecordTypes!$B$13:$C$27,2,0)</f>
        <v>Device Connect Network</v>
      </c>
      <c r="H1764" s="5" t="s">
        <v>148</v>
      </c>
      <c r="I1764" s="30" t="e">
        <f t="shared" si="27"/>
        <v>#N/A</v>
      </c>
      <c r="J1764" s="29" t="e">
        <f>+VLOOKUP(Table1314[[#This Row],[DeviceMAC]],C1765:F3667,3,0)</f>
        <v>#N/A</v>
      </c>
      <c r="K1764" t="e">
        <f>+VLOOKUP(Table1314[[#This Row],[DeviceMAC]],C1765:F3667,4,0)</f>
        <v>#N/A</v>
      </c>
      <c r="L1764" t="e">
        <f>VLOOKUP(Table1314[[#This Row],[PrevRecordType]],RecordTypes!$B$13:$C$27,2,0)</f>
        <v>#N/A</v>
      </c>
      <c r="M1764" t="e">
        <f>+VLOOKUP(Table1314[[#This Row],[DeviceMAC]],C1765:H3667,5,0)</f>
        <v>#N/A</v>
      </c>
    </row>
    <row r="1765" spans="2:13" ht="28.8" hidden="1" x14ac:dyDescent="0.3">
      <c r="B1765" s="5" t="s">
        <v>29</v>
      </c>
      <c r="C1765" s="5" t="s">
        <v>145</v>
      </c>
      <c r="D1765" s="6">
        <v>44339</v>
      </c>
      <c r="E1765" s="28">
        <v>44339.325023148143</v>
      </c>
      <c r="F1765" s="7">
        <v>112</v>
      </c>
      <c r="G1765" s="7" t="str">
        <f>VLOOKUP(Table1314[[#This Row],[LogRecordType]],RecordTypes!$B$13:$C$27,2,0)</f>
        <v>Device Connect Network</v>
      </c>
      <c r="H1765" s="5" t="s">
        <v>146</v>
      </c>
      <c r="I1765" s="30" t="e">
        <f t="shared" si="27"/>
        <v>#N/A</v>
      </c>
      <c r="J1765" s="29" t="e">
        <f>+VLOOKUP(Table1314[[#This Row],[DeviceMAC]],C1766:F3668,3,0)</f>
        <v>#N/A</v>
      </c>
      <c r="K1765" t="e">
        <f>+VLOOKUP(Table1314[[#This Row],[DeviceMAC]],C1766:F3668,4,0)</f>
        <v>#N/A</v>
      </c>
      <c r="L1765" t="e">
        <f>VLOOKUP(Table1314[[#This Row],[PrevRecordType]],RecordTypes!$B$13:$C$27,2,0)</f>
        <v>#N/A</v>
      </c>
      <c r="M1765" t="e">
        <f>+VLOOKUP(Table1314[[#This Row],[DeviceMAC]],C1766:H3668,5,0)</f>
        <v>#N/A</v>
      </c>
    </row>
    <row r="1766" spans="2:13" ht="28.8" hidden="1" x14ac:dyDescent="0.3">
      <c r="B1766" s="5" t="s">
        <v>26</v>
      </c>
      <c r="C1766" s="5" t="s">
        <v>143</v>
      </c>
      <c r="D1766" s="6">
        <v>44339</v>
      </c>
      <c r="E1766" s="28">
        <v>44339.324456018512</v>
      </c>
      <c r="F1766" s="7">
        <v>112</v>
      </c>
      <c r="G1766" s="7" t="str">
        <f>VLOOKUP(Table1314[[#This Row],[LogRecordType]],RecordTypes!$B$13:$C$27,2,0)</f>
        <v>Device Connect Network</v>
      </c>
      <c r="H1766" s="5" t="s">
        <v>144</v>
      </c>
      <c r="I1766" s="30" t="e">
        <f t="shared" si="27"/>
        <v>#N/A</v>
      </c>
      <c r="J1766" s="29" t="e">
        <f>+VLOOKUP(Table1314[[#This Row],[DeviceMAC]],C1767:F3669,3,0)</f>
        <v>#N/A</v>
      </c>
      <c r="K1766" t="e">
        <f>+VLOOKUP(Table1314[[#This Row],[DeviceMAC]],C1767:F3669,4,0)</f>
        <v>#N/A</v>
      </c>
      <c r="L1766" t="e">
        <f>VLOOKUP(Table1314[[#This Row],[PrevRecordType]],RecordTypes!$B$13:$C$27,2,0)</f>
        <v>#N/A</v>
      </c>
      <c r="M1766" t="e">
        <f>+VLOOKUP(Table1314[[#This Row],[DeviceMAC]],C1767:H3669,5,0)</f>
        <v>#N/A</v>
      </c>
    </row>
    <row r="1767" spans="2:13" ht="28.8" hidden="1" x14ac:dyDescent="0.3">
      <c r="B1767" s="5" t="s">
        <v>26</v>
      </c>
      <c r="C1767" s="5" t="s">
        <v>141</v>
      </c>
      <c r="D1767" s="6">
        <v>44339</v>
      </c>
      <c r="E1767" s="28">
        <v>44339.320983796293</v>
      </c>
      <c r="F1767" s="7">
        <v>112</v>
      </c>
      <c r="G1767" s="7" t="str">
        <f>VLOOKUP(Table1314[[#This Row],[LogRecordType]],RecordTypes!$B$13:$C$27,2,0)</f>
        <v>Device Connect Network</v>
      </c>
      <c r="H1767" s="5" t="s">
        <v>142</v>
      </c>
      <c r="I1767" s="30" t="e">
        <f t="shared" si="27"/>
        <v>#N/A</v>
      </c>
      <c r="J1767" s="29" t="e">
        <f>+VLOOKUP(Table1314[[#This Row],[DeviceMAC]],C1768:F3670,3,0)</f>
        <v>#N/A</v>
      </c>
      <c r="K1767" t="e">
        <f>+VLOOKUP(Table1314[[#This Row],[DeviceMAC]],C1768:F3670,4,0)</f>
        <v>#N/A</v>
      </c>
      <c r="L1767" t="e">
        <f>VLOOKUP(Table1314[[#This Row],[PrevRecordType]],RecordTypes!$B$13:$C$27,2,0)</f>
        <v>#N/A</v>
      </c>
      <c r="M1767" t="e">
        <f>+VLOOKUP(Table1314[[#This Row],[DeviceMAC]],C1768:H3670,5,0)</f>
        <v>#N/A</v>
      </c>
    </row>
    <row r="1768" spans="2:13" ht="28.8" x14ac:dyDescent="0.3">
      <c r="B1768" s="5" t="s">
        <v>29</v>
      </c>
      <c r="C1768" s="5" t="s">
        <v>135</v>
      </c>
      <c r="D1768" s="6">
        <v>44339</v>
      </c>
      <c r="E1768" s="28">
        <v>44339.320567129631</v>
      </c>
      <c r="F1768" s="7">
        <v>123</v>
      </c>
      <c r="G1768" s="7" t="str">
        <f>VLOOKUP(Table1314[[#This Row],[LogRecordType]],RecordTypes!$B$13:$C$27,2,0)</f>
        <v>User Login Start is Good</v>
      </c>
      <c r="H1768" s="5" t="s">
        <v>130</v>
      </c>
      <c r="I1768" s="30">
        <f t="shared" si="27"/>
        <v>44339</v>
      </c>
      <c r="J1768" s="29">
        <f>+VLOOKUP(Table1314[[#This Row],[DeviceMAC]],C1769:F3671,3,0)</f>
        <v>44339.320520833331</v>
      </c>
      <c r="K1768">
        <f>+VLOOKUP(Table1314[[#This Row],[DeviceMAC]],C1769:F3671,4,0)</f>
        <v>113</v>
      </c>
      <c r="L1768" t="str">
        <f>VLOOKUP(Table1314[[#This Row],[PrevRecordType]],RecordTypes!$B$13:$C$27,2,0)</f>
        <v>User Login Start</v>
      </c>
      <c r="M1768" t="str">
        <f>+VLOOKUP(Table1314[[#This Row],[DeviceMAC]],C1769:H3671,5,0)</f>
        <v>User Login Start</v>
      </c>
    </row>
    <row r="1769" spans="2:13" ht="28.8" hidden="1" x14ac:dyDescent="0.3">
      <c r="B1769" s="5" t="s">
        <v>29</v>
      </c>
      <c r="C1769" s="5" t="s">
        <v>135</v>
      </c>
      <c r="D1769" s="6">
        <v>44339</v>
      </c>
      <c r="E1769" s="28">
        <v>44339.320520833331</v>
      </c>
      <c r="F1769" s="7">
        <v>113</v>
      </c>
      <c r="G1769" s="7" t="str">
        <f>VLOOKUP(Table1314[[#This Row],[LogRecordType]],RecordTypes!$B$13:$C$27,2,0)</f>
        <v>User Login Start</v>
      </c>
      <c r="H1769" s="5" t="s">
        <v>140</v>
      </c>
      <c r="I1769" s="30">
        <f t="shared" si="27"/>
        <v>44339</v>
      </c>
      <c r="J1769" s="29">
        <f>+VLOOKUP(Table1314[[#This Row],[DeviceMAC]],C1770:F3672,3,0)</f>
        <v>44339.319594907407</v>
      </c>
      <c r="K1769">
        <f>+VLOOKUP(Table1314[[#This Row],[DeviceMAC]],C1770:F3672,4,0)</f>
        <v>112</v>
      </c>
      <c r="L1769" t="str">
        <f>VLOOKUP(Table1314[[#This Row],[PrevRecordType]],RecordTypes!$B$13:$C$27,2,0)</f>
        <v>Device Connect Network</v>
      </c>
      <c r="M1769" t="str">
        <f>+VLOOKUP(Table1314[[#This Row],[DeviceMAC]],C1770:H3672,5,0)</f>
        <v>Device Connect Network</v>
      </c>
    </row>
    <row r="1770" spans="2:13" ht="28.8" hidden="1" x14ac:dyDescent="0.3">
      <c r="B1770" s="5" t="s">
        <v>29</v>
      </c>
      <c r="C1770" s="5" t="s">
        <v>135</v>
      </c>
      <c r="D1770" s="6">
        <v>44339</v>
      </c>
      <c r="E1770" s="28">
        <v>44339.319594907407</v>
      </c>
      <c r="F1770" s="7">
        <v>112</v>
      </c>
      <c r="G1770" s="7" t="str">
        <f>VLOOKUP(Table1314[[#This Row],[LogRecordType]],RecordTypes!$B$13:$C$27,2,0)</f>
        <v>Device Connect Network</v>
      </c>
      <c r="H1770" s="5" t="s">
        <v>136</v>
      </c>
      <c r="I1770" s="30">
        <f t="shared" si="27"/>
        <v>44339</v>
      </c>
      <c r="J1770" s="29">
        <f>+VLOOKUP(Table1314[[#This Row],[DeviceMAC]],C1771:F3673,3,0)</f>
        <v>44339.319490740738</v>
      </c>
      <c r="K1770">
        <f>+VLOOKUP(Table1314[[#This Row],[DeviceMAC]],C1771:F3673,4,0)</f>
        <v>106</v>
      </c>
      <c r="L1770" t="str">
        <f>VLOOKUP(Table1314[[#This Row],[PrevRecordType]],RecordTypes!$B$13:$C$27,2,0)</f>
        <v>Device Start is Good</v>
      </c>
      <c r="M1770" t="str">
        <f>+VLOOKUP(Table1314[[#This Row],[DeviceMAC]],C1771:H3673,5,0)</f>
        <v>Device Start is Good</v>
      </c>
    </row>
    <row r="1771" spans="2:13" hidden="1" x14ac:dyDescent="0.3">
      <c r="B1771" s="5" t="s">
        <v>29</v>
      </c>
      <c r="C1771" s="5" t="s">
        <v>135</v>
      </c>
      <c r="D1771" s="6">
        <v>44339</v>
      </c>
      <c r="E1771" s="28">
        <v>44339.319490740738</v>
      </c>
      <c r="F1771" s="7">
        <v>106</v>
      </c>
      <c r="G1771" s="7" t="str">
        <f>VLOOKUP(Table1314[[#This Row],[LogRecordType]],RecordTypes!$B$13:$C$27,2,0)</f>
        <v>Device Start is Good</v>
      </c>
      <c r="H1771" s="5" t="s">
        <v>136</v>
      </c>
      <c r="I1771" s="30">
        <f t="shared" si="27"/>
        <v>44339</v>
      </c>
      <c r="J1771" s="29">
        <f>+VLOOKUP(Table1314[[#This Row],[DeviceMAC]],C1772:F3674,3,0)</f>
        <v>44339.318703703699</v>
      </c>
      <c r="K1771">
        <f>+VLOOKUP(Table1314[[#This Row],[DeviceMAC]],C1772:F3674,4,0)</f>
        <v>102</v>
      </c>
      <c r="L1771" t="str">
        <f>VLOOKUP(Table1314[[#This Row],[PrevRecordType]],RecordTypes!$B$13:$C$27,2,0)</f>
        <v>Device Start</v>
      </c>
      <c r="M1771" t="str">
        <f>+VLOOKUP(Table1314[[#This Row],[DeviceMAC]],C1772:H3674,5,0)</f>
        <v>Device Start</v>
      </c>
    </row>
    <row r="1772" spans="2:13" ht="28.8" x14ac:dyDescent="0.3">
      <c r="B1772" s="5" t="s">
        <v>26</v>
      </c>
      <c r="C1772" s="5" t="s">
        <v>131</v>
      </c>
      <c r="D1772" s="6">
        <v>44339</v>
      </c>
      <c r="E1772" s="28">
        <v>44339.319398148153</v>
      </c>
      <c r="F1772" s="7">
        <v>123</v>
      </c>
      <c r="G1772" s="7" t="str">
        <f>VLOOKUP(Table1314[[#This Row],[LogRecordType]],RecordTypes!$B$13:$C$27,2,0)</f>
        <v>User Login Start is Good</v>
      </c>
      <c r="H1772" s="5" t="s">
        <v>139</v>
      </c>
      <c r="I1772" s="30">
        <f t="shared" si="27"/>
        <v>44339</v>
      </c>
      <c r="J1772" s="29">
        <f>+VLOOKUP(Table1314[[#This Row],[DeviceMAC]],C1773:F3675,3,0)</f>
        <v>44339.31936342593</v>
      </c>
      <c r="K1772">
        <f>+VLOOKUP(Table1314[[#This Row],[DeviceMAC]],C1773:F3675,4,0)</f>
        <v>113</v>
      </c>
      <c r="L1772" t="str">
        <f>VLOOKUP(Table1314[[#This Row],[PrevRecordType]],RecordTypes!$B$13:$C$27,2,0)</f>
        <v>User Login Start</v>
      </c>
      <c r="M1772" t="str">
        <f>+VLOOKUP(Table1314[[#This Row],[DeviceMAC]],C1773:H3675,5,0)</f>
        <v>User Login Start</v>
      </c>
    </row>
    <row r="1773" spans="2:13" ht="43.2" hidden="1" x14ac:dyDescent="0.3">
      <c r="B1773" s="5" t="s">
        <v>26</v>
      </c>
      <c r="C1773" s="5" t="s">
        <v>109</v>
      </c>
      <c r="D1773" s="6">
        <v>44339</v>
      </c>
      <c r="E1773" s="28">
        <v>44339.319386574083</v>
      </c>
      <c r="F1773" s="7">
        <v>156</v>
      </c>
      <c r="G1773" s="7" t="str">
        <f>VLOOKUP(Table1314[[#This Row],[LogRecordType]],RecordTypes!$B$13:$C$27,2,0)</f>
        <v>PowerDown Or Network Disconnect Discovered</v>
      </c>
      <c r="H1773" s="5" t="s">
        <v>67</v>
      </c>
      <c r="I1773" s="30">
        <f t="shared" si="27"/>
        <v>44339</v>
      </c>
      <c r="J1773" s="29">
        <f>+VLOOKUP(Table1314[[#This Row],[DeviceMAC]],C1774:F3676,3,0)</f>
        <v>44339.319236111121</v>
      </c>
      <c r="K1773">
        <f>+VLOOKUP(Table1314[[#This Row],[DeviceMAC]],C1774:F3676,4,0)</f>
        <v>123</v>
      </c>
      <c r="L1773" t="str">
        <f>VLOOKUP(Table1314[[#This Row],[PrevRecordType]],RecordTypes!$B$13:$C$27,2,0)</f>
        <v>User Login Start is Good</v>
      </c>
      <c r="M1773" t="str">
        <f>+VLOOKUP(Table1314[[#This Row],[DeviceMAC]],C1774:H3676,5,0)</f>
        <v>User Login Start is Good</v>
      </c>
    </row>
    <row r="1774" spans="2:13" ht="28.8" hidden="1" x14ac:dyDescent="0.3">
      <c r="B1774" s="5" t="s">
        <v>26</v>
      </c>
      <c r="C1774" s="5" t="s">
        <v>131</v>
      </c>
      <c r="D1774" s="6">
        <v>44339</v>
      </c>
      <c r="E1774" s="28">
        <v>44339.31936342593</v>
      </c>
      <c r="F1774" s="7">
        <v>113</v>
      </c>
      <c r="G1774" s="7" t="str">
        <f>VLOOKUP(Table1314[[#This Row],[LogRecordType]],RecordTypes!$B$13:$C$27,2,0)</f>
        <v>User Login Start</v>
      </c>
      <c r="H1774" s="5" t="s">
        <v>138</v>
      </c>
      <c r="I1774" s="30">
        <f t="shared" si="27"/>
        <v>44339</v>
      </c>
      <c r="J1774" s="29">
        <f>+VLOOKUP(Table1314[[#This Row],[DeviceMAC]],C1775:F3677,3,0)</f>
        <v>44339.318437500006</v>
      </c>
      <c r="K1774">
        <f>+VLOOKUP(Table1314[[#This Row],[DeviceMAC]],C1775:F3677,4,0)</f>
        <v>112</v>
      </c>
      <c r="L1774" t="str">
        <f>VLOOKUP(Table1314[[#This Row],[PrevRecordType]],RecordTypes!$B$13:$C$27,2,0)</f>
        <v>Device Connect Network</v>
      </c>
      <c r="M1774" t="str">
        <f>+VLOOKUP(Table1314[[#This Row],[DeviceMAC]],C1775:H3677,5,0)</f>
        <v>Device Connect Network</v>
      </c>
    </row>
    <row r="1775" spans="2:13" ht="28.8" x14ac:dyDescent="0.3">
      <c r="B1775" s="5" t="s">
        <v>26</v>
      </c>
      <c r="C1775" s="5" t="s">
        <v>109</v>
      </c>
      <c r="D1775" s="6">
        <v>44339</v>
      </c>
      <c r="E1775" s="28">
        <v>44339.319236111121</v>
      </c>
      <c r="F1775" s="7">
        <v>123</v>
      </c>
      <c r="G1775" s="7" t="str">
        <f>VLOOKUP(Table1314[[#This Row],[LogRecordType]],RecordTypes!$B$13:$C$27,2,0)</f>
        <v>User Login Start is Good</v>
      </c>
      <c r="H1775" s="5" t="s">
        <v>137</v>
      </c>
      <c r="I1775" s="30">
        <f t="shared" si="27"/>
        <v>44339</v>
      </c>
      <c r="J1775" s="29">
        <f>+VLOOKUP(Table1314[[#This Row],[DeviceMAC]],C1776:F3678,3,0)</f>
        <v>44339.319201388898</v>
      </c>
      <c r="K1775">
        <f>+VLOOKUP(Table1314[[#This Row],[DeviceMAC]],C1776:F3678,4,0)</f>
        <v>113</v>
      </c>
      <c r="L1775" t="str">
        <f>VLOOKUP(Table1314[[#This Row],[PrevRecordType]],RecordTypes!$B$13:$C$27,2,0)</f>
        <v>User Login Start</v>
      </c>
      <c r="M1775" t="str">
        <f>+VLOOKUP(Table1314[[#This Row],[DeviceMAC]],C1776:H3678,5,0)</f>
        <v>User Login Start</v>
      </c>
    </row>
    <row r="1776" spans="2:13" hidden="1" x14ac:dyDescent="0.3">
      <c r="B1776" s="5" t="s">
        <v>26</v>
      </c>
      <c r="C1776" s="5" t="s">
        <v>109</v>
      </c>
      <c r="D1776" s="6">
        <v>44339</v>
      </c>
      <c r="E1776" s="28">
        <v>44339.319201388898</v>
      </c>
      <c r="F1776" s="7">
        <v>113</v>
      </c>
      <c r="G1776" s="7" t="str">
        <f>VLOOKUP(Table1314[[#This Row],[LogRecordType]],RecordTypes!$B$13:$C$27,2,0)</f>
        <v>User Login Start</v>
      </c>
      <c r="H1776" s="5" t="s">
        <v>137</v>
      </c>
      <c r="I1776" s="30">
        <f t="shared" si="27"/>
        <v>44339</v>
      </c>
      <c r="J1776" s="29">
        <f>+VLOOKUP(Table1314[[#This Row],[DeviceMAC]],C1777:F3679,3,0)</f>
        <v>44339.309351851858</v>
      </c>
      <c r="K1776">
        <f>+VLOOKUP(Table1314[[#This Row],[DeviceMAC]],C1777:F3679,4,0)</f>
        <v>112</v>
      </c>
      <c r="L1776" t="str">
        <f>VLOOKUP(Table1314[[#This Row],[PrevRecordType]],RecordTypes!$B$13:$C$27,2,0)</f>
        <v>Device Connect Network</v>
      </c>
      <c r="M1776" t="str">
        <f>+VLOOKUP(Table1314[[#This Row],[DeviceMAC]],C1777:H3679,5,0)</f>
        <v>Device Connect Network</v>
      </c>
    </row>
    <row r="1777" spans="2:13" hidden="1" x14ac:dyDescent="0.3">
      <c r="B1777" s="5" t="s">
        <v>29</v>
      </c>
      <c r="C1777" s="5" t="s">
        <v>135</v>
      </c>
      <c r="D1777" s="6">
        <v>44339</v>
      </c>
      <c r="E1777" s="28">
        <v>44339.318703703699</v>
      </c>
      <c r="F1777" s="7">
        <v>102</v>
      </c>
      <c r="G1777" s="7" t="str">
        <f>VLOOKUP(Table1314[[#This Row],[LogRecordType]],RecordTypes!$B$13:$C$27,2,0)</f>
        <v>Device Start</v>
      </c>
      <c r="H1777" s="5" t="s">
        <v>136</v>
      </c>
      <c r="I1777" s="30" t="e">
        <f t="shared" si="27"/>
        <v>#N/A</v>
      </c>
      <c r="J1777" s="29" t="e">
        <f>+VLOOKUP(Table1314[[#This Row],[DeviceMAC]],C1778:F3680,3,0)</f>
        <v>#N/A</v>
      </c>
      <c r="K1777" t="e">
        <f>+VLOOKUP(Table1314[[#This Row],[DeviceMAC]],C1778:F3680,4,0)</f>
        <v>#N/A</v>
      </c>
      <c r="L1777" t="e">
        <f>VLOOKUP(Table1314[[#This Row],[PrevRecordType]],RecordTypes!$B$13:$C$27,2,0)</f>
        <v>#N/A</v>
      </c>
      <c r="M1777" t="e">
        <f>+VLOOKUP(Table1314[[#This Row],[DeviceMAC]],C1778:H3680,5,0)</f>
        <v>#N/A</v>
      </c>
    </row>
    <row r="1778" spans="2:13" ht="28.8" hidden="1" x14ac:dyDescent="0.3">
      <c r="B1778" s="5" t="s">
        <v>26</v>
      </c>
      <c r="C1778" s="5" t="s">
        <v>131</v>
      </c>
      <c r="D1778" s="6">
        <v>44339</v>
      </c>
      <c r="E1778" s="28">
        <v>44339.318437500006</v>
      </c>
      <c r="F1778" s="7">
        <v>112</v>
      </c>
      <c r="G1778" s="7" t="str">
        <f>VLOOKUP(Table1314[[#This Row],[LogRecordType]],RecordTypes!$B$13:$C$27,2,0)</f>
        <v>Device Connect Network</v>
      </c>
      <c r="H1778" s="5" t="s">
        <v>132</v>
      </c>
      <c r="I1778" s="30">
        <f t="shared" si="27"/>
        <v>44339</v>
      </c>
      <c r="J1778" s="29">
        <f>+VLOOKUP(Table1314[[#This Row],[DeviceMAC]],C1779:F3681,3,0)</f>
        <v>44339.318333333336</v>
      </c>
      <c r="K1778">
        <f>+VLOOKUP(Table1314[[#This Row],[DeviceMAC]],C1779:F3681,4,0)</f>
        <v>106</v>
      </c>
      <c r="L1778" t="str">
        <f>VLOOKUP(Table1314[[#This Row],[PrevRecordType]],RecordTypes!$B$13:$C$27,2,0)</f>
        <v>Device Start is Good</v>
      </c>
      <c r="M1778" t="str">
        <f>+VLOOKUP(Table1314[[#This Row],[DeviceMAC]],C1779:H3681,5,0)</f>
        <v>Device Start is Good</v>
      </c>
    </row>
    <row r="1779" spans="2:13" hidden="1" x14ac:dyDescent="0.3">
      <c r="B1779" s="5" t="s">
        <v>26</v>
      </c>
      <c r="C1779" s="5" t="s">
        <v>131</v>
      </c>
      <c r="D1779" s="6">
        <v>44339</v>
      </c>
      <c r="E1779" s="28">
        <v>44339.318333333336</v>
      </c>
      <c r="F1779" s="7">
        <v>106</v>
      </c>
      <c r="G1779" s="7" t="str">
        <f>VLOOKUP(Table1314[[#This Row],[LogRecordType]],RecordTypes!$B$13:$C$27,2,0)</f>
        <v>Device Start is Good</v>
      </c>
      <c r="H1779" s="5" t="s">
        <v>132</v>
      </c>
      <c r="I1779" s="30">
        <f t="shared" si="27"/>
        <v>44339</v>
      </c>
      <c r="J1779" s="29">
        <f>+VLOOKUP(Table1314[[#This Row],[DeviceMAC]],C1780:F3682,3,0)</f>
        <v>44339.317546296297</v>
      </c>
      <c r="K1779">
        <f>+VLOOKUP(Table1314[[#This Row],[DeviceMAC]],C1780:F3682,4,0)</f>
        <v>102</v>
      </c>
      <c r="L1779" t="str">
        <f>VLOOKUP(Table1314[[#This Row],[PrevRecordType]],RecordTypes!$B$13:$C$27,2,0)</f>
        <v>Device Start</v>
      </c>
      <c r="M1779" t="str">
        <f>+VLOOKUP(Table1314[[#This Row],[DeviceMAC]],C1780:H3682,5,0)</f>
        <v>Device Start</v>
      </c>
    </row>
    <row r="1780" spans="2:13" ht="28.8" x14ac:dyDescent="0.3">
      <c r="B1780" s="5" t="s">
        <v>26</v>
      </c>
      <c r="C1780" s="5" t="s">
        <v>124</v>
      </c>
      <c r="D1780" s="6">
        <v>44339</v>
      </c>
      <c r="E1780" s="28">
        <v>44339.318298611106</v>
      </c>
      <c r="F1780" s="7">
        <v>123</v>
      </c>
      <c r="G1780" s="7" t="str">
        <f>VLOOKUP(Table1314[[#This Row],[LogRecordType]],RecordTypes!$B$13:$C$27,2,0)</f>
        <v>User Login Start is Good</v>
      </c>
      <c r="H1780" s="5" t="s">
        <v>134</v>
      </c>
      <c r="I1780" s="30">
        <f t="shared" si="27"/>
        <v>44339</v>
      </c>
      <c r="J1780" s="29">
        <f>+VLOOKUP(Table1314[[#This Row],[DeviceMAC]],C1781:F3683,3,0)</f>
        <v>44339.318240740737</v>
      </c>
      <c r="K1780">
        <f>+VLOOKUP(Table1314[[#This Row],[DeviceMAC]],C1781:F3683,4,0)</f>
        <v>113</v>
      </c>
      <c r="L1780" t="str">
        <f>VLOOKUP(Table1314[[#This Row],[PrevRecordType]],RecordTypes!$B$13:$C$27,2,0)</f>
        <v>User Login Start</v>
      </c>
      <c r="M1780" t="str">
        <f>+VLOOKUP(Table1314[[#This Row],[DeviceMAC]],C1781:H3683,5,0)</f>
        <v>User Login Start</v>
      </c>
    </row>
    <row r="1781" spans="2:13" ht="28.8" hidden="1" x14ac:dyDescent="0.3">
      <c r="B1781" s="5" t="s">
        <v>26</v>
      </c>
      <c r="C1781" s="5" t="s">
        <v>124</v>
      </c>
      <c r="D1781" s="6">
        <v>44339</v>
      </c>
      <c r="E1781" s="28">
        <v>44339.318240740737</v>
      </c>
      <c r="F1781" s="7">
        <v>113</v>
      </c>
      <c r="G1781" s="7" t="str">
        <f>VLOOKUP(Table1314[[#This Row],[LogRecordType]],RecordTypes!$B$13:$C$27,2,0)</f>
        <v>User Login Start</v>
      </c>
      <c r="H1781" s="5" t="s">
        <v>133</v>
      </c>
      <c r="I1781" s="30">
        <f t="shared" si="27"/>
        <v>44339</v>
      </c>
      <c r="J1781" s="29">
        <f>+VLOOKUP(Table1314[[#This Row],[DeviceMAC]],C1782:F3684,3,0)</f>
        <v>44339.317696759259</v>
      </c>
      <c r="K1781">
        <f>+VLOOKUP(Table1314[[#This Row],[DeviceMAC]],C1782:F3684,4,0)</f>
        <v>112</v>
      </c>
      <c r="L1781" t="str">
        <f>VLOOKUP(Table1314[[#This Row],[PrevRecordType]],RecordTypes!$B$13:$C$27,2,0)</f>
        <v>Device Connect Network</v>
      </c>
      <c r="M1781" t="str">
        <f>+VLOOKUP(Table1314[[#This Row],[DeviceMAC]],C1782:H3684,5,0)</f>
        <v>Device Connect Network</v>
      </c>
    </row>
    <row r="1782" spans="2:13" ht="28.8" hidden="1" x14ac:dyDescent="0.3">
      <c r="B1782" s="5" t="s">
        <v>26</v>
      </c>
      <c r="C1782" s="5" t="s">
        <v>124</v>
      </c>
      <c r="D1782" s="6">
        <v>44339</v>
      </c>
      <c r="E1782" s="28">
        <v>44339.317696759259</v>
      </c>
      <c r="F1782" s="7">
        <v>112</v>
      </c>
      <c r="G1782" s="7" t="str">
        <f>VLOOKUP(Table1314[[#This Row],[LogRecordType]],RecordTypes!$B$13:$C$27,2,0)</f>
        <v>Device Connect Network</v>
      </c>
      <c r="H1782" s="5" t="s">
        <v>125</v>
      </c>
      <c r="I1782" s="30">
        <f t="shared" si="27"/>
        <v>44339</v>
      </c>
      <c r="J1782" s="29">
        <f>+VLOOKUP(Table1314[[#This Row],[DeviceMAC]],C1783:F3685,3,0)</f>
        <v>44339.31759259259</v>
      </c>
      <c r="K1782">
        <f>+VLOOKUP(Table1314[[#This Row],[DeviceMAC]],C1783:F3685,4,0)</f>
        <v>106</v>
      </c>
      <c r="L1782" t="str">
        <f>VLOOKUP(Table1314[[#This Row],[PrevRecordType]],RecordTypes!$B$13:$C$27,2,0)</f>
        <v>Device Start is Good</v>
      </c>
      <c r="M1782" t="str">
        <f>+VLOOKUP(Table1314[[#This Row],[DeviceMAC]],C1783:H3685,5,0)</f>
        <v>Device Start is Good</v>
      </c>
    </row>
    <row r="1783" spans="2:13" hidden="1" x14ac:dyDescent="0.3">
      <c r="B1783" s="5" t="s">
        <v>26</v>
      </c>
      <c r="C1783" s="5" t="s">
        <v>124</v>
      </c>
      <c r="D1783" s="6">
        <v>44339</v>
      </c>
      <c r="E1783" s="28">
        <v>44339.31759259259</v>
      </c>
      <c r="F1783" s="7">
        <v>106</v>
      </c>
      <c r="G1783" s="7" t="str">
        <f>VLOOKUP(Table1314[[#This Row],[LogRecordType]],RecordTypes!$B$13:$C$27,2,0)</f>
        <v>Device Start is Good</v>
      </c>
      <c r="H1783" s="5" t="s">
        <v>125</v>
      </c>
      <c r="I1783" s="30">
        <f t="shared" si="27"/>
        <v>44339</v>
      </c>
      <c r="J1783" s="29">
        <f>+VLOOKUP(Table1314[[#This Row],[DeviceMAC]],C1784:F3686,3,0)</f>
        <v>44339.315335648142</v>
      </c>
      <c r="K1783">
        <f>+VLOOKUP(Table1314[[#This Row],[DeviceMAC]],C1784:F3686,4,0)</f>
        <v>102</v>
      </c>
      <c r="L1783" t="str">
        <f>VLOOKUP(Table1314[[#This Row],[PrevRecordType]],RecordTypes!$B$13:$C$27,2,0)</f>
        <v>Device Start</v>
      </c>
      <c r="M1783" t="str">
        <f>+VLOOKUP(Table1314[[#This Row],[DeviceMAC]],C1784:H3686,5,0)</f>
        <v>Device Start</v>
      </c>
    </row>
    <row r="1784" spans="2:13" hidden="1" x14ac:dyDescent="0.3">
      <c r="B1784" s="5" t="s">
        <v>26</v>
      </c>
      <c r="C1784" s="5" t="s">
        <v>131</v>
      </c>
      <c r="D1784" s="6">
        <v>44339</v>
      </c>
      <c r="E1784" s="28">
        <v>44339.317546296297</v>
      </c>
      <c r="F1784" s="7">
        <v>102</v>
      </c>
      <c r="G1784" s="7" t="str">
        <f>VLOOKUP(Table1314[[#This Row],[LogRecordType]],RecordTypes!$B$13:$C$27,2,0)</f>
        <v>Device Start</v>
      </c>
      <c r="H1784" s="5" t="s">
        <v>132</v>
      </c>
      <c r="I1784" s="30" t="e">
        <f t="shared" si="27"/>
        <v>#N/A</v>
      </c>
      <c r="J1784" s="29" t="e">
        <f>+VLOOKUP(Table1314[[#This Row],[DeviceMAC]],C1785:F3687,3,0)</f>
        <v>#N/A</v>
      </c>
      <c r="K1784" t="e">
        <f>+VLOOKUP(Table1314[[#This Row],[DeviceMAC]],C1785:F3687,4,0)</f>
        <v>#N/A</v>
      </c>
      <c r="L1784" t="e">
        <f>VLOOKUP(Table1314[[#This Row],[PrevRecordType]],RecordTypes!$B$13:$C$27,2,0)</f>
        <v>#N/A</v>
      </c>
      <c r="M1784" t="e">
        <f>+VLOOKUP(Table1314[[#This Row],[DeviceMAC]],C1785:H3687,5,0)</f>
        <v>#N/A</v>
      </c>
    </row>
    <row r="1785" spans="2:13" hidden="1" x14ac:dyDescent="0.3">
      <c r="B1785" s="5" t="s">
        <v>29</v>
      </c>
      <c r="C1785" s="5" t="s">
        <v>105</v>
      </c>
      <c r="D1785" s="6">
        <v>44339</v>
      </c>
      <c r="E1785" s="28">
        <v>44339.316574074081</v>
      </c>
      <c r="F1785" s="7">
        <v>113</v>
      </c>
      <c r="G1785" s="7" t="str">
        <f>VLOOKUP(Table1314[[#This Row],[LogRecordType]],RecordTypes!$B$13:$C$27,2,0)</f>
        <v>User Login Start</v>
      </c>
      <c r="H1785" s="5" t="s">
        <v>127</v>
      </c>
      <c r="I1785" s="30">
        <f t="shared" si="27"/>
        <v>44339</v>
      </c>
      <c r="J1785" s="29">
        <f>+VLOOKUP(Table1314[[#This Row],[DeviceMAC]],C1786:F3688,3,0)</f>
        <v>44339.316574074081</v>
      </c>
      <c r="K1785">
        <f>+VLOOKUP(Table1314[[#This Row],[DeviceMAC]],C1786:F3688,4,0)</f>
        <v>123</v>
      </c>
      <c r="L1785" t="str">
        <f>VLOOKUP(Table1314[[#This Row],[PrevRecordType]],RecordTypes!$B$13:$C$27,2,0)</f>
        <v>User Login Start is Good</v>
      </c>
      <c r="M1785" t="str">
        <f>+VLOOKUP(Table1314[[#This Row],[DeviceMAC]],C1786:H3688,5,0)</f>
        <v>User Login Start is Good</v>
      </c>
    </row>
    <row r="1786" spans="2:13" ht="28.8" x14ac:dyDescent="0.3">
      <c r="B1786" s="5" t="s">
        <v>29</v>
      </c>
      <c r="C1786" s="5" t="s">
        <v>105</v>
      </c>
      <c r="D1786" s="6">
        <v>44339</v>
      </c>
      <c r="E1786" s="28">
        <v>44339.316574074081</v>
      </c>
      <c r="F1786" s="7">
        <v>123</v>
      </c>
      <c r="G1786" s="7" t="str">
        <f>VLOOKUP(Table1314[[#This Row],[LogRecordType]],RecordTypes!$B$13:$C$27,2,0)</f>
        <v>User Login Start is Good</v>
      </c>
      <c r="H1786" s="5" t="s">
        <v>127</v>
      </c>
      <c r="I1786" s="30">
        <f t="shared" si="27"/>
        <v>44339</v>
      </c>
      <c r="J1786" s="29">
        <f>+VLOOKUP(Table1314[[#This Row],[DeviceMAC]],C1787:F3689,3,0)</f>
        <v>44339.306574074079</v>
      </c>
      <c r="K1786">
        <f>+VLOOKUP(Table1314[[#This Row],[DeviceMAC]],C1787:F3689,4,0)</f>
        <v>112</v>
      </c>
      <c r="L1786" t="str">
        <f>VLOOKUP(Table1314[[#This Row],[PrevRecordType]],RecordTypes!$B$13:$C$27,2,0)</f>
        <v>Device Connect Network</v>
      </c>
      <c r="M1786" t="str">
        <f>+VLOOKUP(Table1314[[#This Row],[DeviceMAC]],C1787:H3689,5,0)</f>
        <v>Device Connect Network</v>
      </c>
    </row>
    <row r="1787" spans="2:13" ht="28.8" x14ac:dyDescent="0.3">
      <c r="B1787" s="5" t="s">
        <v>29</v>
      </c>
      <c r="C1787" s="5" t="s">
        <v>120</v>
      </c>
      <c r="D1787" s="6">
        <v>44339</v>
      </c>
      <c r="E1787" s="28">
        <v>44339.316446759258</v>
      </c>
      <c r="F1787" s="7">
        <v>123</v>
      </c>
      <c r="G1787" s="7" t="str">
        <f>VLOOKUP(Table1314[[#This Row],[LogRecordType]],RecordTypes!$B$13:$C$27,2,0)</f>
        <v>User Login Start is Good</v>
      </c>
      <c r="H1787" s="5" t="s">
        <v>130</v>
      </c>
      <c r="I1787" s="30">
        <f t="shared" si="27"/>
        <v>44339</v>
      </c>
      <c r="J1787" s="29">
        <f>+VLOOKUP(Table1314[[#This Row],[DeviceMAC]],C1788:F3690,3,0)</f>
        <v>44339.316446759258</v>
      </c>
      <c r="K1787">
        <f>+VLOOKUP(Table1314[[#This Row],[DeviceMAC]],C1788:F3690,4,0)</f>
        <v>113</v>
      </c>
      <c r="L1787" t="str">
        <f>VLOOKUP(Table1314[[#This Row],[PrevRecordType]],RecordTypes!$B$13:$C$27,2,0)</f>
        <v>User Login Start</v>
      </c>
      <c r="M1787" t="str">
        <f>+VLOOKUP(Table1314[[#This Row],[DeviceMAC]],C1788:H3690,5,0)</f>
        <v>User Login Start</v>
      </c>
    </row>
    <row r="1788" spans="2:13" hidden="1" x14ac:dyDescent="0.3">
      <c r="B1788" s="5" t="s">
        <v>29</v>
      </c>
      <c r="C1788" s="5" t="s">
        <v>120</v>
      </c>
      <c r="D1788" s="6">
        <v>44339</v>
      </c>
      <c r="E1788" s="28">
        <v>44339.316446759258</v>
      </c>
      <c r="F1788" s="7">
        <v>113</v>
      </c>
      <c r="G1788" s="7" t="str">
        <f>VLOOKUP(Table1314[[#This Row],[LogRecordType]],RecordTypes!$B$13:$C$27,2,0)</f>
        <v>User Login Start</v>
      </c>
      <c r="H1788" s="5" t="s">
        <v>130</v>
      </c>
      <c r="I1788" s="30">
        <f t="shared" si="27"/>
        <v>44339</v>
      </c>
      <c r="J1788" s="29">
        <f>+VLOOKUP(Table1314[[#This Row],[DeviceMAC]],C1789:F3691,3,0)</f>
        <v>44339.311898148146</v>
      </c>
      <c r="K1788">
        <f>+VLOOKUP(Table1314[[#This Row],[DeviceMAC]],C1789:F3691,4,0)</f>
        <v>112</v>
      </c>
      <c r="L1788" t="str">
        <f>VLOOKUP(Table1314[[#This Row],[PrevRecordType]],RecordTypes!$B$13:$C$27,2,0)</f>
        <v>Device Connect Network</v>
      </c>
      <c r="M1788" t="str">
        <f>+VLOOKUP(Table1314[[#This Row],[DeviceMAC]],C1789:H3691,5,0)</f>
        <v>Device Connect Network</v>
      </c>
    </row>
    <row r="1789" spans="2:13" ht="28.8" x14ac:dyDescent="0.3">
      <c r="B1789" s="5" t="s">
        <v>29</v>
      </c>
      <c r="C1789" s="5" t="s">
        <v>113</v>
      </c>
      <c r="D1789" s="6">
        <v>44339</v>
      </c>
      <c r="E1789" s="28">
        <v>44339.316180555557</v>
      </c>
      <c r="F1789" s="7">
        <v>123</v>
      </c>
      <c r="G1789" s="7" t="str">
        <f>VLOOKUP(Table1314[[#This Row],[LogRecordType]],RecordTypes!$B$13:$C$27,2,0)</f>
        <v>User Login Start is Good</v>
      </c>
      <c r="H1789" s="5" t="s">
        <v>129</v>
      </c>
      <c r="I1789" s="30">
        <f t="shared" si="27"/>
        <v>44339</v>
      </c>
      <c r="J1789" s="29">
        <f>+VLOOKUP(Table1314[[#This Row],[DeviceMAC]],C1790:F3692,3,0)</f>
        <v>44339.316122685188</v>
      </c>
      <c r="K1789">
        <f>+VLOOKUP(Table1314[[#This Row],[DeviceMAC]],C1790:F3692,4,0)</f>
        <v>113</v>
      </c>
      <c r="L1789" t="str">
        <f>VLOOKUP(Table1314[[#This Row],[PrevRecordType]],RecordTypes!$B$13:$C$27,2,0)</f>
        <v>User Login Start</v>
      </c>
      <c r="M1789" t="str">
        <f>+VLOOKUP(Table1314[[#This Row],[DeviceMAC]],C1790:H3692,5,0)</f>
        <v>User Login Start</v>
      </c>
    </row>
    <row r="1790" spans="2:13" hidden="1" x14ac:dyDescent="0.3">
      <c r="B1790" s="5" t="s">
        <v>29</v>
      </c>
      <c r="C1790" s="5" t="s">
        <v>113</v>
      </c>
      <c r="D1790" s="6">
        <v>44339</v>
      </c>
      <c r="E1790" s="28">
        <v>44339.316122685188</v>
      </c>
      <c r="F1790" s="7">
        <v>113</v>
      </c>
      <c r="G1790" s="7" t="str">
        <f>VLOOKUP(Table1314[[#This Row],[LogRecordType]],RecordTypes!$B$13:$C$27,2,0)</f>
        <v>User Login Start</v>
      </c>
      <c r="H1790" s="5" t="s">
        <v>129</v>
      </c>
      <c r="I1790" s="30">
        <f t="shared" si="27"/>
        <v>44339</v>
      </c>
      <c r="J1790" s="29">
        <f>+VLOOKUP(Table1314[[#This Row],[DeviceMAC]],C1791:F3693,3,0)</f>
        <v>44339.310972222222</v>
      </c>
      <c r="K1790">
        <f>+VLOOKUP(Table1314[[#This Row],[DeviceMAC]],C1791:F3693,4,0)</f>
        <v>112</v>
      </c>
      <c r="L1790" t="str">
        <f>VLOOKUP(Table1314[[#This Row],[PrevRecordType]],RecordTypes!$B$13:$C$27,2,0)</f>
        <v>Device Connect Network</v>
      </c>
      <c r="M1790" t="str">
        <f>+VLOOKUP(Table1314[[#This Row],[DeviceMAC]],C1791:H3693,5,0)</f>
        <v>Device Connect Network</v>
      </c>
    </row>
    <row r="1791" spans="2:13" ht="28.8" x14ac:dyDescent="0.3">
      <c r="B1791" s="5" t="s">
        <v>29</v>
      </c>
      <c r="C1791" s="5" t="s">
        <v>116</v>
      </c>
      <c r="D1791" s="6">
        <v>44339</v>
      </c>
      <c r="E1791" s="28">
        <v>44339.316111111104</v>
      </c>
      <c r="F1791" s="7">
        <v>123</v>
      </c>
      <c r="G1791" s="7" t="str">
        <f>VLOOKUP(Table1314[[#This Row],[LogRecordType]],RecordTypes!$B$13:$C$27,2,0)</f>
        <v>User Login Start is Good</v>
      </c>
      <c r="H1791" s="5" t="s">
        <v>128</v>
      </c>
      <c r="I1791" s="30">
        <f t="shared" si="27"/>
        <v>44339</v>
      </c>
      <c r="J1791" s="29">
        <f>+VLOOKUP(Table1314[[#This Row],[DeviceMAC]],C1792:F3694,3,0)</f>
        <v>44339.316041666658</v>
      </c>
      <c r="K1791">
        <f>+VLOOKUP(Table1314[[#This Row],[DeviceMAC]],C1792:F3694,4,0)</f>
        <v>113</v>
      </c>
      <c r="L1791" t="str">
        <f>VLOOKUP(Table1314[[#This Row],[PrevRecordType]],RecordTypes!$B$13:$C$27,2,0)</f>
        <v>User Login Start</v>
      </c>
      <c r="M1791" t="str">
        <f>+VLOOKUP(Table1314[[#This Row],[DeviceMAC]],C1792:H3694,5,0)</f>
        <v>User Login Start</v>
      </c>
    </row>
    <row r="1792" spans="2:13" hidden="1" x14ac:dyDescent="0.3">
      <c r="B1792" s="5" t="s">
        <v>29</v>
      </c>
      <c r="C1792" s="5" t="s">
        <v>116</v>
      </c>
      <c r="D1792" s="6">
        <v>44339</v>
      </c>
      <c r="E1792" s="28">
        <v>44339.316041666658</v>
      </c>
      <c r="F1792" s="7">
        <v>113</v>
      </c>
      <c r="G1792" s="7" t="str">
        <f>VLOOKUP(Table1314[[#This Row],[LogRecordType]],RecordTypes!$B$13:$C$27,2,0)</f>
        <v>User Login Start</v>
      </c>
      <c r="H1792" s="5" t="s">
        <v>128</v>
      </c>
      <c r="I1792" s="30">
        <f t="shared" si="27"/>
        <v>44339</v>
      </c>
      <c r="J1792" s="29">
        <f>+VLOOKUP(Table1314[[#This Row],[DeviceMAC]],C1793:F3695,3,0)</f>
        <v>44339.311539351846</v>
      </c>
      <c r="K1792">
        <f>+VLOOKUP(Table1314[[#This Row],[DeviceMAC]],C1793:F3695,4,0)</f>
        <v>112</v>
      </c>
      <c r="L1792" t="str">
        <f>VLOOKUP(Table1314[[#This Row],[PrevRecordType]],RecordTypes!$B$13:$C$27,2,0)</f>
        <v>Device Connect Network</v>
      </c>
      <c r="M1792" t="str">
        <f>+VLOOKUP(Table1314[[#This Row],[DeviceMAC]],C1793:H3695,5,0)</f>
        <v>Device Connect Network</v>
      </c>
    </row>
    <row r="1793" spans="2:13" ht="28.8" x14ac:dyDescent="0.3">
      <c r="B1793" s="5" t="s">
        <v>29</v>
      </c>
      <c r="C1793" s="5" t="s">
        <v>122</v>
      </c>
      <c r="D1793" s="6">
        <v>44339</v>
      </c>
      <c r="E1793" s="28">
        <v>44339.315509259264</v>
      </c>
      <c r="F1793" s="7">
        <v>123</v>
      </c>
      <c r="G1793" s="7" t="str">
        <f>VLOOKUP(Table1314[[#This Row],[LogRecordType]],RecordTypes!$B$13:$C$27,2,0)</f>
        <v>User Login Start is Good</v>
      </c>
      <c r="H1793" s="5" t="s">
        <v>127</v>
      </c>
      <c r="I1793" s="30">
        <f t="shared" si="27"/>
        <v>44339</v>
      </c>
      <c r="J1793" s="29">
        <f>+VLOOKUP(Table1314[[#This Row],[DeviceMAC]],C1794:F3696,3,0)</f>
        <v>44339.315474537041</v>
      </c>
      <c r="K1793">
        <f>+VLOOKUP(Table1314[[#This Row],[DeviceMAC]],C1794:F3696,4,0)</f>
        <v>113</v>
      </c>
      <c r="L1793" t="str">
        <f>VLOOKUP(Table1314[[#This Row],[PrevRecordType]],RecordTypes!$B$13:$C$27,2,0)</f>
        <v>User Login Start</v>
      </c>
      <c r="M1793" t="str">
        <f>+VLOOKUP(Table1314[[#This Row],[DeviceMAC]],C1794:H3696,5,0)</f>
        <v>User Login Start</v>
      </c>
    </row>
    <row r="1794" spans="2:13" ht="28.8" hidden="1" x14ac:dyDescent="0.3">
      <c r="B1794" s="5" t="s">
        <v>29</v>
      </c>
      <c r="C1794" s="5" t="s">
        <v>122</v>
      </c>
      <c r="D1794" s="6">
        <v>44339</v>
      </c>
      <c r="E1794" s="28">
        <v>44339.315474537041</v>
      </c>
      <c r="F1794" s="7">
        <v>113</v>
      </c>
      <c r="G1794" s="7" t="str">
        <f>VLOOKUP(Table1314[[#This Row],[LogRecordType]],RecordTypes!$B$13:$C$27,2,0)</f>
        <v>User Login Start</v>
      </c>
      <c r="H1794" s="5" t="s">
        <v>126</v>
      </c>
      <c r="I1794" s="30">
        <f t="shared" si="27"/>
        <v>44339</v>
      </c>
      <c r="J1794" s="29">
        <f>+VLOOKUP(Table1314[[#This Row],[DeviceMAC]],C1795:F3697,3,0)</f>
        <v>44339.314560185194</v>
      </c>
      <c r="K1794">
        <f>+VLOOKUP(Table1314[[#This Row],[DeviceMAC]],C1795:F3697,4,0)</f>
        <v>112</v>
      </c>
      <c r="L1794" t="str">
        <f>VLOOKUP(Table1314[[#This Row],[PrevRecordType]],RecordTypes!$B$13:$C$27,2,0)</f>
        <v>Device Connect Network</v>
      </c>
      <c r="M1794" t="str">
        <f>+VLOOKUP(Table1314[[#This Row],[DeviceMAC]],C1795:H3697,5,0)</f>
        <v>Device Connect Network</v>
      </c>
    </row>
    <row r="1795" spans="2:13" hidden="1" x14ac:dyDescent="0.3">
      <c r="B1795" s="5" t="s">
        <v>26</v>
      </c>
      <c r="C1795" s="5" t="s">
        <v>124</v>
      </c>
      <c r="D1795" s="6">
        <v>44339</v>
      </c>
      <c r="E1795" s="28">
        <v>44339.315335648142</v>
      </c>
      <c r="F1795" s="7">
        <v>102</v>
      </c>
      <c r="G1795" s="7" t="str">
        <f>VLOOKUP(Table1314[[#This Row],[LogRecordType]],RecordTypes!$B$13:$C$27,2,0)</f>
        <v>Device Start</v>
      </c>
      <c r="H1795" s="5" t="s">
        <v>125</v>
      </c>
      <c r="I1795" s="30" t="e">
        <f t="shared" si="27"/>
        <v>#N/A</v>
      </c>
      <c r="J1795" s="29" t="e">
        <f>+VLOOKUP(Table1314[[#This Row],[DeviceMAC]],C1796:F3698,3,0)</f>
        <v>#N/A</v>
      </c>
      <c r="K1795" t="e">
        <f>+VLOOKUP(Table1314[[#This Row],[DeviceMAC]],C1796:F3698,4,0)</f>
        <v>#N/A</v>
      </c>
      <c r="L1795" t="e">
        <f>VLOOKUP(Table1314[[#This Row],[PrevRecordType]],RecordTypes!$B$13:$C$27,2,0)</f>
        <v>#N/A</v>
      </c>
      <c r="M1795" t="e">
        <f>+VLOOKUP(Table1314[[#This Row],[DeviceMAC]],C1796:H3698,5,0)</f>
        <v>#N/A</v>
      </c>
    </row>
    <row r="1796" spans="2:13" ht="28.8" hidden="1" x14ac:dyDescent="0.3">
      <c r="B1796" s="5" t="s">
        <v>29</v>
      </c>
      <c r="C1796" s="5" t="s">
        <v>122</v>
      </c>
      <c r="D1796" s="6">
        <v>44339</v>
      </c>
      <c r="E1796" s="28">
        <v>44339.314560185194</v>
      </c>
      <c r="F1796" s="7">
        <v>112</v>
      </c>
      <c r="G1796" s="7" t="str">
        <f>VLOOKUP(Table1314[[#This Row],[LogRecordType]],RecordTypes!$B$13:$C$27,2,0)</f>
        <v>Device Connect Network</v>
      </c>
      <c r="H1796" s="5" t="s">
        <v>123</v>
      </c>
      <c r="I1796" s="30">
        <f t="shared" si="27"/>
        <v>44339</v>
      </c>
      <c r="J1796" s="29">
        <f>+VLOOKUP(Table1314[[#This Row],[DeviceMAC]],C1797:F3699,3,0)</f>
        <v>44339.314456018525</v>
      </c>
      <c r="K1796">
        <f>+VLOOKUP(Table1314[[#This Row],[DeviceMAC]],C1797:F3699,4,0)</f>
        <v>106</v>
      </c>
      <c r="L1796" t="str">
        <f>VLOOKUP(Table1314[[#This Row],[PrevRecordType]],RecordTypes!$B$13:$C$27,2,0)</f>
        <v>Device Start is Good</v>
      </c>
      <c r="M1796" t="str">
        <f>+VLOOKUP(Table1314[[#This Row],[DeviceMAC]],C1797:H3699,5,0)</f>
        <v>Device Start is Good</v>
      </c>
    </row>
    <row r="1797" spans="2:13" hidden="1" x14ac:dyDescent="0.3">
      <c r="B1797" s="5" t="s">
        <v>29</v>
      </c>
      <c r="C1797" s="5" t="s">
        <v>122</v>
      </c>
      <c r="D1797" s="6">
        <v>44339</v>
      </c>
      <c r="E1797" s="28">
        <v>44339.314456018525</v>
      </c>
      <c r="F1797" s="7">
        <v>106</v>
      </c>
      <c r="G1797" s="7" t="str">
        <f>VLOOKUP(Table1314[[#This Row],[LogRecordType]],RecordTypes!$B$13:$C$27,2,0)</f>
        <v>Device Start is Good</v>
      </c>
      <c r="H1797" s="5" t="s">
        <v>123</v>
      </c>
      <c r="I1797" s="30">
        <f t="shared" si="27"/>
        <v>44339</v>
      </c>
      <c r="J1797" s="29">
        <f>+VLOOKUP(Table1314[[#This Row],[DeviceMAC]],C1798:F3700,3,0)</f>
        <v>44339.313773148155</v>
      </c>
      <c r="K1797">
        <f>+VLOOKUP(Table1314[[#This Row],[DeviceMAC]],C1798:F3700,4,0)</f>
        <v>102</v>
      </c>
      <c r="L1797" t="str">
        <f>VLOOKUP(Table1314[[#This Row],[PrevRecordType]],RecordTypes!$B$13:$C$27,2,0)</f>
        <v>Device Start</v>
      </c>
      <c r="M1797" t="str">
        <f>+VLOOKUP(Table1314[[#This Row],[DeviceMAC]],C1798:H3700,5,0)</f>
        <v>Device Start</v>
      </c>
    </row>
    <row r="1798" spans="2:13" hidden="1" x14ac:dyDescent="0.3">
      <c r="B1798" s="5" t="s">
        <v>29</v>
      </c>
      <c r="C1798" s="5" t="s">
        <v>122</v>
      </c>
      <c r="D1798" s="6">
        <v>44339</v>
      </c>
      <c r="E1798" s="28">
        <v>44339.313773148155</v>
      </c>
      <c r="F1798" s="7">
        <v>102</v>
      </c>
      <c r="G1798" s="7" t="str">
        <f>VLOOKUP(Table1314[[#This Row],[LogRecordType]],RecordTypes!$B$13:$C$27,2,0)</f>
        <v>Device Start</v>
      </c>
      <c r="H1798" s="5" t="s">
        <v>123</v>
      </c>
      <c r="I1798" s="30" t="e">
        <f t="shared" si="27"/>
        <v>#N/A</v>
      </c>
      <c r="J1798" s="29" t="e">
        <f>+VLOOKUP(Table1314[[#This Row],[DeviceMAC]],C1799:F3701,3,0)</f>
        <v>#N/A</v>
      </c>
      <c r="K1798" t="e">
        <f>+VLOOKUP(Table1314[[#This Row],[DeviceMAC]],C1799:F3701,4,0)</f>
        <v>#N/A</v>
      </c>
      <c r="L1798" t="e">
        <f>VLOOKUP(Table1314[[#This Row],[PrevRecordType]],RecordTypes!$B$13:$C$27,2,0)</f>
        <v>#N/A</v>
      </c>
      <c r="M1798" t="e">
        <f>+VLOOKUP(Table1314[[#This Row],[DeviceMAC]],C1799:H3701,5,0)</f>
        <v>#N/A</v>
      </c>
    </row>
    <row r="1799" spans="2:13" ht="28.8" hidden="1" x14ac:dyDescent="0.3">
      <c r="B1799" s="5" t="s">
        <v>29</v>
      </c>
      <c r="C1799" s="5" t="s">
        <v>120</v>
      </c>
      <c r="D1799" s="6">
        <v>44339</v>
      </c>
      <c r="E1799" s="28">
        <v>44339.311898148146</v>
      </c>
      <c r="F1799" s="7">
        <v>112</v>
      </c>
      <c r="G1799" s="7" t="str">
        <f>VLOOKUP(Table1314[[#This Row],[LogRecordType]],RecordTypes!$B$13:$C$27,2,0)</f>
        <v>Device Connect Network</v>
      </c>
      <c r="H1799" s="5" t="s">
        <v>121</v>
      </c>
      <c r="I1799" s="30" t="e">
        <f t="shared" si="27"/>
        <v>#N/A</v>
      </c>
      <c r="J1799" s="29" t="e">
        <f>+VLOOKUP(Table1314[[#This Row],[DeviceMAC]],C1800:F3702,3,0)</f>
        <v>#N/A</v>
      </c>
      <c r="K1799" t="e">
        <f>+VLOOKUP(Table1314[[#This Row],[DeviceMAC]],C1800:F3702,4,0)</f>
        <v>#N/A</v>
      </c>
      <c r="L1799" t="e">
        <f>VLOOKUP(Table1314[[#This Row],[PrevRecordType]],RecordTypes!$B$13:$C$27,2,0)</f>
        <v>#N/A</v>
      </c>
      <c r="M1799" t="e">
        <f>+VLOOKUP(Table1314[[#This Row],[DeviceMAC]],C1800:H3702,5,0)</f>
        <v>#N/A</v>
      </c>
    </row>
    <row r="1800" spans="2:13" ht="28.8" x14ac:dyDescent="0.3">
      <c r="B1800" s="5" t="s">
        <v>26</v>
      </c>
      <c r="C1800" s="5" t="s">
        <v>111</v>
      </c>
      <c r="D1800" s="6">
        <v>44339</v>
      </c>
      <c r="E1800" s="28">
        <v>44339.31185185186</v>
      </c>
      <c r="F1800" s="7">
        <v>123</v>
      </c>
      <c r="G1800" s="7" t="str">
        <f>VLOOKUP(Table1314[[#This Row],[LogRecordType]],RecordTypes!$B$13:$C$27,2,0)</f>
        <v>User Login Start is Good</v>
      </c>
      <c r="H1800" s="5" t="s">
        <v>119</v>
      </c>
      <c r="I1800" s="30">
        <f t="shared" si="27"/>
        <v>44339</v>
      </c>
      <c r="J1800" s="29">
        <f>+VLOOKUP(Table1314[[#This Row],[DeviceMAC]],C1801:F3703,3,0)</f>
        <v>44339.311817129637</v>
      </c>
      <c r="K1800">
        <f>+VLOOKUP(Table1314[[#This Row],[DeviceMAC]],C1801:F3703,4,0)</f>
        <v>113</v>
      </c>
      <c r="L1800" t="str">
        <f>VLOOKUP(Table1314[[#This Row],[PrevRecordType]],RecordTypes!$B$13:$C$27,2,0)</f>
        <v>User Login Start</v>
      </c>
      <c r="M1800" t="str">
        <f>+VLOOKUP(Table1314[[#This Row],[DeviceMAC]],C1801:H3703,5,0)</f>
        <v>User Login Start</v>
      </c>
    </row>
    <row r="1801" spans="2:13" ht="28.8" hidden="1" x14ac:dyDescent="0.3">
      <c r="B1801" s="5" t="s">
        <v>26</v>
      </c>
      <c r="C1801" s="5" t="s">
        <v>111</v>
      </c>
      <c r="D1801" s="6">
        <v>44339</v>
      </c>
      <c r="E1801" s="28">
        <v>44339.311817129637</v>
      </c>
      <c r="F1801" s="7">
        <v>113</v>
      </c>
      <c r="G1801" s="7" t="str">
        <f>VLOOKUP(Table1314[[#This Row],[LogRecordType]],RecordTypes!$B$13:$C$27,2,0)</f>
        <v>User Login Start</v>
      </c>
      <c r="H1801" s="5" t="s">
        <v>118</v>
      </c>
      <c r="I1801" s="30">
        <f t="shared" si="27"/>
        <v>44339</v>
      </c>
      <c r="J1801" s="29">
        <f>+VLOOKUP(Table1314[[#This Row],[DeviceMAC]],C1802:F3704,3,0)</f>
        <v>44339.310752314821</v>
      </c>
      <c r="K1801">
        <f>+VLOOKUP(Table1314[[#This Row],[DeviceMAC]],C1802:F3704,4,0)</f>
        <v>112</v>
      </c>
      <c r="L1801" t="str">
        <f>VLOOKUP(Table1314[[#This Row],[PrevRecordType]],RecordTypes!$B$13:$C$27,2,0)</f>
        <v>Device Connect Network</v>
      </c>
      <c r="M1801" t="str">
        <f>+VLOOKUP(Table1314[[#This Row],[DeviceMAC]],C1802:H3704,5,0)</f>
        <v>Device Connect Network</v>
      </c>
    </row>
    <row r="1802" spans="2:13" ht="28.8" hidden="1" x14ac:dyDescent="0.3">
      <c r="B1802" s="5" t="s">
        <v>29</v>
      </c>
      <c r="C1802" s="5" t="s">
        <v>116</v>
      </c>
      <c r="D1802" s="6">
        <v>44339</v>
      </c>
      <c r="E1802" s="28">
        <v>44339.311539351846</v>
      </c>
      <c r="F1802" s="7">
        <v>112</v>
      </c>
      <c r="G1802" s="7" t="str">
        <f>VLOOKUP(Table1314[[#This Row],[LogRecordType]],RecordTypes!$B$13:$C$27,2,0)</f>
        <v>Device Connect Network</v>
      </c>
      <c r="H1802" s="5" t="s">
        <v>117</v>
      </c>
      <c r="I1802" s="30" t="e">
        <f t="shared" si="27"/>
        <v>#N/A</v>
      </c>
      <c r="J1802" s="29" t="e">
        <f>+VLOOKUP(Table1314[[#This Row],[DeviceMAC]],C1803:F3705,3,0)</f>
        <v>#N/A</v>
      </c>
      <c r="K1802" t="e">
        <f>+VLOOKUP(Table1314[[#This Row],[DeviceMAC]],C1803:F3705,4,0)</f>
        <v>#N/A</v>
      </c>
      <c r="L1802" t="e">
        <f>VLOOKUP(Table1314[[#This Row],[PrevRecordType]],RecordTypes!$B$13:$C$27,2,0)</f>
        <v>#N/A</v>
      </c>
      <c r="M1802" t="e">
        <f>+VLOOKUP(Table1314[[#This Row],[DeviceMAC]],C1803:H3705,5,0)</f>
        <v>#N/A</v>
      </c>
    </row>
    <row r="1803" spans="2:13" ht="28.8" x14ac:dyDescent="0.3">
      <c r="B1803" s="5" t="s">
        <v>29</v>
      </c>
      <c r="C1803" s="5" t="s">
        <v>107</v>
      </c>
      <c r="D1803" s="6">
        <v>44339</v>
      </c>
      <c r="E1803" s="28">
        <v>44339.31145833333</v>
      </c>
      <c r="F1803" s="7">
        <v>123</v>
      </c>
      <c r="G1803" s="7" t="str">
        <f>VLOOKUP(Table1314[[#This Row],[LogRecordType]],RecordTypes!$B$13:$C$27,2,0)</f>
        <v>User Login Start is Good</v>
      </c>
      <c r="H1803" s="5" t="s">
        <v>115</v>
      </c>
      <c r="I1803" s="30">
        <f t="shared" ref="I1803:I1866" si="28">+VLOOKUP(C1803,C1804:H3706,2,0)</f>
        <v>44339</v>
      </c>
      <c r="J1803" s="29">
        <f>+VLOOKUP(Table1314[[#This Row],[DeviceMAC]],C1804:F3706,3,0)</f>
        <v>44339.311319444438</v>
      </c>
      <c r="K1803">
        <f>+VLOOKUP(Table1314[[#This Row],[DeviceMAC]],C1804:F3706,4,0)</f>
        <v>113</v>
      </c>
      <c r="L1803" t="str">
        <f>VLOOKUP(Table1314[[#This Row],[PrevRecordType]],RecordTypes!$B$13:$C$27,2,0)</f>
        <v>User Login Start</v>
      </c>
      <c r="M1803" t="str">
        <f>+VLOOKUP(Table1314[[#This Row],[DeviceMAC]],C1804:H3706,5,0)</f>
        <v>User Login Start</v>
      </c>
    </row>
    <row r="1804" spans="2:13" hidden="1" x14ac:dyDescent="0.3">
      <c r="B1804" s="5" t="s">
        <v>29</v>
      </c>
      <c r="C1804" s="5" t="s">
        <v>107</v>
      </c>
      <c r="D1804" s="6">
        <v>44339</v>
      </c>
      <c r="E1804" s="28">
        <v>44339.311319444438</v>
      </c>
      <c r="F1804" s="7">
        <v>113</v>
      </c>
      <c r="G1804" s="7" t="str">
        <f>VLOOKUP(Table1314[[#This Row],[LogRecordType]],RecordTypes!$B$13:$C$27,2,0)</f>
        <v>User Login Start</v>
      </c>
      <c r="H1804" s="5" t="s">
        <v>115</v>
      </c>
      <c r="I1804" s="30">
        <f t="shared" si="28"/>
        <v>44339</v>
      </c>
      <c r="J1804" s="29">
        <f>+VLOOKUP(Table1314[[#This Row],[DeviceMAC]],C1805:F3707,3,0)</f>
        <v>44339.306898148141</v>
      </c>
      <c r="K1804">
        <f>+VLOOKUP(Table1314[[#This Row],[DeviceMAC]],C1805:F3707,4,0)</f>
        <v>112</v>
      </c>
      <c r="L1804" t="str">
        <f>VLOOKUP(Table1314[[#This Row],[PrevRecordType]],RecordTypes!$B$13:$C$27,2,0)</f>
        <v>Device Connect Network</v>
      </c>
      <c r="M1804" t="str">
        <f>+VLOOKUP(Table1314[[#This Row],[DeviceMAC]],C1805:H3707,5,0)</f>
        <v>Device Connect Network</v>
      </c>
    </row>
    <row r="1805" spans="2:13" ht="28.8" hidden="1" x14ac:dyDescent="0.3">
      <c r="B1805" s="5" t="s">
        <v>29</v>
      </c>
      <c r="C1805" s="5" t="s">
        <v>113</v>
      </c>
      <c r="D1805" s="6">
        <v>44339</v>
      </c>
      <c r="E1805" s="28">
        <v>44339.310972222222</v>
      </c>
      <c r="F1805" s="7">
        <v>112</v>
      </c>
      <c r="G1805" s="7" t="str">
        <f>VLOOKUP(Table1314[[#This Row],[LogRecordType]],RecordTypes!$B$13:$C$27,2,0)</f>
        <v>Device Connect Network</v>
      </c>
      <c r="H1805" s="5" t="s">
        <v>114</v>
      </c>
      <c r="I1805" s="30" t="e">
        <f t="shared" si="28"/>
        <v>#N/A</v>
      </c>
      <c r="J1805" s="29" t="e">
        <f>+VLOOKUP(Table1314[[#This Row],[DeviceMAC]],C1806:F3708,3,0)</f>
        <v>#N/A</v>
      </c>
      <c r="K1805" t="e">
        <f>+VLOOKUP(Table1314[[#This Row],[DeviceMAC]],C1806:F3708,4,0)</f>
        <v>#N/A</v>
      </c>
      <c r="L1805" t="e">
        <f>VLOOKUP(Table1314[[#This Row],[PrevRecordType]],RecordTypes!$B$13:$C$27,2,0)</f>
        <v>#N/A</v>
      </c>
      <c r="M1805" t="e">
        <f>+VLOOKUP(Table1314[[#This Row],[DeviceMAC]],C1806:H3708,5,0)</f>
        <v>#N/A</v>
      </c>
    </row>
    <row r="1806" spans="2:13" ht="28.8" hidden="1" x14ac:dyDescent="0.3">
      <c r="B1806" s="5" t="s">
        <v>26</v>
      </c>
      <c r="C1806" s="5" t="s">
        <v>111</v>
      </c>
      <c r="D1806" s="6">
        <v>44339</v>
      </c>
      <c r="E1806" s="28">
        <v>44339.310752314821</v>
      </c>
      <c r="F1806" s="7">
        <v>112</v>
      </c>
      <c r="G1806" s="7" t="str">
        <f>VLOOKUP(Table1314[[#This Row],[LogRecordType]],RecordTypes!$B$13:$C$27,2,0)</f>
        <v>Device Connect Network</v>
      </c>
      <c r="H1806" s="5" t="s">
        <v>112</v>
      </c>
      <c r="I1806" s="30">
        <f t="shared" si="28"/>
        <v>44339</v>
      </c>
      <c r="J1806" s="29">
        <f>+VLOOKUP(Table1314[[#This Row],[DeviceMAC]],C1807:F3709,3,0)</f>
        <v>44339.310648148152</v>
      </c>
      <c r="K1806">
        <f>+VLOOKUP(Table1314[[#This Row],[DeviceMAC]],C1807:F3709,4,0)</f>
        <v>106</v>
      </c>
      <c r="L1806" t="str">
        <f>VLOOKUP(Table1314[[#This Row],[PrevRecordType]],RecordTypes!$B$13:$C$27,2,0)</f>
        <v>Device Start is Good</v>
      </c>
      <c r="M1806" t="str">
        <f>+VLOOKUP(Table1314[[#This Row],[DeviceMAC]],C1807:H3709,5,0)</f>
        <v>Device Start is Good</v>
      </c>
    </row>
    <row r="1807" spans="2:13" hidden="1" x14ac:dyDescent="0.3">
      <c r="B1807" s="5" t="s">
        <v>26</v>
      </c>
      <c r="C1807" s="5" t="s">
        <v>111</v>
      </c>
      <c r="D1807" s="6">
        <v>44339</v>
      </c>
      <c r="E1807" s="28">
        <v>44339.310648148152</v>
      </c>
      <c r="F1807" s="7">
        <v>106</v>
      </c>
      <c r="G1807" s="7" t="str">
        <f>VLOOKUP(Table1314[[#This Row],[LogRecordType]],RecordTypes!$B$13:$C$27,2,0)</f>
        <v>Device Start is Good</v>
      </c>
      <c r="H1807" s="5" t="s">
        <v>112</v>
      </c>
      <c r="I1807" s="30">
        <f t="shared" si="28"/>
        <v>44339</v>
      </c>
      <c r="J1807" s="29">
        <f>+VLOOKUP(Table1314[[#This Row],[DeviceMAC]],C1808:F3710,3,0)</f>
        <v>44339.310023148151</v>
      </c>
      <c r="K1807">
        <f>+VLOOKUP(Table1314[[#This Row],[DeviceMAC]],C1808:F3710,4,0)</f>
        <v>102</v>
      </c>
      <c r="L1807" t="str">
        <f>VLOOKUP(Table1314[[#This Row],[PrevRecordType]],RecordTypes!$B$13:$C$27,2,0)</f>
        <v>Device Start</v>
      </c>
      <c r="M1807" t="str">
        <f>+VLOOKUP(Table1314[[#This Row],[DeviceMAC]],C1808:H3710,5,0)</f>
        <v>Device Start</v>
      </c>
    </row>
    <row r="1808" spans="2:13" hidden="1" x14ac:dyDescent="0.3">
      <c r="B1808" s="5" t="s">
        <v>26</v>
      </c>
      <c r="C1808" s="5" t="s">
        <v>111</v>
      </c>
      <c r="D1808" s="6">
        <v>44339</v>
      </c>
      <c r="E1808" s="28">
        <v>44339.310023148151</v>
      </c>
      <c r="F1808" s="7">
        <v>102</v>
      </c>
      <c r="G1808" s="7" t="str">
        <f>VLOOKUP(Table1314[[#This Row],[LogRecordType]],RecordTypes!$B$13:$C$27,2,0)</f>
        <v>Device Start</v>
      </c>
      <c r="H1808" s="5" t="s">
        <v>112</v>
      </c>
      <c r="I1808" s="30" t="e">
        <f t="shared" si="28"/>
        <v>#N/A</v>
      </c>
      <c r="J1808" s="29" t="e">
        <f>+VLOOKUP(Table1314[[#This Row],[DeviceMAC]],C1809:F3711,3,0)</f>
        <v>#N/A</v>
      </c>
      <c r="K1808" t="e">
        <f>+VLOOKUP(Table1314[[#This Row],[DeviceMAC]],C1809:F3711,4,0)</f>
        <v>#N/A</v>
      </c>
      <c r="L1808" t="e">
        <f>VLOOKUP(Table1314[[#This Row],[PrevRecordType]],RecordTypes!$B$13:$C$27,2,0)</f>
        <v>#N/A</v>
      </c>
      <c r="M1808" t="e">
        <f>+VLOOKUP(Table1314[[#This Row],[DeviceMAC]],C1809:H3711,5,0)</f>
        <v>#N/A</v>
      </c>
    </row>
    <row r="1809" spans="2:13" ht="28.8" hidden="1" x14ac:dyDescent="0.3">
      <c r="B1809" s="5" t="s">
        <v>26</v>
      </c>
      <c r="C1809" s="5" t="s">
        <v>109</v>
      </c>
      <c r="D1809" s="6">
        <v>44339</v>
      </c>
      <c r="E1809" s="28">
        <v>44339.309351851858</v>
      </c>
      <c r="F1809" s="7">
        <v>112</v>
      </c>
      <c r="G1809" s="7" t="str">
        <f>VLOOKUP(Table1314[[#This Row],[LogRecordType]],RecordTypes!$B$13:$C$27,2,0)</f>
        <v>Device Connect Network</v>
      </c>
      <c r="H1809" s="5" t="s">
        <v>110</v>
      </c>
      <c r="I1809" s="30" t="e">
        <f t="shared" si="28"/>
        <v>#N/A</v>
      </c>
      <c r="J1809" s="29" t="e">
        <f>+VLOOKUP(Table1314[[#This Row],[DeviceMAC]],C1810:F3712,3,0)</f>
        <v>#N/A</v>
      </c>
      <c r="K1809" t="e">
        <f>+VLOOKUP(Table1314[[#This Row],[DeviceMAC]],C1810:F3712,4,0)</f>
        <v>#N/A</v>
      </c>
      <c r="L1809" t="e">
        <f>VLOOKUP(Table1314[[#This Row],[PrevRecordType]],RecordTypes!$B$13:$C$27,2,0)</f>
        <v>#N/A</v>
      </c>
      <c r="M1809" t="e">
        <f>+VLOOKUP(Table1314[[#This Row],[DeviceMAC]],C1810:H3712,5,0)</f>
        <v>#N/A</v>
      </c>
    </row>
    <row r="1810" spans="2:13" ht="28.8" hidden="1" x14ac:dyDescent="0.3">
      <c r="B1810" s="5" t="s">
        <v>29</v>
      </c>
      <c r="C1810" s="5" t="s">
        <v>107</v>
      </c>
      <c r="D1810" s="6">
        <v>44339</v>
      </c>
      <c r="E1810" s="28">
        <v>44339.306898148141</v>
      </c>
      <c r="F1810" s="7">
        <v>112</v>
      </c>
      <c r="G1810" s="7" t="str">
        <f>VLOOKUP(Table1314[[#This Row],[LogRecordType]],RecordTypes!$B$13:$C$27,2,0)</f>
        <v>Device Connect Network</v>
      </c>
      <c r="H1810" s="5" t="s">
        <v>108</v>
      </c>
      <c r="I1810" s="30" t="e">
        <f t="shared" si="28"/>
        <v>#N/A</v>
      </c>
      <c r="J1810" s="29" t="e">
        <f>+VLOOKUP(Table1314[[#This Row],[DeviceMAC]],C1811:F3713,3,0)</f>
        <v>#N/A</v>
      </c>
      <c r="K1810" t="e">
        <f>+VLOOKUP(Table1314[[#This Row],[DeviceMAC]],C1811:F3713,4,0)</f>
        <v>#N/A</v>
      </c>
      <c r="L1810" t="e">
        <f>VLOOKUP(Table1314[[#This Row],[PrevRecordType]],RecordTypes!$B$13:$C$27,2,0)</f>
        <v>#N/A</v>
      </c>
      <c r="M1810" t="e">
        <f>+VLOOKUP(Table1314[[#This Row],[DeviceMAC]],C1811:H3713,5,0)</f>
        <v>#N/A</v>
      </c>
    </row>
    <row r="1811" spans="2:13" ht="28.8" hidden="1" x14ac:dyDescent="0.3">
      <c r="B1811" s="5" t="s">
        <v>29</v>
      </c>
      <c r="C1811" s="5" t="s">
        <v>105</v>
      </c>
      <c r="D1811" s="6">
        <v>44339</v>
      </c>
      <c r="E1811" s="28">
        <v>44339.306574074079</v>
      </c>
      <c r="F1811" s="7">
        <v>112</v>
      </c>
      <c r="G1811" s="7" t="str">
        <f>VLOOKUP(Table1314[[#This Row],[LogRecordType]],RecordTypes!$B$13:$C$27,2,0)</f>
        <v>Device Connect Network</v>
      </c>
      <c r="H1811" s="5" t="s">
        <v>106</v>
      </c>
      <c r="I1811" s="30" t="e">
        <f t="shared" si="28"/>
        <v>#N/A</v>
      </c>
      <c r="J1811" s="29" t="e">
        <f>+VLOOKUP(Table1314[[#This Row],[DeviceMAC]],C1812:F3714,3,0)</f>
        <v>#N/A</v>
      </c>
      <c r="K1811" t="e">
        <f>+VLOOKUP(Table1314[[#This Row],[DeviceMAC]],C1812:F3714,4,0)</f>
        <v>#N/A</v>
      </c>
      <c r="L1811" t="e">
        <f>VLOOKUP(Table1314[[#This Row],[PrevRecordType]],RecordTypes!$B$13:$C$27,2,0)</f>
        <v>#N/A</v>
      </c>
      <c r="M1811" t="e">
        <f>+VLOOKUP(Table1314[[#This Row],[DeviceMAC]],C1812:H3714,5,0)</f>
        <v>#N/A</v>
      </c>
    </row>
    <row r="1812" spans="2:13" ht="28.8" x14ac:dyDescent="0.3">
      <c r="B1812" s="5" t="s">
        <v>29</v>
      </c>
      <c r="C1812" s="5" t="s">
        <v>100</v>
      </c>
      <c r="D1812" s="6">
        <v>44339</v>
      </c>
      <c r="E1812" s="28">
        <v>44339.305543981478</v>
      </c>
      <c r="F1812" s="7">
        <v>123</v>
      </c>
      <c r="G1812" s="7" t="str">
        <f>VLOOKUP(Table1314[[#This Row],[LogRecordType]],RecordTypes!$B$13:$C$27,2,0)</f>
        <v>User Login Start is Good</v>
      </c>
      <c r="H1812" s="5" t="s">
        <v>104</v>
      </c>
      <c r="I1812" s="30">
        <f t="shared" si="28"/>
        <v>44339</v>
      </c>
      <c r="J1812" s="29">
        <f>+VLOOKUP(Table1314[[#This Row],[DeviceMAC]],C1813:F3715,3,0)</f>
        <v>44339.305393518516</v>
      </c>
      <c r="K1812">
        <f>+VLOOKUP(Table1314[[#This Row],[DeviceMAC]],C1813:F3715,4,0)</f>
        <v>113</v>
      </c>
      <c r="L1812" t="str">
        <f>VLOOKUP(Table1314[[#This Row],[PrevRecordType]],RecordTypes!$B$13:$C$27,2,0)</f>
        <v>User Login Start</v>
      </c>
      <c r="M1812" t="str">
        <f>+VLOOKUP(Table1314[[#This Row],[DeviceMAC]],C1813:H3715,5,0)</f>
        <v>User Login Start</v>
      </c>
    </row>
    <row r="1813" spans="2:13" ht="28.8" hidden="1" x14ac:dyDescent="0.3">
      <c r="B1813" s="5" t="s">
        <v>29</v>
      </c>
      <c r="C1813" s="5" t="s">
        <v>100</v>
      </c>
      <c r="D1813" s="6">
        <v>44339</v>
      </c>
      <c r="E1813" s="28">
        <v>44339.305393518516</v>
      </c>
      <c r="F1813" s="7">
        <v>113</v>
      </c>
      <c r="G1813" s="7" t="str">
        <f>VLOOKUP(Table1314[[#This Row],[LogRecordType]],RecordTypes!$B$13:$C$27,2,0)</f>
        <v>User Login Start</v>
      </c>
      <c r="H1813" s="5" t="s">
        <v>103</v>
      </c>
      <c r="I1813" s="30">
        <f t="shared" si="28"/>
        <v>44339</v>
      </c>
      <c r="J1813" s="29">
        <f>+VLOOKUP(Table1314[[#This Row],[DeviceMAC]],C1814:F3716,3,0)</f>
        <v>44339.305</v>
      </c>
      <c r="K1813">
        <f>+VLOOKUP(Table1314[[#This Row],[DeviceMAC]],C1814:F3716,4,0)</f>
        <v>112</v>
      </c>
      <c r="L1813" t="str">
        <f>VLOOKUP(Table1314[[#This Row],[PrevRecordType]],RecordTypes!$B$13:$C$27,2,0)</f>
        <v>Device Connect Network</v>
      </c>
      <c r="M1813" t="str">
        <f>+VLOOKUP(Table1314[[#This Row],[DeviceMAC]],C1814:H3716,5,0)</f>
        <v>Device Connect Network</v>
      </c>
    </row>
    <row r="1814" spans="2:13" ht="28.8" hidden="1" x14ac:dyDescent="0.3">
      <c r="B1814" s="5" t="s">
        <v>29</v>
      </c>
      <c r="C1814" s="5" t="s">
        <v>100</v>
      </c>
      <c r="D1814" s="6">
        <v>44339</v>
      </c>
      <c r="E1814" s="28">
        <v>44339.305</v>
      </c>
      <c r="F1814" s="7">
        <v>112</v>
      </c>
      <c r="G1814" s="7" t="str">
        <f>VLOOKUP(Table1314[[#This Row],[LogRecordType]],RecordTypes!$B$13:$C$27,2,0)</f>
        <v>Device Connect Network</v>
      </c>
      <c r="H1814" s="5" t="s">
        <v>101</v>
      </c>
      <c r="I1814" s="30">
        <f t="shared" si="28"/>
        <v>44339</v>
      </c>
      <c r="J1814" s="29">
        <f>+VLOOKUP(Table1314[[#This Row],[DeviceMAC]],C1815:F3717,3,0)</f>
        <v>44339.304895833331</v>
      </c>
      <c r="K1814">
        <f>+VLOOKUP(Table1314[[#This Row],[DeviceMAC]],C1815:F3717,4,0)</f>
        <v>106</v>
      </c>
      <c r="L1814" t="str">
        <f>VLOOKUP(Table1314[[#This Row],[PrevRecordType]],RecordTypes!$B$13:$C$27,2,0)</f>
        <v>Device Start is Good</v>
      </c>
      <c r="M1814" t="str">
        <f>+VLOOKUP(Table1314[[#This Row],[DeviceMAC]],C1815:H3717,5,0)</f>
        <v>Device Start is Good</v>
      </c>
    </row>
    <row r="1815" spans="2:13" hidden="1" x14ac:dyDescent="0.3">
      <c r="B1815" s="5" t="s">
        <v>29</v>
      </c>
      <c r="C1815" s="5" t="s">
        <v>100</v>
      </c>
      <c r="D1815" s="6">
        <v>44339</v>
      </c>
      <c r="E1815" s="28">
        <v>44339.304895833331</v>
      </c>
      <c r="F1815" s="7">
        <v>106</v>
      </c>
      <c r="G1815" s="7" t="str">
        <f>VLOOKUP(Table1314[[#This Row],[LogRecordType]],RecordTypes!$B$13:$C$27,2,0)</f>
        <v>Device Start is Good</v>
      </c>
      <c r="H1815" s="5" t="s">
        <v>101</v>
      </c>
      <c r="I1815" s="30">
        <f t="shared" si="28"/>
        <v>44339</v>
      </c>
      <c r="J1815" s="29">
        <f>+VLOOKUP(Table1314[[#This Row],[DeviceMAC]],C1816:F3718,3,0)</f>
        <v>44339.303946759253</v>
      </c>
      <c r="K1815">
        <f>+VLOOKUP(Table1314[[#This Row],[DeviceMAC]],C1816:F3718,4,0)</f>
        <v>102</v>
      </c>
      <c r="L1815" t="str">
        <f>VLOOKUP(Table1314[[#This Row],[PrevRecordType]],RecordTypes!$B$13:$C$27,2,0)</f>
        <v>Device Start</v>
      </c>
      <c r="M1815" t="str">
        <f>+VLOOKUP(Table1314[[#This Row],[DeviceMAC]],C1816:H3718,5,0)</f>
        <v>Device Start</v>
      </c>
    </row>
    <row r="1816" spans="2:13" ht="28.8" x14ac:dyDescent="0.3">
      <c r="B1816" s="5" t="s">
        <v>26</v>
      </c>
      <c r="C1816" s="5" t="s">
        <v>95</v>
      </c>
      <c r="D1816" s="6">
        <v>44339</v>
      </c>
      <c r="E1816" s="28">
        <v>44339.304629629631</v>
      </c>
      <c r="F1816" s="7">
        <v>123</v>
      </c>
      <c r="G1816" s="7" t="str">
        <f>VLOOKUP(Table1314[[#This Row],[LogRecordType]],RecordTypes!$B$13:$C$27,2,0)</f>
        <v>User Login Start is Good</v>
      </c>
      <c r="H1816" s="5" t="s">
        <v>102</v>
      </c>
      <c r="I1816" s="30">
        <f t="shared" si="28"/>
        <v>44339</v>
      </c>
      <c r="J1816" s="29">
        <f>+VLOOKUP(Table1314[[#This Row],[DeviceMAC]],C1817:F3719,3,0)</f>
        <v>44339.304583333331</v>
      </c>
      <c r="K1816">
        <f>+VLOOKUP(Table1314[[#This Row],[DeviceMAC]],C1817:F3719,4,0)</f>
        <v>113</v>
      </c>
      <c r="L1816" t="str">
        <f>VLOOKUP(Table1314[[#This Row],[PrevRecordType]],RecordTypes!$B$13:$C$27,2,0)</f>
        <v>User Login Start</v>
      </c>
      <c r="M1816" t="str">
        <f>+VLOOKUP(Table1314[[#This Row],[DeviceMAC]],C1817:H3719,5,0)</f>
        <v>User Login Start</v>
      </c>
    </row>
    <row r="1817" spans="2:13" hidden="1" x14ac:dyDescent="0.3">
      <c r="B1817" s="5" t="s">
        <v>26</v>
      </c>
      <c r="C1817" s="5" t="s">
        <v>95</v>
      </c>
      <c r="D1817" s="6">
        <v>44339</v>
      </c>
      <c r="E1817" s="28">
        <v>44339.304583333331</v>
      </c>
      <c r="F1817" s="7">
        <v>113</v>
      </c>
      <c r="G1817" s="7" t="str">
        <f>VLOOKUP(Table1314[[#This Row],[LogRecordType]],RecordTypes!$B$13:$C$27,2,0)</f>
        <v>User Login Start</v>
      </c>
      <c r="H1817" s="5" t="s">
        <v>102</v>
      </c>
      <c r="I1817" s="30">
        <f t="shared" si="28"/>
        <v>44339</v>
      </c>
      <c r="J1817" s="29">
        <f>+VLOOKUP(Table1314[[#This Row],[DeviceMAC]],C1818:F3720,3,0)</f>
        <v>44339.299178240741</v>
      </c>
      <c r="K1817">
        <f>+VLOOKUP(Table1314[[#This Row],[DeviceMAC]],C1818:F3720,4,0)</f>
        <v>112</v>
      </c>
      <c r="L1817" t="str">
        <f>VLOOKUP(Table1314[[#This Row],[PrevRecordType]],RecordTypes!$B$13:$C$27,2,0)</f>
        <v>Device Connect Network</v>
      </c>
      <c r="M1817" t="str">
        <f>+VLOOKUP(Table1314[[#This Row],[DeviceMAC]],C1818:H3720,5,0)</f>
        <v>Device Connect Network</v>
      </c>
    </row>
    <row r="1818" spans="2:13" hidden="1" x14ac:dyDescent="0.3">
      <c r="B1818" s="5" t="s">
        <v>29</v>
      </c>
      <c r="C1818" s="5" t="s">
        <v>100</v>
      </c>
      <c r="D1818" s="6">
        <v>44339</v>
      </c>
      <c r="E1818" s="28">
        <v>44339.303946759253</v>
      </c>
      <c r="F1818" s="7">
        <v>102</v>
      </c>
      <c r="G1818" s="7" t="str">
        <f>VLOOKUP(Table1314[[#This Row],[LogRecordType]],RecordTypes!$B$13:$C$27,2,0)</f>
        <v>Device Start</v>
      </c>
      <c r="H1818" s="5" t="s">
        <v>101</v>
      </c>
      <c r="I1818" s="30" t="e">
        <f t="shared" si="28"/>
        <v>#N/A</v>
      </c>
      <c r="J1818" s="29" t="e">
        <f>+VLOOKUP(Table1314[[#This Row],[DeviceMAC]],C1819:F3721,3,0)</f>
        <v>#N/A</v>
      </c>
      <c r="K1818" t="e">
        <f>+VLOOKUP(Table1314[[#This Row],[DeviceMAC]],C1819:F3721,4,0)</f>
        <v>#N/A</v>
      </c>
      <c r="L1818" t="e">
        <f>VLOOKUP(Table1314[[#This Row],[PrevRecordType]],RecordTypes!$B$13:$C$27,2,0)</f>
        <v>#N/A</v>
      </c>
      <c r="M1818" t="e">
        <f>+VLOOKUP(Table1314[[#This Row],[DeviceMAC]],C1819:H3721,5,0)</f>
        <v>#N/A</v>
      </c>
    </row>
    <row r="1819" spans="2:13" ht="28.8" x14ac:dyDescent="0.3">
      <c r="B1819" s="5" t="s">
        <v>29</v>
      </c>
      <c r="C1819" s="5" t="s">
        <v>97</v>
      </c>
      <c r="D1819" s="6">
        <v>44339</v>
      </c>
      <c r="E1819" s="28">
        <v>44339.300428240735</v>
      </c>
      <c r="F1819" s="7">
        <v>123</v>
      </c>
      <c r="G1819" s="7" t="str">
        <f>VLOOKUP(Table1314[[#This Row],[LogRecordType]],RecordTypes!$B$13:$C$27,2,0)</f>
        <v>User Login Start is Good</v>
      </c>
      <c r="H1819" s="5" t="s">
        <v>94</v>
      </c>
      <c r="I1819" s="30">
        <f t="shared" si="28"/>
        <v>44339</v>
      </c>
      <c r="J1819" s="29">
        <f>+VLOOKUP(Table1314[[#This Row],[DeviceMAC]],C1820:F3722,3,0)</f>
        <v>44339.300405092588</v>
      </c>
      <c r="K1819">
        <f>+VLOOKUP(Table1314[[#This Row],[DeviceMAC]],C1820:F3722,4,0)</f>
        <v>113</v>
      </c>
      <c r="L1819" t="str">
        <f>VLOOKUP(Table1314[[#This Row],[PrevRecordType]],RecordTypes!$B$13:$C$27,2,0)</f>
        <v>User Login Start</v>
      </c>
      <c r="M1819" t="str">
        <f>+VLOOKUP(Table1314[[#This Row],[DeviceMAC]],C1820:H3722,5,0)</f>
        <v>User Login Start</v>
      </c>
    </row>
    <row r="1820" spans="2:13" ht="28.8" hidden="1" x14ac:dyDescent="0.3">
      <c r="B1820" s="5" t="s">
        <v>29</v>
      </c>
      <c r="C1820" s="5" t="s">
        <v>97</v>
      </c>
      <c r="D1820" s="6">
        <v>44339</v>
      </c>
      <c r="E1820" s="28">
        <v>44339.300405092588</v>
      </c>
      <c r="F1820" s="7">
        <v>113</v>
      </c>
      <c r="G1820" s="7" t="str">
        <f>VLOOKUP(Table1314[[#This Row],[LogRecordType]],RecordTypes!$B$13:$C$27,2,0)</f>
        <v>User Login Start</v>
      </c>
      <c r="H1820" s="5" t="s">
        <v>99</v>
      </c>
      <c r="I1820" s="30">
        <f t="shared" si="28"/>
        <v>44339</v>
      </c>
      <c r="J1820" s="29">
        <f>+VLOOKUP(Table1314[[#This Row],[DeviceMAC]],C1821:F3723,3,0)</f>
        <v>44339.300393518519</v>
      </c>
      <c r="K1820">
        <f>+VLOOKUP(Table1314[[#This Row],[DeviceMAC]],C1821:F3723,4,0)</f>
        <v>112</v>
      </c>
      <c r="L1820" t="str">
        <f>VLOOKUP(Table1314[[#This Row],[PrevRecordType]],RecordTypes!$B$13:$C$27,2,0)</f>
        <v>Device Connect Network</v>
      </c>
      <c r="M1820" t="str">
        <f>+VLOOKUP(Table1314[[#This Row],[DeviceMAC]],C1821:H3723,5,0)</f>
        <v>Device Connect Network</v>
      </c>
    </row>
    <row r="1821" spans="2:13" ht="28.8" hidden="1" x14ac:dyDescent="0.3">
      <c r="B1821" s="5" t="s">
        <v>29</v>
      </c>
      <c r="C1821" s="5" t="s">
        <v>97</v>
      </c>
      <c r="D1821" s="6">
        <v>44339</v>
      </c>
      <c r="E1821" s="28">
        <v>44339.300393518519</v>
      </c>
      <c r="F1821" s="7">
        <v>112</v>
      </c>
      <c r="G1821" s="7" t="str">
        <f>VLOOKUP(Table1314[[#This Row],[LogRecordType]],RecordTypes!$B$13:$C$27,2,0)</f>
        <v>Device Connect Network</v>
      </c>
      <c r="H1821" s="5" t="s">
        <v>98</v>
      </c>
      <c r="I1821" s="30">
        <f t="shared" si="28"/>
        <v>44339</v>
      </c>
      <c r="J1821" s="29">
        <f>+VLOOKUP(Table1314[[#This Row],[DeviceMAC]],C1822:F3724,3,0)</f>
        <v>44339.30028935185</v>
      </c>
      <c r="K1821">
        <f>+VLOOKUP(Table1314[[#This Row],[DeviceMAC]],C1822:F3724,4,0)</f>
        <v>106</v>
      </c>
      <c r="L1821" t="str">
        <f>VLOOKUP(Table1314[[#This Row],[PrevRecordType]],RecordTypes!$B$13:$C$27,2,0)</f>
        <v>Device Start is Good</v>
      </c>
      <c r="M1821" t="str">
        <f>+VLOOKUP(Table1314[[#This Row],[DeviceMAC]],C1822:H3724,5,0)</f>
        <v>Device Start is Good</v>
      </c>
    </row>
    <row r="1822" spans="2:13" hidden="1" x14ac:dyDescent="0.3">
      <c r="B1822" s="5" t="s">
        <v>29</v>
      </c>
      <c r="C1822" s="5" t="s">
        <v>97</v>
      </c>
      <c r="D1822" s="6">
        <v>44339</v>
      </c>
      <c r="E1822" s="28">
        <v>44339.30028935185</v>
      </c>
      <c r="F1822" s="7">
        <v>106</v>
      </c>
      <c r="G1822" s="7" t="str">
        <f>VLOOKUP(Table1314[[#This Row],[LogRecordType]],RecordTypes!$B$13:$C$27,2,0)</f>
        <v>Device Start is Good</v>
      </c>
      <c r="H1822" s="5" t="s">
        <v>98</v>
      </c>
      <c r="I1822" s="30">
        <f t="shared" si="28"/>
        <v>44339</v>
      </c>
      <c r="J1822" s="29">
        <f>+VLOOKUP(Table1314[[#This Row],[DeviceMAC]],C1823:F3725,3,0)</f>
        <v>44339.299340277772</v>
      </c>
      <c r="K1822">
        <f>+VLOOKUP(Table1314[[#This Row],[DeviceMAC]],C1823:F3725,4,0)</f>
        <v>102</v>
      </c>
      <c r="L1822" t="str">
        <f>VLOOKUP(Table1314[[#This Row],[PrevRecordType]],RecordTypes!$B$13:$C$27,2,0)</f>
        <v>Device Start</v>
      </c>
      <c r="M1822" t="str">
        <f>+VLOOKUP(Table1314[[#This Row],[DeviceMAC]],C1823:H3725,5,0)</f>
        <v>Device Start</v>
      </c>
    </row>
    <row r="1823" spans="2:13" hidden="1" x14ac:dyDescent="0.3">
      <c r="B1823" s="5" t="s">
        <v>29</v>
      </c>
      <c r="C1823" s="5" t="s">
        <v>97</v>
      </c>
      <c r="D1823" s="6">
        <v>44339</v>
      </c>
      <c r="E1823" s="28">
        <v>44339.299340277772</v>
      </c>
      <c r="F1823" s="7">
        <v>102</v>
      </c>
      <c r="G1823" s="7" t="str">
        <f>VLOOKUP(Table1314[[#This Row],[LogRecordType]],RecordTypes!$B$13:$C$27,2,0)</f>
        <v>Device Start</v>
      </c>
      <c r="H1823" s="5" t="s">
        <v>98</v>
      </c>
      <c r="I1823" s="30" t="e">
        <f t="shared" si="28"/>
        <v>#N/A</v>
      </c>
      <c r="J1823" s="29" t="e">
        <f>+VLOOKUP(Table1314[[#This Row],[DeviceMAC]],C1824:F3726,3,0)</f>
        <v>#N/A</v>
      </c>
      <c r="K1823" t="e">
        <f>+VLOOKUP(Table1314[[#This Row],[DeviceMAC]],C1824:F3726,4,0)</f>
        <v>#N/A</v>
      </c>
      <c r="L1823" t="e">
        <f>VLOOKUP(Table1314[[#This Row],[PrevRecordType]],RecordTypes!$B$13:$C$27,2,0)</f>
        <v>#N/A</v>
      </c>
      <c r="M1823" t="e">
        <f>+VLOOKUP(Table1314[[#This Row],[DeviceMAC]],C1824:H3726,5,0)</f>
        <v>#N/A</v>
      </c>
    </row>
    <row r="1824" spans="2:13" ht="28.8" hidden="1" x14ac:dyDescent="0.3">
      <c r="B1824" s="5" t="s">
        <v>26</v>
      </c>
      <c r="C1824" s="5" t="s">
        <v>95</v>
      </c>
      <c r="D1824" s="6">
        <v>44339</v>
      </c>
      <c r="E1824" s="28">
        <v>44339.299178240741</v>
      </c>
      <c r="F1824" s="7">
        <v>112</v>
      </c>
      <c r="G1824" s="7" t="str">
        <f>VLOOKUP(Table1314[[#This Row],[LogRecordType]],RecordTypes!$B$13:$C$27,2,0)</f>
        <v>Device Connect Network</v>
      </c>
      <c r="H1824" s="5" t="s">
        <v>96</v>
      </c>
      <c r="I1824" s="30" t="e">
        <f t="shared" si="28"/>
        <v>#N/A</v>
      </c>
      <c r="J1824" s="29" t="e">
        <f>+VLOOKUP(Table1314[[#This Row],[DeviceMAC]],C1825:F3727,3,0)</f>
        <v>#N/A</v>
      </c>
      <c r="K1824" t="e">
        <f>+VLOOKUP(Table1314[[#This Row],[DeviceMAC]],C1825:F3727,4,0)</f>
        <v>#N/A</v>
      </c>
      <c r="L1824" t="e">
        <f>VLOOKUP(Table1314[[#This Row],[PrevRecordType]],RecordTypes!$B$13:$C$27,2,0)</f>
        <v>#N/A</v>
      </c>
      <c r="M1824" t="e">
        <f>+VLOOKUP(Table1314[[#This Row],[DeviceMAC]],C1825:H3727,5,0)</f>
        <v>#N/A</v>
      </c>
    </row>
    <row r="1825" spans="2:13" ht="28.8" x14ac:dyDescent="0.3">
      <c r="B1825" s="5" t="s">
        <v>26</v>
      </c>
      <c r="C1825" s="5" t="s">
        <v>64</v>
      </c>
      <c r="D1825" s="6">
        <v>44339</v>
      </c>
      <c r="E1825" s="28">
        <v>44339.298796296302</v>
      </c>
      <c r="F1825" s="7">
        <v>123</v>
      </c>
      <c r="G1825" s="7" t="str">
        <f>VLOOKUP(Table1314[[#This Row],[LogRecordType]],RecordTypes!$B$13:$C$27,2,0)</f>
        <v>User Login Start is Good</v>
      </c>
      <c r="H1825" s="5" t="s">
        <v>90</v>
      </c>
      <c r="I1825" s="30">
        <f t="shared" si="28"/>
        <v>44339</v>
      </c>
      <c r="J1825" s="29">
        <f>+VLOOKUP(Table1314[[#This Row],[DeviceMAC]],C1826:F3728,3,0)</f>
        <v>44339.298738425932</v>
      </c>
      <c r="K1825">
        <f>+VLOOKUP(Table1314[[#This Row],[DeviceMAC]],C1826:F3728,4,0)</f>
        <v>113</v>
      </c>
      <c r="L1825" t="str">
        <f>VLOOKUP(Table1314[[#This Row],[PrevRecordType]],RecordTypes!$B$13:$C$27,2,0)</f>
        <v>User Login Start</v>
      </c>
      <c r="M1825" t="str">
        <f>+VLOOKUP(Table1314[[#This Row],[DeviceMAC]],C1826:H3728,5,0)</f>
        <v>User Login Start</v>
      </c>
    </row>
    <row r="1826" spans="2:13" hidden="1" x14ac:dyDescent="0.3">
      <c r="B1826" s="5" t="s">
        <v>26</v>
      </c>
      <c r="C1826" s="5" t="s">
        <v>64</v>
      </c>
      <c r="D1826" s="6">
        <v>44339</v>
      </c>
      <c r="E1826" s="28">
        <v>44339.298738425932</v>
      </c>
      <c r="F1826" s="7">
        <v>113</v>
      </c>
      <c r="G1826" s="7" t="str">
        <f>VLOOKUP(Table1314[[#This Row],[LogRecordType]],RecordTypes!$B$13:$C$27,2,0)</f>
        <v>User Login Start</v>
      </c>
      <c r="H1826" s="5" t="s">
        <v>90</v>
      </c>
      <c r="I1826" s="30">
        <f t="shared" si="28"/>
        <v>44339</v>
      </c>
      <c r="J1826" s="29">
        <f>+VLOOKUP(Table1314[[#This Row],[DeviceMAC]],C1827:F3729,3,0)</f>
        <v>44339.288356481484</v>
      </c>
      <c r="K1826">
        <f>+VLOOKUP(Table1314[[#This Row],[DeviceMAC]],C1827:F3729,4,0)</f>
        <v>112</v>
      </c>
      <c r="L1826" t="str">
        <f>VLOOKUP(Table1314[[#This Row],[PrevRecordType]],RecordTypes!$B$13:$C$27,2,0)</f>
        <v>Device Connect Network</v>
      </c>
      <c r="M1826" t="str">
        <f>+VLOOKUP(Table1314[[#This Row],[DeviceMAC]],C1827:H3729,5,0)</f>
        <v>Device Connect Network</v>
      </c>
    </row>
    <row r="1827" spans="2:13" ht="28.8" x14ac:dyDescent="0.3">
      <c r="B1827" s="5" t="s">
        <v>26</v>
      </c>
      <c r="C1827" s="5" t="s">
        <v>72</v>
      </c>
      <c r="D1827" s="6">
        <v>44339</v>
      </c>
      <c r="E1827" s="28">
        <v>44339.296527777777</v>
      </c>
      <c r="F1827" s="7">
        <v>123</v>
      </c>
      <c r="G1827" s="7" t="str">
        <f>VLOOKUP(Table1314[[#This Row],[LogRecordType]],RecordTypes!$B$13:$C$27,2,0)</f>
        <v>User Login Start is Good</v>
      </c>
      <c r="H1827" s="5" t="s">
        <v>68</v>
      </c>
      <c r="I1827" s="30">
        <f t="shared" si="28"/>
        <v>44339</v>
      </c>
      <c r="J1827" s="29">
        <f>+VLOOKUP(Table1314[[#This Row],[DeviceMAC]],C1828:F3730,3,0)</f>
        <v>44339.296412037038</v>
      </c>
      <c r="K1827">
        <f>+VLOOKUP(Table1314[[#This Row],[DeviceMAC]],C1828:F3730,4,0)</f>
        <v>113</v>
      </c>
      <c r="L1827" t="str">
        <f>VLOOKUP(Table1314[[#This Row],[PrevRecordType]],RecordTypes!$B$13:$C$27,2,0)</f>
        <v>User Login Start</v>
      </c>
      <c r="M1827" t="str">
        <f>+VLOOKUP(Table1314[[#This Row],[DeviceMAC]],C1828:H3730,5,0)</f>
        <v>User Login Start</v>
      </c>
    </row>
    <row r="1828" spans="2:13" ht="28.8" x14ac:dyDescent="0.3">
      <c r="B1828" s="5" t="s">
        <v>29</v>
      </c>
      <c r="C1828" s="5" t="s">
        <v>74</v>
      </c>
      <c r="D1828" s="6">
        <v>44339</v>
      </c>
      <c r="E1828" s="28">
        <v>44339.296527777769</v>
      </c>
      <c r="F1828" s="7">
        <v>123</v>
      </c>
      <c r="G1828" s="7" t="str">
        <f>VLOOKUP(Table1314[[#This Row],[LogRecordType]],RecordTypes!$B$13:$C$27,2,0)</f>
        <v>User Login Start is Good</v>
      </c>
      <c r="H1828" s="5" t="s">
        <v>94</v>
      </c>
      <c r="I1828" s="30">
        <f t="shared" si="28"/>
        <v>44339</v>
      </c>
      <c r="J1828" s="29">
        <f>+VLOOKUP(Table1314[[#This Row],[DeviceMAC]],C1829:F3731,3,0)</f>
        <v>44339.296504629623</v>
      </c>
      <c r="K1828">
        <f>+VLOOKUP(Table1314[[#This Row],[DeviceMAC]],C1829:F3731,4,0)</f>
        <v>113</v>
      </c>
      <c r="L1828" t="str">
        <f>VLOOKUP(Table1314[[#This Row],[PrevRecordType]],RecordTypes!$B$13:$C$27,2,0)</f>
        <v>User Login Start</v>
      </c>
      <c r="M1828" t="str">
        <f>+VLOOKUP(Table1314[[#This Row],[DeviceMAC]],C1829:H3731,5,0)</f>
        <v>User Login Start</v>
      </c>
    </row>
    <row r="1829" spans="2:13" hidden="1" x14ac:dyDescent="0.3">
      <c r="B1829" s="5" t="s">
        <v>29</v>
      </c>
      <c r="C1829" s="5" t="s">
        <v>74</v>
      </c>
      <c r="D1829" s="6">
        <v>44339</v>
      </c>
      <c r="E1829" s="28">
        <v>44339.296504629623</v>
      </c>
      <c r="F1829" s="7">
        <v>113</v>
      </c>
      <c r="G1829" s="7" t="str">
        <f>VLOOKUP(Table1314[[#This Row],[LogRecordType]],RecordTypes!$B$13:$C$27,2,0)</f>
        <v>User Login Start</v>
      </c>
      <c r="H1829" s="5" t="s">
        <v>94</v>
      </c>
      <c r="I1829" s="30">
        <f t="shared" si="28"/>
        <v>44339</v>
      </c>
      <c r="J1829" s="29">
        <f>+VLOOKUP(Table1314[[#This Row],[DeviceMAC]],C1830:F3732,3,0)</f>
        <v>44339.291655092587</v>
      </c>
      <c r="K1829">
        <f>+VLOOKUP(Table1314[[#This Row],[DeviceMAC]],C1830:F3732,4,0)</f>
        <v>112</v>
      </c>
      <c r="L1829" t="str">
        <f>VLOOKUP(Table1314[[#This Row],[PrevRecordType]],RecordTypes!$B$13:$C$27,2,0)</f>
        <v>Device Connect Network</v>
      </c>
      <c r="M1829" t="str">
        <f>+VLOOKUP(Table1314[[#This Row],[DeviceMAC]],C1830:H3732,5,0)</f>
        <v>Device Connect Network</v>
      </c>
    </row>
    <row r="1830" spans="2:13" ht="28.8" hidden="1" x14ac:dyDescent="0.3">
      <c r="B1830" s="5" t="s">
        <v>26</v>
      </c>
      <c r="C1830" s="5" t="s">
        <v>72</v>
      </c>
      <c r="D1830" s="6">
        <v>44339</v>
      </c>
      <c r="E1830" s="28">
        <v>44339.296412037038</v>
      </c>
      <c r="F1830" s="7">
        <v>113</v>
      </c>
      <c r="G1830" s="7" t="str">
        <f>VLOOKUP(Table1314[[#This Row],[LogRecordType]],RecordTypes!$B$13:$C$27,2,0)</f>
        <v>User Login Start</v>
      </c>
      <c r="H1830" s="5" t="s">
        <v>87</v>
      </c>
      <c r="I1830" s="30">
        <f t="shared" si="28"/>
        <v>44339</v>
      </c>
      <c r="J1830" s="29">
        <f>+VLOOKUP(Table1314[[#This Row],[DeviceMAC]],C1831:F3733,3,0)</f>
        <v>44339.294386574074</v>
      </c>
      <c r="K1830">
        <f>+VLOOKUP(Table1314[[#This Row],[DeviceMAC]],C1831:F3733,4,0)</f>
        <v>135</v>
      </c>
      <c r="L1830" t="str">
        <f>VLOOKUP(Table1314[[#This Row],[PrevRecordType]],RecordTypes!$B$13:$C$27,2,0)</f>
        <v>User Login Start Fail</v>
      </c>
      <c r="M1830" t="str">
        <f>+VLOOKUP(Table1314[[#This Row],[DeviceMAC]],C1831:H3733,5,0)</f>
        <v>User Login Start Fail</v>
      </c>
    </row>
    <row r="1831" spans="2:13" ht="28.8" x14ac:dyDescent="0.3">
      <c r="B1831" s="5" t="s">
        <v>29</v>
      </c>
      <c r="C1831" s="5" t="s">
        <v>83</v>
      </c>
      <c r="D1831" s="6">
        <v>44339</v>
      </c>
      <c r="E1831" s="28">
        <v>44339.295821759268</v>
      </c>
      <c r="F1831" s="7">
        <v>123</v>
      </c>
      <c r="G1831" s="7" t="str">
        <f>VLOOKUP(Table1314[[#This Row],[LogRecordType]],RecordTypes!$B$13:$C$27,2,0)</f>
        <v>User Login Start is Good</v>
      </c>
      <c r="H1831" s="5" t="s">
        <v>93</v>
      </c>
      <c r="I1831" s="30">
        <f t="shared" si="28"/>
        <v>44339</v>
      </c>
      <c r="J1831" s="29">
        <f>+VLOOKUP(Table1314[[#This Row],[DeviceMAC]],C1832:F3734,3,0)</f>
        <v>44339.295752314822</v>
      </c>
      <c r="K1831">
        <f>+VLOOKUP(Table1314[[#This Row],[DeviceMAC]],C1832:F3734,4,0)</f>
        <v>113</v>
      </c>
      <c r="L1831" t="str">
        <f>VLOOKUP(Table1314[[#This Row],[PrevRecordType]],RecordTypes!$B$13:$C$27,2,0)</f>
        <v>User Login Start</v>
      </c>
      <c r="M1831" t="str">
        <f>+VLOOKUP(Table1314[[#This Row],[DeviceMAC]],C1832:H3734,5,0)</f>
        <v>User Login Start</v>
      </c>
    </row>
    <row r="1832" spans="2:13" ht="43.2" hidden="1" x14ac:dyDescent="0.3">
      <c r="B1832" s="5" t="s">
        <v>29</v>
      </c>
      <c r="C1832" s="5" t="s">
        <v>50</v>
      </c>
      <c r="D1832" s="6">
        <v>44339</v>
      </c>
      <c r="E1832" s="28">
        <v>44339.295810185176</v>
      </c>
      <c r="F1832" s="7">
        <v>156</v>
      </c>
      <c r="G1832" s="7" t="str">
        <f>VLOOKUP(Table1314[[#This Row],[LogRecordType]],RecordTypes!$B$13:$C$27,2,0)</f>
        <v>PowerDown Or Network Disconnect Discovered</v>
      </c>
      <c r="H1832" s="5" t="s">
        <v>67</v>
      </c>
      <c r="I1832" s="30">
        <f t="shared" si="28"/>
        <v>44339</v>
      </c>
      <c r="J1832" s="29">
        <f>+VLOOKUP(Table1314[[#This Row],[DeviceMAC]],C1833:F3735,3,0)</f>
        <v>44339.295694444438</v>
      </c>
      <c r="K1832">
        <f>+VLOOKUP(Table1314[[#This Row],[DeviceMAC]],C1833:F3735,4,0)</f>
        <v>123</v>
      </c>
      <c r="L1832" t="str">
        <f>VLOOKUP(Table1314[[#This Row],[PrevRecordType]],RecordTypes!$B$13:$C$27,2,0)</f>
        <v>User Login Start is Good</v>
      </c>
      <c r="M1832" t="str">
        <f>+VLOOKUP(Table1314[[#This Row],[DeviceMAC]],C1833:H3735,5,0)</f>
        <v>User Login Start is Good</v>
      </c>
    </row>
    <row r="1833" spans="2:13" ht="28.8" hidden="1" x14ac:dyDescent="0.3">
      <c r="B1833" s="5" t="s">
        <v>29</v>
      </c>
      <c r="C1833" s="5" t="s">
        <v>83</v>
      </c>
      <c r="D1833" s="6">
        <v>44339</v>
      </c>
      <c r="E1833" s="28">
        <v>44339.295752314822</v>
      </c>
      <c r="F1833" s="7">
        <v>113</v>
      </c>
      <c r="G1833" s="7" t="str">
        <f>VLOOKUP(Table1314[[#This Row],[LogRecordType]],RecordTypes!$B$13:$C$27,2,0)</f>
        <v>User Login Start</v>
      </c>
      <c r="H1833" s="5" t="s">
        <v>92</v>
      </c>
      <c r="I1833" s="30">
        <f t="shared" si="28"/>
        <v>44339</v>
      </c>
      <c r="J1833" s="29">
        <f>+VLOOKUP(Table1314[[#This Row],[DeviceMAC]],C1834:F3736,3,0)</f>
        <v>44339.294837962967</v>
      </c>
      <c r="K1833">
        <f>+VLOOKUP(Table1314[[#This Row],[DeviceMAC]],C1834:F3736,4,0)</f>
        <v>112</v>
      </c>
      <c r="L1833" t="str">
        <f>VLOOKUP(Table1314[[#This Row],[PrevRecordType]],RecordTypes!$B$13:$C$27,2,0)</f>
        <v>Device Connect Network</v>
      </c>
      <c r="M1833" t="str">
        <f>+VLOOKUP(Table1314[[#This Row],[DeviceMAC]],C1834:H3736,5,0)</f>
        <v>Device Connect Network</v>
      </c>
    </row>
    <row r="1834" spans="2:13" ht="28.8" x14ac:dyDescent="0.3">
      <c r="B1834" s="5" t="s">
        <v>29</v>
      </c>
      <c r="C1834" s="5" t="s">
        <v>50</v>
      </c>
      <c r="D1834" s="6">
        <v>44339</v>
      </c>
      <c r="E1834" s="28">
        <v>44339.295694444438</v>
      </c>
      <c r="F1834" s="7">
        <v>123</v>
      </c>
      <c r="G1834" s="7" t="str">
        <f>VLOOKUP(Table1314[[#This Row],[LogRecordType]],RecordTypes!$B$13:$C$27,2,0)</f>
        <v>User Login Start is Good</v>
      </c>
      <c r="H1834" s="5" t="s">
        <v>91</v>
      </c>
      <c r="I1834" s="30">
        <f t="shared" si="28"/>
        <v>44339</v>
      </c>
      <c r="J1834" s="29">
        <f>+VLOOKUP(Table1314[[#This Row],[DeviceMAC]],C1835:F3737,3,0)</f>
        <v>44339.295659722215</v>
      </c>
      <c r="K1834">
        <f>+VLOOKUP(Table1314[[#This Row],[DeviceMAC]],C1835:F3737,4,0)</f>
        <v>113</v>
      </c>
      <c r="L1834" t="str">
        <f>VLOOKUP(Table1314[[#This Row],[PrevRecordType]],RecordTypes!$B$13:$C$27,2,0)</f>
        <v>User Login Start</v>
      </c>
      <c r="M1834" t="str">
        <f>+VLOOKUP(Table1314[[#This Row],[DeviceMAC]],C1835:H3737,5,0)</f>
        <v>User Login Start</v>
      </c>
    </row>
    <row r="1835" spans="2:13" hidden="1" x14ac:dyDescent="0.3">
      <c r="B1835" s="5" t="s">
        <v>29</v>
      </c>
      <c r="C1835" s="5" t="s">
        <v>50</v>
      </c>
      <c r="D1835" s="6">
        <v>44339</v>
      </c>
      <c r="E1835" s="28">
        <v>44339.295659722215</v>
      </c>
      <c r="F1835" s="7">
        <v>113</v>
      </c>
      <c r="G1835" s="7" t="str">
        <f>VLOOKUP(Table1314[[#This Row],[LogRecordType]],RecordTypes!$B$13:$C$27,2,0)</f>
        <v>User Login Start</v>
      </c>
      <c r="H1835" s="5" t="s">
        <v>91</v>
      </c>
      <c r="I1835" s="30">
        <f t="shared" si="28"/>
        <v>44339</v>
      </c>
      <c r="J1835" s="29">
        <f>+VLOOKUP(Table1314[[#This Row],[DeviceMAC]],C1836:F3738,3,0)</f>
        <v>44339.284895833327</v>
      </c>
      <c r="K1835">
        <f>+VLOOKUP(Table1314[[#This Row],[DeviceMAC]],C1836:F3738,4,0)</f>
        <v>112</v>
      </c>
      <c r="L1835" t="str">
        <f>VLOOKUP(Table1314[[#This Row],[PrevRecordType]],RecordTypes!$B$13:$C$27,2,0)</f>
        <v>Device Connect Network</v>
      </c>
      <c r="M1835" t="str">
        <f>+VLOOKUP(Table1314[[#This Row],[DeviceMAC]],C1836:H3738,5,0)</f>
        <v>Device Connect Network</v>
      </c>
    </row>
    <row r="1836" spans="2:13" ht="28.8" x14ac:dyDescent="0.3">
      <c r="B1836" s="5" t="s">
        <v>26</v>
      </c>
      <c r="C1836" s="5" t="s">
        <v>85</v>
      </c>
      <c r="D1836" s="6">
        <v>44339</v>
      </c>
      <c r="E1836" s="28">
        <v>44339.295532407414</v>
      </c>
      <c r="F1836" s="7">
        <v>123</v>
      </c>
      <c r="G1836" s="7" t="str">
        <f>VLOOKUP(Table1314[[#This Row],[LogRecordType]],RecordTypes!$B$13:$C$27,2,0)</f>
        <v>User Login Start is Good</v>
      </c>
      <c r="H1836" s="5" t="s">
        <v>90</v>
      </c>
      <c r="I1836" s="30">
        <f t="shared" si="28"/>
        <v>44339</v>
      </c>
      <c r="J1836" s="29">
        <f>+VLOOKUP(Table1314[[#This Row],[DeviceMAC]],C1837:F3739,3,0)</f>
        <v>44339.295416666675</v>
      </c>
      <c r="K1836">
        <f>+VLOOKUP(Table1314[[#This Row],[DeviceMAC]],C1837:F3739,4,0)</f>
        <v>113</v>
      </c>
      <c r="L1836" t="str">
        <f>VLOOKUP(Table1314[[#This Row],[PrevRecordType]],RecordTypes!$B$13:$C$27,2,0)</f>
        <v>User Login Start</v>
      </c>
      <c r="M1836" t="str">
        <f>+VLOOKUP(Table1314[[#This Row],[DeviceMAC]],C1837:H3739,5,0)</f>
        <v>User Login Start</v>
      </c>
    </row>
    <row r="1837" spans="2:13" ht="28.8" hidden="1" x14ac:dyDescent="0.3">
      <c r="B1837" s="5" t="s">
        <v>26</v>
      </c>
      <c r="C1837" s="5" t="s">
        <v>85</v>
      </c>
      <c r="D1837" s="6">
        <v>44339</v>
      </c>
      <c r="E1837" s="28">
        <v>44339.295416666675</v>
      </c>
      <c r="F1837" s="7">
        <v>113</v>
      </c>
      <c r="G1837" s="7" t="str">
        <f>VLOOKUP(Table1314[[#This Row],[LogRecordType]],RecordTypes!$B$13:$C$27,2,0)</f>
        <v>User Login Start</v>
      </c>
      <c r="H1837" s="5" t="s">
        <v>89</v>
      </c>
      <c r="I1837" s="30">
        <f t="shared" si="28"/>
        <v>44339</v>
      </c>
      <c r="J1837" s="29">
        <f>+VLOOKUP(Table1314[[#This Row],[DeviceMAC]],C1838:F3740,3,0)</f>
        <v>44339.295173611121</v>
      </c>
      <c r="K1837">
        <f>+VLOOKUP(Table1314[[#This Row],[DeviceMAC]],C1838:F3740,4,0)</f>
        <v>112</v>
      </c>
      <c r="L1837" t="str">
        <f>VLOOKUP(Table1314[[#This Row],[PrevRecordType]],RecordTypes!$B$13:$C$27,2,0)</f>
        <v>Device Connect Network</v>
      </c>
      <c r="M1837" t="str">
        <f>+VLOOKUP(Table1314[[#This Row],[DeviceMAC]],C1838:H3740,5,0)</f>
        <v>Device Connect Network</v>
      </c>
    </row>
    <row r="1838" spans="2:13" ht="28.8" x14ac:dyDescent="0.3">
      <c r="B1838" s="5" t="s">
        <v>26</v>
      </c>
      <c r="C1838" s="5" t="s">
        <v>54</v>
      </c>
      <c r="D1838" s="6">
        <v>44339</v>
      </c>
      <c r="E1838" s="28">
        <v>44339.295381944445</v>
      </c>
      <c r="F1838" s="7">
        <v>123</v>
      </c>
      <c r="G1838" s="7" t="str">
        <f>VLOOKUP(Table1314[[#This Row],[LogRecordType]],RecordTypes!$B$13:$C$27,2,0)</f>
        <v>User Login Start is Good</v>
      </c>
      <c r="H1838" s="5" t="s">
        <v>88</v>
      </c>
      <c r="I1838" s="30">
        <f t="shared" si="28"/>
        <v>44339</v>
      </c>
      <c r="J1838" s="29">
        <f>+VLOOKUP(Table1314[[#This Row],[DeviceMAC]],C1839:F3741,3,0)</f>
        <v>44339.295370370368</v>
      </c>
      <c r="K1838">
        <f>+VLOOKUP(Table1314[[#This Row],[DeviceMAC]],C1839:F3741,4,0)</f>
        <v>113</v>
      </c>
      <c r="L1838" t="str">
        <f>VLOOKUP(Table1314[[#This Row],[PrevRecordType]],RecordTypes!$B$13:$C$27,2,0)</f>
        <v>User Login Start</v>
      </c>
      <c r="M1838" t="str">
        <f>+VLOOKUP(Table1314[[#This Row],[DeviceMAC]],C1839:H3741,5,0)</f>
        <v>User Login Start</v>
      </c>
    </row>
    <row r="1839" spans="2:13" hidden="1" x14ac:dyDescent="0.3">
      <c r="B1839" s="5" t="s">
        <v>26</v>
      </c>
      <c r="C1839" s="5" t="s">
        <v>54</v>
      </c>
      <c r="D1839" s="6">
        <v>44339</v>
      </c>
      <c r="E1839" s="28">
        <v>44339.295370370368</v>
      </c>
      <c r="F1839" s="7">
        <v>113</v>
      </c>
      <c r="G1839" s="7" t="str">
        <f>VLOOKUP(Table1314[[#This Row],[LogRecordType]],RecordTypes!$B$13:$C$27,2,0)</f>
        <v>User Login Start</v>
      </c>
      <c r="H1839" s="5" t="s">
        <v>88</v>
      </c>
      <c r="I1839" s="30">
        <f t="shared" si="28"/>
        <v>44339</v>
      </c>
      <c r="J1839" s="29">
        <f>+VLOOKUP(Table1314[[#This Row],[DeviceMAC]],C1840:F3742,3,0)</f>
        <v>44339.285555555551</v>
      </c>
      <c r="K1839">
        <f>+VLOOKUP(Table1314[[#This Row],[DeviceMAC]],C1840:F3742,4,0)</f>
        <v>112</v>
      </c>
      <c r="L1839" t="str">
        <f>VLOOKUP(Table1314[[#This Row],[PrevRecordType]],RecordTypes!$B$13:$C$27,2,0)</f>
        <v>Device Connect Network</v>
      </c>
      <c r="M1839" t="str">
        <f>+VLOOKUP(Table1314[[#This Row],[DeviceMAC]],C1840:H3742,5,0)</f>
        <v>Device Connect Network</v>
      </c>
    </row>
    <row r="1840" spans="2:13" ht="28.8" x14ac:dyDescent="0.3">
      <c r="B1840" s="5" t="s">
        <v>26</v>
      </c>
      <c r="C1840" s="5" t="s">
        <v>62</v>
      </c>
      <c r="D1840" s="6">
        <v>44339</v>
      </c>
      <c r="E1840" s="28">
        <v>44339.295312499999</v>
      </c>
      <c r="F1840" s="7">
        <v>123</v>
      </c>
      <c r="G1840" s="7" t="str">
        <f>VLOOKUP(Table1314[[#This Row],[LogRecordType]],RecordTypes!$B$13:$C$27,2,0)</f>
        <v>User Login Start is Good</v>
      </c>
      <c r="H1840" s="5" t="s">
        <v>63</v>
      </c>
      <c r="I1840" s="30">
        <f t="shared" si="28"/>
        <v>44339</v>
      </c>
      <c r="J1840" s="29">
        <f>+VLOOKUP(Table1314[[#This Row],[DeviceMAC]],C1841:F3743,3,0)</f>
        <v>44339.29519675926</v>
      </c>
      <c r="K1840">
        <f>+VLOOKUP(Table1314[[#This Row],[DeviceMAC]],C1841:F3743,4,0)</f>
        <v>113</v>
      </c>
      <c r="L1840" t="str">
        <f>VLOOKUP(Table1314[[#This Row],[PrevRecordType]],RecordTypes!$B$13:$C$27,2,0)</f>
        <v>User Login Start</v>
      </c>
      <c r="M1840" t="str">
        <f>+VLOOKUP(Table1314[[#This Row],[DeviceMAC]],C1841:H3743,5,0)</f>
        <v>User Login Start</v>
      </c>
    </row>
    <row r="1841" spans="2:13" hidden="1" x14ac:dyDescent="0.3">
      <c r="B1841" s="5" t="s">
        <v>26</v>
      </c>
      <c r="C1841" s="5" t="s">
        <v>62</v>
      </c>
      <c r="D1841" s="6">
        <v>44339</v>
      </c>
      <c r="E1841" s="28">
        <v>44339.29519675926</v>
      </c>
      <c r="F1841" s="7">
        <v>113</v>
      </c>
      <c r="G1841" s="7" t="str">
        <f>VLOOKUP(Table1314[[#This Row],[LogRecordType]],RecordTypes!$B$13:$C$27,2,0)</f>
        <v>User Login Start</v>
      </c>
      <c r="H1841" s="5" t="s">
        <v>63</v>
      </c>
      <c r="I1841" s="30">
        <f t="shared" si="28"/>
        <v>44339</v>
      </c>
      <c r="J1841" s="29">
        <f>+VLOOKUP(Table1314[[#This Row],[DeviceMAC]],C1842:F3744,3,0)</f>
        <v>44339.29246527778</v>
      </c>
      <c r="K1841">
        <f>+VLOOKUP(Table1314[[#This Row],[DeviceMAC]],C1842:F3744,4,0)</f>
        <v>135</v>
      </c>
      <c r="L1841" t="str">
        <f>VLOOKUP(Table1314[[#This Row],[PrevRecordType]],RecordTypes!$B$13:$C$27,2,0)</f>
        <v>User Login Start Fail</v>
      </c>
      <c r="M1841" t="str">
        <f>+VLOOKUP(Table1314[[#This Row],[DeviceMAC]],C1842:H3744,5,0)</f>
        <v>User Login Start Fail</v>
      </c>
    </row>
    <row r="1842" spans="2:13" ht="28.8" hidden="1" x14ac:dyDescent="0.3">
      <c r="B1842" s="5" t="s">
        <v>26</v>
      </c>
      <c r="C1842" s="5" t="s">
        <v>85</v>
      </c>
      <c r="D1842" s="6">
        <v>44339</v>
      </c>
      <c r="E1842" s="28">
        <v>44339.295173611121</v>
      </c>
      <c r="F1842" s="7">
        <v>112</v>
      </c>
      <c r="G1842" s="7" t="str">
        <f>VLOOKUP(Table1314[[#This Row],[LogRecordType]],RecordTypes!$B$13:$C$27,2,0)</f>
        <v>Device Connect Network</v>
      </c>
      <c r="H1842" s="5" t="s">
        <v>86</v>
      </c>
      <c r="I1842" s="30">
        <f t="shared" si="28"/>
        <v>44339</v>
      </c>
      <c r="J1842" s="29">
        <f>+VLOOKUP(Table1314[[#This Row],[DeviceMAC]],C1843:F3745,3,0)</f>
        <v>44339.295069444452</v>
      </c>
      <c r="K1842">
        <f>+VLOOKUP(Table1314[[#This Row],[DeviceMAC]],C1843:F3745,4,0)</f>
        <v>106</v>
      </c>
      <c r="L1842" t="str">
        <f>VLOOKUP(Table1314[[#This Row],[PrevRecordType]],RecordTypes!$B$13:$C$27,2,0)</f>
        <v>Device Start is Good</v>
      </c>
      <c r="M1842" t="str">
        <f>+VLOOKUP(Table1314[[#This Row],[DeviceMAC]],C1843:H3745,5,0)</f>
        <v>Device Start is Good</v>
      </c>
    </row>
    <row r="1843" spans="2:13" hidden="1" x14ac:dyDescent="0.3">
      <c r="B1843" s="5" t="s">
        <v>26</v>
      </c>
      <c r="C1843" s="5" t="s">
        <v>85</v>
      </c>
      <c r="D1843" s="6">
        <v>44339</v>
      </c>
      <c r="E1843" s="28">
        <v>44339.295069444452</v>
      </c>
      <c r="F1843" s="7">
        <v>106</v>
      </c>
      <c r="G1843" s="7" t="str">
        <f>VLOOKUP(Table1314[[#This Row],[LogRecordType]],RecordTypes!$B$13:$C$27,2,0)</f>
        <v>Device Start is Good</v>
      </c>
      <c r="H1843" s="5" t="s">
        <v>86</v>
      </c>
      <c r="I1843" s="30">
        <f t="shared" si="28"/>
        <v>44339</v>
      </c>
      <c r="J1843" s="29">
        <f>+VLOOKUP(Table1314[[#This Row],[DeviceMAC]],C1844:F3746,3,0)</f>
        <v>44339.294120370374</v>
      </c>
      <c r="K1843">
        <f>+VLOOKUP(Table1314[[#This Row],[DeviceMAC]],C1844:F3746,4,0)</f>
        <v>102</v>
      </c>
      <c r="L1843" t="str">
        <f>VLOOKUP(Table1314[[#This Row],[PrevRecordType]],RecordTypes!$B$13:$C$27,2,0)</f>
        <v>Device Start</v>
      </c>
      <c r="M1843" t="str">
        <f>+VLOOKUP(Table1314[[#This Row],[DeviceMAC]],C1844:H3746,5,0)</f>
        <v>Device Start</v>
      </c>
    </row>
    <row r="1844" spans="2:13" ht="28.8" hidden="1" x14ac:dyDescent="0.3">
      <c r="B1844" s="5" t="s">
        <v>29</v>
      </c>
      <c r="C1844" s="5" t="s">
        <v>83</v>
      </c>
      <c r="D1844" s="6">
        <v>44339</v>
      </c>
      <c r="E1844" s="28">
        <v>44339.294837962967</v>
      </c>
      <c r="F1844" s="7">
        <v>112</v>
      </c>
      <c r="G1844" s="7" t="str">
        <f>VLOOKUP(Table1314[[#This Row],[LogRecordType]],RecordTypes!$B$13:$C$27,2,0)</f>
        <v>Device Connect Network</v>
      </c>
      <c r="H1844" s="5" t="s">
        <v>84</v>
      </c>
      <c r="I1844" s="30">
        <f t="shared" si="28"/>
        <v>44339</v>
      </c>
      <c r="J1844" s="29">
        <f>+VLOOKUP(Table1314[[#This Row],[DeviceMAC]],C1845:F3747,3,0)</f>
        <v>44339.294733796298</v>
      </c>
      <c r="K1844">
        <f>+VLOOKUP(Table1314[[#This Row],[DeviceMAC]],C1845:F3747,4,0)</f>
        <v>106</v>
      </c>
      <c r="L1844" t="str">
        <f>VLOOKUP(Table1314[[#This Row],[PrevRecordType]],RecordTypes!$B$13:$C$27,2,0)</f>
        <v>Device Start is Good</v>
      </c>
      <c r="M1844" t="str">
        <f>+VLOOKUP(Table1314[[#This Row],[DeviceMAC]],C1845:H3747,5,0)</f>
        <v>Device Start is Good</v>
      </c>
    </row>
    <row r="1845" spans="2:13" hidden="1" x14ac:dyDescent="0.3">
      <c r="B1845" s="5" t="s">
        <v>29</v>
      </c>
      <c r="C1845" s="5" t="s">
        <v>83</v>
      </c>
      <c r="D1845" s="6">
        <v>44339</v>
      </c>
      <c r="E1845" s="28">
        <v>44339.294733796298</v>
      </c>
      <c r="F1845" s="7">
        <v>106</v>
      </c>
      <c r="G1845" s="7" t="str">
        <f>VLOOKUP(Table1314[[#This Row],[LogRecordType]],RecordTypes!$B$13:$C$27,2,0)</f>
        <v>Device Start is Good</v>
      </c>
      <c r="H1845" s="5" t="s">
        <v>84</v>
      </c>
      <c r="I1845" s="30">
        <f t="shared" si="28"/>
        <v>44339</v>
      </c>
      <c r="J1845" s="29">
        <f>+VLOOKUP(Table1314[[#This Row],[DeviceMAC]],C1846:F3748,3,0)</f>
        <v>44339.293935185182</v>
      </c>
      <c r="K1845">
        <f>+VLOOKUP(Table1314[[#This Row],[DeviceMAC]],C1846:F3748,4,0)</f>
        <v>102</v>
      </c>
      <c r="L1845" t="str">
        <f>VLOOKUP(Table1314[[#This Row],[PrevRecordType]],RecordTypes!$B$13:$C$27,2,0)</f>
        <v>Device Start</v>
      </c>
      <c r="M1845" t="str">
        <f>+VLOOKUP(Table1314[[#This Row],[DeviceMAC]],C1846:H3748,5,0)</f>
        <v>Device Start</v>
      </c>
    </row>
    <row r="1846" spans="2:13" hidden="1" x14ac:dyDescent="0.3">
      <c r="B1846" s="5" t="s">
        <v>26</v>
      </c>
      <c r="C1846" s="5" t="s">
        <v>72</v>
      </c>
      <c r="D1846" s="6">
        <v>44339</v>
      </c>
      <c r="E1846" s="28">
        <v>44339.294386574074</v>
      </c>
      <c r="F1846" s="7">
        <v>135</v>
      </c>
      <c r="G1846" s="7" t="str">
        <f>VLOOKUP(Table1314[[#This Row],[LogRecordType]],RecordTypes!$B$13:$C$27,2,0)</f>
        <v>User Login Start Fail</v>
      </c>
      <c r="H1846" s="5" t="s">
        <v>68</v>
      </c>
      <c r="I1846" s="30">
        <f t="shared" si="28"/>
        <v>44339</v>
      </c>
      <c r="J1846" s="29">
        <f>+VLOOKUP(Table1314[[#This Row],[DeviceMAC]],C1847:F3749,3,0)</f>
        <v>44339.294259259259</v>
      </c>
      <c r="K1846">
        <f>+VLOOKUP(Table1314[[#This Row],[DeviceMAC]],C1847:F3749,4,0)</f>
        <v>113</v>
      </c>
      <c r="L1846" t="str">
        <f>VLOOKUP(Table1314[[#This Row],[PrevRecordType]],RecordTypes!$B$13:$C$27,2,0)</f>
        <v>User Login Start</v>
      </c>
      <c r="M1846" t="str">
        <f>+VLOOKUP(Table1314[[#This Row],[DeviceMAC]],C1847:H3749,5,0)</f>
        <v>User Login Start</v>
      </c>
    </row>
    <row r="1847" spans="2:13" ht="28.8" hidden="1" x14ac:dyDescent="0.3">
      <c r="B1847" s="5" t="s">
        <v>26</v>
      </c>
      <c r="C1847" s="5" t="s">
        <v>72</v>
      </c>
      <c r="D1847" s="6">
        <v>44339</v>
      </c>
      <c r="E1847" s="28">
        <v>44339.294259259259</v>
      </c>
      <c r="F1847" s="7">
        <v>113</v>
      </c>
      <c r="G1847" s="7" t="str">
        <f>VLOOKUP(Table1314[[#This Row],[LogRecordType]],RecordTypes!$B$13:$C$27,2,0)</f>
        <v>User Login Start</v>
      </c>
      <c r="H1847" s="5" t="s">
        <v>87</v>
      </c>
      <c r="I1847" s="30">
        <f t="shared" si="28"/>
        <v>44339</v>
      </c>
      <c r="J1847" s="29">
        <f>+VLOOKUP(Table1314[[#This Row],[DeviceMAC]],C1848:F3750,3,0)</f>
        <v>44339.293599537035</v>
      </c>
      <c r="K1847">
        <f>+VLOOKUP(Table1314[[#This Row],[DeviceMAC]],C1848:F3750,4,0)</f>
        <v>112</v>
      </c>
      <c r="L1847" t="str">
        <f>VLOOKUP(Table1314[[#This Row],[PrevRecordType]],RecordTypes!$B$13:$C$27,2,0)</f>
        <v>Device Connect Network</v>
      </c>
      <c r="M1847" t="str">
        <f>+VLOOKUP(Table1314[[#This Row],[DeviceMAC]],C1848:H3750,5,0)</f>
        <v>Device Connect Network</v>
      </c>
    </row>
    <row r="1848" spans="2:13" hidden="1" x14ac:dyDescent="0.3">
      <c r="B1848" s="5" t="s">
        <v>26</v>
      </c>
      <c r="C1848" s="5" t="s">
        <v>85</v>
      </c>
      <c r="D1848" s="6">
        <v>44339</v>
      </c>
      <c r="E1848" s="28">
        <v>44339.294120370374</v>
      </c>
      <c r="F1848" s="7">
        <v>102</v>
      </c>
      <c r="G1848" s="7" t="str">
        <f>VLOOKUP(Table1314[[#This Row],[LogRecordType]],RecordTypes!$B$13:$C$27,2,0)</f>
        <v>Device Start</v>
      </c>
      <c r="H1848" s="5" t="s">
        <v>86</v>
      </c>
      <c r="I1848" s="30" t="e">
        <f t="shared" si="28"/>
        <v>#N/A</v>
      </c>
      <c r="J1848" s="29" t="e">
        <f>+VLOOKUP(Table1314[[#This Row],[DeviceMAC]],C1849:F3751,3,0)</f>
        <v>#N/A</v>
      </c>
      <c r="K1848" t="e">
        <f>+VLOOKUP(Table1314[[#This Row],[DeviceMAC]],C1849:F3751,4,0)</f>
        <v>#N/A</v>
      </c>
      <c r="L1848" t="e">
        <f>VLOOKUP(Table1314[[#This Row],[PrevRecordType]],RecordTypes!$B$13:$C$27,2,0)</f>
        <v>#N/A</v>
      </c>
      <c r="M1848" t="e">
        <f>+VLOOKUP(Table1314[[#This Row],[DeviceMAC]],C1849:H3751,5,0)</f>
        <v>#N/A</v>
      </c>
    </row>
    <row r="1849" spans="2:13" hidden="1" x14ac:dyDescent="0.3">
      <c r="B1849" s="5" t="s">
        <v>29</v>
      </c>
      <c r="C1849" s="5" t="s">
        <v>83</v>
      </c>
      <c r="D1849" s="6">
        <v>44339</v>
      </c>
      <c r="E1849" s="28">
        <v>44339.293935185182</v>
      </c>
      <c r="F1849" s="7">
        <v>102</v>
      </c>
      <c r="G1849" s="7" t="str">
        <f>VLOOKUP(Table1314[[#This Row],[LogRecordType]],RecordTypes!$B$13:$C$27,2,0)</f>
        <v>Device Start</v>
      </c>
      <c r="H1849" s="5" t="s">
        <v>84</v>
      </c>
      <c r="I1849" s="30" t="e">
        <f t="shared" si="28"/>
        <v>#N/A</v>
      </c>
      <c r="J1849" s="29" t="e">
        <f>+VLOOKUP(Table1314[[#This Row],[DeviceMAC]],C1850:F3752,3,0)</f>
        <v>#N/A</v>
      </c>
      <c r="K1849" t="e">
        <f>+VLOOKUP(Table1314[[#This Row],[DeviceMAC]],C1850:F3752,4,0)</f>
        <v>#N/A</v>
      </c>
      <c r="L1849" t="e">
        <f>VLOOKUP(Table1314[[#This Row],[PrevRecordType]],RecordTypes!$B$13:$C$27,2,0)</f>
        <v>#N/A</v>
      </c>
      <c r="M1849" t="e">
        <f>+VLOOKUP(Table1314[[#This Row],[DeviceMAC]],C1850:H3752,5,0)</f>
        <v>#N/A</v>
      </c>
    </row>
    <row r="1850" spans="2:13" ht="28.8" x14ac:dyDescent="0.3">
      <c r="B1850" s="5" t="s">
        <v>26</v>
      </c>
      <c r="C1850" s="5" t="s">
        <v>79</v>
      </c>
      <c r="D1850" s="6">
        <v>44339</v>
      </c>
      <c r="E1850" s="28">
        <v>44339.293715277789</v>
      </c>
      <c r="F1850" s="7">
        <v>123</v>
      </c>
      <c r="G1850" s="7" t="str">
        <f>VLOOKUP(Table1314[[#This Row],[LogRecordType]],RecordTypes!$B$13:$C$27,2,0)</f>
        <v>User Login Start is Good</v>
      </c>
      <c r="H1850" s="5" t="s">
        <v>82</v>
      </c>
      <c r="I1850" s="30">
        <f t="shared" si="28"/>
        <v>44339</v>
      </c>
      <c r="J1850" s="29">
        <f>+VLOOKUP(Table1314[[#This Row],[DeviceMAC]],C1851:F3753,3,0)</f>
        <v>44339.293703703712</v>
      </c>
      <c r="K1850">
        <f>+VLOOKUP(Table1314[[#This Row],[DeviceMAC]],C1851:F3753,4,0)</f>
        <v>113</v>
      </c>
      <c r="L1850" t="str">
        <f>VLOOKUP(Table1314[[#This Row],[PrevRecordType]],RecordTypes!$B$13:$C$27,2,0)</f>
        <v>User Login Start</v>
      </c>
      <c r="M1850" t="str">
        <f>+VLOOKUP(Table1314[[#This Row],[DeviceMAC]],C1851:H3753,5,0)</f>
        <v>User Login Start</v>
      </c>
    </row>
    <row r="1851" spans="2:13" ht="28.8" hidden="1" x14ac:dyDescent="0.3">
      <c r="B1851" s="5" t="s">
        <v>26</v>
      </c>
      <c r="C1851" s="5" t="s">
        <v>79</v>
      </c>
      <c r="D1851" s="6">
        <v>44339</v>
      </c>
      <c r="E1851" s="28">
        <v>44339.293703703712</v>
      </c>
      <c r="F1851" s="7">
        <v>113</v>
      </c>
      <c r="G1851" s="7" t="str">
        <f>VLOOKUP(Table1314[[#This Row],[LogRecordType]],RecordTypes!$B$13:$C$27,2,0)</f>
        <v>User Login Start</v>
      </c>
      <c r="H1851" s="5" t="s">
        <v>81</v>
      </c>
      <c r="I1851" s="30">
        <f t="shared" si="28"/>
        <v>44339</v>
      </c>
      <c r="J1851" s="29">
        <f>+VLOOKUP(Table1314[[#This Row],[DeviceMAC]],C1852:F3754,3,0)</f>
        <v>44339.293472222227</v>
      </c>
      <c r="K1851">
        <f>+VLOOKUP(Table1314[[#This Row],[DeviceMAC]],C1852:F3754,4,0)</f>
        <v>112</v>
      </c>
      <c r="L1851" t="str">
        <f>VLOOKUP(Table1314[[#This Row],[PrevRecordType]],RecordTypes!$B$13:$C$27,2,0)</f>
        <v>Device Connect Network</v>
      </c>
      <c r="M1851" t="str">
        <f>+VLOOKUP(Table1314[[#This Row],[DeviceMAC]],C1852:H3754,5,0)</f>
        <v>Device Connect Network</v>
      </c>
    </row>
    <row r="1852" spans="2:13" ht="28.8" hidden="1" x14ac:dyDescent="0.3">
      <c r="B1852" s="5" t="s">
        <v>26</v>
      </c>
      <c r="C1852" s="5" t="s">
        <v>72</v>
      </c>
      <c r="D1852" s="6">
        <v>44339</v>
      </c>
      <c r="E1852" s="28">
        <v>44339.293599537035</v>
      </c>
      <c r="F1852" s="7">
        <v>112</v>
      </c>
      <c r="G1852" s="7" t="str">
        <f>VLOOKUP(Table1314[[#This Row],[LogRecordType]],RecordTypes!$B$13:$C$27,2,0)</f>
        <v>Device Connect Network</v>
      </c>
      <c r="H1852" s="5" t="s">
        <v>73</v>
      </c>
      <c r="I1852" s="30">
        <f t="shared" si="28"/>
        <v>44339</v>
      </c>
      <c r="J1852" s="29">
        <f>+VLOOKUP(Table1314[[#This Row],[DeviceMAC]],C1853:F3755,3,0)</f>
        <v>44339.293495370366</v>
      </c>
      <c r="K1852">
        <f>+VLOOKUP(Table1314[[#This Row],[DeviceMAC]],C1853:F3755,4,0)</f>
        <v>106</v>
      </c>
      <c r="L1852" t="str">
        <f>VLOOKUP(Table1314[[#This Row],[PrevRecordType]],RecordTypes!$B$13:$C$27,2,0)</f>
        <v>Device Start is Good</v>
      </c>
      <c r="M1852" t="str">
        <f>+VLOOKUP(Table1314[[#This Row],[DeviceMAC]],C1853:H3755,5,0)</f>
        <v>Device Start is Good</v>
      </c>
    </row>
    <row r="1853" spans="2:13" hidden="1" x14ac:dyDescent="0.3">
      <c r="B1853" s="5" t="s">
        <v>26</v>
      </c>
      <c r="C1853" s="5" t="s">
        <v>72</v>
      </c>
      <c r="D1853" s="6">
        <v>44339</v>
      </c>
      <c r="E1853" s="28">
        <v>44339.293495370366</v>
      </c>
      <c r="F1853" s="7">
        <v>106</v>
      </c>
      <c r="G1853" s="7" t="str">
        <f>VLOOKUP(Table1314[[#This Row],[LogRecordType]],RecordTypes!$B$13:$C$27,2,0)</f>
        <v>Device Start is Good</v>
      </c>
      <c r="H1853" s="5" t="s">
        <v>73</v>
      </c>
      <c r="I1853" s="30">
        <f t="shared" si="28"/>
        <v>44339</v>
      </c>
      <c r="J1853" s="29">
        <f>+VLOOKUP(Table1314[[#This Row],[DeviceMAC]],C1854:F3756,3,0)</f>
        <v>44339.291412037033</v>
      </c>
      <c r="K1853">
        <f>+VLOOKUP(Table1314[[#This Row],[DeviceMAC]],C1854:F3756,4,0)</f>
        <v>102</v>
      </c>
      <c r="L1853" t="str">
        <f>VLOOKUP(Table1314[[#This Row],[PrevRecordType]],RecordTypes!$B$13:$C$27,2,0)</f>
        <v>Device Start</v>
      </c>
      <c r="M1853" t="str">
        <f>+VLOOKUP(Table1314[[#This Row],[DeviceMAC]],C1854:H3756,5,0)</f>
        <v>Device Start</v>
      </c>
    </row>
    <row r="1854" spans="2:13" ht="28.8" hidden="1" x14ac:dyDescent="0.3">
      <c r="B1854" s="5" t="s">
        <v>26</v>
      </c>
      <c r="C1854" s="5" t="s">
        <v>79</v>
      </c>
      <c r="D1854" s="6">
        <v>44339</v>
      </c>
      <c r="E1854" s="28">
        <v>44339.293472222227</v>
      </c>
      <c r="F1854" s="7">
        <v>112</v>
      </c>
      <c r="G1854" s="7" t="str">
        <f>VLOOKUP(Table1314[[#This Row],[LogRecordType]],RecordTypes!$B$13:$C$27,2,0)</f>
        <v>Device Connect Network</v>
      </c>
      <c r="H1854" s="5" t="s">
        <v>80</v>
      </c>
      <c r="I1854" s="30">
        <f t="shared" si="28"/>
        <v>44339</v>
      </c>
      <c r="J1854" s="29">
        <f>+VLOOKUP(Table1314[[#This Row],[DeviceMAC]],C1855:F3757,3,0)</f>
        <v>44339.293368055558</v>
      </c>
      <c r="K1854">
        <f>+VLOOKUP(Table1314[[#This Row],[DeviceMAC]],C1855:F3757,4,0)</f>
        <v>106</v>
      </c>
      <c r="L1854" t="str">
        <f>VLOOKUP(Table1314[[#This Row],[PrevRecordType]],RecordTypes!$B$13:$C$27,2,0)</f>
        <v>Device Start is Good</v>
      </c>
      <c r="M1854" t="str">
        <f>+VLOOKUP(Table1314[[#This Row],[DeviceMAC]],C1855:H3757,5,0)</f>
        <v>Device Start is Good</v>
      </c>
    </row>
    <row r="1855" spans="2:13" hidden="1" x14ac:dyDescent="0.3">
      <c r="B1855" s="5" t="s">
        <v>26</v>
      </c>
      <c r="C1855" s="5" t="s">
        <v>79</v>
      </c>
      <c r="D1855" s="6">
        <v>44339</v>
      </c>
      <c r="E1855" s="28">
        <v>44339.293368055558</v>
      </c>
      <c r="F1855" s="7">
        <v>106</v>
      </c>
      <c r="G1855" s="7" t="str">
        <f>VLOOKUP(Table1314[[#This Row],[LogRecordType]],RecordTypes!$B$13:$C$27,2,0)</f>
        <v>Device Start is Good</v>
      </c>
      <c r="H1855" s="5" t="s">
        <v>80</v>
      </c>
      <c r="I1855" s="30">
        <f t="shared" si="28"/>
        <v>44339</v>
      </c>
      <c r="J1855" s="29">
        <f>+VLOOKUP(Table1314[[#This Row],[DeviceMAC]],C1856:F3758,3,0)</f>
        <v>44339.292719907411</v>
      </c>
      <c r="K1855">
        <f>+VLOOKUP(Table1314[[#This Row],[DeviceMAC]],C1856:F3758,4,0)</f>
        <v>102</v>
      </c>
      <c r="L1855" t="str">
        <f>VLOOKUP(Table1314[[#This Row],[PrevRecordType]],RecordTypes!$B$13:$C$27,2,0)</f>
        <v>Device Start</v>
      </c>
      <c r="M1855" t="str">
        <f>+VLOOKUP(Table1314[[#This Row],[DeviceMAC]],C1856:H3758,5,0)</f>
        <v>Device Start</v>
      </c>
    </row>
    <row r="1856" spans="2:13" ht="28.8" x14ac:dyDescent="0.3">
      <c r="B1856" s="5" t="s">
        <v>26</v>
      </c>
      <c r="C1856" s="5" t="s">
        <v>56</v>
      </c>
      <c r="D1856" s="6">
        <v>44339</v>
      </c>
      <c r="E1856" s="28">
        <v>44339.293124999997</v>
      </c>
      <c r="F1856" s="7">
        <v>123</v>
      </c>
      <c r="G1856" s="7" t="str">
        <f>VLOOKUP(Table1314[[#This Row],[LogRecordType]],RecordTypes!$B$13:$C$27,2,0)</f>
        <v>User Login Start is Good</v>
      </c>
      <c r="H1856" s="5" t="s">
        <v>68</v>
      </c>
      <c r="I1856" s="30">
        <f t="shared" si="28"/>
        <v>44339</v>
      </c>
      <c r="J1856" s="29">
        <f>+VLOOKUP(Table1314[[#This Row],[DeviceMAC]],C1857:F3759,3,0)</f>
        <v>44339.293009259258</v>
      </c>
      <c r="K1856">
        <f>+VLOOKUP(Table1314[[#This Row],[DeviceMAC]],C1857:F3759,4,0)</f>
        <v>113</v>
      </c>
      <c r="L1856" t="str">
        <f>VLOOKUP(Table1314[[#This Row],[PrevRecordType]],RecordTypes!$B$13:$C$27,2,0)</f>
        <v>User Login Start</v>
      </c>
      <c r="M1856" t="str">
        <f>+VLOOKUP(Table1314[[#This Row],[DeviceMAC]],C1857:H3759,5,0)</f>
        <v>User Login Start</v>
      </c>
    </row>
    <row r="1857" spans="2:13" hidden="1" x14ac:dyDescent="0.3">
      <c r="B1857" s="5" t="s">
        <v>26</v>
      </c>
      <c r="C1857" s="5" t="s">
        <v>56</v>
      </c>
      <c r="D1857" s="6">
        <v>44339</v>
      </c>
      <c r="E1857" s="28">
        <v>44339.293009259258</v>
      </c>
      <c r="F1857" s="7">
        <v>113</v>
      </c>
      <c r="G1857" s="7" t="str">
        <f>VLOOKUP(Table1314[[#This Row],[LogRecordType]],RecordTypes!$B$13:$C$27,2,0)</f>
        <v>User Login Start</v>
      </c>
      <c r="H1857" s="5" t="s">
        <v>68</v>
      </c>
      <c r="I1857" s="30">
        <f t="shared" si="28"/>
        <v>44339</v>
      </c>
      <c r="J1857" s="29">
        <f>+VLOOKUP(Table1314[[#This Row],[DeviceMAC]],C1858:F3760,3,0)</f>
        <v>44339.290856481479</v>
      </c>
      <c r="K1857">
        <f>+VLOOKUP(Table1314[[#This Row],[DeviceMAC]],C1858:F3760,4,0)</f>
        <v>135</v>
      </c>
      <c r="L1857" t="str">
        <f>VLOOKUP(Table1314[[#This Row],[PrevRecordType]],RecordTypes!$B$13:$C$27,2,0)</f>
        <v>User Login Start Fail</v>
      </c>
      <c r="M1857" t="str">
        <f>+VLOOKUP(Table1314[[#This Row],[DeviceMAC]],C1858:H3760,5,0)</f>
        <v>User Login Start Fail</v>
      </c>
    </row>
    <row r="1858" spans="2:13" hidden="1" x14ac:dyDescent="0.3">
      <c r="B1858" s="5" t="s">
        <v>26</v>
      </c>
      <c r="C1858" s="5" t="s">
        <v>79</v>
      </c>
      <c r="D1858" s="6">
        <v>44339</v>
      </c>
      <c r="E1858" s="28">
        <v>44339.292719907411</v>
      </c>
      <c r="F1858" s="7">
        <v>102</v>
      </c>
      <c r="G1858" s="7" t="str">
        <f>VLOOKUP(Table1314[[#This Row],[LogRecordType]],RecordTypes!$B$13:$C$27,2,0)</f>
        <v>Device Start</v>
      </c>
      <c r="H1858" s="5" t="s">
        <v>80</v>
      </c>
      <c r="I1858" s="30" t="e">
        <f t="shared" si="28"/>
        <v>#N/A</v>
      </c>
      <c r="J1858" s="29" t="e">
        <f>+VLOOKUP(Table1314[[#This Row],[DeviceMAC]],C1859:F3761,3,0)</f>
        <v>#N/A</v>
      </c>
      <c r="K1858" t="e">
        <f>+VLOOKUP(Table1314[[#This Row],[DeviceMAC]],C1859:F3761,4,0)</f>
        <v>#N/A</v>
      </c>
      <c r="L1858" t="e">
        <f>VLOOKUP(Table1314[[#This Row],[PrevRecordType]],RecordTypes!$B$13:$C$27,2,0)</f>
        <v>#N/A</v>
      </c>
      <c r="M1858" t="e">
        <f>+VLOOKUP(Table1314[[#This Row],[DeviceMAC]],C1859:H3761,5,0)</f>
        <v>#N/A</v>
      </c>
    </row>
    <row r="1859" spans="2:13" hidden="1" x14ac:dyDescent="0.3">
      <c r="B1859" s="5" t="s">
        <v>26</v>
      </c>
      <c r="C1859" s="5" t="s">
        <v>62</v>
      </c>
      <c r="D1859" s="6">
        <v>44339</v>
      </c>
      <c r="E1859" s="28">
        <v>44339.29246527778</v>
      </c>
      <c r="F1859" s="7">
        <v>135</v>
      </c>
      <c r="G1859" s="7" t="str">
        <f>VLOOKUP(Table1314[[#This Row],[LogRecordType]],RecordTypes!$B$13:$C$27,2,0)</f>
        <v>User Login Start Fail</v>
      </c>
      <c r="H1859" s="5" t="s">
        <v>63</v>
      </c>
      <c r="I1859" s="30">
        <f t="shared" si="28"/>
        <v>44339</v>
      </c>
      <c r="J1859" s="29">
        <f>+VLOOKUP(Table1314[[#This Row],[DeviceMAC]],C1860:F3762,3,0)</f>
        <v>44339.292384259265</v>
      </c>
      <c r="K1859">
        <f>+VLOOKUP(Table1314[[#This Row],[DeviceMAC]],C1860:F3762,4,0)</f>
        <v>113</v>
      </c>
      <c r="L1859" t="str">
        <f>VLOOKUP(Table1314[[#This Row],[PrevRecordType]],RecordTypes!$B$13:$C$27,2,0)</f>
        <v>User Login Start</v>
      </c>
      <c r="M1859" t="str">
        <f>+VLOOKUP(Table1314[[#This Row],[DeviceMAC]],C1860:H3762,5,0)</f>
        <v>User Login Start</v>
      </c>
    </row>
    <row r="1860" spans="2:13" hidden="1" x14ac:dyDescent="0.3">
      <c r="B1860" s="5" t="s">
        <v>26</v>
      </c>
      <c r="C1860" s="5" t="s">
        <v>62</v>
      </c>
      <c r="D1860" s="6">
        <v>44339</v>
      </c>
      <c r="E1860" s="28">
        <v>44339.292384259265</v>
      </c>
      <c r="F1860" s="7">
        <v>113</v>
      </c>
      <c r="G1860" s="7" t="str">
        <f>VLOOKUP(Table1314[[#This Row],[LogRecordType]],RecordTypes!$B$13:$C$27,2,0)</f>
        <v>User Login Start</v>
      </c>
      <c r="H1860" s="5" t="s">
        <v>63</v>
      </c>
      <c r="I1860" s="30">
        <f t="shared" si="28"/>
        <v>44339</v>
      </c>
      <c r="J1860" s="29">
        <f>+VLOOKUP(Table1314[[#This Row],[DeviceMAC]],C1861:F3763,3,0)</f>
        <v>44339.287812499999</v>
      </c>
      <c r="K1860">
        <f>+VLOOKUP(Table1314[[#This Row],[DeviceMAC]],C1861:F3763,4,0)</f>
        <v>112</v>
      </c>
      <c r="L1860" t="str">
        <f>VLOOKUP(Table1314[[#This Row],[PrevRecordType]],RecordTypes!$B$13:$C$27,2,0)</f>
        <v>Device Connect Network</v>
      </c>
      <c r="M1860" t="str">
        <f>+VLOOKUP(Table1314[[#This Row],[DeviceMAC]],C1861:H3763,5,0)</f>
        <v>Device Connect Network</v>
      </c>
    </row>
    <row r="1861" spans="2:13" ht="28.8" x14ac:dyDescent="0.3">
      <c r="B1861" s="5" t="s">
        <v>29</v>
      </c>
      <c r="C1861" s="5" t="s">
        <v>60</v>
      </c>
      <c r="D1861" s="6">
        <v>44339</v>
      </c>
      <c r="E1861" s="28">
        <v>44339.291956018526</v>
      </c>
      <c r="F1861" s="7">
        <v>123</v>
      </c>
      <c r="G1861" s="7" t="str">
        <f>VLOOKUP(Table1314[[#This Row],[LogRecordType]],RecordTypes!$B$13:$C$27,2,0)</f>
        <v>User Login Start is Good</v>
      </c>
      <c r="H1861" s="5" t="s">
        <v>76</v>
      </c>
      <c r="I1861" s="30">
        <f t="shared" si="28"/>
        <v>44339</v>
      </c>
      <c r="J1861" s="29">
        <f>+VLOOKUP(Table1314[[#This Row],[DeviceMAC]],C1862:F3764,3,0)</f>
        <v>44339.291817129633</v>
      </c>
      <c r="K1861">
        <f>+VLOOKUP(Table1314[[#This Row],[DeviceMAC]],C1862:F3764,4,0)</f>
        <v>113</v>
      </c>
      <c r="L1861" t="str">
        <f>VLOOKUP(Table1314[[#This Row],[PrevRecordType]],RecordTypes!$B$13:$C$27,2,0)</f>
        <v>User Login Start</v>
      </c>
      <c r="M1861" t="str">
        <f>+VLOOKUP(Table1314[[#This Row],[DeviceMAC]],C1862:H3764,5,0)</f>
        <v>User Login Start</v>
      </c>
    </row>
    <row r="1862" spans="2:13" ht="28.8" x14ac:dyDescent="0.3">
      <c r="B1862" s="5" t="s">
        <v>29</v>
      </c>
      <c r="C1862" s="5" t="s">
        <v>70</v>
      </c>
      <c r="D1862" s="6">
        <v>44339</v>
      </c>
      <c r="E1862" s="28">
        <v>44339.291909722226</v>
      </c>
      <c r="F1862" s="7">
        <v>123</v>
      </c>
      <c r="G1862" s="7" t="str">
        <f>VLOOKUP(Table1314[[#This Row],[LogRecordType]],RecordTypes!$B$13:$C$27,2,0)</f>
        <v>User Login Start is Good</v>
      </c>
      <c r="H1862" s="5" t="s">
        <v>78</v>
      </c>
      <c r="I1862" s="30">
        <f t="shared" si="28"/>
        <v>44339</v>
      </c>
      <c r="J1862" s="29">
        <f>+VLOOKUP(Table1314[[#This Row],[DeviceMAC]],C1863:F3765,3,0)</f>
        <v>44339.291886574079</v>
      </c>
      <c r="K1862">
        <f>+VLOOKUP(Table1314[[#This Row],[DeviceMAC]],C1863:F3765,4,0)</f>
        <v>113</v>
      </c>
      <c r="L1862" t="str">
        <f>VLOOKUP(Table1314[[#This Row],[PrevRecordType]],RecordTypes!$B$13:$C$27,2,0)</f>
        <v>User Login Start</v>
      </c>
      <c r="M1862" t="str">
        <f>+VLOOKUP(Table1314[[#This Row],[DeviceMAC]],C1863:H3765,5,0)</f>
        <v>User Login Start</v>
      </c>
    </row>
    <row r="1863" spans="2:13" ht="28.8" hidden="1" x14ac:dyDescent="0.3">
      <c r="B1863" s="5" t="s">
        <v>29</v>
      </c>
      <c r="C1863" s="5" t="s">
        <v>70</v>
      </c>
      <c r="D1863" s="6">
        <v>44339</v>
      </c>
      <c r="E1863" s="28">
        <v>44339.291886574079</v>
      </c>
      <c r="F1863" s="7">
        <v>113</v>
      </c>
      <c r="G1863" s="7" t="str">
        <f>VLOOKUP(Table1314[[#This Row],[LogRecordType]],RecordTypes!$B$13:$C$27,2,0)</f>
        <v>User Login Start</v>
      </c>
      <c r="H1863" s="5" t="s">
        <v>77</v>
      </c>
      <c r="I1863" s="30">
        <f t="shared" si="28"/>
        <v>44339</v>
      </c>
      <c r="J1863" s="29">
        <f>+VLOOKUP(Table1314[[#This Row],[DeviceMAC]],C1864:F3766,3,0)</f>
        <v>44339.291666666672</v>
      </c>
      <c r="K1863">
        <f>+VLOOKUP(Table1314[[#This Row],[DeviceMAC]],C1864:F3766,4,0)</f>
        <v>112</v>
      </c>
      <c r="L1863" t="str">
        <f>VLOOKUP(Table1314[[#This Row],[PrevRecordType]],RecordTypes!$B$13:$C$27,2,0)</f>
        <v>Device Connect Network</v>
      </c>
      <c r="M1863" t="str">
        <f>+VLOOKUP(Table1314[[#This Row],[DeviceMAC]],C1864:H3766,5,0)</f>
        <v>Device Connect Network</v>
      </c>
    </row>
    <row r="1864" spans="2:13" hidden="1" x14ac:dyDescent="0.3">
      <c r="B1864" s="5" t="s">
        <v>29</v>
      </c>
      <c r="C1864" s="5" t="s">
        <v>60</v>
      </c>
      <c r="D1864" s="6">
        <v>44339</v>
      </c>
      <c r="E1864" s="28">
        <v>44339.291817129633</v>
      </c>
      <c r="F1864" s="7">
        <v>113</v>
      </c>
      <c r="G1864" s="7" t="str">
        <f>VLOOKUP(Table1314[[#This Row],[LogRecordType]],RecordTypes!$B$13:$C$27,2,0)</f>
        <v>User Login Start</v>
      </c>
      <c r="H1864" s="5" t="s">
        <v>76</v>
      </c>
      <c r="I1864" s="30">
        <f t="shared" si="28"/>
        <v>44339</v>
      </c>
      <c r="J1864" s="29">
        <f>+VLOOKUP(Table1314[[#This Row],[DeviceMAC]],C1865:F3767,3,0)</f>
        <v>44339.286585648151</v>
      </c>
      <c r="K1864">
        <f>+VLOOKUP(Table1314[[#This Row],[DeviceMAC]],C1865:F3767,4,0)</f>
        <v>112</v>
      </c>
      <c r="L1864" t="str">
        <f>VLOOKUP(Table1314[[#This Row],[PrevRecordType]],RecordTypes!$B$13:$C$27,2,0)</f>
        <v>Device Connect Network</v>
      </c>
      <c r="M1864" t="str">
        <f>+VLOOKUP(Table1314[[#This Row],[DeviceMAC]],C1865:H3767,5,0)</f>
        <v>Device Connect Network</v>
      </c>
    </row>
    <row r="1865" spans="2:13" ht="28.8" hidden="1" x14ac:dyDescent="0.3">
      <c r="B1865" s="5" t="s">
        <v>29</v>
      </c>
      <c r="C1865" s="5" t="s">
        <v>70</v>
      </c>
      <c r="D1865" s="6">
        <v>44339</v>
      </c>
      <c r="E1865" s="28">
        <v>44339.291666666672</v>
      </c>
      <c r="F1865" s="7">
        <v>112</v>
      </c>
      <c r="G1865" s="7" t="str">
        <f>VLOOKUP(Table1314[[#This Row],[LogRecordType]],RecordTypes!$B$13:$C$27,2,0)</f>
        <v>Device Connect Network</v>
      </c>
      <c r="H1865" s="5" t="s">
        <v>71</v>
      </c>
      <c r="I1865" s="30">
        <f t="shared" si="28"/>
        <v>44339</v>
      </c>
      <c r="J1865" s="29">
        <f>+VLOOKUP(Table1314[[#This Row],[DeviceMAC]],C1866:F3768,3,0)</f>
        <v>44339.291562500002</v>
      </c>
      <c r="K1865">
        <f>+VLOOKUP(Table1314[[#This Row],[DeviceMAC]],C1866:F3768,4,0)</f>
        <v>106</v>
      </c>
      <c r="L1865" t="str">
        <f>VLOOKUP(Table1314[[#This Row],[PrevRecordType]],RecordTypes!$B$13:$C$27,2,0)</f>
        <v>Device Start is Good</v>
      </c>
      <c r="M1865" t="str">
        <f>+VLOOKUP(Table1314[[#This Row],[DeviceMAC]],C1866:H3768,5,0)</f>
        <v>Device Start is Good</v>
      </c>
    </row>
    <row r="1866" spans="2:13" ht="28.8" hidden="1" x14ac:dyDescent="0.3">
      <c r="B1866" s="5" t="s">
        <v>29</v>
      </c>
      <c r="C1866" s="5" t="s">
        <v>74</v>
      </c>
      <c r="D1866" s="6">
        <v>44339</v>
      </c>
      <c r="E1866" s="28">
        <v>44339.291655092587</v>
      </c>
      <c r="F1866" s="7">
        <v>112</v>
      </c>
      <c r="G1866" s="7" t="str">
        <f>VLOOKUP(Table1314[[#This Row],[LogRecordType]],RecordTypes!$B$13:$C$27,2,0)</f>
        <v>Device Connect Network</v>
      </c>
      <c r="H1866" s="5" t="s">
        <v>75</v>
      </c>
      <c r="I1866" s="30" t="e">
        <f t="shared" si="28"/>
        <v>#N/A</v>
      </c>
      <c r="J1866" s="29" t="e">
        <f>+VLOOKUP(Table1314[[#This Row],[DeviceMAC]],C1867:F3769,3,0)</f>
        <v>#N/A</v>
      </c>
      <c r="K1866" t="e">
        <f>+VLOOKUP(Table1314[[#This Row],[DeviceMAC]],C1867:F3769,4,0)</f>
        <v>#N/A</v>
      </c>
      <c r="L1866" t="e">
        <f>VLOOKUP(Table1314[[#This Row],[PrevRecordType]],RecordTypes!$B$13:$C$27,2,0)</f>
        <v>#N/A</v>
      </c>
      <c r="M1866" t="e">
        <f>+VLOOKUP(Table1314[[#This Row],[DeviceMAC]],C1867:H3769,5,0)</f>
        <v>#N/A</v>
      </c>
    </row>
    <row r="1867" spans="2:13" hidden="1" x14ac:dyDescent="0.3">
      <c r="B1867" s="5" t="s">
        <v>29</v>
      </c>
      <c r="C1867" s="5" t="s">
        <v>70</v>
      </c>
      <c r="D1867" s="6">
        <v>44339</v>
      </c>
      <c r="E1867" s="28">
        <v>44339.291562500002</v>
      </c>
      <c r="F1867" s="7">
        <v>106</v>
      </c>
      <c r="G1867" s="7" t="str">
        <f>VLOOKUP(Table1314[[#This Row],[LogRecordType]],RecordTypes!$B$13:$C$27,2,0)</f>
        <v>Device Start is Good</v>
      </c>
      <c r="H1867" s="5" t="s">
        <v>71</v>
      </c>
      <c r="I1867" s="30">
        <f t="shared" ref="I1867:I1914" si="29">+VLOOKUP(C1867,C1868:H3770,2,0)</f>
        <v>44339</v>
      </c>
      <c r="J1867" s="29">
        <f>+VLOOKUP(Table1314[[#This Row],[DeviceMAC]],C1868:F3770,3,0)</f>
        <v>44339.290995370371</v>
      </c>
      <c r="K1867">
        <f>+VLOOKUP(Table1314[[#This Row],[DeviceMAC]],C1868:F3770,4,0)</f>
        <v>102</v>
      </c>
      <c r="L1867" t="str">
        <f>VLOOKUP(Table1314[[#This Row],[PrevRecordType]],RecordTypes!$B$13:$C$27,2,0)</f>
        <v>Device Start</v>
      </c>
      <c r="M1867" t="str">
        <f>+VLOOKUP(Table1314[[#This Row],[DeviceMAC]],C1868:H3770,5,0)</f>
        <v>Device Start</v>
      </c>
    </row>
    <row r="1868" spans="2:13" hidden="1" x14ac:dyDescent="0.3">
      <c r="B1868" s="5" t="s">
        <v>26</v>
      </c>
      <c r="C1868" s="5" t="s">
        <v>72</v>
      </c>
      <c r="D1868" s="6">
        <v>44339</v>
      </c>
      <c r="E1868" s="28">
        <v>44339.291412037033</v>
      </c>
      <c r="F1868" s="7">
        <v>102</v>
      </c>
      <c r="G1868" s="7" t="str">
        <f>VLOOKUP(Table1314[[#This Row],[LogRecordType]],RecordTypes!$B$13:$C$27,2,0)</f>
        <v>Device Start</v>
      </c>
      <c r="H1868" s="5" t="s">
        <v>73</v>
      </c>
      <c r="I1868" s="30" t="e">
        <f t="shared" si="29"/>
        <v>#N/A</v>
      </c>
      <c r="J1868" s="29" t="e">
        <f>+VLOOKUP(Table1314[[#This Row],[DeviceMAC]],C1869:F3771,3,0)</f>
        <v>#N/A</v>
      </c>
      <c r="K1868" t="e">
        <f>+VLOOKUP(Table1314[[#This Row],[DeviceMAC]],C1869:F3771,4,0)</f>
        <v>#N/A</v>
      </c>
      <c r="L1868" t="e">
        <f>VLOOKUP(Table1314[[#This Row],[PrevRecordType]],RecordTypes!$B$13:$C$27,2,0)</f>
        <v>#N/A</v>
      </c>
      <c r="M1868" t="e">
        <f>+VLOOKUP(Table1314[[#This Row],[DeviceMAC]],C1869:H3771,5,0)</f>
        <v>#N/A</v>
      </c>
    </row>
    <row r="1869" spans="2:13" ht="43.2" hidden="1" x14ac:dyDescent="0.3">
      <c r="B1869" s="5" t="s">
        <v>29</v>
      </c>
      <c r="C1869" s="5" t="s">
        <v>58</v>
      </c>
      <c r="D1869" s="6">
        <v>44339</v>
      </c>
      <c r="E1869" s="28">
        <v>44339.291053240748</v>
      </c>
      <c r="F1869" s="7">
        <v>156</v>
      </c>
      <c r="G1869" s="7" t="str">
        <f>VLOOKUP(Table1314[[#This Row],[LogRecordType]],RecordTypes!$B$13:$C$27,2,0)</f>
        <v>PowerDown Or Network Disconnect Discovered</v>
      </c>
      <c r="H1869" s="5" t="s">
        <v>67</v>
      </c>
      <c r="I1869" s="30">
        <f t="shared" si="29"/>
        <v>44339</v>
      </c>
      <c r="J1869" s="29">
        <f>+VLOOKUP(Table1314[[#This Row],[DeviceMAC]],C1870:F3772,3,0)</f>
        <v>44339.290925925932</v>
      </c>
      <c r="K1869">
        <f>+VLOOKUP(Table1314[[#This Row],[DeviceMAC]],C1870:F3772,4,0)</f>
        <v>123</v>
      </c>
      <c r="L1869" t="str">
        <f>VLOOKUP(Table1314[[#This Row],[PrevRecordType]],RecordTypes!$B$13:$C$27,2,0)</f>
        <v>User Login Start is Good</v>
      </c>
      <c r="M1869" t="str">
        <f>+VLOOKUP(Table1314[[#This Row],[DeviceMAC]],C1870:H3772,5,0)</f>
        <v>User Login Start is Good</v>
      </c>
    </row>
    <row r="1870" spans="2:13" hidden="1" x14ac:dyDescent="0.3">
      <c r="B1870" s="5" t="s">
        <v>29</v>
      </c>
      <c r="C1870" s="5" t="s">
        <v>70</v>
      </c>
      <c r="D1870" s="6">
        <v>44339</v>
      </c>
      <c r="E1870" s="28">
        <v>44339.290995370371</v>
      </c>
      <c r="F1870" s="7">
        <v>102</v>
      </c>
      <c r="G1870" s="7" t="str">
        <f>VLOOKUP(Table1314[[#This Row],[LogRecordType]],RecordTypes!$B$13:$C$27,2,0)</f>
        <v>Device Start</v>
      </c>
      <c r="H1870" s="5" t="s">
        <v>71</v>
      </c>
      <c r="I1870" s="30" t="e">
        <f t="shared" si="29"/>
        <v>#N/A</v>
      </c>
      <c r="J1870" s="29" t="e">
        <f>+VLOOKUP(Table1314[[#This Row],[DeviceMAC]],C1871:F3773,3,0)</f>
        <v>#N/A</v>
      </c>
      <c r="K1870" t="e">
        <f>+VLOOKUP(Table1314[[#This Row],[DeviceMAC]],C1871:F3773,4,0)</f>
        <v>#N/A</v>
      </c>
      <c r="L1870" t="e">
        <f>VLOOKUP(Table1314[[#This Row],[PrevRecordType]],RecordTypes!$B$13:$C$27,2,0)</f>
        <v>#N/A</v>
      </c>
      <c r="M1870" t="e">
        <f>+VLOOKUP(Table1314[[#This Row],[DeviceMAC]],C1871:H3773,5,0)</f>
        <v>#N/A</v>
      </c>
    </row>
    <row r="1871" spans="2:13" ht="28.8" x14ac:dyDescent="0.3">
      <c r="B1871" s="5" t="s">
        <v>29</v>
      </c>
      <c r="C1871" s="5" t="s">
        <v>58</v>
      </c>
      <c r="D1871" s="6">
        <v>44339</v>
      </c>
      <c r="E1871" s="28">
        <v>44339.290925925932</v>
      </c>
      <c r="F1871" s="7">
        <v>123</v>
      </c>
      <c r="G1871" s="7" t="str">
        <f>VLOOKUP(Table1314[[#This Row],[LogRecordType]],RecordTypes!$B$13:$C$27,2,0)</f>
        <v>User Login Start is Good</v>
      </c>
      <c r="H1871" s="5" t="s">
        <v>69</v>
      </c>
      <c r="I1871" s="30">
        <f t="shared" si="29"/>
        <v>44339</v>
      </c>
      <c r="J1871" s="29">
        <f>+VLOOKUP(Table1314[[#This Row],[DeviceMAC]],C1872:F3774,3,0)</f>
        <v>44339.29083333334</v>
      </c>
      <c r="K1871">
        <f>+VLOOKUP(Table1314[[#This Row],[DeviceMAC]],C1872:F3774,4,0)</f>
        <v>113</v>
      </c>
      <c r="L1871" t="str">
        <f>VLOOKUP(Table1314[[#This Row],[PrevRecordType]],RecordTypes!$B$13:$C$27,2,0)</f>
        <v>User Login Start</v>
      </c>
      <c r="M1871" t="str">
        <f>+VLOOKUP(Table1314[[#This Row],[DeviceMAC]],C1872:H3774,5,0)</f>
        <v>User Login Start</v>
      </c>
    </row>
    <row r="1872" spans="2:13" hidden="1" x14ac:dyDescent="0.3">
      <c r="B1872" s="5" t="s">
        <v>26</v>
      </c>
      <c r="C1872" s="5" t="s">
        <v>56</v>
      </c>
      <c r="D1872" s="6">
        <v>44339</v>
      </c>
      <c r="E1872" s="28">
        <v>44339.290856481479</v>
      </c>
      <c r="F1872" s="7">
        <v>135</v>
      </c>
      <c r="G1872" s="7" t="str">
        <f>VLOOKUP(Table1314[[#This Row],[LogRecordType]],RecordTypes!$B$13:$C$27,2,0)</f>
        <v>User Login Start Fail</v>
      </c>
      <c r="H1872" s="5" t="s">
        <v>68</v>
      </c>
      <c r="I1872" s="30">
        <f t="shared" si="29"/>
        <v>44339</v>
      </c>
      <c r="J1872" s="29">
        <f>+VLOOKUP(Table1314[[#This Row],[DeviceMAC]],C1873:F3775,3,0)</f>
        <v>44339.290729166663</v>
      </c>
      <c r="K1872">
        <f>+VLOOKUP(Table1314[[#This Row],[DeviceMAC]],C1873:F3775,4,0)</f>
        <v>113</v>
      </c>
      <c r="L1872" t="str">
        <f>VLOOKUP(Table1314[[#This Row],[PrevRecordType]],RecordTypes!$B$13:$C$27,2,0)</f>
        <v>User Login Start</v>
      </c>
      <c r="M1872" t="str">
        <f>+VLOOKUP(Table1314[[#This Row],[DeviceMAC]],C1873:H3775,5,0)</f>
        <v>User Login Start</v>
      </c>
    </row>
    <row r="1873" spans="2:13" ht="28.8" hidden="1" x14ac:dyDescent="0.3">
      <c r="B1873" s="5" t="s">
        <v>29</v>
      </c>
      <c r="C1873" s="5" t="s">
        <v>58</v>
      </c>
      <c r="D1873" s="6">
        <v>44339</v>
      </c>
      <c r="E1873" s="28">
        <v>44339.29083333334</v>
      </c>
      <c r="F1873" s="7">
        <v>113</v>
      </c>
      <c r="G1873" s="7" t="str">
        <f>VLOOKUP(Table1314[[#This Row],[LogRecordType]],RecordTypes!$B$13:$C$27,2,0)</f>
        <v>User Login Start</v>
      </c>
      <c r="H1873" s="5" t="s">
        <v>69</v>
      </c>
      <c r="I1873" s="30">
        <f t="shared" si="29"/>
        <v>44339</v>
      </c>
      <c r="J1873" s="29">
        <f>+VLOOKUP(Table1314[[#This Row],[DeviceMAC]],C1874:F3776,3,0)</f>
        <v>44339.285983796297</v>
      </c>
      <c r="K1873">
        <f>+VLOOKUP(Table1314[[#This Row],[DeviceMAC]],C1874:F3776,4,0)</f>
        <v>112</v>
      </c>
      <c r="L1873" t="str">
        <f>VLOOKUP(Table1314[[#This Row],[PrevRecordType]],RecordTypes!$B$13:$C$27,2,0)</f>
        <v>Device Connect Network</v>
      </c>
      <c r="M1873" t="str">
        <f>+VLOOKUP(Table1314[[#This Row],[DeviceMAC]],C1874:H3776,5,0)</f>
        <v>Device Connect Network</v>
      </c>
    </row>
    <row r="1874" spans="2:13" hidden="1" x14ac:dyDescent="0.3">
      <c r="B1874" s="5" t="s">
        <v>26</v>
      </c>
      <c r="C1874" s="5" t="s">
        <v>56</v>
      </c>
      <c r="D1874" s="6">
        <v>44339</v>
      </c>
      <c r="E1874" s="28">
        <v>44339.290729166663</v>
      </c>
      <c r="F1874" s="7">
        <v>113</v>
      </c>
      <c r="G1874" s="7" t="str">
        <f>VLOOKUP(Table1314[[#This Row],[LogRecordType]],RecordTypes!$B$13:$C$27,2,0)</f>
        <v>User Login Start</v>
      </c>
      <c r="H1874" s="5" t="s">
        <v>68</v>
      </c>
      <c r="I1874" s="30">
        <f t="shared" si="29"/>
        <v>44339</v>
      </c>
      <c r="J1874" s="29">
        <f>+VLOOKUP(Table1314[[#This Row],[DeviceMAC]],C1875:F3777,3,0)</f>
        <v>44339.285763888889</v>
      </c>
      <c r="K1874">
        <f>+VLOOKUP(Table1314[[#This Row],[DeviceMAC]],C1875:F3777,4,0)</f>
        <v>112</v>
      </c>
      <c r="L1874" t="str">
        <f>VLOOKUP(Table1314[[#This Row],[PrevRecordType]],RecordTypes!$B$13:$C$27,2,0)</f>
        <v>Device Connect Network</v>
      </c>
      <c r="M1874" t="str">
        <f>+VLOOKUP(Table1314[[#This Row],[DeviceMAC]],C1875:H3777,5,0)</f>
        <v>Device Connect Network</v>
      </c>
    </row>
    <row r="1875" spans="2:13" ht="43.2" hidden="1" x14ac:dyDescent="0.3">
      <c r="B1875" s="5" t="s">
        <v>26</v>
      </c>
      <c r="C1875" s="5" t="s">
        <v>52</v>
      </c>
      <c r="D1875" s="6">
        <v>44339</v>
      </c>
      <c r="E1875" s="28">
        <v>44339.289687500008</v>
      </c>
      <c r="F1875" s="7">
        <v>156</v>
      </c>
      <c r="G1875" s="7" t="str">
        <f>VLOOKUP(Table1314[[#This Row],[LogRecordType]],RecordTypes!$B$13:$C$27,2,0)</f>
        <v>PowerDown Or Network Disconnect Discovered</v>
      </c>
      <c r="H1875" s="5" t="s">
        <v>67</v>
      </c>
      <c r="I1875" s="30">
        <f t="shared" si="29"/>
        <v>44339</v>
      </c>
      <c r="J1875" s="29">
        <f>+VLOOKUP(Table1314[[#This Row],[DeviceMAC]],C1876:F3778,3,0)</f>
        <v>44339.289548611116</v>
      </c>
      <c r="K1875">
        <f>+VLOOKUP(Table1314[[#This Row],[DeviceMAC]],C1876:F3778,4,0)</f>
        <v>123</v>
      </c>
      <c r="L1875" t="str">
        <f>VLOOKUP(Table1314[[#This Row],[PrevRecordType]],RecordTypes!$B$13:$C$27,2,0)</f>
        <v>User Login Start is Good</v>
      </c>
      <c r="M1875" t="str">
        <f>+VLOOKUP(Table1314[[#This Row],[DeviceMAC]],C1876:H3778,5,0)</f>
        <v>User Login Start is Good</v>
      </c>
    </row>
    <row r="1876" spans="2:13" ht="28.8" x14ac:dyDescent="0.3">
      <c r="B1876" s="5" t="s">
        <v>26</v>
      </c>
      <c r="C1876" s="5" t="s">
        <v>52</v>
      </c>
      <c r="D1876" s="6">
        <v>44339</v>
      </c>
      <c r="E1876" s="28">
        <v>44339.289548611116</v>
      </c>
      <c r="F1876" s="7">
        <v>123</v>
      </c>
      <c r="G1876" s="7" t="str">
        <f>VLOOKUP(Table1314[[#This Row],[LogRecordType]],RecordTypes!$B$13:$C$27,2,0)</f>
        <v>User Login Start is Good</v>
      </c>
      <c r="H1876" s="5" t="s">
        <v>66</v>
      </c>
      <c r="I1876" s="30">
        <f t="shared" si="29"/>
        <v>44339</v>
      </c>
      <c r="J1876" s="29">
        <f>+VLOOKUP(Table1314[[#This Row],[DeviceMAC]],C1877:F3779,3,0)</f>
        <v>44339.289444444446</v>
      </c>
      <c r="K1876">
        <f>+VLOOKUP(Table1314[[#This Row],[DeviceMAC]],C1877:F3779,4,0)</f>
        <v>113</v>
      </c>
      <c r="L1876" t="str">
        <f>VLOOKUP(Table1314[[#This Row],[PrevRecordType]],RecordTypes!$B$13:$C$27,2,0)</f>
        <v>User Login Start</v>
      </c>
      <c r="M1876" t="str">
        <f>+VLOOKUP(Table1314[[#This Row],[DeviceMAC]],C1877:H3779,5,0)</f>
        <v>User Login Start</v>
      </c>
    </row>
    <row r="1877" spans="2:13" hidden="1" x14ac:dyDescent="0.3">
      <c r="B1877" s="5" t="s">
        <v>26</v>
      </c>
      <c r="C1877" s="5" t="s">
        <v>52</v>
      </c>
      <c r="D1877" s="6">
        <v>44339</v>
      </c>
      <c r="E1877" s="28">
        <v>44339.289444444446</v>
      </c>
      <c r="F1877" s="7">
        <v>113</v>
      </c>
      <c r="G1877" s="7" t="str">
        <f>VLOOKUP(Table1314[[#This Row],[LogRecordType]],RecordTypes!$B$13:$C$27,2,0)</f>
        <v>User Login Start</v>
      </c>
      <c r="H1877" s="5" t="s">
        <v>66</v>
      </c>
      <c r="I1877" s="30">
        <f t="shared" si="29"/>
        <v>44339</v>
      </c>
      <c r="J1877" s="29">
        <f>+VLOOKUP(Table1314[[#This Row],[DeviceMAC]],C1878:F3780,3,0)</f>
        <v>44339.285208333335</v>
      </c>
      <c r="K1877">
        <f>+VLOOKUP(Table1314[[#This Row],[DeviceMAC]],C1878:F3780,4,0)</f>
        <v>112</v>
      </c>
      <c r="L1877" t="str">
        <f>VLOOKUP(Table1314[[#This Row],[PrevRecordType]],RecordTypes!$B$13:$C$27,2,0)</f>
        <v>Device Connect Network</v>
      </c>
      <c r="M1877" t="str">
        <f>+VLOOKUP(Table1314[[#This Row],[DeviceMAC]],C1878:H3780,5,0)</f>
        <v>Device Connect Network</v>
      </c>
    </row>
    <row r="1878" spans="2:13" ht="28.8" hidden="1" x14ac:dyDescent="0.3">
      <c r="B1878" s="5" t="s">
        <v>26</v>
      </c>
      <c r="C1878" s="5" t="s">
        <v>64</v>
      </c>
      <c r="D1878" s="6">
        <v>44339</v>
      </c>
      <c r="E1878" s="28">
        <v>44339.288356481484</v>
      </c>
      <c r="F1878" s="7">
        <v>112</v>
      </c>
      <c r="G1878" s="7" t="str">
        <f>VLOOKUP(Table1314[[#This Row],[LogRecordType]],RecordTypes!$B$13:$C$27,2,0)</f>
        <v>Device Connect Network</v>
      </c>
      <c r="H1878" s="5" t="s">
        <v>65</v>
      </c>
      <c r="I1878" s="30" t="e">
        <f t="shared" si="29"/>
        <v>#N/A</v>
      </c>
      <c r="J1878" s="29" t="e">
        <f>+VLOOKUP(Table1314[[#This Row],[DeviceMAC]],C1879:F3781,3,0)</f>
        <v>#N/A</v>
      </c>
      <c r="K1878" t="e">
        <f>+VLOOKUP(Table1314[[#This Row],[DeviceMAC]],C1879:F3781,4,0)</f>
        <v>#N/A</v>
      </c>
      <c r="L1878" t="e">
        <f>VLOOKUP(Table1314[[#This Row],[PrevRecordType]],RecordTypes!$B$13:$C$27,2,0)</f>
        <v>#N/A</v>
      </c>
      <c r="M1878" t="e">
        <f>+VLOOKUP(Table1314[[#This Row],[DeviceMAC]],C1879:H3781,5,0)</f>
        <v>#N/A</v>
      </c>
    </row>
    <row r="1879" spans="2:13" ht="28.8" x14ac:dyDescent="0.3">
      <c r="B1879" s="5" t="s">
        <v>26</v>
      </c>
      <c r="C1879" s="5" t="s">
        <v>48</v>
      </c>
      <c r="D1879" s="6">
        <v>44339</v>
      </c>
      <c r="E1879" s="28">
        <v>44339.287870370368</v>
      </c>
      <c r="F1879" s="7">
        <v>123</v>
      </c>
      <c r="G1879" s="7" t="str">
        <f>VLOOKUP(Table1314[[#This Row],[LogRecordType]],RecordTypes!$B$13:$C$27,2,0)</f>
        <v>User Login Start is Good</v>
      </c>
      <c r="H1879" s="5" t="s">
        <v>63</v>
      </c>
      <c r="I1879" s="30">
        <f t="shared" si="29"/>
        <v>44339</v>
      </c>
      <c r="J1879" s="29">
        <f>+VLOOKUP(Table1314[[#This Row],[DeviceMAC]],C1880:F3782,3,0)</f>
        <v>44339.287858796291</v>
      </c>
      <c r="K1879">
        <f>+VLOOKUP(Table1314[[#This Row],[DeviceMAC]],C1880:F3782,4,0)</f>
        <v>113</v>
      </c>
      <c r="L1879" t="str">
        <f>VLOOKUP(Table1314[[#This Row],[PrevRecordType]],RecordTypes!$B$13:$C$27,2,0)</f>
        <v>User Login Start</v>
      </c>
      <c r="M1879" t="str">
        <f>+VLOOKUP(Table1314[[#This Row],[DeviceMAC]],C1880:H3782,5,0)</f>
        <v>User Login Start</v>
      </c>
    </row>
    <row r="1880" spans="2:13" hidden="1" x14ac:dyDescent="0.3">
      <c r="B1880" s="5" t="s">
        <v>26</v>
      </c>
      <c r="C1880" s="5" t="s">
        <v>48</v>
      </c>
      <c r="D1880" s="6">
        <v>44339</v>
      </c>
      <c r="E1880" s="28">
        <v>44339.287858796291</v>
      </c>
      <c r="F1880" s="7">
        <v>113</v>
      </c>
      <c r="G1880" s="7" t="str">
        <f>VLOOKUP(Table1314[[#This Row],[LogRecordType]],RecordTypes!$B$13:$C$27,2,0)</f>
        <v>User Login Start</v>
      </c>
      <c r="H1880" s="5" t="s">
        <v>63</v>
      </c>
      <c r="I1880" s="30">
        <f t="shared" si="29"/>
        <v>44339</v>
      </c>
      <c r="J1880" s="29">
        <f>+VLOOKUP(Table1314[[#This Row],[DeviceMAC]],C1881:F3783,3,0)</f>
        <v>44339.283182870364</v>
      </c>
      <c r="K1880">
        <f>+VLOOKUP(Table1314[[#This Row],[DeviceMAC]],C1881:F3783,4,0)</f>
        <v>112</v>
      </c>
      <c r="L1880" t="str">
        <f>VLOOKUP(Table1314[[#This Row],[PrevRecordType]],RecordTypes!$B$13:$C$27,2,0)</f>
        <v>Device Connect Network</v>
      </c>
      <c r="M1880" t="str">
        <f>+VLOOKUP(Table1314[[#This Row],[DeviceMAC]],C1881:H3783,5,0)</f>
        <v>Device Connect Network</v>
      </c>
    </row>
    <row r="1881" spans="2:13" ht="28.8" hidden="1" x14ac:dyDescent="0.3">
      <c r="B1881" s="5" t="s">
        <v>26</v>
      </c>
      <c r="C1881" s="5" t="s">
        <v>62</v>
      </c>
      <c r="D1881" s="6">
        <v>44339</v>
      </c>
      <c r="E1881" s="28">
        <v>44339.287812499999</v>
      </c>
      <c r="F1881" s="7">
        <v>112</v>
      </c>
      <c r="G1881" s="7" t="str">
        <f>VLOOKUP(Table1314[[#This Row],[LogRecordType]],RecordTypes!$B$13:$C$27,2,0)</f>
        <v>Device Connect Network</v>
      </c>
      <c r="H1881" s="5" t="s">
        <v>49</v>
      </c>
      <c r="I1881" s="30" t="e">
        <f t="shared" si="29"/>
        <v>#N/A</v>
      </c>
      <c r="J1881" s="29" t="e">
        <f>+VLOOKUP(Table1314[[#This Row],[DeviceMAC]],C1882:F3784,3,0)</f>
        <v>#N/A</v>
      </c>
      <c r="K1881" t="e">
        <f>+VLOOKUP(Table1314[[#This Row],[DeviceMAC]],C1882:F3784,4,0)</f>
        <v>#N/A</v>
      </c>
      <c r="L1881" t="e">
        <f>VLOOKUP(Table1314[[#This Row],[PrevRecordType]],RecordTypes!$B$13:$C$27,2,0)</f>
        <v>#N/A</v>
      </c>
      <c r="M1881" t="e">
        <f>+VLOOKUP(Table1314[[#This Row],[DeviceMAC]],C1882:H3784,5,0)</f>
        <v>#N/A</v>
      </c>
    </row>
    <row r="1882" spans="2:13" ht="28.8" hidden="1" x14ac:dyDescent="0.3">
      <c r="B1882" s="5" t="s">
        <v>29</v>
      </c>
      <c r="C1882" s="5" t="s">
        <v>60</v>
      </c>
      <c r="D1882" s="6">
        <v>44339</v>
      </c>
      <c r="E1882" s="28">
        <v>44339.286585648151</v>
      </c>
      <c r="F1882" s="7">
        <v>112</v>
      </c>
      <c r="G1882" s="7" t="str">
        <f>VLOOKUP(Table1314[[#This Row],[LogRecordType]],RecordTypes!$B$13:$C$27,2,0)</f>
        <v>Device Connect Network</v>
      </c>
      <c r="H1882" s="5" t="s">
        <v>61</v>
      </c>
      <c r="I1882" s="30" t="e">
        <f t="shared" si="29"/>
        <v>#N/A</v>
      </c>
      <c r="J1882" s="29" t="e">
        <f>+VLOOKUP(Table1314[[#This Row],[DeviceMAC]],C1883:F3785,3,0)</f>
        <v>#N/A</v>
      </c>
      <c r="K1882" t="e">
        <f>+VLOOKUP(Table1314[[#This Row],[DeviceMAC]],C1883:F3785,4,0)</f>
        <v>#N/A</v>
      </c>
      <c r="L1882" t="e">
        <f>VLOOKUP(Table1314[[#This Row],[PrevRecordType]],RecordTypes!$B$13:$C$27,2,0)</f>
        <v>#N/A</v>
      </c>
      <c r="M1882" t="e">
        <f>+VLOOKUP(Table1314[[#This Row],[DeviceMAC]],C1883:H3785,5,0)</f>
        <v>#N/A</v>
      </c>
    </row>
    <row r="1883" spans="2:13" ht="28.8" hidden="1" x14ac:dyDescent="0.3">
      <c r="B1883" s="5" t="s">
        <v>29</v>
      </c>
      <c r="C1883" s="5" t="s">
        <v>58</v>
      </c>
      <c r="D1883" s="6">
        <v>44339</v>
      </c>
      <c r="E1883" s="28">
        <v>44339.285983796297</v>
      </c>
      <c r="F1883" s="7">
        <v>112</v>
      </c>
      <c r="G1883" s="7" t="str">
        <f>VLOOKUP(Table1314[[#This Row],[LogRecordType]],RecordTypes!$B$13:$C$27,2,0)</f>
        <v>Device Connect Network</v>
      </c>
      <c r="H1883" s="5" t="s">
        <v>59</v>
      </c>
      <c r="I1883" s="30" t="e">
        <f t="shared" si="29"/>
        <v>#N/A</v>
      </c>
      <c r="J1883" s="29" t="e">
        <f>+VLOOKUP(Table1314[[#This Row],[DeviceMAC]],C1884:F3786,3,0)</f>
        <v>#N/A</v>
      </c>
      <c r="K1883" t="e">
        <f>+VLOOKUP(Table1314[[#This Row],[DeviceMAC]],C1884:F3786,4,0)</f>
        <v>#N/A</v>
      </c>
      <c r="L1883" t="e">
        <f>VLOOKUP(Table1314[[#This Row],[PrevRecordType]],RecordTypes!$B$13:$C$27,2,0)</f>
        <v>#N/A</v>
      </c>
      <c r="M1883" t="e">
        <f>+VLOOKUP(Table1314[[#This Row],[DeviceMAC]],C1884:H3786,5,0)</f>
        <v>#N/A</v>
      </c>
    </row>
    <row r="1884" spans="2:13" ht="28.8" hidden="1" x14ac:dyDescent="0.3">
      <c r="B1884" s="5" t="s">
        <v>26</v>
      </c>
      <c r="C1884" s="5" t="s">
        <v>56</v>
      </c>
      <c r="D1884" s="6">
        <v>44339</v>
      </c>
      <c r="E1884" s="28">
        <v>44339.285763888889</v>
      </c>
      <c r="F1884" s="7">
        <v>112</v>
      </c>
      <c r="G1884" s="7" t="str">
        <f>VLOOKUP(Table1314[[#This Row],[LogRecordType]],RecordTypes!$B$13:$C$27,2,0)</f>
        <v>Device Connect Network</v>
      </c>
      <c r="H1884" s="5" t="s">
        <v>57</v>
      </c>
      <c r="I1884" s="30" t="e">
        <f t="shared" si="29"/>
        <v>#N/A</v>
      </c>
      <c r="J1884" s="29" t="e">
        <f>+VLOOKUP(Table1314[[#This Row],[DeviceMAC]],C1885:F3787,3,0)</f>
        <v>#N/A</v>
      </c>
      <c r="K1884" t="e">
        <f>+VLOOKUP(Table1314[[#This Row],[DeviceMAC]],C1885:F3787,4,0)</f>
        <v>#N/A</v>
      </c>
      <c r="L1884" t="e">
        <f>VLOOKUP(Table1314[[#This Row],[PrevRecordType]],RecordTypes!$B$13:$C$27,2,0)</f>
        <v>#N/A</v>
      </c>
      <c r="M1884" t="e">
        <f>+VLOOKUP(Table1314[[#This Row],[DeviceMAC]],C1885:H3787,5,0)</f>
        <v>#N/A</v>
      </c>
    </row>
    <row r="1885" spans="2:13" ht="28.8" hidden="1" x14ac:dyDescent="0.3">
      <c r="B1885" s="5" t="s">
        <v>26</v>
      </c>
      <c r="C1885" s="5" t="s">
        <v>54</v>
      </c>
      <c r="D1885" s="6">
        <v>44339</v>
      </c>
      <c r="E1885" s="28">
        <v>44339.285555555551</v>
      </c>
      <c r="F1885" s="7">
        <v>112</v>
      </c>
      <c r="G1885" s="7" t="str">
        <f>VLOOKUP(Table1314[[#This Row],[LogRecordType]],RecordTypes!$B$13:$C$27,2,0)</f>
        <v>Device Connect Network</v>
      </c>
      <c r="H1885" s="5" t="s">
        <v>55</v>
      </c>
      <c r="I1885" s="30" t="e">
        <f t="shared" si="29"/>
        <v>#N/A</v>
      </c>
      <c r="J1885" s="29" t="e">
        <f>+VLOOKUP(Table1314[[#This Row],[DeviceMAC]],C1886:F3788,3,0)</f>
        <v>#N/A</v>
      </c>
      <c r="K1885" t="e">
        <f>+VLOOKUP(Table1314[[#This Row],[DeviceMAC]],C1886:F3788,4,0)</f>
        <v>#N/A</v>
      </c>
      <c r="L1885" t="e">
        <f>VLOOKUP(Table1314[[#This Row],[PrevRecordType]],RecordTypes!$B$13:$C$27,2,0)</f>
        <v>#N/A</v>
      </c>
      <c r="M1885" t="e">
        <f>+VLOOKUP(Table1314[[#This Row],[DeviceMAC]],C1886:H3788,5,0)</f>
        <v>#N/A</v>
      </c>
    </row>
    <row r="1886" spans="2:13" ht="28.8" hidden="1" x14ac:dyDescent="0.3">
      <c r="B1886" s="5" t="s">
        <v>26</v>
      </c>
      <c r="C1886" s="5" t="s">
        <v>52</v>
      </c>
      <c r="D1886" s="6">
        <v>44339</v>
      </c>
      <c r="E1886" s="28">
        <v>44339.285208333335</v>
      </c>
      <c r="F1886" s="7">
        <v>112</v>
      </c>
      <c r="G1886" s="7" t="str">
        <f>VLOOKUP(Table1314[[#This Row],[LogRecordType]],RecordTypes!$B$13:$C$27,2,0)</f>
        <v>Device Connect Network</v>
      </c>
      <c r="H1886" s="5" t="s">
        <v>53</v>
      </c>
      <c r="I1886" s="30" t="e">
        <f t="shared" si="29"/>
        <v>#N/A</v>
      </c>
      <c r="J1886" s="29" t="e">
        <f>+VLOOKUP(Table1314[[#This Row],[DeviceMAC]],C1887:F3789,3,0)</f>
        <v>#N/A</v>
      </c>
      <c r="K1886" t="e">
        <f>+VLOOKUP(Table1314[[#This Row],[DeviceMAC]],C1887:F3789,4,0)</f>
        <v>#N/A</v>
      </c>
      <c r="L1886" t="e">
        <f>VLOOKUP(Table1314[[#This Row],[PrevRecordType]],RecordTypes!$B$13:$C$27,2,0)</f>
        <v>#N/A</v>
      </c>
      <c r="M1886" t="e">
        <f>+VLOOKUP(Table1314[[#This Row],[DeviceMAC]],C1887:H3789,5,0)</f>
        <v>#N/A</v>
      </c>
    </row>
    <row r="1887" spans="2:13" ht="28.8" hidden="1" x14ac:dyDescent="0.3">
      <c r="B1887" s="5" t="s">
        <v>29</v>
      </c>
      <c r="C1887" s="5" t="s">
        <v>50</v>
      </c>
      <c r="D1887" s="6">
        <v>44339</v>
      </c>
      <c r="E1887" s="28">
        <v>44339.284895833327</v>
      </c>
      <c r="F1887" s="7">
        <v>112</v>
      </c>
      <c r="G1887" s="7" t="str">
        <f>VLOOKUP(Table1314[[#This Row],[LogRecordType]],RecordTypes!$B$13:$C$27,2,0)</f>
        <v>Device Connect Network</v>
      </c>
      <c r="H1887" s="5" t="s">
        <v>51</v>
      </c>
      <c r="I1887" s="30" t="e">
        <f t="shared" si="29"/>
        <v>#N/A</v>
      </c>
      <c r="J1887" s="29" t="e">
        <f>+VLOOKUP(Table1314[[#This Row],[DeviceMAC]],C1888:F3790,3,0)</f>
        <v>#N/A</v>
      </c>
      <c r="K1887" t="e">
        <f>+VLOOKUP(Table1314[[#This Row],[DeviceMAC]],C1888:F3790,4,0)</f>
        <v>#N/A</v>
      </c>
      <c r="L1887" t="e">
        <f>VLOOKUP(Table1314[[#This Row],[PrevRecordType]],RecordTypes!$B$13:$C$27,2,0)</f>
        <v>#N/A</v>
      </c>
      <c r="M1887" t="e">
        <f>+VLOOKUP(Table1314[[#This Row],[DeviceMAC]],C1888:H3790,5,0)</f>
        <v>#N/A</v>
      </c>
    </row>
    <row r="1888" spans="2:13" ht="28.8" hidden="1" x14ac:dyDescent="0.3">
      <c r="B1888" s="5" t="s">
        <v>26</v>
      </c>
      <c r="C1888" s="5" t="s">
        <v>48</v>
      </c>
      <c r="D1888" s="6">
        <v>44339</v>
      </c>
      <c r="E1888" s="28">
        <v>44339.283182870364</v>
      </c>
      <c r="F1888" s="7">
        <v>112</v>
      </c>
      <c r="G1888" s="7" t="str">
        <f>VLOOKUP(Table1314[[#This Row],[LogRecordType]],RecordTypes!$B$13:$C$27,2,0)</f>
        <v>Device Connect Network</v>
      </c>
      <c r="H1888" s="5" t="s">
        <v>49</v>
      </c>
      <c r="I1888" s="30" t="e">
        <f t="shared" si="29"/>
        <v>#N/A</v>
      </c>
      <c r="J1888" s="29" t="e">
        <f>+VLOOKUP(Table1314[[#This Row],[DeviceMAC]],C1889:F3791,3,0)</f>
        <v>#N/A</v>
      </c>
      <c r="K1888" t="e">
        <f>+VLOOKUP(Table1314[[#This Row],[DeviceMAC]],C1889:F3791,4,0)</f>
        <v>#N/A</v>
      </c>
      <c r="L1888" t="e">
        <f>VLOOKUP(Table1314[[#This Row],[PrevRecordType]],RecordTypes!$B$13:$C$27,2,0)</f>
        <v>#N/A</v>
      </c>
      <c r="M1888" t="e">
        <f>+VLOOKUP(Table1314[[#This Row],[DeviceMAC]],C1889:H3791,5,0)</f>
        <v>#N/A</v>
      </c>
    </row>
    <row r="1889" spans="2:13" ht="28.8" x14ac:dyDescent="0.3">
      <c r="B1889" s="5" t="s">
        <v>26</v>
      </c>
      <c r="C1889" s="5" t="s">
        <v>43</v>
      </c>
      <c r="D1889" s="6">
        <v>44339</v>
      </c>
      <c r="E1889" s="28">
        <v>44339.280115740738</v>
      </c>
      <c r="F1889" s="7">
        <v>123</v>
      </c>
      <c r="G1889" s="7" t="str">
        <f>VLOOKUP(Table1314[[#This Row],[LogRecordType]],RecordTypes!$B$13:$C$27,2,0)</f>
        <v>User Login Start is Good</v>
      </c>
      <c r="H1889" s="5" t="s">
        <v>47</v>
      </c>
      <c r="I1889" s="30">
        <f t="shared" si="29"/>
        <v>44339</v>
      </c>
      <c r="J1889" s="29">
        <f>+VLOOKUP(Table1314[[#This Row],[DeviceMAC]],C1890:F3792,3,0)</f>
        <v>44339.280011574068</v>
      </c>
      <c r="K1889">
        <f>+VLOOKUP(Table1314[[#This Row],[DeviceMAC]],C1890:F3792,4,0)</f>
        <v>113</v>
      </c>
      <c r="L1889" t="str">
        <f>VLOOKUP(Table1314[[#This Row],[PrevRecordType]],RecordTypes!$B$13:$C$27,2,0)</f>
        <v>User Login Start</v>
      </c>
      <c r="M1889" t="str">
        <f>+VLOOKUP(Table1314[[#This Row],[DeviceMAC]],C1890:H3792,5,0)</f>
        <v>User Login Start</v>
      </c>
    </row>
    <row r="1890" spans="2:13" ht="28.8" hidden="1" x14ac:dyDescent="0.3">
      <c r="B1890" s="5" t="s">
        <v>26</v>
      </c>
      <c r="C1890" s="5" t="s">
        <v>43</v>
      </c>
      <c r="D1890" s="6">
        <v>44339</v>
      </c>
      <c r="E1890" s="28">
        <v>44339.280011574068</v>
      </c>
      <c r="F1890" s="7">
        <v>113</v>
      </c>
      <c r="G1890" s="7" t="str">
        <f>VLOOKUP(Table1314[[#This Row],[LogRecordType]],RecordTypes!$B$13:$C$27,2,0)</f>
        <v>User Login Start</v>
      </c>
      <c r="H1890" s="5" t="s">
        <v>46</v>
      </c>
      <c r="I1890" s="30">
        <f t="shared" si="29"/>
        <v>44339</v>
      </c>
      <c r="J1890" s="29">
        <f>+VLOOKUP(Table1314[[#This Row],[DeviceMAC]],C1891:F3793,3,0)</f>
        <v>44339.279282407406</v>
      </c>
      <c r="K1890">
        <f>+VLOOKUP(Table1314[[#This Row],[DeviceMAC]],C1891:F3793,4,0)</f>
        <v>112</v>
      </c>
      <c r="L1890" t="str">
        <f>VLOOKUP(Table1314[[#This Row],[PrevRecordType]],RecordTypes!$B$13:$C$27,2,0)</f>
        <v>Device Connect Network</v>
      </c>
      <c r="M1890" t="str">
        <f>+VLOOKUP(Table1314[[#This Row],[DeviceMAC]],C1891:H3793,5,0)</f>
        <v>Device Connect Network</v>
      </c>
    </row>
    <row r="1891" spans="2:13" ht="28.8" x14ac:dyDescent="0.3">
      <c r="B1891" s="5" t="s">
        <v>29</v>
      </c>
      <c r="C1891" s="5" t="s">
        <v>41</v>
      </c>
      <c r="D1891" s="6">
        <v>44339</v>
      </c>
      <c r="E1891" s="28">
        <v>44339.279513888898</v>
      </c>
      <c r="F1891" s="7">
        <v>123</v>
      </c>
      <c r="G1891" s="7" t="str">
        <f>VLOOKUP(Table1314[[#This Row],[LogRecordType]],RecordTypes!$B$13:$C$27,2,0)</f>
        <v>User Login Start is Good</v>
      </c>
      <c r="H1891" s="5" t="s">
        <v>45</v>
      </c>
      <c r="I1891" s="30">
        <f t="shared" si="29"/>
        <v>44339</v>
      </c>
      <c r="J1891" s="29">
        <f>+VLOOKUP(Table1314[[#This Row],[DeviceMAC]],C1892:F3794,3,0)</f>
        <v>44339.279375000006</v>
      </c>
      <c r="K1891">
        <f>+VLOOKUP(Table1314[[#This Row],[DeviceMAC]],C1892:F3794,4,0)</f>
        <v>113</v>
      </c>
      <c r="L1891" t="str">
        <f>VLOOKUP(Table1314[[#This Row],[PrevRecordType]],RecordTypes!$B$13:$C$27,2,0)</f>
        <v>User Login Start</v>
      </c>
      <c r="M1891" t="str">
        <f>+VLOOKUP(Table1314[[#This Row],[DeviceMAC]],C1892:H3794,5,0)</f>
        <v>User Login Start</v>
      </c>
    </row>
    <row r="1892" spans="2:13" hidden="1" x14ac:dyDescent="0.3">
      <c r="B1892" s="5" t="s">
        <v>29</v>
      </c>
      <c r="C1892" s="5" t="s">
        <v>41</v>
      </c>
      <c r="D1892" s="6">
        <v>44339</v>
      </c>
      <c r="E1892" s="28">
        <v>44339.279375000006</v>
      </c>
      <c r="F1892" s="7">
        <v>113</v>
      </c>
      <c r="G1892" s="7" t="str">
        <f>VLOOKUP(Table1314[[#This Row],[LogRecordType]],RecordTypes!$B$13:$C$27,2,0)</f>
        <v>User Login Start</v>
      </c>
      <c r="H1892" s="5" t="s">
        <v>45</v>
      </c>
      <c r="I1892" s="30">
        <f t="shared" si="29"/>
        <v>44339</v>
      </c>
      <c r="J1892" s="29">
        <f>+VLOOKUP(Table1314[[#This Row],[DeviceMAC]],C1893:F3795,3,0)</f>
        <v>44339.274305555555</v>
      </c>
      <c r="K1892">
        <f>+VLOOKUP(Table1314[[#This Row],[DeviceMAC]],C1893:F3795,4,0)</f>
        <v>112</v>
      </c>
      <c r="L1892" t="str">
        <f>VLOOKUP(Table1314[[#This Row],[PrevRecordType]],RecordTypes!$B$13:$C$27,2,0)</f>
        <v>Device Connect Network</v>
      </c>
      <c r="M1892" t="str">
        <f>+VLOOKUP(Table1314[[#This Row],[DeviceMAC]],C1893:H3795,5,0)</f>
        <v>Device Connect Network</v>
      </c>
    </row>
    <row r="1893" spans="2:13" ht="28.8" hidden="1" x14ac:dyDescent="0.3">
      <c r="B1893" s="5" t="s">
        <v>26</v>
      </c>
      <c r="C1893" s="5" t="s">
        <v>43</v>
      </c>
      <c r="D1893" s="6">
        <v>44339</v>
      </c>
      <c r="E1893" s="28">
        <v>44339.279282407406</v>
      </c>
      <c r="F1893" s="7">
        <v>112</v>
      </c>
      <c r="G1893" s="7" t="str">
        <f>VLOOKUP(Table1314[[#This Row],[LogRecordType]],RecordTypes!$B$13:$C$27,2,0)</f>
        <v>Device Connect Network</v>
      </c>
      <c r="H1893" s="5" t="s">
        <v>44</v>
      </c>
      <c r="I1893" s="30">
        <f t="shared" si="29"/>
        <v>44339</v>
      </c>
      <c r="J1893" s="29">
        <f>+VLOOKUP(Table1314[[#This Row],[DeviceMAC]],C1894:F3796,3,0)</f>
        <v>44339.279178240737</v>
      </c>
      <c r="K1893">
        <f>+VLOOKUP(Table1314[[#This Row],[DeviceMAC]],C1894:F3796,4,0)</f>
        <v>106</v>
      </c>
      <c r="L1893" t="str">
        <f>VLOOKUP(Table1314[[#This Row],[PrevRecordType]],RecordTypes!$B$13:$C$27,2,0)</f>
        <v>Device Start is Good</v>
      </c>
      <c r="M1893" t="str">
        <f>+VLOOKUP(Table1314[[#This Row],[DeviceMAC]],C1894:H3796,5,0)</f>
        <v>Device Start is Good</v>
      </c>
    </row>
    <row r="1894" spans="2:13" hidden="1" x14ac:dyDescent="0.3">
      <c r="B1894" s="5" t="s">
        <v>26</v>
      </c>
      <c r="C1894" s="5" t="s">
        <v>43</v>
      </c>
      <c r="D1894" s="6">
        <v>44339</v>
      </c>
      <c r="E1894" s="28">
        <v>44339.279178240737</v>
      </c>
      <c r="F1894" s="7">
        <v>106</v>
      </c>
      <c r="G1894" s="7" t="str">
        <f>VLOOKUP(Table1314[[#This Row],[LogRecordType]],RecordTypes!$B$13:$C$27,2,0)</f>
        <v>Device Start is Good</v>
      </c>
      <c r="H1894" s="5" t="s">
        <v>44</v>
      </c>
      <c r="I1894" s="30">
        <f t="shared" si="29"/>
        <v>44339</v>
      </c>
      <c r="J1894" s="29">
        <f>+VLOOKUP(Table1314[[#This Row],[DeviceMAC]],C1895:F3797,3,0)</f>
        <v>44339.278252314813</v>
      </c>
      <c r="K1894">
        <f>+VLOOKUP(Table1314[[#This Row],[DeviceMAC]],C1895:F3797,4,0)</f>
        <v>102</v>
      </c>
      <c r="L1894" t="str">
        <f>VLOOKUP(Table1314[[#This Row],[PrevRecordType]],RecordTypes!$B$13:$C$27,2,0)</f>
        <v>Device Start</v>
      </c>
      <c r="M1894" t="str">
        <f>+VLOOKUP(Table1314[[#This Row],[DeviceMAC]],C1895:H3797,5,0)</f>
        <v>Device Start</v>
      </c>
    </row>
    <row r="1895" spans="2:13" hidden="1" x14ac:dyDescent="0.3">
      <c r="B1895" s="5" t="s">
        <v>26</v>
      </c>
      <c r="C1895" s="5" t="s">
        <v>43</v>
      </c>
      <c r="D1895" s="6">
        <v>44339</v>
      </c>
      <c r="E1895" s="28">
        <v>44339.278252314813</v>
      </c>
      <c r="F1895" s="7">
        <v>102</v>
      </c>
      <c r="G1895" s="7" t="str">
        <f>VLOOKUP(Table1314[[#This Row],[LogRecordType]],RecordTypes!$B$13:$C$27,2,0)</f>
        <v>Device Start</v>
      </c>
      <c r="H1895" s="5" t="s">
        <v>44</v>
      </c>
      <c r="I1895" s="30" t="e">
        <f t="shared" si="29"/>
        <v>#N/A</v>
      </c>
      <c r="J1895" s="29" t="e">
        <f>+VLOOKUP(Table1314[[#This Row],[DeviceMAC]],C1896:F3798,3,0)</f>
        <v>#N/A</v>
      </c>
      <c r="K1895" t="e">
        <f>+VLOOKUP(Table1314[[#This Row],[DeviceMAC]],C1896:F3798,4,0)</f>
        <v>#N/A</v>
      </c>
      <c r="L1895" t="e">
        <f>VLOOKUP(Table1314[[#This Row],[PrevRecordType]],RecordTypes!$B$13:$C$27,2,0)</f>
        <v>#N/A</v>
      </c>
      <c r="M1895" t="e">
        <f>+VLOOKUP(Table1314[[#This Row],[DeviceMAC]],C1896:H3798,5,0)</f>
        <v>#N/A</v>
      </c>
    </row>
    <row r="1896" spans="2:13" ht="28.8" hidden="1" x14ac:dyDescent="0.3">
      <c r="B1896" s="5" t="s">
        <v>29</v>
      </c>
      <c r="C1896" s="5" t="s">
        <v>41</v>
      </c>
      <c r="D1896" s="6">
        <v>44339</v>
      </c>
      <c r="E1896" s="28">
        <v>44339.274305555555</v>
      </c>
      <c r="F1896" s="7">
        <v>112</v>
      </c>
      <c r="G1896" s="7" t="str">
        <f>VLOOKUP(Table1314[[#This Row],[LogRecordType]],RecordTypes!$B$13:$C$27,2,0)</f>
        <v>Device Connect Network</v>
      </c>
      <c r="H1896" s="5" t="s">
        <v>42</v>
      </c>
      <c r="I1896" s="30" t="e">
        <f t="shared" si="29"/>
        <v>#N/A</v>
      </c>
      <c r="J1896" s="29" t="e">
        <f>+VLOOKUP(Table1314[[#This Row],[DeviceMAC]],C1897:F3799,3,0)</f>
        <v>#N/A</v>
      </c>
      <c r="K1896" t="e">
        <f>+VLOOKUP(Table1314[[#This Row],[DeviceMAC]],C1897:F3799,4,0)</f>
        <v>#N/A</v>
      </c>
      <c r="L1896" t="e">
        <f>VLOOKUP(Table1314[[#This Row],[PrevRecordType]],RecordTypes!$B$13:$C$27,2,0)</f>
        <v>#N/A</v>
      </c>
      <c r="M1896" t="e">
        <f>+VLOOKUP(Table1314[[#This Row],[DeviceMAC]],C1897:H3799,5,0)</f>
        <v>#N/A</v>
      </c>
    </row>
    <row r="1897" spans="2:13" ht="28.8" x14ac:dyDescent="0.3">
      <c r="B1897" s="5" t="s">
        <v>26</v>
      </c>
      <c r="C1897" s="5" t="s">
        <v>37</v>
      </c>
      <c r="D1897" s="6">
        <v>44339</v>
      </c>
      <c r="E1897" s="28">
        <v>44339.264293981476</v>
      </c>
      <c r="F1897" s="7">
        <v>123</v>
      </c>
      <c r="G1897" s="7" t="str">
        <f>VLOOKUP(Table1314[[#This Row],[LogRecordType]],RecordTypes!$B$13:$C$27,2,0)</f>
        <v>User Login Start is Good</v>
      </c>
      <c r="H1897" s="5" t="s">
        <v>40</v>
      </c>
      <c r="I1897" s="30">
        <f t="shared" si="29"/>
        <v>44339</v>
      </c>
      <c r="J1897" s="29">
        <f>+VLOOKUP(Table1314[[#This Row],[DeviceMAC]],C1898:F3800,3,0)</f>
        <v>44339.264201388884</v>
      </c>
      <c r="K1897">
        <f>+VLOOKUP(Table1314[[#This Row],[DeviceMAC]],C1898:F3800,4,0)</f>
        <v>113</v>
      </c>
      <c r="L1897" t="str">
        <f>VLOOKUP(Table1314[[#This Row],[PrevRecordType]],RecordTypes!$B$13:$C$27,2,0)</f>
        <v>User Login Start</v>
      </c>
      <c r="M1897" t="str">
        <f>+VLOOKUP(Table1314[[#This Row],[DeviceMAC]],C1898:H3800,5,0)</f>
        <v>User Login Start</v>
      </c>
    </row>
    <row r="1898" spans="2:13" ht="28.8" x14ac:dyDescent="0.3">
      <c r="B1898" s="5" t="s">
        <v>29</v>
      </c>
      <c r="C1898" s="5" t="s">
        <v>30</v>
      </c>
      <c r="D1898" s="6">
        <v>44339</v>
      </c>
      <c r="E1898" s="28">
        <v>44339.264247685183</v>
      </c>
      <c r="F1898" s="7">
        <v>123</v>
      </c>
      <c r="G1898" s="7" t="str">
        <f>VLOOKUP(Table1314[[#This Row],[LogRecordType]],RecordTypes!$B$13:$C$27,2,0)</f>
        <v>User Login Start is Good</v>
      </c>
      <c r="H1898" s="5" t="s">
        <v>36</v>
      </c>
      <c r="I1898" s="30">
        <f t="shared" si="29"/>
        <v>44339</v>
      </c>
      <c r="J1898" s="29">
        <f>+VLOOKUP(Table1314[[#This Row],[DeviceMAC]],C1899:F3801,3,0)</f>
        <v>44339.264178240737</v>
      </c>
      <c r="K1898">
        <f>+VLOOKUP(Table1314[[#This Row],[DeviceMAC]],C1899:F3801,4,0)</f>
        <v>113</v>
      </c>
      <c r="L1898" t="str">
        <f>VLOOKUP(Table1314[[#This Row],[PrevRecordType]],RecordTypes!$B$13:$C$27,2,0)</f>
        <v>User Login Start</v>
      </c>
      <c r="M1898" t="str">
        <f>+VLOOKUP(Table1314[[#This Row],[DeviceMAC]],C1899:H3801,5,0)</f>
        <v>User Login Start</v>
      </c>
    </row>
    <row r="1899" spans="2:13" ht="28.8" hidden="1" x14ac:dyDescent="0.3">
      <c r="B1899" s="5" t="s">
        <v>26</v>
      </c>
      <c r="C1899" s="5" t="s">
        <v>37</v>
      </c>
      <c r="D1899" s="6">
        <v>44339</v>
      </c>
      <c r="E1899" s="28">
        <v>44339.264201388884</v>
      </c>
      <c r="F1899" s="7">
        <v>113</v>
      </c>
      <c r="G1899" s="7" t="str">
        <f>VLOOKUP(Table1314[[#This Row],[LogRecordType]],RecordTypes!$B$13:$C$27,2,0)</f>
        <v>User Login Start</v>
      </c>
      <c r="H1899" s="5" t="s">
        <v>39</v>
      </c>
      <c r="I1899" s="30">
        <f t="shared" si="29"/>
        <v>44339</v>
      </c>
      <c r="J1899" s="29">
        <f>+VLOOKUP(Table1314[[#This Row],[DeviceMAC]],C1900:F3802,3,0)</f>
        <v>44339.263749999998</v>
      </c>
      <c r="K1899">
        <f>+VLOOKUP(Table1314[[#This Row],[DeviceMAC]],C1900:F3802,4,0)</f>
        <v>112</v>
      </c>
      <c r="L1899" t="str">
        <f>VLOOKUP(Table1314[[#This Row],[PrevRecordType]],RecordTypes!$B$13:$C$27,2,0)</f>
        <v>Device Connect Network</v>
      </c>
      <c r="M1899" t="str">
        <f>+VLOOKUP(Table1314[[#This Row],[DeviceMAC]],C1900:H3802,5,0)</f>
        <v>Device Connect Network</v>
      </c>
    </row>
    <row r="1900" spans="2:13" hidden="1" x14ac:dyDescent="0.3">
      <c r="B1900" s="5" t="s">
        <v>29</v>
      </c>
      <c r="C1900" s="5" t="s">
        <v>30</v>
      </c>
      <c r="D1900" s="6">
        <v>44339</v>
      </c>
      <c r="E1900" s="28">
        <v>44339.264178240737</v>
      </c>
      <c r="F1900" s="7">
        <v>113</v>
      </c>
      <c r="G1900" s="7" t="str">
        <f>VLOOKUP(Table1314[[#This Row],[LogRecordType]],RecordTypes!$B$13:$C$27,2,0)</f>
        <v>User Login Start</v>
      </c>
      <c r="H1900" s="5" t="s">
        <v>36</v>
      </c>
      <c r="I1900" s="30">
        <f t="shared" si="29"/>
        <v>44339</v>
      </c>
      <c r="J1900" s="29">
        <f>+VLOOKUP(Table1314[[#This Row],[DeviceMAC]],C1901:F3803,3,0)</f>
        <v>44339.261666666665</v>
      </c>
      <c r="K1900">
        <f>+VLOOKUP(Table1314[[#This Row],[DeviceMAC]],C1901:F3803,4,0)</f>
        <v>135</v>
      </c>
      <c r="L1900" t="str">
        <f>VLOOKUP(Table1314[[#This Row],[PrevRecordType]],RecordTypes!$B$13:$C$27,2,0)</f>
        <v>User Login Start Fail</v>
      </c>
      <c r="M1900" t="str">
        <f>+VLOOKUP(Table1314[[#This Row],[DeviceMAC]],C1901:H3803,5,0)</f>
        <v>User Login Start Fail</v>
      </c>
    </row>
    <row r="1901" spans="2:13" ht="28.8" hidden="1" x14ac:dyDescent="0.3">
      <c r="B1901" s="5" t="s">
        <v>26</v>
      </c>
      <c r="C1901" s="5" t="s">
        <v>37</v>
      </c>
      <c r="D1901" s="6">
        <v>44339</v>
      </c>
      <c r="E1901" s="28">
        <v>44339.263749999998</v>
      </c>
      <c r="F1901" s="7">
        <v>112</v>
      </c>
      <c r="G1901" s="7" t="str">
        <f>VLOOKUP(Table1314[[#This Row],[LogRecordType]],RecordTypes!$B$13:$C$27,2,0)</f>
        <v>Device Connect Network</v>
      </c>
      <c r="H1901" s="5" t="s">
        <v>38</v>
      </c>
      <c r="I1901" s="30">
        <f t="shared" si="29"/>
        <v>44339</v>
      </c>
      <c r="J1901" s="29">
        <f>+VLOOKUP(Table1314[[#This Row],[DeviceMAC]],C1902:F3804,3,0)</f>
        <v>44339.263645833329</v>
      </c>
      <c r="K1901">
        <f>+VLOOKUP(Table1314[[#This Row],[DeviceMAC]],C1902:F3804,4,0)</f>
        <v>106</v>
      </c>
      <c r="L1901" t="str">
        <f>VLOOKUP(Table1314[[#This Row],[PrevRecordType]],RecordTypes!$B$13:$C$27,2,0)</f>
        <v>Device Start is Good</v>
      </c>
      <c r="M1901" t="str">
        <f>+VLOOKUP(Table1314[[#This Row],[DeviceMAC]],C1902:H3804,5,0)</f>
        <v>Device Start is Good</v>
      </c>
    </row>
    <row r="1902" spans="2:13" hidden="1" x14ac:dyDescent="0.3">
      <c r="B1902" s="5" t="s">
        <v>26</v>
      </c>
      <c r="C1902" s="5" t="s">
        <v>37</v>
      </c>
      <c r="D1902" s="6">
        <v>44339</v>
      </c>
      <c r="E1902" s="28">
        <v>44339.263645833329</v>
      </c>
      <c r="F1902" s="7">
        <v>106</v>
      </c>
      <c r="G1902" s="7" t="str">
        <f>VLOOKUP(Table1314[[#This Row],[LogRecordType]],RecordTypes!$B$13:$C$27,2,0)</f>
        <v>Device Start is Good</v>
      </c>
      <c r="H1902" s="5" t="s">
        <v>38</v>
      </c>
      <c r="I1902" s="30">
        <f t="shared" si="29"/>
        <v>44339</v>
      </c>
      <c r="J1902" s="29">
        <f>+VLOOKUP(Table1314[[#This Row],[DeviceMAC]],C1903:F3805,3,0)</f>
        <v>44339.262939814806</v>
      </c>
      <c r="K1902">
        <f>+VLOOKUP(Table1314[[#This Row],[DeviceMAC]],C1903:F3805,4,0)</f>
        <v>102</v>
      </c>
      <c r="L1902" t="str">
        <f>VLOOKUP(Table1314[[#This Row],[PrevRecordType]],RecordTypes!$B$13:$C$27,2,0)</f>
        <v>Device Start</v>
      </c>
      <c r="M1902" t="str">
        <f>+VLOOKUP(Table1314[[#This Row],[DeviceMAC]],C1903:H3805,5,0)</f>
        <v>Device Start</v>
      </c>
    </row>
    <row r="1903" spans="2:13" hidden="1" x14ac:dyDescent="0.3">
      <c r="B1903" s="5" t="s">
        <v>26</v>
      </c>
      <c r="C1903" s="5" t="s">
        <v>37</v>
      </c>
      <c r="D1903" s="6">
        <v>44339</v>
      </c>
      <c r="E1903" s="28">
        <v>44339.262939814806</v>
      </c>
      <c r="F1903" s="7">
        <v>102</v>
      </c>
      <c r="G1903" s="7" t="str">
        <f>VLOOKUP(Table1314[[#This Row],[LogRecordType]],RecordTypes!$B$13:$C$27,2,0)</f>
        <v>Device Start</v>
      </c>
      <c r="H1903" s="5" t="s">
        <v>38</v>
      </c>
      <c r="I1903" s="30" t="e">
        <f t="shared" si="29"/>
        <v>#N/A</v>
      </c>
      <c r="J1903" s="29" t="e">
        <f>+VLOOKUP(Table1314[[#This Row],[DeviceMAC]],C1904:F3806,3,0)</f>
        <v>#N/A</v>
      </c>
      <c r="K1903" t="e">
        <f>+VLOOKUP(Table1314[[#This Row],[DeviceMAC]],C1904:F3806,4,0)</f>
        <v>#N/A</v>
      </c>
      <c r="L1903" t="e">
        <f>VLOOKUP(Table1314[[#This Row],[PrevRecordType]],RecordTypes!$B$13:$C$27,2,0)</f>
        <v>#N/A</v>
      </c>
      <c r="M1903" t="e">
        <f>+VLOOKUP(Table1314[[#This Row],[DeviceMAC]],C1904:H3806,5,0)</f>
        <v>#N/A</v>
      </c>
    </row>
    <row r="1904" spans="2:13" hidden="1" x14ac:dyDescent="0.3">
      <c r="B1904" s="5" t="s">
        <v>29</v>
      </c>
      <c r="C1904" s="5" t="s">
        <v>30</v>
      </c>
      <c r="D1904" s="6">
        <v>44339</v>
      </c>
      <c r="E1904" s="28">
        <v>44339.261666666665</v>
      </c>
      <c r="F1904" s="7">
        <v>135</v>
      </c>
      <c r="G1904" s="7" t="str">
        <f>VLOOKUP(Table1314[[#This Row],[LogRecordType]],RecordTypes!$B$13:$C$27,2,0)</f>
        <v>User Login Start Fail</v>
      </c>
      <c r="H1904" s="5" t="s">
        <v>36</v>
      </c>
      <c r="I1904" s="30">
        <f t="shared" si="29"/>
        <v>44339</v>
      </c>
      <c r="J1904" s="29">
        <f>+VLOOKUP(Table1314[[#This Row],[DeviceMAC]],C1905:F3807,3,0)</f>
        <v>44339.261597222219</v>
      </c>
      <c r="K1904">
        <f>+VLOOKUP(Table1314[[#This Row],[DeviceMAC]],C1905:F3807,4,0)</f>
        <v>113</v>
      </c>
      <c r="L1904" t="str">
        <f>VLOOKUP(Table1314[[#This Row],[PrevRecordType]],RecordTypes!$B$13:$C$27,2,0)</f>
        <v>User Login Start</v>
      </c>
      <c r="M1904" t="str">
        <f>+VLOOKUP(Table1314[[#This Row],[DeviceMAC]],C1905:H3807,5,0)</f>
        <v>User Login Start</v>
      </c>
    </row>
    <row r="1905" spans="2:13" hidden="1" x14ac:dyDescent="0.3">
      <c r="B1905" s="5" t="s">
        <v>29</v>
      </c>
      <c r="C1905" s="5" t="s">
        <v>30</v>
      </c>
      <c r="D1905" s="6">
        <v>44339</v>
      </c>
      <c r="E1905" s="28">
        <v>44339.261597222219</v>
      </c>
      <c r="F1905" s="7">
        <v>113</v>
      </c>
      <c r="G1905" s="7" t="str">
        <f>VLOOKUP(Table1314[[#This Row],[LogRecordType]],RecordTypes!$B$13:$C$27,2,0)</f>
        <v>User Login Start</v>
      </c>
      <c r="H1905" s="5" t="s">
        <v>36</v>
      </c>
      <c r="I1905" s="30">
        <f t="shared" si="29"/>
        <v>44339</v>
      </c>
      <c r="J1905" s="29">
        <f>+VLOOKUP(Table1314[[#This Row],[DeviceMAC]],C1906:F3808,3,0)</f>
        <v>44339.257291666669</v>
      </c>
      <c r="K1905">
        <f>+VLOOKUP(Table1314[[#This Row],[DeviceMAC]],C1906:F3808,4,0)</f>
        <v>112</v>
      </c>
      <c r="L1905" t="str">
        <f>VLOOKUP(Table1314[[#This Row],[PrevRecordType]],RecordTypes!$B$13:$C$27,2,0)</f>
        <v>Device Connect Network</v>
      </c>
      <c r="M1905" t="str">
        <f>+VLOOKUP(Table1314[[#This Row],[DeviceMAC]],C1906:H3808,5,0)</f>
        <v>Device Connect Network</v>
      </c>
    </row>
    <row r="1906" spans="2:13" ht="28.8" x14ac:dyDescent="0.3">
      <c r="B1906" s="5" t="s">
        <v>26</v>
      </c>
      <c r="C1906" s="5" t="s">
        <v>32</v>
      </c>
      <c r="D1906" s="6">
        <v>44339</v>
      </c>
      <c r="E1906" s="28">
        <v>44339.26130787038</v>
      </c>
      <c r="F1906" s="7">
        <v>123</v>
      </c>
      <c r="G1906" s="7" t="str">
        <f>VLOOKUP(Table1314[[#This Row],[LogRecordType]],RecordTypes!$B$13:$C$27,2,0)</f>
        <v>User Login Start is Good</v>
      </c>
      <c r="H1906" s="5" t="s">
        <v>34</v>
      </c>
      <c r="I1906" s="30">
        <f t="shared" si="29"/>
        <v>44339</v>
      </c>
      <c r="J1906" s="29">
        <f>+VLOOKUP(Table1314[[#This Row],[DeviceMAC]],C1907:F3809,3,0)</f>
        <v>44339.261226851864</v>
      </c>
      <c r="K1906">
        <f>+VLOOKUP(Table1314[[#This Row],[DeviceMAC]],C1907:F3809,4,0)</f>
        <v>113</v>
      </c>
      <c r="L1906" t="str">
        <f>VLOOKUP(Table1314[[#This Row],[PrevRecordType]],RecordTypes!$B$13:$C$27,2,0)</f>
        <v>User Login Start</v>
      </c>
      <c r="M1906" t="str">
        <f>+VLOOKUP(Table1314[[#This Row],[DeviceMAC]],C1907:H3809,5,0)</f>
        <v>User Login Start</v>
      </c>
    </row>
    <row r="1907" spans="2:13" ht="28.8" hidden="1" x14ac:dyDescent="0.3">
      <c r="B1907" s="5" t="s">
        <v>26</v>
      </c>
      <c r="C1907" s="5" t="s">
        <v>32</v>
      </c>
      <c r="D1907" s="6">
        <v>44339</v>
      </c>
      <c r="E1907" s="28">
        <v>44339.261226851864</v>
      </c>
      <c r="F1907" s="7">
        <v>113</v>
      </c>
      <c r="G1907" s="7" t="str">
        <f>VLOOKUP(Table1314[[#This Row],[LogRecordType]],RecordTypes!$B$13:$C$27,2,0)</f>
        <v>User Login Start</v>
      </c>
      <c r="H1907" s="5" t="s">
        <v>35</v>
      </c>
      <c r="I1907" s="30">
        <f t="shared" si="29"/>
        <v>44339</v>
      </c>
      <c r="J1907" s="29">
        <f>+VLOOKUP(Table1314[[#This Row],[DeviceMAC]],C1908:F3810,3,0)</f>
        <v>44339.261076388902</v>
      </c>
      <c r="K1907">
        <f>+VLOOKUP(Table1314[[#This Row],[DeviceMAC]],C1908:F3810,4,0)</f>
        <v>112</v>
      </c>
      <c r="L1907" t="str">
        <f>VLOOKUP(Table1314[[#This Row],[PrevRecordType]],RecordTypes!$B$13:$C$27,2,0)</f>
        <v>Device Connect Network</v>
      </c>
      <c r="M1907" t="str">
        <f>+VLOOKUP(Table1314[[#This Row],[DeviceMAC]],C1908:H3810,5,0)</f>
        <v>Device Connect Network</v>
      </c>
    </row>
    <row r="1908" spans="2:13" ht="28.8" hidden="1" x14ac:dyDescent="0.3">
      <c r="B1908" s="5" t="s">
        <v>26</v>
      </c>
      <c r="C1908" s="5" t="s">
        <v>32</v>
      </c>
      <c r="D1908" s="6">
        <v>44339</v>
      </c>
      <c r="E1908" s="28">
        <v>44339.261076388902</v>
      </c>
      <c r="F1908" s="7">
        <v>112</v>
      </c>
      <c r="G1908" s="7" t="str">
        <f>VLOOKUP(Table1314[[#This Row],[LogRecordType]],RecordTypes!$B$13:$C$27,2,0)</f>
        <v>Device Connect Network</v>
      </c>
      <c r="H1908" s="5" t="s">
        <v>33</v>
      </c>
      <c r="I1908" s="30">
        <f t="shared" si="29"/>
        <v>44339</v>
      </c>
      <c r="J1908" s="29">
        <f>+VLOOKUP(Table1314[[#This Row],[DeviceMAC]],C1909:F3811,3,0)</f>
        <v>44339.260972222233</v>
      </c>
      <c r="K1908">
        <f>+VLOOKUP(Table1314[[#This Row],[DeviceMAC]],C1909:F3811,4,0)</f>
        <v>106</v>
      </c>
      <c r="L1908" t="str">
        <f>VLOOKUP(Table1314[[#This Row],[PrevRecordType]],RecordTypes!$B$13:$C$27,2,0)</f>
        <v>Device Start is Good</v>
      </c>
      <c r="M1908" t="str">
        <f>+VLOOKUP(Table1314[[#This Row],[DeviceMAC]],C1909:H3811,5,0)</f>
        <v>Device Start is Good</v>
      </c>
    </row>
    <row r="1909" spans="2:13" hidden="1" x14ac:dyDescent="0.3">
      <c r="B1909" s="5" t="s">
        <v>26</v>
      </c>
      <c r="C1909" s="5" t="s">
        <v>32</v>
      </c>
      <c r="D1909" s="6">
        <v>44339</v>
      </c>
      <c r="E1909" s="28">
        <v>44339.260972222233</v>
      </c>
      <c r="F1909" s="7">
        <v>106</v>
      </c>
      <c r="G1909" s="7" t="str">
        <f>VLOOKUP(Table1314[[#This Row],[LogRecordType]],RecordTypes!$B$13:$C$27,2,0)</f>
        <v>Device Start is Good</v>
      </c>
      <c r="H1909" s="5" t="s">
        <v>33</v>
      </c>
      <c r="I1909" s="30">
        <f t="shared" si="29"/>
        <v>44339</v>
      </c>
      <c r="J1909" s="29">
        <f>+VLOOKUP(Table1314[[#This Row],[DeviceMAC]],C1910:F3812,3,0)</f>
        <v>44339.260115740748</v>
      </c>
      <c r="K1909">
        <f>+VLOOKUP(Table1314[[#This Row],[DeviceMAC]],C1910:F3812,4,0)</f>
        <v>102</v>
      </c>
      <c r="L1909" t="str">
        <f>VLOOKUP(Table1314[[#This Row],[PrevRecordType]],RecordTypes!$B$13:$C$27,2,0)</f>
        <v>Device Start</v>
      </c>
      <c r="M1909" t="str">
        <f>+VLOOKUP(Table1314[[#This Row],[DeviceMAC]],C1910:H3812,5,0)</f>
        <v>Device Start</v>
      </c>
    </row>
    <row r="1910" spans="2:13" ht="28.8" x14ac:dyDescent="0.3">
      <c r="B1910" s="5" t="s">
        <v>26</v>
      </c>
      <c r="C1910" s="5" t="s">
        <v>27</v>
      </c>
      <c r="D1910" s="6">
        <v>44339</v>
      </c>
      <c r="E1910" s="28">
        <v>44339.260694444449</v>
      </c>
      <c r="F1910" s="7">
        <v>123</v>
      </c>
      <c r="G1910" s="7" t="str">
        <f>VLOOKUP(Table1314[[#This Row],[LogRecordType]],RecordTypes!$B$13:$C$27,2,0)</f>
        <v>User Login Start is Good</v>
      </c>
      <c r="H1910" s="5" t="s">
        <v>34</v>
      </c>
      <c r="I1910" s="30">
        <f t="shared" si="29"/>
        <v>44339</v>
      </c>
      <c r="J1910" s="29">
        <f>+VLOOKUP(Table1314[[#This Row],[DeviceMAC]],C1911:F3813,3,0)</f>
        <v>44339.260682870372</v>
      </c>
      <c r="K1910">
        <f>+VLOOKUP(Table1314[[#This Row],[DeviceMAC]],C1911:F3813,4,0)</f>
        <v>113</v>
      </c>
      <c r="L1910" t="str">
        <f>VLOOKUP(Table1314[[#This Row],[PrevRecordType]],RecordTypes!$B$13:$C$27,2,0)</f>
        <v>User Login Start</v>
      </c>
      <c r="M1910" t="str">
        <f>+VLOOKUP(Table1314[[#This Row],[DeviceMAC]],C1911:H3813,5,0)</f>
        <v>User Login Start</v>
      </c>
    </row>
    <row r="1911" spans="2:13" hidden="1" x14ac:dyDescent="0.3">
      <c r="B1911" s="5" t="s">
        <v>26</v>
      </c>
      <c r="C1911" s="5" t="s">
        <v>27</v>
      </c>
      <c r="D1911" s="6">
        <v>44339</v>
      </c>
      <c r="E1911" s="28">
        <v>44339.260682870372</v>
      </c>
      <c r="F1911" s="7">
        <v>113</v>
      </c>
      <c r="G1911" s="7" t="str">
        <f>VLOOKUP(Table1314[[#This Row],[LogRecordType]],RecordTypes!$B$13:$C$27,2,0)</f>
        <v>User Login Start</v>
      </c>
      <c r="H1911" s="5" t="s">
        <v>34</v>
      </c>
      <c r="I1911" s="30">
        <f t="shared" si="29"/>
        <v>44339</v>
      </c>
      <c r="J1911" s="29">
        <f>+VLOOKUP(Table1314[[#This Row],[DeviceMAC]],C1912:F3814,3,0)</f>
        <v>44339.255555555559</v>
      </c>
      <c r="K1911">
        <f>+VLOOKUP(Table1314[[#This Row],[DeviceMAC]],C1912:F3814,4,0)</f>
        <v>112</v>
      </c>
      <c r="L1911" t="str">
        <f>VLOOKUP(Table1314[[#This Row],[PrevRecordType]],RecordTypes!$B$13:$C$27,2,0)</f>
        <v>Device Connect Network</v>
      </c>
      <c r="M1911" t="str">
        <f>+VLOOKUP(Table1314[[#This Row],[DeviceMAC]],C1912:H3814,5,0)</f>
        <v>Device Connect Network</v>
      </c>
    </row>
    <row r="1912" spans="2:13" hidden="1" x14ac:dyDescent="0.3">
      <c r="B1912" s="5" t="s">
        <v>26</v>
      </c>
      <c r="C1912" s="5" t="s">
        <v>32</v>
      </c>
      <c r="D1912" s="6">
        <v>44339</v>
      </c>
      <c r="E1912" s="28">
        <v>44339.260115740748</v>
      </c>
      <c r="F1912" s="7">
        <v>102</v>
      </c>
      <c r="G1912" s="7" t="str">
        <f>VLOOKUP(Table1314[[#This Row],[LogRecordType]],RecordTypes!$B$13:$C$27,2,0)</f>
        <v>Device Start</v>
      </c>
      <c r="H1912" s="5" t="s">
        <v>33</v>
      </c>
      <c r="I1912" s="30" t="e">
        <f t="shared" si="29"/>
        <v>#N/A</v>
      </c>
      <c r="J1912" s="29" t="e">
        <f>+VLOOKUP(Table1314[[#This Row],[DeviceMAC]],C1913:F3815,3,0)</f>
        <v>#N/A</v>
      </c>
      <c r="K1912" t="e">
        <f>+VLOOKUP(Table1314[[#This Row],[DeviceMAC]],C1913:F3815,4,0)</f>
        <v>#N/A</v>
      </c>
      <c r="L1912" t="e">
        <f>VLOOKUP(Table1314[[#This Row],[PrevRecordType]],RecordTypes!$B$13:$C$27,2,0)</f>
        <v>#N/A</v>
      </c>
      <c r="M1912" t="e">
        <f>+VLOOKUP(Table1314[[#This Row],[DeviceMAC]],C1913:H3815,5,0)</f>
        <v>#N/A</v>
      </c>
    </row>
    <row r="1913" spans="2:13" ht="28.8" hidden="1" x14ac:dyDescent="0.3">
      <c r="B1913" s="5" t="s">
        <v>29</v>
      </c>
      <c r="C1913" s="5" t="s">
        <v>30</v>
      </c>
      <c r="D1913" s="6">
        <v>44339</v>
      </c>
      <c r="E1913" s="28">
        <v>44339.257291666669</v>
      </c>
      <c r="F1913" s="7">
        <v>112</v>
      </c>
      <c r="G1913" s="7" t="str">
        <f>VLOOKUP(Table1314[[#This Row],[LogRecordType]],RecordTypes!$B$13:$C$27,2,0)</f>
        <v>Device Connect Network</v>
      </c>
      <c r="H1913" s="5" t="s">
        <v>31</v>
      </c>
      <c r="I1913" s="30" t="e">
        <f t="shared" si="29"/>
        <v>#N/A</v>
      </c>
      <c r="J1913" s="29" t="e">
        <f>+VLOOKUP(Table1314[[#This Row],[DeviceMAC]],C1914:F3816,3,0)</f>
        <v>#N/A</v>
      </c>
      <c r="K1913" t="e">
        <f>+VLOOKUP(Table1314[[#This Row],[DeviceMAC]],C1914:F3816,4,0)</f>
        <v>#N/A</v>
      </c>
      <c r="L1913" t="e">
        <f>VLOOKUP(Table1314[[#This Row],[PrevRecordType]],RecordTypes!$B$13:$C$27,2,0)</f>
        <v>#N/A</v>
      </c>
      <c r="M1913" t="e">
        <f>+VLOOKUP(Table1314[[#This Row],[DeviceMAC]],C1914:H3816,5,0)</f>
        <v>#N/A</v>
      </c>
    </row>
    <row r="1914" spans="2:13" ht="28.8" hidden="1" x14ac:dyDescent="0.3">
      <c r="B1914" s="5" t="s">
        <v>26</v>
      </c>
      <c r="C1914" s="5" t="s">
        <v>27</v>
      </c>
      <c r="D1914" s="6">
        <v>44339</v>
      </c>
      <c r="E1914" s="28">
        <v>44339.255555555559</v>
      </c>
      <c r="F1914" s="7">
        <v>112</v>
      </c>
      <c r="G1914" s="7" t="str">
        <f>VLOOKUP(Table1314[[#This Row],[LogRecordType]],RecordTypes!$B$13:$C$27,2,0)</f>
        <v>Device Connect Network</v>
      </c>
      <c r="H1914" s="5" t="s">
        <v>28</v>
      </c>
      <c r="I1914" s="30" t="e">
        <f t="shared" si="29"/>
        <v>#N/A</v>
      </c>
      <c r="J1914" s="29" t="e">
        <f>+VLOOKUP(Table1314[[#This Row],[DeviceMAC]],C1915:F3817,3,0)</f>
        <v>#N/A</v>
      </c>
      <c r="K1914" t="e">
        <f>+VLOOKUP(Table1314[[#This Row],[DeviceMAC]],C1915:F3817,4,0)</f>
        <v>#N/A</v>
      </c>
      <c r="L1914" t="e">
        <f>VLOOKUP(Table1314[[#This Row],[PrevRecordType]],RecordTypes!$B$13:$C$27,2,0)</f>
        <v>#N/A</v>
      </c>
      <c r="M1914" t="e">
        <f>+VLOOKUP(Table1314[[#This Row],[DeviceMAC]],C1915:H3817,5,0)</f>
        <v>#N/A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F4141-0E5B-4A67-9A12-F0D0253D9D29}">
  <dimension ref="A1:M56"/>
  <sheetViews>
    <sheetView zoomScale="61" workbookViewId="0">
      <selection activeCell="D32" sqref="D32"/>
    </sheetView>
  </sheetViews>
  <sheetFormatPr defaultColWidth="8.77734375" defaultRowHeight="14.4" x14ac:dyDescent="0.3"/>
  <cols>
    <col min="3" max="3" width="49.77734375" customWidth="1"/>
    <col min="4" max="4" width="32.109375" customWidth="1"/>
    <col min="5" max="5" width="10" bestFit="1" customWidth="1"/>
    <col min="6" max="6" width="8.77734375" customWidth="1"/>
    <col min="7" max="7" width="15.44140625" customWidth="1"/>
    <col min="8" max="8" width="16" customWidth="1"/>
    <col min="9" max="9" width="21.6640625" customWidth="1"/>
    <col min="10" max="10" width="45.77734375" customWidth="1"/>
    <col min="11" max="12" width="13.109375" customWidth="1"/>
  </cols>
  <sheetData>
    <row r="1" spans="1:13" x14ac:dyDescent="0.3">
      <c r="A1" s="1" t="s">
        <v>210</v>
      </c>
      <c r="B1" s="1"/>
    </row>
    <row r="2" spans="1:13" x14ac:dyDescent="0.3">
      <c r="D2" s="2" t="s">
        <v>1</v>
      </c>
      <c r="E2" s="2" t="s">
        <v>2</v>
      </c>
      <c r="F2" s="2"/>
      <c r="H2" s="2" t="s">
        <v>8</v>
      </c>
      <c r="L2" s="2" t="s">
        <v>187</v>
      </c>
      <c r="M2" s="12">
        <v>45006</v>
      </c>
    </row>
    <row r="3" spans="1:13" x14ac:dyDescent="0.3">
      <c r="D3" s="2" t="s">
        <v>3</v>
      </c>
      <c r="E3" s="2"/>
      <c r="F3" s="2"/>
      <c r="H3">
        <v>1</v>
      </c>
      <c r="I3" t="s">
        <v>18</v>
      </c>
    </row>
    <row r="4" spans="1:13" x14ac:dyDescent="0.3">
      <c r="B4" s="2" t="s">
        <v>17</v>
      </c>
      <c r="C4" s="2"/>
      <c r="D4" s="2">
        <v>1</v>
      </c>
      <c r="E4" t="s">
        <v>188</v>
      </c>
      <c r="F4">
        <v>8839268</v>
      </c>
      <c r="H4">
        <v>2</v>
      </c>
      <c r="I4" t="s">
        <v>19</v>
      </c>
    </row>
    <row r="5" spans="1:13" x14ac:dyDescent="0.3">
      <c r="B5" s="2"/>
      <c r="C5" s="2"/>
      <c r="D5" s="2">
        <v>2</v>
      </c>
      <c r="E5" t="s">
        <v>189</v>
      </c>
      <c r="F5">
        <v>8841879</v>
      </c>
      <c r="H5">
        <v>3</v>
      </c>
      <c r="I5" t="s">
        <v>9</v>
      </c>
    </row>
    <row r="6" spans="1:13" x14ac:dyDescent="0.3">
      <c r="D6" s="2">
        <v>3</v>
      </c>
      <c r="E6" t="s">
        <v>190</v>
      </c>
      <c r="F6">
        <v>8833576</v>
      </c>
    </row>
    <row r="10" spans="1:13" x14ac:dyDescent="0.3">
      <c r="B10" t="s">
        <v>215</v>
      </c>
      <c r="D10" t="s">
        <v>216</v>
      </c>
    </row>
    <row r="11" spans="1:13" x14ac:dyDescent="0.3">
      <c r="E11" t="s">
        <v>217</v>
      </c>
    </row>
    <row r="13" spans="1:13" x14ac:dyDescent="0.3">
      <c r="B13" s="22" t="s">
        <v>220</v>
      </c>
      <c r="C13" t="s">
        <v>218</v>
      </c>
      <c r="D13" t="s">
        <v>187</v>
      </c>
      <c r="E13" t="s">
        <v>219</v>
      </c>
      <c r="F13" t="s">
        <v>20</v>
      </c>
      <c r="G13" t="s">
        <v>21</v>
      </c>
      <c r="H13" t="s">
        <v>221</v>
      </c>
    </row>
    <row r="14" spans="1:13" x14ac:dyDescent="0.3">
      <c r="B14" s="14">
        <v>102</v>
      </c>
      <c r="C14" t="s">
        <v>222</v>
      </c>
      <c r="H14" t="s">
        <v>223</v>
      </c>
    </row>
    <row r="15" spans="1:13" x14ac:dyDescent="0.3">
      <c r="B15" s="15">
        <v>106</v>
      </c>
      <c r="C15" t="s">
        <v>224</v>
      </c>
      <c r="H15" t="s">
        <v>223</v>
      </c>
    </row>
    <row r="16" spans="1:13" x14ac:dyDescent="0.3">
      <c r="B16" s="14">
        <v>107</v>
      </c>
      <c r="C16" t="s">
        <v>225</v>
      </c>
      <c r="H16" t="s">
        <v>226</v>
      </c>
    </row>
    <row r="17" spans="2:8" x14ac:dyDescent="0.3">
      <c r="B17" s="15">
        <v>112</v>
      </c>
      <c r="C17" t="s">
        <v>227</v>
      </c>
      <c r="H17" t="s">
        <v>228</v>
      </c>
    </row>
    <row r="18" spans="2:8" x14ac:dyDescent="0.3">
      <c r="B18" s="14">
        <v>113</v>
      </c>
      <c r="C18" t="s">
        <v>229</v>
      </c>
      <c r="H18" t="s">
        <v>230</v>
      </c>
    </row>
    <row r="19" spans="2:8" x14ac:dyDescent="0.3">
      <c r="B19" s="15">
        <v>119</v>
      </c>
      <c r="C19" t="s">
        <v>231</v>
      </c>
      <c r="H19" t="s">
        <v>232</v>
      </c>
    </row>
    <row r="20" spans="2:8" x14ac:dyDescent="0.3">
      <c r="B20" s="14">
        <v>123</v>
      </c>
      <c r="C20" t="s">
        <v>233</v>
      </c>
      <c r="H20" t="s">
        <v>234</v>
      </c>
    </row>
    <row r="21" spans="2:8" x14ac:dyDescent="0.3">
      <c r="B21" s="15">
        <v>135</v>
      </c>
      <c r="C21" t="s">
        <v>235</v>
      </c>
      <c r="H21" t="s">
        <v>236</v>
      </c>
    </row>
    <row r="22" spans="2:8" x14ac:dyDescent="0.3">
      <c r="B22" s="14">
        <v>139</v>
      </c>
      <c r="C22" t="s">
        <v>237</v>
      </c>
      <c r="H22" t="s">
        <v>230</v>
      </c>
    </row>
    <row r="23" spans="2:8" x14ac:dyDescent="0.3">
      <c r="B23" s="15">
        <v>144</v>
      </c>
      <c r="C23" t="s">
        <v>238</v>
      </c>
      <c r="H23" t="s">
        <v>234</v>
      </c>
    </row>
    <row r="24" spans="2:8" x14ac:dyDescent="0.3">
      <c r="B24" s="14">
        <v>149</v>
      </c>
      <c r="C24" t="s">
        <v>239</v>
      </c>
      <c r="H24" t="s">
        <v>223</v>
      </c>
    </row>
    <row r="25" spans="2:8" x14ac:dyDescent="0.3">
      <c r="B25" s="15">
        <v>151</v>
      </c>
      <c r="C25" t="s">
        <v>240</v>
      </c>
      <c r="H25" t="s">
        <v>223</v>
      </c>
    </row>
    <row r="26" spans="2:8" x14ac:dyDescent="0.3">
      <c r="B26" s="14">
        <v>156</v>
      </c>
      <c r="C26" t="s">
        <v>241</v>
      </c>
    </row>
    <row r="27" spans="2:8" x14ac:dyDescent="0.3">
      <c r="B27" s="15">
        <v>158</v>
      </c>
      <c r="C27" t="s">
        <v>242</v>
      </c>
      <c r="H27" t="s">
        <v>228</v>
      </c>
    </row>
    <row r="29" spans="2:8" x14ac:dyDescent="0.3">
      <c r="C29" t="s">
        <v>187</v>
      </c>
      <c r="D29" t="s">
        <v>219</v>
      </c>
      <c r="E29" t="s">
        <v>20</v>
      </c>
      <c r="F29" t="s">
        <v>21</v>
      </c>
      <c r="G29" t="s">
        <v>220</v>
      </c>
      <c r="H29" t="s">
        <v>221</v>
      </c>
    </row>
    <row r="30" spans="2:8" x14ac:dyDescent="0.3">
      <c r="C30" s="20">
        <v>44746</v>
      </c>
      <c r="D30" s="21">
        <v>0.25</v>
      </c>
      <c r="E30" t="s">
        <v>243</v>
      </c>
      <c r="F30" t="s">
        <v>244</v>
      </c>
      <c r="G30">
        <v>102</v>
      </c>
      <c r="H30" t="s">
        <v>245</v>
      </c>
    </row>
    <row r="31" spans="2:8" x14ac:dyDescent="0.3">
      <c r="C31" s="20">
        <v>44746</v>
      </c>
      <c r="D31" s="21">
        <v>0.25138888888888888</v>
      </c>
      <c r="E31" t="s">
        <v>243</v>
      </c>
      <c r="F31" t="s">
        <v>244</v>
      </c>
      <c r="G31">
        <v>106</v>
      </c>
      <c r="H31" t="s">
        <v>245</v>
      </c>
    </row>
    <row r="32" spans="2:8" x14ac:dyDescent="0.3">
      <c r="C32" s="20">
        <v>44746</v>
      </c>
      <c r="D32" s="21">
        <v>0.25069444444444444</v>
      </c>
      <c r="E32" t="s">
        <v>243</v>
      </c>
      <c r="F32" t="s">
        <v>246</v>
      </c>
      <c r="G32">
        <v>112</v>
      </c>
      <c r="H32" t="s">
        <v>247</v>
      </c>
    </row>
    <row r="33" spans="3:8" x14ac:dyDescent="0.3">
      <c r="C33" s="20">
        <v>44746</v>
      </c>
      <c r="D33" s="21">
        <v>0.25277777777777777</v>
      </c>
      <c r="E33" t="s">
        <v>243</v>
      </c>
      <c r="F33" t="s">
        <v>244</v>
      </c>
      <c r="G33">
        <v>113</v>
      </c>
      <c r="H33" t="s">
        <v>248</v>
      </c>
    </row>
    <row r="34" spans="3:8" x14ac:dyDescent="0.3">
      <c r="C34" s="20">
        <v>44746</v>
      </c>
      <c r="D34" s="21">
        <v>0.25347222222222221</v>
      </c>
      <c r="E34" t="s">
        <v>243</v>
      </c>
      <c r="F34" t="s">
        <v>244</v>
      </c>
      <c r="G34">
        <v>123</v>
      </c>
      <c r="H34" t="s">
        <v>249</v>
      </c>
    </row>
    <row r="35" spans="3:8" x14ac:dyDescent="0.3">
      <c r="C35" s="20">
        <v>44746</v>
      </c>
      <c r="D35" s="21">
        <v>0.25555555555555559</v>
      </c>
      <c r="E35" t="s">
        <v>243</v>
      </c>
      <c r="F35" t="s">
        <v>250</v>
      </c>
      <c r="G35">
        <v>112</v>
      </c>
    </row>
    <row r="36" spans="3:8" x14ac:dyDescent="0.3">
      <c r="C36" s="20">
        <v>44746</v>
      </c>
      <c r="D36" s="21">
        <v>0.25625000000000003</v>
      </c>
      <c r="E36" t="s">
        <v>243</v>
      </c>
      <c r="F36" t="s">
        <v>251</v>
      </c>
      <c r="G36">
        <v>112</v>
      </c>
    </row>
    <row r="37" spans="3:8" x14ac:dyDescent="0.3">
      <c r="C37" s="20">
        <v>44746</v>
      </c>
      <c r="D37" s="21">
        <v>0.25625000000000003</v>
      </c>
      <c r="E37" t="s">
        <v>243</v>
      </c>
      <c r="F37" t="s">
        <v>250</v>
      </c>
      <c r="G37">
        <v>113</v>
      </c>
      <c r="H37" t="s">
        <v>252</v>
      </c>
    </row>
    <row r="38" spans="3:8" x14ac:dyDescent="0.3">
      <c r="C38" s="20">
        <v>44746</v>
      </c>
      <c r="D38" s="21">
        <v>0.25833333333333336</v>
      </c>
      <c r="E38" t="s">
        <v>243</v>
      </c>
      <c r="F38" t="s">
        <v>251</v>
      </c>
      <c r="G38">
        <v>113</v>
      </c>
      <c r="H38" t="s">
        <v>253</v>
      </c>
    </row>
    <row r="39" spans="3:8" x14ac:dyDescent="0.3">
      <c r="C39" s="20">
        <v>44746</v>
      </c>
      <c r="D39" s="21">
        <v>0.26041666666666669</v>
      </c>
      <c r="E39" t="s">
        <v>243</v>
      </c>
      <c r="F39" t="s">
        <v>254</v>
      </c>
      <c r="G39">
        <v>112</v>
      </c>
    </row>
    <row r="40" spans="3:8" x14ac:dyDescent="0.3">
      <c r="C40" s="20">
        <v>44746</v>
      </c>
      <c r="D40" s="21">
        <v>0.26180555555555557</v>
      </c>
      <c r="E40" t="s">
        <v>243</v>
      </c>
      <c r="F40" t="s">
        <v>254</v>
      </c>
      <c r="G40">
        <v>113</v>
      </c>
      <c r="H40" t="s">
        <v>255</v>
      </c>
    </row>
    <row r="41" spans="3:8" x14ac:dyDescent="0.3">
      <c r="C41" s="20">
        <v>44746</v>
      </c>
      <c r="D41" s="21">
        <v>0.26180555555555557</v>
      </c>
      <c r="E41" t="s">
        <v>243</v>
      </c>
      <c r="F41" t="s">
        <v>254</v>
      </c>
      <c r="G41">
        <v>119</v>
      </c>
      <c r="H41" t="s">
        <v>256</v>
      </c>
    </row>
    <row r="42" spans="3:8" x14ac:dyDescent="0.3">
      <c r="C42" s="20">
        <v>44746</v>
      </c>
      <c r="D42" s="21">
        <v>0.26250000000000001</v>
      </c>
      <c r="E42" t="s">
        <v>243</v>
      </c>
      <c r="F42" t="s">
        <v>254</v>
      </c>
      <c r="G42">
        <v>113</v>
      </c>
      <c r="H42" t="s">
        <v>255</v>
      </c>
    </row>
    <row r="44" spans="3:8" x14ac:dyDescent="0.3">
      <c r="C44" s="20">
        <v>44746</v>
      </c>
      <c r="D44" s="21">
        <v>0.50694444444444442</v>
      </c>
      <c r="E44" t="s">
        <v>243</v>
      </c>
      <c r="F44" t="s">
        <v>250</v>
      </c>
      <c r="G44">
        <v>156</v>
      </c>
    </row>
    <row r="45" spans="3:8" x14ac:dyDescent="0.3">
      <c r="C45" s="20">
        <v>44746</v>
      </c>
      <c r="D45" s="21">
        <v>0.50763888888888886</v>
      </c>
      <c r="E45" t="s">
        <v>243</v>
      </c>
      <c r="F45" t="s">
        <v>244</v>
      </c>
      <c r="G45">
        <v>139</v>
      </c>
      <c r="H45" t="s">
        <v>248</v>
      </c>
    </row>
    <row r="46" spans="3:8" x14ac:dyDescent="0.3">
      <c r="C46" s="20">
        <v>44746</v>
      </c>
      <c r="D46" s="21">
        <v>0.50763888888888886</v>
      </c>
      <c r="E46" t="s">
        <v>243</v>
      </c>
      <c r="F46" t="s">
        <v>244</v>
      </c>
      <c r="G46">
        <v>144</v>
      </c>
      <c r="H46" t="s">
        <v>249</v>
      </c>
    </row>
    <row r="47" spans="3:8" x14ac:dyDescent="0.3">
      <c r="C47" s="20">
        <v>44746</v>
      </c>
      <c r="D47" s="21">
        <v>0.52777777777777779</v>
      </c>
      <c r="E47" t="s">
        <v>243</v>
      </c>
      <c r="F47" t="s">
        <v>250</v>
      </c>
      <c r="G47">
        <v>158</v>
      </c>
      <c r="H47" t="s">
        <v>252</v>
      </c>
    </row>
    <row r="48" spans="3:8" x14ac:dyDescent="0.3">
      <c r="C48" s="20">
        <v>44746</v>
      </c>
      <c r="D48" s="21">
        <v>0.52916666666666667</v>
      </c>
      <c r="E48" t="s">
        <v>243</v>
      </c>
      <c r="F48" t="s">
        <v>244</v>
      </c>
      <c r="G48">
        <v>113</v>
      </c>
      <c r="H48" t="s">
        <v>248</v>
      </c>
    </row>
    <row r="49" spans="3:8" x14ac:dyDescent="0.3">
      <c r="C49" s="20">
        <v>44746</v>
      </c>
      <c r="D49" s="21">
        <v>0.52986111111111112</v>
      </c>
      <c r="E49" t="s">
        <v>243</v>
      </c>
      <c r="F49" t="s">
        <v>244</v>
      </c>
      <c r="G49">
        <v>123</v>
      </c>
      <c r="H49" t="s">
        <v>249</v>
      </c>
    </row>
    <row r="51" spans="3:8" x14ac:dyDescent="0.3">
      <c r="C51" s="20">
        <v>44746</v>
      </c>
      <c r="D51" s="21">
        <v>0.59861111111111109</v>
      </c>
      <c r="E51" t="s">
        <v>243</v>
      </c>
      <c r="F51" t="s">
        <v>244</v>
      </c>
      <c r="G51">
        <v>139</v>
      </c>
      <c r="H51" t="s">
        <v>249</v>
      </c>
    </row>
    <row r="52" spans="3:8" x14ac:dyDescent="0.3">
      <c r="C52" s="20">
        <v>44746</v>
      </c>
      <c r="D52" s="21">
        <v>0.59930555555555554</v>
      </c>
      <c r="E52" t="s">
        <v>243</v>
      </c>
      <c r="F52" t="s">
        <v>244</v>
      </c>
      <c r="G52">
        <v>144</v>
      </c>
      <c r="H52" t="s">
        <v>249</v>
      </c>
    </row>
    <row r="53" spans="3:8" x14ac:dyDescent="0.3">
      <c r="C53" s="20">
        <v>44746</v>
      </c>
      <c r="D53" s="21">
        <v>0.60069444444444442</v>
      </c>
      <c r="E53" t="s">
        <v>243</v>
      </c>
      <c r="F53" t="s">
        <v>244</v>
      </c>
      <c r="G53">
        <v>149</v>
      </c>
      <c r="H53" t="s">
        <v>245</v>
      </c>
    </row>
    <row r="54" spans="3:8" x14ac:dyDescent="0.3">
      <c r="C54" s="20">
        <v>44746</v>
      </c>
      <c r="D54" s="21">
        <v>0.60138888888888886</v>
      </c>
      <c r="E54" t="s">
        <v>243</v>
      </c>
      <c r="F54" t="s">
        <v>250</v>
      </c>
      <c r="G54">
        <v>156</v>
      </c>
    </row>
    <row r="55" spans="3:8" x14ac:dyDescent="0.3">
      <c r="C55" s="20">
        <v>44746</v>
      </c>
      <c r="D55" s="21">
        <v>0.6020833333333333</v>
      </c>
      <c r="E55" t="s">
        <v>243</v>
      </c>
      <c r="F55" t="s">
        <v>244</v>
      </c>
      <c r="G55">
        <v>151</v>
      </c>
      <c r="H55" t="s">
        <v>245</v>
      </c>
    </row>
    <row r="56" spans="3:8" x14ac:dyDescent="0.3">
      <c r="C56" s="20">
        <v>44746</v>
      </c>
      <c r="D56" s="21">
        <v>0.60763888888888895</v>
      </c>
      <c r="E56" t="s">
        <v>243</v>
      </c>
      <c r="F56" t="s">
        <v>246</v>
      </c>
      <c r="G56">
        <v>156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CB2B9-FC08-4077-83DC-10B83105E9E7}">
  <dimension ref="A1:U183"/>
  <sheetViews>
    <sheetView zoomScale="61" zoomScaleNormal="100" workbookViewId="0">
      <selection activeCell="B13" sqref="B13"/>
    </sheetView>
  </sheetViews>
  <sheetFormatPr defaultColWidth="8.77734375" defaultRowHeight="14.4" x14ac:dyDescent="0.3"/>
  <cols>
    <col min="2" max="2" width="31.77734375" bestFit="1" customWidth="1"/>
    <col min="3" max="3" width="28.77734375" bestFit="1" customWidth="1"/>
    <col min="6" max="6" width="18.109375" bestFit="1" customWidth="1"/>
    <col min="7" max="7" width="21.44140625" bestFit="1" customWidth="1"/>
    <col min="10" max="10" width="14.44140625" bestFit="1" customWidth="1"/>
    <col min="11" max="11" width="31.77734375" bestFit="1" customWidth="1"/>
    <col min="12" max="12" width="32" bestFit="1" customWidth="1"/>
    <col min="15" max="15" width="31.77734375" bestFit="1" customWidth="1"/>
    <col min="16" max="16" width="28.77734375" bestFit="1" customWidth="1"/>
    <col min="17" max="17" width="12.44140625" customWidth="1"/>
    <col min="18" max="18" width="16.109375" customWidth="1"/>
    <col min="19" max="19" width="28.77734375" bestFit="1" customWidth="1"/>
    <col min="20" max="20" width="21" hidden="1" customWidth="1"/>
    <col min="21" max="21" width="16.77734375" bestFit="1" customWidth="1"/>
  </cols>
  <sheetData>
    <row r="1" spans="1:21" x14ac:dyDescent="0.3">
      <c r="A1" s="1" t="s">
        <v>262</v>
      </c>
    </row>
    <row r="2" spans="1:21" x14ac:dyDescent="0.3">
      <c r="D2" s="2" t="s">
        <v>1</v>
      </c>
      <c r="E2" s="2" t="s">
        <v>2</v>
      </c>
      <c r="F2" s="2"/>
      <c r="G2" s="2" t="s">
        <v>8</v>
      </c>
      <c r="I2" s="2"/>
      <c r="J2" s="2" t="s">
        <v>187</v>
      </c>
      <c r="K2" s="12">
        <v>45006</v>
      </c>
    </row>
    <row r="3" spans="1:21" x14ac:dyDescent="0.3">
      <c r="D3" s="2" t="s">
        <v>3</v>
      </c>
      <c r="E3" s="2"/>
      <c r="F3" s="2"/>
      <c r="G3">
        <v>1</v>
      </c>
      <c r="H3" t="s">
        <v>18</v>
      </c>
    </row>
    <row r="4" spans="1:21" x14ac:dyDescent="0.3">
      <c r="B4" s="2" t="s">
        <v>17</v>
      </c>
      <c r="C4" s="2"/>
      <c r="D4" s="2">
        <v>1</v>
      </c>
      <c r="E4" t="s">
        <v>188</v>
      </c>
      <c r="F4">
        <v>8839268</v>
      </c>
      <c r="G4">
        <v>2</v>
      </c>
      <c r="H4" t="s">
        <v>19</v>
      </c>
    </row>
    <row r="5" spans="1:21" x14ac:dyDescent="0.3">
      <c r="B5" s="2"/>
      <c r="C5" s="2"/>
      <c r="D5" s="2">
        <v>2</v>
      </c>
      <c r="E5" t="s">
        <v>189</v>
      </c>
      <c r="F5">
        <v>8841879</v>
      </c>
      <c r="G5">
        <v>3</v>
      </c>
      <c r="H5" t="s">
        <v>9</v>
      </c>
    </row>
    <row r="6" spans="1:21" x14ac:dyDescent="0.3">
      <c r="D6" s="2">
        <v>3</v>
      </c>
      <c r="E6" t="s">
        <v>190</v>
      </c>
      <c r="F6">
        <v>8833576</v>
      </c>
    </row>
    <row r="7" spans="1:21" x14ac:dyDescent="0.3">
      <c r="M7" s="2"/>
    </row>
    <row r="8" spans="1:21" x14ac:dyDescent="0.3">
      <c r="M8" s="2"/>
    </row>
    <row r="9" spans="1:21" x14ac:dyDescent="0.3">
      <c r="J9" s="34" t="s">
        <v>265</v>
      </c>
      <c r="K9" s="34"/>
    </row>
    <row r="10" spans="1:21" x14ac:dyDescent="0.3">
      <c r="J10" s="34"/>
      <c r="K10" s="34"/>
      <c r="O10" s="24"/>
      <c r="P10" s="24"/>
    </row>
    <row r="11" spans="1:21" x14ac:dyDescent="0.3">
      <c r="B11" s="2" t="s">
        <v>262</v>
      </c>
      <c r="F11" s="35" t="s">
        <v>269</v>
      </c>
      <c r="G11" s="35"/>
      <c r="J11" s="35" t="s">
        <v>263</v>
      </c>
      <c r="K11" s="35"/>
      <c r="L11" s="35"/>
      <c r="O11" s="35" t="s">
        <v>270</v>
      </c>
      <c r="P11" s="35"/>
      <c r="R11" s="35" t="s">
        <v>271</v>
      </c>
      <c r="S11" s="35"/>
      <c r="T11" s="35"/>
      <c r="U11" s="35"/>
    </row>
    <row r="13" spans="1:21" x14ac:dyDescent="0.3">
      <c r="B13" s="23" t="s">
        <v>21</v>
      </c>
      <c r="C13" s="23" t="s">
        <v>25</v>
      </c>
      <c r="F13" s="23" t="s">
        <v>21</v>
      </c>
      <c r="G13" s="23" t="s">
        <v>25</v>
      </c>
      <c r="J13" s="25" t="s">
        <v>21</v>
      </c>
      <c r="K13" s="2" t="s">
        <v>25</v>
      </c>
      <c r="L13" s="2" t="s">
        <v>266</v>
      </c>
      <c r="O13" s="23" t="s">
        <v>21</v>
      </c>
      <c r="P13" s="23" t="s">
        <v>25</v>
      </c>
      <c r="R13" t="s">
        <v>21</v>
      </c>
      <c r="S13" t="s">
        <v>25</v>
      </c>
      <c r="T13" t="s">
        <v>272</v>
      </c>
      <c r="U13" t="s">
        <v>273</v>
      </c>
    </row>
    <row r="14" spans="1:21" x14ac:dyDescent="0.3">
      <c r="B14" t="s">
        <v>107</v>
      </c>
      <c r="F14" t="s">
        <v>107</v>
      </c>
      <c r="G14" t="s">
        <v>108</v>
      </c>
      <c r="J14" t="s">
        <v>62</v>
      </c>
      <c r="K14" t="s">
        <v>49</v>
      </c>
      <c r="L14" t="s">
        <v>267</v>
      </c>
      <c r="O14" t="s">
        <v>107</v>
      </c>
      <c r="P14" t="s">
        <v>115</v>
      </c>
      <c r="R14" t="s">
        <v>107</v>
      </c>
      <c r="S14" t="s">
        <v>115</v>
      </c>
      <c r="T14" t="str">
        <f>MID(Table12[[#This Row],[DetailsData]],10,20)</f>
        <v>tEmpK</v>
      </c>
      <c r="U14" t="str">
        <f>LEFT(Table12[[#This Row],[TempStr]],5)</f>
        <v>tEmpK</v>
      </c>
    </row>
    <row r="15" spans="1:21" x14ac:dyDescent="0.3">
      <c r="C15" t="s">
        <v>108</v>
      </c>
      <c r="F15" t="s">
        <v>43</v>
      </c>
      <c r="G15" t="s">
        <v>44</v>
      </c>
      <c r="J15" t="s">
        <v>48</v>
      </c>
      <c r="K15" t="s">
        <v>49</v>
      </c>
      <c r="L15" t="s">
        <v>267</v>
      </c>
      <c r="O15" t="s">
        <v>43</v>
      </c>
      <c r="P15" t="s">
        <v>46</v>
      </c>
      <c r="R15" t="s">
        <v>43</v>
      </c>
      <c r="S15" t="s">
        <v>46</v>
      </c>
      <c r="T15" t="str">
        <f>MID(Table12[[#This Row],[DetailsData]],10,20)</f>
        <v>sEmpX,Y223-ws</v>
      </c>
      <c r="U15" t="str">
        <f>LEFT(Table12[[#This Row],[TempStr]],5)</f>
        <v>sEmpX</v>
      </c>
    </row>
    <row r="16" spans="1:21" x14ac:dyDescent="0.3">
      <c r="C16" t="s">
        <v>115</v>
      </c>
      <c r="F16" t="s">
        <v>145</v>
      </c>
      <c r="G16" t="s">
        <v>146</v>
      </c>
      <c r="J16" t="s">
        <v>109</v>
      </c>
      <c r="K16" t="s">
        <v>110</v>
      </c>
      <c r="L16" t="s">
        <v>267</v>
      </c>
      <c r="O16" t="s">
        <v>145</v>
      </c>
      <c r="P16" t="s">
        <v>183</v>
      </c>
      <c r="R16" t="s">
        <v>145</v>
      </c>
      <c r="S16" t="s">
        <v>183</v>
      </c>
      <c r="T16" t="str">
        <f>MID(Table12[[#This Row],[DetailsData]],10,20)</f>
        <v>pEmpL</v>
      </c>
      <c r="U16" t="str">
        <f>LEFT(Table12[[#This Row],[TempStr]],5)</f>
        <v>pEmpL</v>
      </c>
    </row>
    <row r="17" spans="2:21" x14ac:dyDescent="0.3">
      <c r="B17" t="s">
        <v>43</v>
      </c>
      <c r="F17" t="s">
        <v>60</v>
      </c>
      <c r="G17" t="s">
        <v>61</v>
      </c>
      <c r="J17" t="s">
        <v>95</v>
      </c>
      <c r="K17" t="s">
        <v>96</v>
      </c>
      <c r="L17" t="s">
        <v>267</v>
      </c>
      <c r="O17" t="s">
        <v>60</v>
      </c>
      <c r="P17" t="s">
        <v>76</v>
      </c>
      <c r="R17" t="s">
        <v>60</v>
      </c>
      <c r="S17" t="s">
        <v>76</v>
      </c>
      <c r="T17" t="str">
        <f>MID(Table12[[#This Row],[DetailsData]],10,20)</f>
        <v>zEmpR</v>
      </c>
      <c r="U17" t="str">
        <f>LEFT(Table12[[#This Row],[TempStr]],5)</f>
        <v>zEmpR</v>
      </c>
    </row>
    <row r="18" spans="2:21" x14ac:dyDescent="0.3">
      <c r="C18" t="s">
        <v>47</v>
      </c>
      <c r="F18" t="s">
        <v>113</v>
      </c>
      <c r="G18" t="s">
        <v>114</v>
      </c>
      <c r="J18" t="s">
        <v>151</v>
      </c>
      <c r="K18" t="s">
        <v>152</v>
      </c>
      <c r="L18" t="s">
        <v>267</v>
      </c>
      <c r="O18" t="s">
        <v>113</v>
      </c>
      <c r="P18" t="s">
        <v>129</v>
      </c>
      <c r="R18" t="s">
        <v>113</v>
      </c>
      <c r="S18" t="s">
        <v>129</v>
      </c>
      <c r="T18" t="str">
        <f>MID(Table12[[#This Row],[DetailsData]],10,20)</f>
        <v>gEmpI</v>
      </c>
      <c r="U18" t="str">
        <f>LEFT(Table12[[#This Row],[TempStr]],5)</f>
        <v>gEmpI</v>
      </c>
    </row>
    <row r="19" spans="2:21" x14ac:dyDescent="0.3">
      <c r="C19" t="s">
        <v>46</v>
      </c>
      <c r="F19" t="s">
        <v>62</v>
      </c>
      <c r="G19" t="s">
        <v>49</v>
      </c>
      <c r="J19" t="s">
        <v>141</v>
      </c>
      <c r="K19" t="s">
        <v>142</v>
      </c>
      <c r="L19" t="s">
        <v>267</v>
      </c>
      <c r="O19" t="s">
        <v>62</v>
      </c>
      <c r="P19" t="s">
        <v>63</v>
      </c>
      <c r="R19" t="s">
        <v>62</v>
      </c>
      <c r="S19" t="s">
        <v>63</v>
      </c>
      <c r="T19" t="str">
        <f>MID(Table12[[#This Row],[DetailsData]],10,20)</f>
        <v>cEmpZ</v>
      </c>
      <c r="U19" t="str">
        <f>LEFT(Table12[[#This Row],[TempStr]],5)</f>
        <v>cEmpZ</v>
      </c>
    </row>
    <row r="20" spans="2:21" x14ac:dyDescent="0.3">
      <c r="C20" t="s">
        <v>44</v>
      </c>
      <c r="F20" t="s">
        <v>52</v>
      </c>
      <c r="G20" t="s">
        <v>53</v>
      </c>
      <c r="J20" t="s">
        <v>52</v>
      </c>
      <c r="K20" t="s">
        <v>53</v>
      </c>
      <c r="L20" t="s">
        <v>267</v>
      </c>
      <c r="O20" t="s">
        <v>52</v>
      </c>
      <c r="P20" t="s">
        <v>66</v>
      </c>
      <c r="R20" t="s">
        <v>52</v>
      </c>
      <c r="S20" t="s">
        <v>66</v>
      </c>
      <c r="T20" t="str">
        <f>MID(Table12[[#This Row],[DetailsData]],10,20)</f>
        <v>nEmpY</v>
      </c>
      <c r="U20" t="str">
        <f>LEFT(Table12[[#This Row],[TempStr]],5)</f>
        <v>nEmpY</v>
      </c>
    </row>
    <row r="21" spans="2:21" x14ac:dyDescent="0.3">
      <c r="B21" t="s">
        <v>145</v>
      </c>
      <c r="F21" t="s">
        <v>105</v>
      </c>
      <c r="G21" t="s">
        <v>106</v>
      </c>
      <c r="J21" t="s">
        <v>64</v>
      </c>
      <c r="K21" t="s">
        <v>65</v>
      </c>
      <c r="L21" t="s">
        <v>267</v>
      </c>
      <c r="O21" t="s">
        <v>105</v>
      </c>
      <c r="P21" t="s">
        <v>127</v>
      </c>
      <c r="R21" t="s">
        <v>105</v>
      </c>
      <c r="S21" t="s">
        <v>127</v>
      </c>
      <c r="T21" t="str">
        <f>MID(Table12[[#This Row],[DetailsData]],10,20)</f>
        <v>xEmpE</v>
      </c>
      <c r="U21" t="str">
        <f>LEFT(Table12[[#This Row],[TempStr]],5)</f>
        <v>xEmpE</v>
      </c>
    </row>
    <row r="22" spans="2:21" x14ac:dyDescent="0.3">
      <c r="C22" t="s">
        <v>146</v>
      </c>
      <c r="F22" t="s">
        <v>30</v>
      </c>
      <c r="G22" t="s">
        <v>31</v>
      </c>
      <c r="J22" t="s">
        <v>149</v>
      </c>
      <c r="K22" t="s">
        <v>150</v>
      </c>
      <c r="L22" t="s">
        <v>267</v>
      </c>
      <c r="O22" t="s">
        <v>30</v>
      </c>
      <c r="P22" t="s">
        <v>36</v>
      </c>
      <c r="R22" t="s">
        <v>30</v>
      </c>
      <c r="S22" t="s">
        <v>36</v>
      </c>
      <c r="T22" t="str">
        <f>MID(Table12[[#This Row],[DetailsData]],10,20)</f>
        <v>vEmpQ</v>
      </c>
      <c r="U22" t="str">
        <f>LEFT(Table12[[#This Row],[TempStr]],5)</f>
        <v>vEmpQ</v>
      </c>
    </row>
    <row r="23" spans="2:21" x14ac:dyDescent="0.3">
      <c r="C23" t="s">
        <v>183</v>
      </c>
      <c r="F23" t="s">
        <v>116</v>
      </c>
      <c r="G23" t="s">
        <v>117</v>
      </c>
      <c r="J23" t="s">
        <v>27</v>
      </c>
      <c r="K23" t="s">
        <v>28</v>
      </c>
      <c r="L23" t="s">
        <v>267</v>
      </c>
      <c r="O23" t="s">
        <v>116</v>
      </c>
      <c r="P23" t="s">
        <v>128</v>
      </c>
      <c r="R23" t="s">
        <v>116</v>
      </c>
      <c r="S23" t="s">
        <v>128</v>
      </c>
      <c r="T23" t="str">
        <f>MID(Table12[[#This Row],[DetailsData]],10,20)</f>
        <v>nEmpM</v>
      </c>
      <c r="U23" t="str">
        <f>LEFT(Table12[[#This Row],[TempStr]],5)</f>
        <v>nEmpM</v>
      </c>
    </row>
    <row r="24" spans="2:21" x14ac:dyDescent="0.3">
      <c r="B24" t="s">
        <v>60</v>
      </c>
      <c r="F24" t="s">
        <v>100</v>
      </c>
      <c r="G24" t="s">
        <v>101</v>
      </c>
      <c r="J24" t="s">
        <v>166</v>
      </c>
      <c r="K24" t="s">
        <v>167</v>
      </c>
      <c r="L24" t="s">
        <v>267</v>
      </c>
      <c r="O24" t="s">
        <v>100</v>
      </c>
      <c r="P24" t="s">
        <v>103</v>
      </c>
      <c r="R24" t="s">
        <v>100</v>
      </c>
      <c r="S24" t="s">
        <v>103</v>
      </c>
      <c r="T24" t="str">
        <f>MID(Table12[[#This Row],[DetailsData]],10,20)</f>
        <v>hEmpP,C100-ws</v>
      </c>
      <c r="U24" t="str">
        <f>LEFT(Table12[[#This Row],[TempStr]],5)</f>
        <v>hEmpP</v>
      </c>
    </row>
    <row r="25" spans="2:21" x14ac:dyDescent="0.3">
      <c r="C25" t="s">
        <v>61</v>
      </c>
      <c r="F25" t="s">
        <v>27</v>
      </c>
      <c r="G25" t="s">
        <v>28</v>
      </c>
      <c r="J25" t="s">
        <v>54</v>
      </c>
      <c r="K25" t="s">
        <v>55</v>
      </c>
      <c r="L25" t="s">
        <v>267</v>
      </c>
      <c r="O25" t="s">
        <v>27</v>
      </c>
      <c r="P25" t="s">
        <v>34</v>
      </c>
      <c r="R25" t="s">
        <v>27</v>
      </c>
      <c r="S25" t="s">
        <v>34</v>
      </c>
      <c r="T25" t="str">
        <f>MID(Table12[[#This Row],[DetailsData]],10,20)</f>
        <v>oEmpT</v>
      </c>
      <c r="U25" t="str">
        <f>LEFT(Table12[[#This Row],[TempStr]],5)</f>
        <v>oEmpT</v>
      </c>
    </row>
    <row r="26" spans="2:21" x14ac:dyDescent="0.3">
      <c r="C26" t="s">
        <v>76</v>
      </c>
      <c r="F26" t="s">
        <v>70</v>
      </c>
      <c r="G26" t="s">
        <v>71</v>
      </c>
      <c r="J26" t="s">
        <v>56</v>
      </c>
      <c r="K26" t="s">
        <v>57</v>
      </c>
      <c r="L26" t="s">
        <v>267</v>
      </c>
      <c r="O26" t="s">
        <v>70</v>
      </c>
      <c r="P26" t="s">
        <v>77</v>
      </c>
      <c r="R26" t="s">
        <v>70</v>
      </c>
      <c r="S26" t="s">
        <v>77</v>
      </c>
      <c r="T26" t="str">
        <f>MID(Table12[[#This Row],[DetailsData]],10,20)</f>
        <v>cEmpZ,V133-ws</v>
      </c>
      <c r="U26" t="str">
        <f>LEFT(Table12[[#This Row],[TempStr]],5)</f>
        <v>cEmpZ</v>
      </c>
    </row>
    <row r="27" spans="2:21" x14ac:dyDescent="0.3">
      <c r="B27" t="s">
        <v>113</v>
      </c>
      <c r="F27" t="s">
        <v>158</v>
      </c>
      <c r="G27" t="s">
        <v>159</v>
      </c>
      <c r="J27" t="s">
        <v>143</v>
      </c>
      <c r="K27" t="s">
        <v>144</v>
      </c>
      <c r="L27" t="s">
        <v>267</v>
      </c>
      <c r="O27" t="s">
        <v>158</v>
      </c>
      <c r="P27" t="s">
        <v>170</v>
      </c>
      <c r="R27" t="s">
        <v>158</v>
      </c>
      <c r="S27" t="s">
        <v>170</v>
      </c>
      <c r="T27" t="str">
        <f>MID(Table12[[#This Row],[DetailsData]],10,20)</f>
        <v>xEmpS,Y167-ws</v>
      </c>
      <c r="U27" t="str">
        <f>LEFT(Table12[[#This Row],[TempStr]],5)</f>
        <v>xEmpS</v>
      </c>
    </row>
    <row r="28" spans="2:21" x14ac:dyDescent="0.3">
      <c r="C28" t="s">
        <v>114</v>
      </c>
      <c r="F28" t="s">
        <v>41</v>
      </c>
      <c r="G28" t="s">
        <v>42</v>
      </c>
      <c r="J28" t="s">
        <v>113</v>
      </c>
      <c r="K28" t="s">
        <v>114</v>
      </c>
      <c r="L28" t="s">
        <v>267</v>
      </c>
      <c r="O28" t="s">
        <v>41</v>
      </c>
      <c r="P28" t="s">
        <v>45</v>
      </c>
      <c r="R28" t="s">
        <v>41</v>
      </c>
      <c r="S28" t="s">
        <v>45</v>
      </c>
      <c r="T28" t="str">
        <f>MID(Table12[[#This Row],[DetailsData]],10,20)</f>
        <v>sEmpX</v>
      </c>
      <c r="U28" t="str">
        <f>LEFT(Table12[[#This Row],[TempStr]],5)</f>
        <v>sEmpX</v>
      </c>
    </row>
    <row r="29" spans="2:21" x14ac:dyDescent="0.3">
      <c r="C29" t="s">
        <v>129</v>
      </c>
      <c r="F29" t="s">
        <v>141</v>
      </c>
      <c r="G29" t="s">
        <v>142</v>
      </c>
      <c r="J29" t="s">
        <v>58</v>
      </c>
      <c r="K29" t="s">
        <v>59</v>
      </c>
      <c r="L29" t="s">
        <v>267</v>
      </c>
      <c r="O29" t="s">
        <v>141</v>
      </c>
      <c r="P29" t="s">
        <v>161</v>
      </c>
      <c r="R29" t="s">
        <v>141</v>
      </c>
      <c r="S29" t="s">
        <v>161</v>
      </c>
      <c r="T29" t="str">
        <f>MID(Table12[[#This Row],[DetailsData]],10,20)</f>
        <v>lEmpA</v>
      </c>
      <c r="U29" t="str">
        <f>LEFT(Table12[[#This Row],[TempStr]],5)</f>
        <v>lEmpA</v>
      </c>
    </row>
    <row r="30" spans="2:21" x14ac:dyDescent="0.3">
      <c r="B30" t="s">
        <v>62</v>
      </c>
      <c r="F30" t="s">
        <v>143</v>
      </c>
      <c r="G30" t="s">
        <v>144</v>
      </c>
      <c r="J30" t="s">
        <v>50</v>
      </c>
      <c r="K30" t="s">
        <v>51</v>
      </c>
      <c r="L30" t="s">
        <v>267</v>
      </c>
      <c r="O30" t="s">
        <v>143</v>
      </c>
      <c r="P30" t="s">
        <v>155</v>
      </c>
      <c r="R30" t="s">
        <v>143</v>
      </c>
      <c r="S30" t="s">
        <v>155</v>
      </c>
      <c r="T30" t="str">
        <f>MID(Table12[[#This Row],[DetailsData]],10,20)</f>
        <v>xEmpS</v>
      </c>
      <c r="U30" t="str">
        <f>LEFT(Table12[[#This Row],[TempStr]],5)</f>
        <v>xEmpS</v>
      </c>
    </row>
    <row r="31" spans="2:21" x14ac:dyDescent="0.3">
      <c r="C31" t="s">
        <v>49</v>
      </c>
      <c r="F31" t="s">
        <v>151</v>
      </c>
      <c r="G31" t="s">
        <v>152</v>
      </c>
      <c r="J31" t="s">
        <v>116</v>
      </c>
      <c r="K31" t="s">
        <v>117</v>
      </c>
      <c r="L31" t="s">
        <v>267</v>
      </c>
      <c r="O31" t="s">
        <v>151</v>
      </c>
      <c r="P31" t="s">
        <v>181</v>
      </c>
      <c r="R31" t="s">
        <v>151</v>
      </c>
      <c r="S31" t="s">
        <v>181</v>
      </c>
      <c r="T31" t="str">
        <f>MID(Table12[[#This Row],[DetailsData]],10,20)</f>
        <v>jEmpB</v>
      </c>
      <c r="U31" t="str">
        <f>LEFT(Table12[[#This Row],[TempStr]],5)</f>
        <v>jEmpB</v>
      </c>
    </row>
    <row r="32" spans="2:21" x14ac:dyDescent="0.3">
      <c r="C32" t="s">
        <v>63</v>
      </c>
      <c r="F32" t="s">
        <v>135</v>
      </c>
      <c r="G32" t="s">
        <v>136</v>
      </c>
      <c r="J32" t="s">
        <v>147</v>
      </c>
      <c r="K32" t="s">
        <v>148</v>
      </c>
      <c r="L32" t="s">
        <v>267</v>
      </c>
      <c r="O32" t="s">
        <v>135</v>
      </c>
      <c r="P32" t="s">
        <v>140</v>
      </c>
      <c r="R32" t="s">
        <v>135</v>
      </c>
      <c r="S32" t="s">
        <v>140</v>
      </c>
      <c r="T32" t="str">
        <f>MID(Table12[[#This Row],[DetailsData]],10,20)</f>
        <v>qEmpD,F144-ws</v>
      </c>
      <c r="U32" t="str">
        <f>LEFT(Table12[[#This Row],[TempStr]],5)</f>
        <v>qEmpD</v>
      </c>
    </row>
    <row r="33" spans="2:21" x14ac:dyDescent="0.3">
      <c r="B33" t="s">
        <v>52</v>
      </c>
      <c r="F33" t="s">
        <v>122</v>
      </c>
      <c r="G33" t="s">
        <v>123</v>
      </c>
      <c r="J33" t="s">
        <v>145</v>
      </c>
      <c r="K33" t="s">
        <v>146</v>
      </c>
      <c r="L33" t="s">
        <v>267</v>
      </c>
      <c r="O33" t="s">
        <v>122</v>
      </c>
      <c r="P33" t="s">
        <v>126</v>
      </c>
      <c r="R33" t="s">
        <v>122</v>
      </c>
      <c r="S33" t="s">
        <v>126</v>
      </c>
      <c r="T33" t="str">
        <f>MID(Table12[[#This Row],[DetailsData]],10,20)</f>
        <v>xEmpE,S180-ws</v>
      </c>
      <c r="U33" t="str">
        <f>LEFT(Table12[[#This Row],[TempStr]],5)</f>
        <v>xEmpE</v>
      </c>
    </row>
    <row r="34" spans="2:21" x14ac:dyDescent="0.3">
      <c r="C34" t="s">
        <v>53</v>
      </c>
      <c r="F34" t="s">
        <v>95</v>
      </c>
      <c r="G34" t="s">
        <v>96</v>
      </c>
      <c r="J34" t="s">
        <v>120</v>
      </c>
      <c r="K34" t="s">
        <v>121</v>
      </c>
      <c r="L34" t="s">
        <v>267</v>
      </c>
      <c r="O34" t="s">
        <v>95</v>
      </c>
      <c r="P34" t="s">
        <v>102</v>
      </c>
      <c r="R34" t="s">
        <v>95</v>
      </c>
      <c r="S34" t="s">
        <v>102</v>
      </c>
      <c r="T34" t="str">
        <f>MID(Table12[[#This Row],[DetailsData]],10,20)</f>
        <v>hEmpP</v>
      </c>
      <c r="U34" t="str">
        <f>LEFT(Table12[[#This Row],[TempStr]],5)</f>
        <v>hEmpP</v>
      </c>
    </row>
    <row r="35" spans="2:21" x14ac:dyDescent="0.3">
      <c r="C35" t="s">
        <v>66</v>
      </c>
      <c r="F35" t="s">
        <v>147</v>
      </c>
      <c r="G35" t="s">
        <v>148</v>
      </c>
      <c r="J35" t="s">
        <v>41</v>
      </c>
      <c r="K35" t="s">
        <v>42</v>
      </c>
      <c r="L35" t="s">
        <v>267</v>
      </c>
      <c r="O35" t="s">
        <v>147</v>
      </c>
      <c r="P35" t="s">
        <v>160</v>
      </c>
      <c r="R35" t="s">
        <v>147</v>
      </c>
      <c r="S35" t="s">
        <v>160</v>
      </c>
      <c r="T35" t="str">
        <f>MID(Table12[[#This Row],[DetailsData]],10,20)</f>
        <v>nEmpU</v>
      </c>
      <c r="U35" t="str">
        <f>LEFT(Table12[[#This Row],[TempStr]],5)</f>
        <v>nEmpU</v>
      </c>
    </row>
    <row r="36" spans="2:21" x14ac:dyDescent="0.3">
      <c r="B36" t="s">
        <v>105</v>
      </c>
      <c r="F36" t="s">
        <v>164</v>
      </c>
      <c r="G36" t="s">
        <v>165</v>
      </c>
      <c r="J36" t="s">
        <v>107</v>
      </c>
      <c r="K36" t="s">
        <v>108</v>
      </c>
      <c r="L36" t="s">
        <v>267</v>
      </c>
      <c r="O36" t="s">
        <v>164</v>
      </c>
      <c r="P36" t="s">
        <v>178</v>
      </c>
      <c r="R36" t="s">
        <v>164</v>
      </c>
      <c r="S36" t="s">
        <v>178</v>
      </c>
      <c r="T36" t="str">
        <f>MID(Table12[[#This Row],[DetailsData]],10,20)</f>
        <v>nEmpU,Y200-ws</v>
      </c>
      <c r="U36" t="str">
        <f>LEFT(Table12[[#This Row],[TempStr]],5)</f>
        <v>nEmpU</v>
      </c>
    </row>
    <row r="37" spans="2:21" x14ac:dyDescent="0.3">
      <c r="C37" t="s">
        <v>106</v>
      </c>
      <c r="F37" t="s">
        <v>64</v>
      </c>
      <c r="G37" t="s">
        <v>65</v>
      </c>
      <c r="J37" t="s">
        <v>74</v>
      </c>
      <c r="K37" t="s">
        <v>75</v>
      </c>
      <c r="L37" t="s">
        <v>267</v>
      </c>
      <c r="O37" t="s">
        <v>64</v>
      </c>
      <c r="P37" t="s">
        <v>90</v>
      </c>
      <c r="R37" t="s">
        <v>64</v>
      </c>
      <c r="S37" t="s">
        <v>90</v>
      </c>
      <c r="T37" t="str">
        <f>MID(Table12[[#This Row],[DetailsData]],10,20)</f>
        <v>oEmpJ</v>
      </c>
      <c r="U37" t="str">
        <f>LEFT(Table12[[#This Row],[TempStr]],5)</f>
        <v>oEmpJ</v>
      </c>
    </row>
    <row r="38" spans="2:21" x14ac:dyDescent="0.3">
      <c r="C38" t="s">
        <v>127</v>
      </c>
      <c r="F38" t="s">
        <v>162</v>
      </c>
      <c r="G38" t="s">
        <v>163</v>
      </c>
      <c r="J38" t="s">
        <v>30</v>
      </c>
      <c r="K38" t="s">
        <v>31</v>
      </c>
      <c r="L38" t="s">
        <v>267</v>
      </c>
      <c r="O38" t="s">
        <v>162</v>
      </c>
      <c r="P38" t="s">
        <v>176</v>
      </c>
      <c r="R38" t="s">
        <v>162</v>
      </c>
      <c r="S38" t="s">
        <v>176</v>
      </c>
      <c r="T38" t="str">
        <f>MID(Table12[[#This Row],[DetailsData]],10,20)</f>
        <v>oEmpO,G176-ws</v>
      </c>
      <c r="U38" t="str">
        <f>LEFT(Table12[[#This Row],[TempStr]],5)</f>
        <v>oEmpO</v>
      </c>
    </row>
    <row r="39" spans="2:21" x14ac:dyDescent="0.3">
      <c r="B39" t="s">
        <v>30</v>
      </c>
      <c r="F39" t="s">
        <v>48</v>
      </c>
      <c r="G39" t="s">
        <v>49</v>
      </c>
      <c r="J39" t="s">
        <v>105</v>
      </c>
      <c r="K39" t="s">
        <v>106</v>
      </c>
      <c r="L39" t="s">
        <v>267</v>
      </c>
      <c r="O39" t="s">
        <v>48</v>
      </c>
      <c r="P39" t="s">
        <v>63</v>
      </c>
      <c r="R39" t="s">
        <v>48</v>
      </c>
      <c r="S39" t="s">
        <v>63</v>
      </c>
      <c r="T39" t="str">
        <f>MID(Table12[[#This Row],[DetailsData]],10,20)</f>
        <v>cEmpZ</v>
      </c>
      <c r="U39" t="str">
        <f>LEFT(Table12[[#This Row],[TempStr]],5)</f>
        <v>cEmpZ</v>
      </c>
    </row>
    <row r="40" spans="2:21" x14ac:dyDescent="0.3">
      <c r="C40" t="s">
        <v>31</v>
      </c>
      <c r="F40" t="s">
        <v>79</v>
      </c>
      <c r="G40" t="s">
        <v>80</v>
      </c>
      <c r="J40" t="s">
        <v>60</v>
      </c>
      <c r="K40" t="s">
        <v>61</v>
      </c>
      <c r="L40" t="s">
        <v>267</v>
      </c>
      <c r="O40" t="s">
        <v>79</v>
      </c>
      <c r="P40" t="s">
        <v>81</v>
      </c>
      <c r="R40" t="s">
        <v>79</v>
      </c>
      <c r="S40" t="s">
        <v>81</v>
      </c>
      <c r="T40" t="str">
        <f>MID(Table12[[#This Row],[DetailsData]],10,20)</f>
        <v>zEmpR,G175-ws</v>
      </c>
      <c r="U40" t="str">
        <f>LEFT(Table12[[#This Row],[TempStr]],5)</f>
        <v>zEmpR</v>
      </c>
    </row>
    <row r="41" spans="2:21" x14ac:dyDescent="0.3">
      <c r="C41" t="s">
        <v>36</v>
      </c>
      <c r="F41" t="s">
        <v>83</v>
      </c>
      <c r="G41" t="s">
        <v>84</v>
      </c>
      <c r="J41" t="s">
        <v>156</v>
      </c>
      <c r="K41" t="s">
        <v>157</v>
      </c>
      <c r="L41" t="s">
        <v>268</v>
      </c>
      <c r="O41" t="s">
        <v>83</v>
      </c>
      <c r="P41" t="s">
        <v>92</v>
      </c>
      <c r="R41" t="s">
        <v>83</v>
      </c>
      <c r="S41" t="s">
        <v>92</v>
      </c>
      <c r="T41" t="str">
        <f>MID(Table12[[#This Row],[DetailsData]],10,20)</f>
        <v>xEmpH,S165-ws</v>
      </c>
      <c r="U41" t="str">
        <f>LEFT(Table12[[#This Row],[TempStr]],5)</f>
        <v>xEmpH</v>
      </c>
    </row>
    <row r="42" spans="2:21" x14ac:dyDescent="0.3">
      <c r="B42" t="s">
        <v>116</v>
      </c>
      <c r="F42" t="s">
        <v>153</v>
      </c>
      <c r="G42" t="s">
        <v>154</v>
      </c>
      <c r="J42" t="s">
        <v>100</v>
      </c>
      <c r="K42" t="s">
        <v>101</v>
      </c>
      <c r="L42" t="s">
        <v>268</v>
      </c>
      <c r="O42" t="s">
        <v>153</v>
      </c>
      <c r="P42" t="s">
        <v>168</v>
      </c>
      <c r="R42" t="s">
        <v>153</v>
      </c>
      <c r="S42" t="s">
        <v>168</v>
      </c>
      <c r="T42" t="str">
        <f>MID(Table12[[#This Row],[DetailsData]],10,20)</f>
        <v>lEmpA,Q249-ws</v>
      </c>
      <c r="U42" t="str">
        <f>LEFT(Table12[[#This Row],[TempStr]],5)</f>
        <v>lEmpA</v>
      </c>
    </row>
    <row r="43" spans="2:21" x14ac:dyDescent="0.3">
      <c r="C43" t="s">
        <v>117</v>
      </c>
      <c r="F43" t="s">
        <v>184</v>
      </c>
      <c r="G43" t="s">
        <v>185</v>
      </c>
      <c r="J43" t="s">
        <v>72</v>
      </c>
      <c r="K43" t="s">
        <v>73</v>
      </c>
      <c r="L43" t="s">
        <v>268</v>
      </c>
      <c r="O43" t="s">
        <v>184</v>
      </c>
      <c r="P43" t="s">
        <v>186</v>
      </c>
      <c r="R43" t="s">
        <v>184</v>
      </c>
      <c r="S43" t="s">
        <v>186</v>
      </c>
      <c r="T43" t="str">
        <f>MID(Table12[[#This Row],[DetailsData]],10,20)</f>
        <v>wEmpF,L109-ws</v>
      </c>
      <c r="U43" t="str">
        <f>LEFT(Table12[[#This Row],[TempStr]],5)</f>
        <v>wEmpF</v>
      </c>
    </row>
    <row r="44" spans="2:21" x14ac:dyDescent="0.3">
      <c r="C44" t="s">
        <v>128</v>
      </c>
      <c r="F44" t="s">
        <v>74</v>
      </c>
      <c r="G44" t="s">
        <v>75</v>
      </c>
      <c r="J44" t="s">
        <v>135</v>
      </c>
      <c r="K44" t="s">
        <v>136</v>
      </c>
      <c r="L44" t="s">
        <v>268</v>
      </c>
      <c r="O44" t="s">
        <v>74</v>
      </c>
      <c r="P44" t="s">
        <v>94</v>
      </c>
      <c r="R44" t="s">
        <v>74</v>
      </c>
      <c r="S44" t="s">
        <v>94</v>
      </c>
      <c r="T44" t="str">
        <f>MID(Table12[[#This Row],[DetailsData]],10,20)</f>
        <v>uEmpC</v>
      </c>
      <c r="U44" t="str">
        <f>LEFT(Table12[[#This Row],[TempStr]],5)</f>
        <v>uEmpC</v>
      </c>
    </row>
    <row r="45" spans="2:21" x14ac:dyDescent="0.3">
      <c r="B45" t="s">
        <v>100</v>
      </c>
      <c r="F45" t="s">
        <v>166</v>
      </c>
      <c r="G45" t="s">
        <v>167</v>
      </c>
      <c r="J45" t="s">
        <v>111</v>
      </c>
      <c r="K45" t="s">
        <v>112</v>
      </c>
      <c r="L45" t="s">
        <v>268</v>
      </c>
      <c r="O45" t="s">
        <v>166</v>
      </c>
      <c r="P45" t="s">
        <v>182</v>
      </c>
      <c r="R45" t="s">
        <v>166</v>
      </c>
      <c r="S45" t="s">
        <v>182</v>
      </c>
      <c r="T45" t="str">
        <f>MID(Table12[[#This Row],[DetailsData]],10,20)</f>
        <v>wEmpF</v>
      </c>
      <c r="U45" t="str">
        <f>LEFT(Table12[[#This Row],[TempStr]],5)</f>
        <v>wEmpF</v>
      </c>
    </row>
    <row r="46" spans="2:21" x14ac:dyDescent="0.3">
      <c r="C46" t="s">
        <v>101</v>
      </c>
      <c r="F46" t="s">
        <v>156</v>
      </c>
      <c r="G46" t="s">
        <v>157</v>
      </c>
      <c r="J46" t="s">
        <v>79</v>
      </c>
      <c r="K46" t="s">
        <v>80</v>
      </c>
      <c r="L46" t="s">
        <v>268</v>
      </c>
      <c r="O46" t="s">
        <v>156</v>
      </c>
      <c r="P46" t="s">
        <v>172</v>
      </c>
      <c r="R46" t="s">
        <v>156</v>
      </c>
      <c r="S46" t="s">
        <v>172</v>
      </c>
      <c r="T46" t="str">
        <f>MID(Table12[[#This Row],[DetailsData]],10,20)</f>
        <v>pEmpL,A122-ws</v>
      </c>
      <c r="U46" t="str">
        <f>LEFT(Table12[[#This Row],[TempStr]],5)</f>
        <v>pEmpL</v>
      </c>
    </row>
    <row r="47" spans="2:21" x14ac:dyDescent="0.3">
      <c r="C47" t="s">
        <v>104</v>
      </c>
      <c r="F47" t="s">
        <v>174</v>
      </c>
      <c r="G47" t="s">
        <v>175</v>
      </c>
      <c r="J47" t="s">
        <v>162</v>
      </c>
      <c r="K47" t="s">
        <v>163</v>
      </c>
      <c r="L47" t="s">
        <v>268</v>
      </c>
      <c r="O47" t="s">
        <v>174</v>
      </c>
      <c r="P47" t="s">
        <v>180</v>
      </c>
      <c r="R47" t="s">
        <v>174</v>
      </c>
      <c r="S47" t="s">
        <v>180</v>
      </c>
      <c r="T47" t="str">
        <f>MID(Table12[[#This Row],[DetailsData]],10,20)</f>
        <v>jEmpB,Y226-ws</v>
      </c>
      <c r="U47" t="str">
        <f>LEFT(Table12[[#This Row],[TempStr]],5)</f>
        <v>jEmpB</v>
      </c>
    </row>
    <row r="48" spans="2:21" x14ac:dyDescent="0.3">
      <c r="C48" t="s">
        <v>103</v>
      </c>
      <c r="F48" t="s">
        <v>72</v>
      </c>
      <c r="G48" t="s">
        <v>73</v>
      </c>
      <c r="J48" t="s">
        <v>131</v>
      </c>
      <c r="K48" t="s">
        <v>132</v>
      </c>
      <c r="L48" t="s">
        <v>268</v>
      </c>
      <c r="O48" t="s">
        <v>72</v>
      </c>
      <c r="P48" t="s">
        <v>87</v>
      </c>
      <c r="R48" t="s">
        <v>72</v>
      </c>
      <c r="S48" t="s">
        <v>87</v>
      </c>
      <c r="T48" t="str">
        <f>MID(Table12[[#This Row],[DetailsData]],10,20)</f>
        <v>xEmpN,C157-ws</v>
      </c>
      <c r="U48" t="str">
        <f>LEFT(Table12[[#This Row],[TempStr]],5)</f>
        <v>xEmpN</v>
      </c>
    </row>
    <row r="49" spans="2:21" x14ac:dyDescent="0.3">
      <c r="B49" t="s">
        <v>27</v>
      </c>
      <c r="F49" t="s">
        <v>111</v>
      </c>
      <c r="G49" t="s">
        <v>112</v>
      </c>
      <c r="J49" t="s">
        <v>37</v>
      </c>
      <c r="K49" t="s">
        <v>38</v>
      </c>
      <c r="L49" t="s">
        <v>268</v>
      </c>
      <c r="O49" t="s">
        <v>111</v>
      </c>
      <c r="P49" t="s">
        <v>118</v>
      </c>
      <c r="R49" t="s">
        <v>111</v>
      </c>
      <c r="S49" t="s">
        <v>118</v>
      </c>
      <c r="T49" t="str">
        <f>MID(Table12[[#This Row],[DetailsData]],10,20)</f>
        <v>tEmpK,G150-ws</v>
      </c>
      <c r="U49" t="str">
        <f>LEFT(Table12[[#This Row],[TempStr]],5)</f>
        <v>tEmpK</v>
      </c>
    </row>
    <row r="50" spans="2:21" x14ac:dyDescent="0.3">
      <c r="C50" t="s">
        <v>28</v>
      </c>
      <c r="F50" t="s">
        <v>50</v>
      </c>
      <c r="G50" t="s">
        <v>51</v>
      </c>
      <c r="J50" t="s">
        <v>124</v>
      </c>
      <c r="K50" t="s">
        <v>125</v>
      </c>
      <c r="L50" t="s">
        <v>268</v>
      </c>
      <c r="O50" t="s">
        <v>50</v>
      </c>
      <c r="P50" t="s">
        <v>91</v>
      </c>
      <c r="R50" t="s">
        <v>50</v>
      </c>
      <c r="S50" t="s">
        <v>91</v>
      </c>
      <c r="T50" t="str">
        <f>MID(Table12[[#This Row],[DetailsData]],10,20)</f>
        <v>jEmpG</v>
      </c>
      <c r="U50" t="str">
        <f>LEFT(Table12[[#This Row],[TempStr]],5)</f>
        <v>jEmpG</v>
      </c>
    </row>
    <row r="51" spans="2:21" x14ac:dyDescent="0.3">
      <c r="C51" t="s">
        <v>34</v>
      </c>
      <c r="F51" t="s">
        <v>149</v>
      </c>
      <c r="G51" t="s">
        <v>150</v>
      </c>
      <c r="J51" t="s">
        <v>184</v>
      </c>
      <c r="K51" t="s">
        <v>185</v>
      </c>
      <c r="L51" t="s">
        <v>268</v>
      </c>
      <c r="O51" t="s">
        <v>149</v>
      </c>
      <c r="P51" t="s">
        <v>177</v>
      </c>
      <c r="R51" t="s">
        <v>149</v>
      </c>
      <c r="S51" t="s">
        <v>177</v>
      </c>
      <c r="T51" t="str">
        <f>MID(Table12[[#This Row],[DetailsData]],10,20)</f>
        <v>oEmpO</v>
      </c>
      <c r="U51" t="str">
        <f>LEFT(Table12[[#This Row],[TempStr]],5)</f>
        <v>oEmpO</v>
      </c>
    </row>
    <row r="52" spans="2:21" x14ac:dyDescent="0.3">
      <c r="B52" t="s">
        <v>70</v>
      </c>
      <c r="F52" t="s">
        <v>120</v>
      </c>
      <c r="G52" t="s">
        <v>121</v>
      </c>
      <c r="J52" t="s">
        <v>153</v>
      </c>
      <c r="K52" t="s">
        <v>154</v>
      </c>
      <c r="L52" t="s">
        <v>268</v>
      </c>
      <c r="O52" t="s">
        <v>120</v>
      </c>
      <c r="P52" t="s">
        <v>130</v>
      </c>
      <c r="R52" t="s">
        <v>120</v>
      </c>
      <c r="S52" t="s">
        <v>130</v>
      </c>
      <c r="T52" t="str">
        <f>MID(Table12[[#This Row],[DetailsData]],10,20)</f>
        <v>qEmpD</v>
      </c>
      <c r="U52" t="str">
        <f>LEFT(Table12[[#This Row],[TempStr]],5)</f>
        <v>qEmpD</v>
      </c>
    </row>
    <row r="53" spans="2:21" x14ac:dyDescent="0.3">
      <c r="C53" t="s">
        <v>78</v>
      </c>
      <c r="F53" t="s">
        <v>32</v>
      </c>
      <c r="G53" t="s">
        <v>33</v>
      </c>
      <c r="J53" t="s">
        <v>83</v>
      </c>
      <c r="K53" t="s">
        <v>84</v>
      </c>
      <c r="L53" t="s">
        <v>268</v>
      </c>
      <c r="O53" t="s">
        <v>32</v>
      </c>
      <c r="P53" t="s">
        <v>35</v>
      </c>
      <c r="R53" t="s">
        <v>32</v>
      </c>
      <c r="S53" t="s">
        <v>35</v>
      </c>
      <c r="T53" t="str">
        <f>MID(Table12[[#This Row],[DetailsData]],10,20)</f>
        <v>oEmpT,Y238-ws</v>
      </c>
      <c r="U53" t="str">
        <f>LEFT(Table12[[#This Row],[TempStr]],5)</f>
        <v>oEmpT</v>
      </c>
    </row>
    <row r="54" spans="2:21" x14ac:dyDescent="0.3">
      <c r="C54" t="s">
        <v>77</v>
      </c>
      <c r="F54" t="s">
        <v>54</v>
      </c>
      <c r="G54" t="s">
        <v>55</v>
      </c>
      <c r="J54" t="s">
        <v>122</v>
      </c>
      <c r="K54" t="s">
        <v>123</v>
      </c>
      <c r="L54" t="s">
        <v>268</v>
      </c>
      <c r="O54" t="s">
        <v>54</v>
      </c>
      <c r="P54" t="s">
        <v>88</v>
      </c>
      <c r="R54" t="s">
        <v>54</v>
      </c>
      <c r="S54" t="s">
        <v>88</v>
      </c>
      <c r="T54" t="str">
        <f>MID(Table12[[#This Row],[DetailsData]],10,20)</f>
        <v>xEmpH</v>
      </c>
      <c r="U54" t="str">
        <f>LEFT(Table12[[#This Row],[TempStr]],5)</f>
        <v>xEmpH</v>
      </c>
    </row>
    <row r="55" spans="2:21" x14ac:dyDescent="0.3">
      <c r="C55" t="s">
        <v>71</v>
      </c>
      <c r="F55" t="s">
        <v>37</v>
      </c>
      <c r="G55" t="s">
        <v>38</v>
      </c>
      <c r="J55" t="s">
        <v>70</v>
      </c>
      <c r="K55" t="s">
        <v>71</v>
      </c>
      <c r="L55" t="s">
        <v>268</v>
      </c>
      <c r="O55" t="s">
        <v>37</v>
      </c>
      <c r="P55" t="s">
        <v>39</v>
      </c>
      <c r="R55" t="s">
        <v>37</v>
      </c>
      <c r="S55" t="s">
        <v>39</v>
      </c>
      <c r="T55" t="str">
        <f>MID(Table12[[#This Row],[DetailsData]],10,20)</f>
        <v>vEmpQ,J113-ws</v>
      </c>
      <c r="U55" t="str">
        <f>LEFT(Table12[[#This Row],[TempStr]],5)</f>
        <v>vEmpQ</v>
      </c>
    </row>
    <row r="56" spans="2:21" x14ac:dyDescent="0.3">
      <c r="B56" t="s">
        <v>158</v>
      </c>
      <c r="F56" t="s">
        <v>97</v>
      </c>
      <c r="G56" t="s">
        <v>98</v>
      </c>
      <c r="J56" t="s">
        <v>85</v>
      </c>
      <c r="K56" t="s">
        <v>86</v>
      </c>
      <c r="L56" t="s">
        <v>268</v>
      </c>
      <c r="O56" t="s">
        <v>97</v>
      </c>
      <c r="P56" t="s">
        <v>99</v>
      </c>
      <c r="R56" t="s">
        <v>97</v>
      </c>
      <c r="S56" t="s">
        <v>99</v>
      </c>
      <c r="T56" t="str">
        <f>MID(Table12[[#This Row],[DetailsData]],10,20)</f>
        <v>uEmpC,Y166-ws</v>
      </c>
      <c r="U56" t="str">
        <f>LEFT(Table12[[#This Row],[TempStr]],5)</f>
        <v>uEmpC</v>
      </c>
    </row>
    <row r="57" spans="2:21" x14ac:dyDescent="0.3">
      <c r="C57" t="s">
        <v>171</v>
      </c>
      <c r="F57" t="s">
        <v>85</v>
      </c>
      <c r="G57" t="s">
        <v>86</v>
      </c>
      <c r="J57" t="s">
        <v>97</v>
      </c>
      <c r="K57" t="s">
        <v>98</v>
      </c>
      <c r="L57" t="s">
        <v>268</v>
      </c>
      <c r="O57" t="s">
        <v>85</v>
      </c>
      <c r="P57" t="s">
        <v>89</v>
      </c>
      <c r="R57" t="s">
        <v>85</v>
      </c>
      <c r="S57" t="s">
        <v>89</v>
      </c>
      <c r="T57" t="str">
        <f>MID(Table12[[#This Row],[DetailsData]],10,20)</f>
        <v>oEmpJ,Y144-ws</v>
      </c>
      <c r="U57" t="str">
        <f>LEFT(Table12[[#This Row],[TempStr]],5)</f>
        <v>oEmpJ</v>
      </c>
    </row>
    <row r="58" spans="2:21" x14ac:dyDescent="0.3">
      <c r="C58" t="s">
        <v>170</v>
      </c>
      <c r="F58" t="s">
        <v>56</v>
      </c>
      <c r="G58" t="s">
        <v>57</v>
      </c>
      <c r="J58" t="s">
        <v>158</v>
      </c>
      <c r="K58" t="s">
        <v>159</v>
      </c>
      <c r="L58" t="s">
        <v>268</v>
      </c>
      <c r="O58" t="s">
        <v>56</v>
      </c>
      <c r="P58" t="s">
        <v>68</v>
      </c>
      <c r="R58" t="s">
        <v>56</v>
      </c>
      <c r="S58" t="s">
        <v>68</v>
      </c>
      <c r="T58" t="str">
        <f>MID(Table12[[#This Row],[DetailsData]],10,20)</f>
        <v>xEmpN</v>
      </c>
      <c r="U58" t="str">
        <f>LEFT(Table12[[#This Row],[TempStr]],5)</f>
        <v>xEmpN</v>
      </c>
    </row>
    <row r="59" spans="2:21" x14ac:dyDescent="0.3">
      <c r="C59" t="s">
        <v>159</v>
      </c>
      <c r="F59" t="s">
        <v>124</v>
      </c>
      <c r="G59" t="s">
        <v>125</v>
      </c>
      <c r="J59" t="s">
        <v>164</v>
      </c>
      <c r="K59" t="s">
        <v>165</v>
      </c>
      <c r="L59" t="s">
        <v>268</v>
      </c>
      <c r="O59" t="s">
        <v>124</v>
      </c>
      <c r="P59" t="s">
        <v>133</v>
      </c>
      <c r="R59" t="s">
        <v>124</v>
      </c>
      <c r="S59" t="s">
        <v>133</v>
      </c>
      <c r="T59" t="str">
        <f>MID(Table12[[#This Row],[DetailsData]],10,20)</f>
        <v>gEmpI,J114-ws</v>
      </c>
      <c r="U59" t="str">
        <f>LEFT(Table12[[#This Row],[TempStr]],5)</f>
        <v>gEmpI</v>
      </c>
    </row>
    <row r="60" spans="2:21" x14ac:dyDescent="0.3">
      <c r="B60" t="s">
        <v>41</v>
      </c>
      <c r="F60" t="s">
        <v>131</v>
      </c>
      <c r="G60" t="s">
        <v>132</v>
      </c>
      <c r="J60" t="s">
        <v>43</v>
      </c>
      <c r="K60" t="s">
        <v>44</v>
      </c>
      <c r="L60" t="s">
        <v>268</v>
      </c>
      <c r="O60" t="s">
        <v>131</v>
      </c>
      <c r="P60" t="s">
        <v>138</v>
      </c>
      <c r="R60" t="s">
        <v>131</v>
      </c>
      <c r="S60" t="s">
        <v>138</v>
      </c>
      <c r="T60" t="str">
        <f>MID(Table12[[#This Row],[DetailsData]],10,20)</f>
        <v>nEmpM,G216-ws</v>
      </c>
      <c r="U60" t="str">
        <f>LEFT(Table12[[#This Row],[TempStr]],5)</f>
        <v>nEmpM</v>
      </c>
    </row>
    <row r="61" spans="2:21" x14ac:dyDescent="0.3">
      <c r="C61" t="s">
        <v>42</v>
      </c>
      <c r="F61" t="s">
        <v>58</v>
      </c>
      <c r="G61" t="s">
        <v>59</v>
      </c>
      <c r="J61" t="s">
        <v>174</v>
      </c>
      <c r="K61" t="s">
        <v>175</v>
      </c>
      <c r="L61" t="s">
        <v>268</v>
      </c>
      <c r="O61" t="s">
        <v>58</v>
      </c>
      <c r="P61" t="s">
        <v>69</v>
      </c>
      <c r="R61" t="s">
        <v>58</v>
      </c>
      <c r="S61" t="s">
        <v>69</v>
      </c>
      <c r="T61" t="str">
        <f>MID(Table12[[#This Row],[DetailsData]],10,20)</f>
        <v>hEmpW</v>
      </c>
      <c r="U61" t="str">
        <f>LEFT(Table12[[#This Row],[TempStr]],5)</f>
        <v>hEmpW</v>
      </c>
    </row>
    <row r="62" spans="2:21" x14ac:dyDescent="0.3">
      <c r="C62" t="s">
        <v>45</v>
      </c>
      <c r="F62" t="s">
        <v>109</v>
      </c>
      <c r="G62" t="s">
        <v>110</v>
      </c>
      <c r="J62" t="s">
        <v>32</v>
      </c>
      <c r="K62" t="s">
        <v>33</v>
      </c>
      <c r="L62" t="s">
        <v>268</v>
      </c>
      <c r="O62" t="s">
        <v>109</v>
      </c>
      <c r="P62" t="s">
        <v>137</v>
      </c>
      <c r="R62" t="s">
        <v>109</v>
      </c>
      <c r="S62" t="s">
        <v>137</v>
      </c>
      <c r="T62" t="str">
        <f>MID(Table12[[#This Row],[DetailsData]],10,20)</f>
        <v>fEmpV</v>
      </c>
      <c r="U62" t="str">
        <f>LEFT(Table12[[#This Row],[TempStr]],5)</f>
        <v>fEmpV</v>
      </c>
    </row>
    <row r="63" spans="2:21" x14ac:dyDescent="0.3">
      <c r="B63" t="s">
        <v>141</v>
      </c>
      <c r="F63" t="s">
        <v>264</v>
      </c>
      <c r="O63" t="s">
        <v>264</v>
      </c>
    </row>
    <row r="64" spans="2:21" x14ac:dyDescent="0.3">
      <c r="C64" t="s">
        <v>142</v>
      </c>
    </row>
    <row r="65" spans="2:3" x14ac:dyDescent="0.3">
      <c r="C65" t="s">
        <v>161</v>
      </c>
    </row>
    <row r="66" spans="2:3" x14ac:dyDescent="0.3">
      <c r="B66" t="s">
        <v>143</v>
      </c>
    </row>
    <row r="67" spans="2:3" x14ac:dyDescent="0.3">
      <c r="C67" t="s">
        <v>144</v>
      </c>
    </row>
    <row r="68" spans="2:3" x14ac:dyDescent="0.3">
      <c r="C68" t="s">
        <v>155</v>
      </c>
    </row>
    <row r="69" spans="2:3" x14ac:dyDescent="0.3">
      <c r="B69" t="s">
        <v>151</v>
      </c>
    </row>
    <row r="70" spans="2:3" x14ac:dyDescent="0.3">
      <c r="C70" t="s">
        <v>152</v>
      </c>
    </row>
    <row r="71" spans="2:3" x14ac:dyDescent="0.3">
      <c r="C71" t="s">
        <v>181</v>
      </c>
    </row>
    <row r="72" spans="2:3" x14ac:dyDescent="0.3">
      <c r="B72" t="s">
        <v>135</v>
      </c>
    </row>
    <row r="73" spans="2:3" x14ac:dyDescent="0.3">
      <c r="C73" t="s">
        <v>130</v>
      </c>
    </row>
    <row r="74" spans="2:3" x14ac:dyDescent="0.3">
      <c r="C74" t="s">
        <v>140</v>
      </c>
    </row>
    <row r="75" spans="2:3" x14ac:dyDescent="0.3">
      <c r="C75" t="s">
        <v>136</v>
      </c>
    </row>
    <row r="76" spans="2:3" x14ac:dyDescent="0.3">
      <c r="B76" t="s">
        <v>122</v>
      </c>
    </row>
    <row r="77" spans="2:3" x14ac:dyDescent="0.3">
      <c r="C77" t="s">
        <v>127</v>
      </c>
    </row>
    <row r="78" spans="2:3" x14ac:dyDescent="0.3">
      <c r="C78" t="s">
        <v>126</v>
      </c>
    </row>
    <row r="79" spans="2:3" x14ac:dyDescent="0.3">
      <c r="C79" t="s">
        <v>123</v>
      </c>
    </row>
    <row r="80" spans="2:3" x14ac:dyDescent="0.3">
      <c r="B80" t="s">
        <v>95</v>
      </c>
    </row>
    <row r="81" spans="2:3" x14ac:dyDescent="0.3">
      <c r="C81" t="s">
        <v>96</v>
      </c>
    </row>
    <row r="82" spans="2:3" x14ac:dyDescent="0.3">
      <c r="C82" t="s">
        <v>102</v>
      </c>
    </row>
    <row r="83" spans="2:3" x14ac:dyDescent="0.3">
      <c r="B83" t="s">
        <v>147</v>
      </c>
    </row>
    <row r="84" spans="2:3" x14ac:dyDescent="0.3">
      <c r="C84" t="s">
        <v>148</v>
      </c>
    </row>
    <row r="85" spans="2:3" x14ac:dyDescent="0.3">
      <c r="C85" t="s">
        <v>160</v>
      </c>
    </row>
    <row r="86" spans="2:3" x14ac:dyDescent="0.3">
      <c r="B86" t="s">
        <v>164</v>
      </c>
    </row>
    <row r="87" spans="2:3" x14ac:dyDescent="0.3">
      <c r="C87" t="s">
        <v>179</v>
      </c>
    </row>
    <row r="88" spans="2:3" x14ac:dyDescent="0.3">
      <c r="C88" t="s">
        <v>178</v>
      </c>
    </row>
    <row r="89" spans="2:3" x14ac:dyDescent="0.3">
      <c r="C89" t="s">
        <v>165</v>
      </c>
    </row>
    <row r="90" spans="2:3" x14ac:dyDescent="0.3">
      <c r="B90" t="s">
        <v>64</v>
      </c>
    </row>
    <row r="91" spans="2:3" x14ac:dyDescent="0.3">
      <c r="C91" t="s">
        <v>65</v>
      </c>
    </row>
    <row r="92" spans="2:3" x14ac:dyDescent="0.3">
      <c r="C92" t="s">
        <v>90</v>
      </c>
    </row>
    <row r="93" spans="2:3" x14ac:dyDescent="0.3">
      <c r="B93" t="s">
        <v>162</v>
      </c>
    </row>
    <row r="94" spans="2:3" x14ac:dyDescent="0.3">
      <c r="C94" t="s">
        <v>177</v>
      </c>
    </row>
    <row r="95" spans="2:3" x14ac:dyDescent="0.3">
      <c r="C95" t="s">
        <v>176</v>
      </c>
    </row>
    <row r="96" spans="2:3" x14ac:dyDescent="0.3">
      <c r="C96" t="s">
        <v>163</v>
      </c>
    </row>
    <row r="97" spans="2:3" x14ac:dyDescent="0.3">
      <c r="B97" t="s">
        <v>48</v>
      </c>
    </row>
    <row r="98" spans="2:3" x14ac:dyDescent="0.3">
      <c r="C98" t="s">
        <v>49</v>
      </c>
    </row>
    <row r="99" spans="2:3" x14ac:dyDescent="0.3">
      <c r="C99" t="s">
        <v>63</v>
      </c>
    </row>
    <row r="100" spans="2:3" x14ac:dyDescent="0.3">
      <c r="B100" t="s">
        <v>79</v>
      </c>
    </row>
    <row r="101" spans="2:3" x14ac:dyDescent="0.3">
      <c r="C101" t="s">
        <v>82</v>
      </c>
    </row>
    <row r="102" spans="2:3" x14ac:dyDescent="0.3">
      <c r="C102" t="s">
        <v>81</v>
      </c>
    </row>
    <row r="103" spans="2:3" x14ac:dyDescent="0.3">
      <c r="C103" t="s">
        <v>80</v>
      </c>
    </row>
    <row r="104" spans="2:3" x14ac:dyDescent="0.3">
      <c r="B104" t="s">
        <v>83</v>
      </c>
    </row>
    <row r="105" spans="2:3" x14ac:dyDescent="0.3">
      <c r="C105" t="s">
        <v>93</v>
      </c>
    </row>
    <row r="106" spans="2:3" x14ac:dyDescent="0.3">
      <c r="C106" t="s">
        <v>92</v>
      </c>
    </row>
    <row r="107" spans="2:3" x14ac:dyDescent="0.3">
      <c r="C107" t="s">
        <v>84</v>
      </c>
    </row>
    <row r="108" spans="2:3" x14ac:dyDescent="0.3">
      <c r="B108" t="s">
        <v>153</v>
      </c>
    </row>
    <row r="109" spans="2:3" x14ac:dyDescent="0.3">
      <c r="C109" t="s">
        <v>169</v>
      </c>
    </row>
    <row r="110" spans="2:3" x14ac:dyDescent="0.3">
      <c r="C110" t="s">
        <v>168</v>
      </c>
    </row>
    <row r="111" spans="2:3" x14ac:dyDescent="0.3">
      <c r="C111" t="s">
        <v>154</v>
      </c>
    </row>
    <row r="112" spans="2:3" x14ac:dyDescent="0.3">
      <c r="B112" t="s">
        <v>184</v>
      </c>
    </row>
    <row r="113" spans="2:3" x14ac:dyDescent="0.3">
      <c r="C113" t="s">
        <v>182</v>
      </c>
    </row>
    <row r="114" spans="2:3" x14ac:dyDescent="0.3">
      <c r="C114" t="s">
        <v>186</v>
      </c>
    </row>
    <row r="115" spans="2:3" x14ac:dyDescent="0.3">
      <c r="C115" t="s">
        <v>185</v>
      </c>
    </row>
    <row r="116" spans="2:3" x14ac:dyDescent="0.3">
      <c r="B116" t="s">
        <v>74</v>
      </c>
    </row>
    <row r="117" spans="2:3" x14ac:dyDescent="0.3">
      <c r="C117" t="s">
        <v>75</v>
      </c>
    </row>
    <row r="118" spans="2:3" x14ac:dyDescent="0.3">
      <c r="C118" t="s">
        <v>94</v>
      </c>
    </row>
    <row r="119" spans="2:3" x14ac:dyDescent="0.3">
      <c r="B119" t="s">
        <v>166</v>
      </c>
    </row>
    <row r="120" spans="2:3" x14ac:dyDescent="0.3">
      <c r="C120" t="s">
        <v>167</v>
      </c>
    </row>
    <row r="121" spans="2:3" x14ac:dyDescent="0.3">
      <c r="C121" t="s">
        <v>182</v>
      </c>
    </row>
    <row r="122" spans="2:3" x14ac:dyDescent="0.3">
      <c r="B122" t="s">
        <v>156</v>
      </c>
    </row>
    <row r="123" spans="2:3" x14ac:dyDescent="0.3">
      <c r="C123" t="s">
        <v>157</v>
      </c>
    </row>
    <row r="124" spans="2:3" x14ac:dyDescent="0.3">
      <c r="C124" t="s">
        <v>173</v>
      </c>
    </row>
    <row r="125" spans="2:3" x14ac:dyDescent="0.3">
      <c r="C125" t="s">
        <v>172</v>
      </c>
    </row>
    <row r="126" spans="2:3" x14ac:dyDescent="0.3">
      <c r="B126" t="s">
        <v>174</v>
      </c>
    </row>
    <row r="127" spans="2:3" x14ac:dyDescent="0.3">
      <c r="C127" t="s">
        <v>181</v>
      </c>
    </row>
    <row r="128" spans="2:3" x14ac:dyDescent="0.3">
      <c r="C128" t="s">
        <v>180</v>
      </c>
    </row>
    <row r="129" spans="2:3" x14ac:dyDescent="0.3">
      <c r="C129" t="s">
        <v>175</v>
      </c>
    </row>
    <row r="130" spans="2:3" x14ac:dyDescent="0.3">
      <c r="B130" t="s">
        <v>72</v>
      </c>
    </row>
    <row r="131" spans="2:3" x14ac:dyDescent="0.3">
      <c r="C131" t="s">
        <v>73</v>
      </c>
    </row>
    <row r="132" spans="2:3" x14ac:dyDescent="0.3">
      <c r="C132" t="s">
        <v>68</v>
      </c>
    </row>
    <row r="133" spans="2:3" x14ac:dyDescent="0.3">
      <c r="C133" t="s">
        <v>87</v>
      </c>
    </row>
    <row r="134" spans="2:3" x14ac:dyDescent="0.3">
      <c r="B134" t="s">
        <v>111</v>
      </c>
    </row>
    <row r="135" spans="2:3" x14ac:dyDescent="0.3">
      <c r="C135" t="s">
        <v>119</v>
      </c>
    </row>
    <row r="136" spans="2:3" x14ac:dyDescent="0.3">
      <c r="C136" t="s">
        <v>118</v>
      </c>
    </row>
    <row r="137" spans="2:3" x14ac:dyDescent="0.3">
      <c r="C137" t="s">
        <v>112</v>
      </c>
    </row>
    <row r="138" spans="2:3" x14ac:dyDescent="0.3">
      <c r="B138" t="s">
        <v>50</v>
      </c>
    </row>
    <row r="139" spans="2:3" x14ac:dyDescent="0.3">
      <c r="C139" t="s">
        <v>51</v>
      </c>
    </row>
    <row r="140" spans="2:3" x14ac:dyDescent="0.3">
      <c r="C140" t="s">
        <v>91</v>
      </c>
    </row>
    <row r="141" spans="2:3" x14ac:dyDescent="0.3">
      <c r="B141" t="s">
        <v>149</v>
      </c>
    </row>
    <row r="142" spans="2:3" x14ac:dyDescent="0.3">
      <c r="C142" t="s">
        <v>150</v>
      </c>
    </row>
    <row r="143" spans="2:3" x14ac:dyDescent="0.3">
      <c r="C143" t="s">
        <v>177</v>
      </c>
    </row>
    <row r="144" spans="2:3" x14ac:dyDescent="0.3">
      <c r="B144" t="s">
        <v>120</v>
      </c>
    </row>
    <row r="145" spans="2:3" x14ac:dyDescent="0.3">
      <c r="C145" t="s">
        <v>121</v>
      </c>
    </row>
    <row r="146" spans="2:3" x14ac:dyDescent="0.3">
      <c r="C146" t="s">
        <v>130</v>
      </c>
    </row>
    <row r="147" spans="2:3" x14ac:dyDescent="0.3">
      <c r="B147" t="s">
        <v>32</v>
      </c>
    </row>
    <row r="148" spans="2:3" x14ac:dyDescent="0.3">
      <c r="C148" t="s">
        <v>34</v>
      </c>
    </row>
    <row r="149" spans="2:3" x14ac:dyDescent="0.3">
      <c r="C149" t="s">
        <v>35</v>
      </c>
    </row>
    <row r="150" spans="2:3" x14ac:dyDescent="0.3">
      <c r="C150" t="s">
        <v>33</v>
      </c>
    </row>
    <row r="151" spans="2:3" x14ac:dyDescent="0.3">
      <c r="B151" t="s">
        <v>54</v>
      </c>
    </row>
    <row r="152" spans="2:3" x14ac:dyDescent="0.3">
      <c r="C152" t="s">
        <v>55</v>
      </c>
    </row>
    <row r="153" spans="2:3" x14ac:dyDescent="0.3">
      <c r="C153" t="s">
        <v>88</v>
      </c>
    </row>
    <row r="154" spans="2:3" x14ac:dyDescent="0.3">
      <c r="B154" t="s">
        <v>37</v>
      </c>
    </row>
    <row r="155" spans="2:3" x14ac:dyDescent="0.3">
      <c r="C155" t="s">
        <v>40</v>
      </c>
    </row>
    <row r="156" spans="2:3" x14ac:dyDescent="0.3">
      <c r="C156" t="s">
        <v>39</v>
      </c>
    </row>
    <row r="157" spans="2:3" x14ac:dyDescent="0.3">
      <c r="C157" t="s">
        <v>38</v>
      </c>
    </row>
    <row r="158" spans="2:3" x14ac:dyDescent="0.3">
      <c r="B158" t="s">
        <v>97</v>
      </c>
    </row>
    <row r="159" spans="2:3" x14ac:dyDescent="0.3">
      <c r="C159" t="s">
        <v>94</v>
      </c>
    </row>
    <row r="160" spans="2:3" x14ac:dyDescent="0.3">
      <c r="C160" t="s">
        <v>99</v>
      </c>
    </row>
    <row r="161" spans="2:3" x14ac:dyDescent="0.3">
      <c r="C161" t="s">
        <v>98</v>
      </c>
    </row>
    <row r="162" spans="2:3" x14ac:dyDescent="0.3">
      <c r="B162" t="s">
        <v>85</v>
      </c>
    </row>
    <row r="163" spans="2:3" x14ac:dyDescent="0.3">
      <c r="C163" t="s">
        <v>90</v>
      </c>
    </row>
    <row r="164" spans="2:3" x14ac:dyDescent="0.3">
      <c r="C164" t="s">
        <v>89</v>
      </c>
    </row>
    <row r="165" spans="2:3" x14ac:dyDescent="0.3">
      <c r="C165" t="s">
        <v>86</v>
      </c>
    </row>
    <row r="166" spans="2:3" x14ac:dyDescent="0.3">
      <c r="B166" t="s">
        <v>56</v>
      </c>
    </row>
    <row r="167" spans="2:3" x14ac:dyDescent="0.3">
      <c r="C167" t="s">
        <v>57</v>
      </c>
    </row>
    <row r="168" spans="2:3" x14ac:dyDescent="0.3">
      <c r="C168" t="s">
        <v>68</v>
      </c>
    </row>
    <row r="169" spans="2:3" x14ac:dyDescent="0.3">
      <c r="B169" t="s">
        <v>124</v>
      </c>
    </row>
    <row r="170" spans="2:3" x14ac:dyDescent="0.3">
      <c r="C170" t="s">
        <v>134</v>
      </c>
    </row>
    <row r="171" spans="2:3" x14ac:dyDescent="0.3">
      <c r="C171" t="s">
        <v>133</v>
      </c>
    </row>
    <row r="172" spans="2:3" x14ac:dyDescent="0.3">
      <c r="C172" t="s">
        <v>125</v>
      </c>
    </row>
    <row r="173" spans="2:3" x14ac:dyDescent="0.3">
      <c r="B173" t="s">
        <v>131</v>
      </c>
    </row>
    <row r="174" spans="2:3" x14ac:dyDescent="0.3">
      <c r="C174" t="s">
        <v>139</v>
      </c>
    </row>
    <row r="175" spans="2:3" x14ac:dyDescent="0.3">
      <c r="C175" t="s">
        <v>138</v>
      </c>
    </row>
    <row r="176" spans="2:3" x14ac:dyDescent="0.3">
      <c r="C176" t="s">
        <v>132</v>
      </c>
    </row>
    <row r="177" spans="2:3" x14ac:dyDescent="0.3">
      <c r="B177" t="s">
        <v>58</v>
      </c>
    </row>
    <row r="178" spans="2:3" x14ac:dyDescent="0.3">
      <c r="C178" t="s">
        <v>59</v>
      </c>
    </row>
    <row r="179" spans="2:3" x14ac:dyDescent="0.3">
      <c r="C179" t="s">
        <v>69</v>
      </c>
    </row>
    <row r="180" spans="2:3" x14ac:dyDescent="0.3">
      <c r="B180" t="s">
        <v>109</v>
      </c>
    </row>
    <row r="181" spans="2:3" x14ac:dyDescent="0.3">
      <c r="C181" t="s">
        <v>110</v>
      </c>
    </row>
    <row r="182" spans="2:3" x14ac:dyDescent="0.3">
      <c r="C182" t="s">
        <v>137</v>
      </c>
    </row>
    <row r="183" spans="2:3" x14ac:dyDescent="0.3">
      <c r="B183" t="s">
        <v>264</v>
      </c>
    </row>
  </sheetData>
  <mergeCells count="5">
    <mergeCell ref="J9:K10"/>
    <mergeCell ref="F11:G11"/>
    <mergeCell ref="J11:L11"/>
    <mergeCell ref="O11:P11"/>
    <mergeCell ref="R11:U11"/>
  </mergeCells>
  <pageMargins left="0.7" right="0.7" top="0.75" bottom="0.75" header="0.3" footer="0.3"/>
  <pageSetup orientation="portrait" horizontalDpi="1200" verticalDpi="1200" r:id="rId4"/>
  <tableParts count="2"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FE4CF-4AD0-469C-BFD1-E9102AE657DF}">
  <dimension ref="A1:K255"/>
  <sheetViews>
    <sheetView zoomScale="60" workbookViewId="0">
      <selection activeCell="B11" sqref="B11"/>
    </sheetView>
  </sheetViews>
  <sheetFormatPr defaultColWidth="8.77734375" defaultRowHeight="14.4" x14ac:dyDescent="0.3"/>
  <cols>
    <col min="2" max="2" width="15.44140625" customWidth="1"/>
    <col min="3" max="3" width="16.109375" customWidth="1"/>
    <col min="4" max="4" width="12.44140625" customWidth="1"/>
    <col min="5" max="5" width="17" bestFit="1" customWidth="1"/>
    <col min="6" max="6" width="21.109375" customWidth="1"/>
    <col min="7" max="7" width="21.44140625" bestFit="1" customWidth="1"/>
    <col min="8" max="8" width="18.6640625" bestFit="1" customWidth="1"/>
    <col min="9" max="9" width="18.33203125" customWidth="1"/>
    <col min="10" max="10" width="22" customWidth="1"/>
    <col min="11" max="11" width="28.77734375" bestFit="1" customWidth="1"/>
  </cols>
  <sheetData>
    <row r="1" spans="1:11" x14ac:dyDescent="0.3">
      <c r="A1" s="1" t="s">
        <v>263</v>
      </c>
    </row>
    <row r="2" spans="1:11" x14ac:dyDescent="0.3">
      <c r="D2" s="2" t="s">
        <v>1</v>
      </c>
      <c r="E2" s="2" t="s">
        <v>2</v>
      </c>
      <c r="F2" s="2"/>
      <c r="G2" s="2" t="s">
        <v>8</v>
      </c>
      <c r="I2" s="2"/>
      <c r="J2" s="2" t="s">
        <v>187</v>
      </c>
      <c r="K2" s="12">
        <v>45006</v>
      </c>
    </row>
    <row r="3" spans="1:11" x14ac:dyDescent="0.3">
      <c r="D3" s="2" t="s">
        <v>3</v>
      </c>
      <c r="E3" s="2"/>
      <c r="F3" s="2"/>
      <c r="G3">
        <v>1</v>
      </c>
      <c r="H3" t="s">
        <v>18</v>
      </c>
    </row>
    <row r="4" spans="1:11" x14ac:dyDescent="0.3">
      <c r="B4" s="2" t="s">
        <v>17</v>
      </c>
      <c r="C4" s="2"/>
      <c r="D4" s="2">
        <v>1</v>
      </c>
      <c r="E4" t="s">
        <v>188</v>
      </c>
      <c r="F4">
        <v>8839268</v>
      </c>
      <c r="G4">
        <v>2</v>
      </c>
      <c r="H4" t="s">
        <v>19</v>
      </c>
    </row>
    <row r="5" spans="1:11" x14ac:dyDescent="0.3">
      <c r="B5" s="2"/>
      <c r="C5" s="2"/>
      <c r="D5" s="2">
        <v>2</v>
      </c>
      <c r="E5" t="s">
        <v>189</v>
      </c>
      <c r="F5">
        <v>8841879</v>
      </c>
      <c r="G5">
        <v>3</v>
      </c>
      <c r="H5" t="s">
        <v>9</v>
      </c>
    </row>
    <row r="6" spans="1:11" x14ac:dyDescent="0.3">
      <c r="D6" s="2">
        <v>3</v>
      </c>
      <c r="E6" t="s">
        <v>190</v>
      </c>
      <c r="F6">
        <v>8833576</v>
      </c>
    </row>
    <row r="10" spans="1:11" x14ac:dyDescent="0.3">
      <c r="B10" s="26" t="s">
        <v>20</v>
      </c>
      <c r="C10" s="26" t="s">
        <v>21</v>
      </c>
      <c r="D10" s="26" t="s">
        <v>22</v>
      </c>
      <c r="E10" s="27" t="s">
        <v>23</v>
      </c>
      <c r="F10" s="26" t="s">
        <v>24</v>
      </c>
      <c r="G10" s="26" t="s">
        <v>25</v>
      </c>
      <c r="H10" s="26" t="s">
        <v>211</v>
      </c>
      <c r="I10" s="26" t="s">
        <v>212</v>
      </c>
      <c r="J10" s="26" t="s">
        <v>213</v>
      </c>
      <c r="K10" s="26" t="s">
        <v>214</v>
      </c>
    </row>
    <row r="11" spans="1:11" x14ac:dyDescent="0.3">
      <c r="B11" s="5" t="s">
        <v>26</v>
      </c>
      <c r="C11" s="5" t="s">
        <v>184</v>
      </c>
      <c r="D11" s="6">
        <v>44343</v>
      </c>
      <c r="E11" s="28">
        <v>44343.338668981487</v>
      </c>
      <c r="F11" s="7">
        <v>112</v>
      </c>
      <c r="G11" s="5" t="s">
        <v>185</v>
      </c>
      <c r="H11" s="30">
        <v>44343</v>
      </c>
      <c r="I11" s="29">
        <v>44343.338564814818</v>
      </c>
      <c r="J11">
        <v>106</v>
      </c>
      <c r="K11" t="s">
        <v>185</v>
      </c>
    </row>
    <row r="12" spans="1:11" x14ac:dyDescent="0.3">
      <c r="B12" s="5" t="s">
        <v>26</v>
      </c>
      <c r="C12" s="5" t="s">
        <v>174</v>
      </c>
      <c r="D12" s="6">
        <v>44343</v>
      </c>
      <c r="E12" s="28">
        <v>44343.332615740743</v>
      </c>
      <c r="F12" s="7">
        <v>112</v>
      </c>
      <c r="G12" s="5" t="s">
        <v>175</v>
      </c>
      <c r="H12" s="30">
        <v>44343</v>
      </c>
      <c r="I12" s="29">
        <v>44343.332511574074</v>
      </c>
      <c r="J12">
        <v>106</v>
      </c>
      <c r="K12" t="s">
        <v>175</v>
      </c>
    </row>
    <row r="13" spans="1:11" x14ac:dyDescent="0.3">
      <c r="B13" s="5" t="s">
        <v>29</v>
      </c>
      <c r="C13" s="5" t="s">
        <v>158</v>
      </c>
      <c r="D13" s="6">
        <v>44343</v>
      </c>
      <c r="E13" s="28">
        <v>44343.332314814812</v>
      </c>
      <c r="F13" s="7">
        <v>112</v>
      </c>
      <c r="G13" s="5" t="s">
        <v>159</v>
      </c>
      <c r="H13" s="30">
        <v>44343</v>
      </c>
      <c r="I13" s="29">
        <v>44343.332210648143</v>
      </c>
      <c r="J13">
        <v>106</v>
      </c>
      <c r="K13" t="s">
        <v>159</v>
      </c>
    </row>
    <row r="14" spans="1:11" x14ac:dyDescent="0.3">
      <c r="B14" s="5" t="s">
        <v>26</v>
      </c>
      <c r="C14" s="5" t="s">
        <v>164</v>
      </c>
      <c r="D14" s="6">
        <v>44343</v>
      </c>
      <c r="E14" s="28">
        <v>44343.33189814815</v>
      </c>
      <c r="F14" s="7">
        <v>112</v>
      </c>
      <c r="G14" s="5" t="s">
        <v>165</v>
      </c>
      <c r="H14" s="30">
        <v>44343</v>
      </c>
      <c r="I14" s="29">
        <v>44343.331793981481</v>
      </c>
      <c r="J14">
        <v>106</v>
      </c>
      <c r="K14" t="s">
        <v>165</v>
      </c>
    </row>
    <row r="15" spans="1:11" x14ac:dyDescent="0.3">
      <c r="B15" s="5" t="s">
        <v>26</v>
      </c>
      <c r="C15" s="5" t="s">
        <v>156</v>
      </c>
      <c r="D15" s="6">
        <v>44343</v>
      </c>
      <c r="E15" s="28">
        <v>44343.331446759257</v>
      </c>
      <c r="F15" s="7">
        <v>112</v>
      </c>
      <c r="G15" s="5" t="s">
        <v>157</v>
      </c>
      <c r="H15" s="30">
        <v>44343</v>
      </c>
      <c r="I15" s="29">
        <v>44343.331342592588</v>
      </c>
      <c r="J15">
        <v>106</v>
      </c>
      <c r="K15" t="s">
        <v>157</v>
      </c>
    </row>
    <row r="16" spans="1:11" x14ac:dyDescent="0.3">
      <c r="B16" s="5" t="s">
        <v>26</v>
      </c>
      <c r="C16" s="5" t="s">
        <v>162</v>
      </c>
      <c r="D16" s="6">
        <v>44343</v>
      </c>
      <c r="E16" s="28">
        <v>44343.331284722226</v>
      </c>
      <c r="F16" s="7">
        <v>112</v>
      </c>
      <c r="G16" s="5" t="s">
        <v>163</v>
      </c>
      <c r="H16" s="30">
        <v>44343</v>
      </c>
      <c r="I16" s="29">
        <v>44343.331180555557</v>
      </c>
      <c r="J16">
        <v>106</v>
      </c>
      <c r="K16" t="s">
        <v>163</v>
      </c>
    </row>
    <row r="17" spans="2:11" x14ac:dyDescent="0.3">
      <c r="B17" s="5" t="s">
        <v>29</v>
      </c>
      <c r="C17" s="5" t="s">
        <v>153</v>
      </c>
      <c r="D17" s="6">
        <v>44343</v>
      </c>
      <c r="E17" s="28">
        <v>44343.331018518518</v>
      </c>
      <c r="F17" s="7">
        <v>112</v>
      </c>
      <c r="G17" s="5" t="s">
        <v>154</v>
      </c>
      <c r="H17" s="30">
        <v>44343</v>
      </c>
      <c r="I17" s="29">
        <v>44343.330914351849</v>
      </c>
      <c r="J17">
        <v>106</v>
      </c>
      <c r="K17" t="s">
        <v>154</v>
      </c>
    </row>
    <row r="18" spans="2:11" x14ac:dyDescent="0.3">
      <c r="B18" s="5" t="s">
        <v>26</v>
      </c>
      <c r="C18" s="5" t="s">
        <v>166</v>
      </c>
      <c r="D18" s="6">
        <v>44343</v>
      </c>
      <c r="E18" s="28">
        <v>44343.330578703702</v>
      </c>
      <c r="F18" s="7">
        <v>112</v>
      </c>
      <c r="G18" s="5" t="s">
        <v>167</v>
      </c>
      <c r="H18" s="30">
        <v>44342</v>
      </c>
      <c r="I18" s="29">
        <v>44342.718530092599</v>
      </c>
      <c r="J18">
        <v>156</v>
      </c>
      <c r="K18" t="s">
        <v>67</v>
      </c>
    </row>
    <row r="19" spans="2:11" x14ac:dyDescent="0.3">
      <c r="B19" s="5" t="s">
        <v>26</v>
      </c>
      <c r="C19" s="5" t="s">
        <v>151</v>
      </c>
      <c r="D19" s="6">
        <v>44343</v>
      </c>
      <c r="E19" s="28">
        <v>44343.328124999993</v>
      </c>
      <c r="F19" s="7">
        <v>112</v>
      </c>
      <c r="G19" s="5" t="s">
        <v>152</v>
      </c>
      <c r="H19" s="30">
        <v>44342</v>
      </c>
      <c r="I19" s="29">
        <v>44342.711840277771</v>
      </c>
      <c r="J19">
        <v>156</v>
      </c>
      <c r="K19" t="s">
        <v>67</v>
      </c>
    </row>
    <row r="20" spans="2:11" x14ac:dyDescent="0.3">
      <c r="B20" s="5" t="s">
        <v>26</v>
      </c>
      <c r="C20" s="5" t="s">
        <v>149</v>
      </c>
      <c r="D20" s="6">
        <v>44343</v>
      </c>
      <c r="E20" s="28">
        <v>44343.327939814815</v>
      </c>
      <c r="F20" s="7">
        <v>112</v>
      </c>
      <c r="G20" s="5" t="s">
        <v>150</v>
      </c>
      <c r="H20" s="30">
        <v>44342</v>
      </c>
      <c r="I20" s="29">
        <v>44342.699386574073</v>
      </c>
      <c r="J20">
        <v>156</v>
      </c>
      <c r="K20" t="s">
        <v>67</v>
      </c>
    </row>
    <row r="21" spans="2:11" x14ac:dyDescent="0.3">
      <c r="B21" s="5" t="s">
        <v>29</v>
      </c>
      <c r="C21" s="5" t="s">
        <v>147</v>
      </c>
      <c r="D21" s="6">
        <v>44343</v>
      </c>
      <c r="E21" s="28">
        <v>44343.325787037036</v>
      </c>
      <c r="F21" s="7">
        <v>112</v>
      </c>
      <c r="G21" s="5" t="s">
        <v>148</v>
      </c>
      <c r="H21" s="30">
        <v>44342</v>
      </c>
      <c r="I21" s="29">
        <v>44342.719004629624</v>
      </c>
      <c r="J21">
        <v>156</v>
      </c>
      <c r="K21" t="s">
        <v>67</v>
      </c>
    </row>
    <row r="22" spans="2:11" x14ac:dyDescent="0.3">
      <c r="B22" s="5" t="s">
        <v>26</v>
      </c>
      <c r="C22" s="5" t="s">
        <v>143</v>
      </c>
      <c r="D22" s="6">
        <v>44343</v>
      </c>
      <c r="E22" s="28">
        <v>44343.325601851844</v>
      </c>
      <c r="F22" s="7">
        <v>112</v>
      </c>
      <c r="G22" s="5" t="s">
        <v>144</v>
      </c>
      <c r="H22" s="30">
        <v>44342</v>
      </c>
      <c r="I22" s="29">
        <v>44342.703726851847</v>
      </c>
      <c r="J22">
        <v>156</v>
      </c>
      <c r="K22" t="s">
        <v>67</v>
      </c>
    </row>
    <row r="23" spans="2:11" x14ac:dyDescent="0.3">
      <c r="B23" s="5" t="s">
        <v>29</v>
      </c>
      <c r="C23" s="5" t="s">
        <v>145</v>
      </c>
      <c r="D23" s="6">
        <v>44343</v>
      </c>
      <c r="E23" s="28">
        <v>44343.324745370366</v>
      </c>
      <c r="F23" s="7">
        <v>112</v>
      </c>
      <c r="G23" s="5" t="s">
        <v>146</v>
      </c>
      <c r="H23" s="30">
        <v>44342</v>
      </c>
      <c r="I23" s="29">
        <v>44342.774988425917</v>
      </c>
      <c r="J23">
        <v>156</v>
      </c>
      <c r="K23" t="s">
        <v>67</v>
      </c>
    </row>
    <row r="24" spans="2:11" x14ac:dyDescent="0.3">
      <c r="B24" s="5" t="s">
        <v>26</v>
      </c>
      <c r="C24" s="5" t="s">
        <v>141</v>
      </c>
      <c r="D24" s="6">
        <v>44343</v>
      </c>
      <c r="E24" s="28">
        <v>44343.32163194444</v>
      </c>
      <c r="F24" s="7">
        <v>112</v>
      </c>
      <c r="G24" s="5" t="s">
        <v>142</v>
      </c>
      <c r="H24" s="30">
        <v>44342</v>
      </c>
      <c r="I24" s="29">
        <v>44342.715543981467</v>
      </c>
      <c r="J24">
        <v>156</v>
      </c>
      <c r="K24" t="s">
        <v>67</v>
      </c>
    </row>
    <row r="25" spans="2:11" x14ac:dyDescent="0.3">
      <c r="B25" s="5" t="s">
        <v>26</v>
      </c>
      <c r="C25" s="5" t="s">
        <v>124</v>
      </c>
      <c r="D25" s="6">
        <v>44343</v>
      </c>
      <c r="E25" s="28">
        <v>44343.320775462962</v>
      </c>
      <c r="F25" s="7">
        <v>112</v>
      </c>
      <c r="G25" s="5" t="s">
        <v>125</v>
      </c>
      <c r="H25" s="30">
        <v>44343</v>
      </c>
      <c r="I25" s="29">
        <v>44343.320671296293</v>
      </c>
      <c r="J25">
        <v>106</v>
      </c>
      <c r="K25" t="s">
        <v>125</v>
      </c>
    </row>
    <row r="26" spans="2:11" x14ac:dyDescent="0.3">
      <c r="B26" s="5" t="s">
        <v>29</v>
      </c>
      <c r="C26" s="5" t="s">
        <v>135</v>
      </c>
      <c r="D26" s="6">
        <v>44343</v>
      </c>
      <c r="E26" s="28">
        <v>44343.319039351853</v>
      </c>
      <c r="F26" s="7">
        <v>112</v>
      </c>
      <c r="G26" s="5" t="s">
        <v>136</v>
      </c>
      <c r="H26" s="30">
        <v>44343</v>
      </c>
      <c r="I26" s="29">
        <v>44343.318935185183</v>
      </c>
      <c r="J26">
        <v>106</v>
      </c>
      <c r="K26" t="s">
        <v>136</v>
      </c>
    </row>
    <row r="27" spans="2:11" x14ac:dyDescent="0.3">
      <c r="B27" s="5" t="s">
        <v>26</v>
      </c>
      <c r="C27" s="5" t="s">
        <v>131</v>
      </c>
      <c r="D27" s="6">
        <v>44343</v>
      </c>
      <c r="E27" s="28">
        <v>44343.318483796298</v>
      </c>
      <c r="F27" s="7">
        <v>112</v>
      </c>
      <c r="G27" s="5" t="s">
        <v>132</v>
      </c>
      <c r="H27" s="30">
        <v>44343</v>
      </c>
      <c r="I27" s="29">
        <v>44343.318379629629</v>
      </c>
      <c r="J27">
        <v>106</v>
      </c>
      <c r="K27" t="s">
        <v>132</v>
      </c>
    </row>
    <row r="28" spans="2:11" x14ac:dyDescent="0.3">
      <c r="B28" s="5" t="s">
        <v>29</v>
      </c>
      <c r="C28" s="5" t="s">
        <v>122</v>
      </c>
      <c r="D28" s="6">
        <v>44343</v>
      </c>
      <c r="E28" s="28">
        <v>44343.314571759263</v>
      </c>
      <c r="F28" s="7">
        <v>112</v>
      </c>
      <c r="G28" s="5" t="s">
        <v>123</v>
      </c>
      <c r="H28" s="30">
        <v>44343</v>
      </c>
      <c r="I28" s="29">
        <v>44343.314467592594</v>
      </c>
      <c r="J28">
        <v>106</v>
      </c>
      <c r="K28" t="s">
        <v>123</v>
      </c>
    </row>
    <row r="29" spans="2:11" x14ac:dyDescent="0.3">
      <c r="B29" s="5" t="s">
        <v>29</v>
      </c>
      <c r="C29" s="5" t="s">
        <v>120</v>
      </c>
      <c r="D29" s="6">
        <v>44343</v>
      </c>
      <c r="E29" s="28">
        <v>44343.312592592592</v>
      </c>
      <c r="F29" s="7">
        <v>112</v>
      </c>
      <c r="G29" s="5" t="s">
        <v>121</v>
      </c>
      <c r="H29" s="30">
        <v>44342</v>
      </c>
      <c r="I29" s="29">
        <v>44342.688726851855</v>
      </c>
      <c r="J29">
        <v>156</v>
      </c>
      <c r="K29" t="s">
        <v>67</v>
      </c>
    </row>
    <row r="30" spans="2:11" x14ac:dyDescent="0.3">
      <c r="B30" s="5" t="s">
        <v>29</v>
      </c>
      <c r="C30" s="5" t="s">
        <v>116</v>
      </c>
      <c r="D30" s="6">
        <v>44343</v>
      </c>
      <c r="E30" s="28">
        <v>44343.312025462961</v>
      </c>
      <c r="F30" s="7">
        <v>112</v>
      </c>
      <c r="G30" s="5" t="s">
        <v>117</v>
      </c>
      <c r="H30" s="30">
        <v>44342</v>
      </c>
      <c r="I30" s="29">
        <v>44342.705208333326</v>
      </c>
      <c r="J30">
        <v>156</v>
      </c>
      <c r="K30" t="s">
        <v>67</v>
      </c>
    </row>
    <row r="31" spans="2:11" x14ac:dyDescent="0.3">
      <c r="B31" s="5" t="s">
        <v>26</v>
      </c>
      <c r="C31" s="5" t="s">
        <v>111</v>
      </c>
      <c r="D31" s="6">
        <v>44343</v>
      </c>
      <c r="E31" s="28">
        <v>44343.311377314822</v>
      </c>
      <c r="F31" s="7">
        <v>112</v>
      </c>
      <c r="G31" s="5" t="s">
        <v>112</v>
      </c>
      <c r="H31" s="30">
        <v>44343</v>
      </c>
      <c r="I31" s="29">
        <v>44343.311273148152</v>
      </c>
      <c r="J31">
        <v>106</v>
      </c>
      <c r="K31" t="s">
        <v>112</v>
      </c>
    </row>
    <row r="32" spans="2:11" x14ac:dyDescent="0.3">
      <c r="B32" s="5" t="s">
        <v>29</v>
      </c>
      <c r="C32" s="5" t="s">
        <v>113</v>
      </c>
      <c r="D32" s="6">
        <v>44343</v>
      </c>
      <c r="E32" s="28">
        <v>44343.310127314813</v>
      </c>
      <c r="F32" s="7">
        <v>112</v>
      </c>
      <c r="G32" s="5" t="s">
        <v>114</v>
      </c>
      <c r="H32" s="30">
        <v>44342</v>
      </c>
      <c r="I32" s="29">
        <v>44342.733506944438</v>
      </c>
      <c r="J32">
        <v>156</v>
      </c>
      <c r="K32" t="s">
        <v>67</v>
      </c>
    </row>
    <row r="33" spans="2:11" x14ac:dyDescent="0.3">
      <c r="B33" s="5" t="s">
        <v>26</v>
      </c>
      <c r="C33" s="5" t="s">
        <v>109</v>
      </c>
      <c r="D33" s="6">
        <v>44343</v>
      </c>
      <c r="E33" s="28">
        <v>44343.308217592596</v>
      </c>
      <c r="F33" s="7">
        <v>112</v>
      </c>
      <c r="G33" s="5" t="s">
        <v>110</v>
      </c>
      <c r="H33" s="30">
        <v>44342</v>
      </c>
      <c r="I33" s="29">
        <v>44342.313842592594</v>
      </c>
      <c r="J33">
        <v>156</v>
      </c>
      <c r="K33" t="s">
        <v>67</v>
      </c>
    </row>
    <row r="34" spans="2:11" x14ac:dyDescent="0.3">
      <c r="B34" s="5" t="s">
        <v>29</v>
      </c>
      <c r="C34" s="5" t="s">
        <v>107</v>
      </c>
      <c r="D34" s="6">
        <v>44343</v>
      </c>
      <c r="E34" s="28">
        <v>44343.307083333326</v>
      </c>
      <c r="F34" s="7">
        <v>112</v>
      </c>
      <c r="G34" s="5" t="s">
        <v>108</v>
      </c>
      <c r="H34" s="30">
        <v>44342</v>
      </c>
      <c r="I34" s="29">
        <v>44342.67863425926</v>
      </c>
      <c r="J34">
        <v>156</v>
      </c>
      <c r="K34" t="s">
        <v>67</v>
      </c>
    </row>
    <row r="35" spans="2:11" x14ac:dyDescent="0.3">
      <c r="B35" s="5" t="s">
        <v>29</v>
      </c>
      <c r="C35" s="5" t="s">
        <v>105</v>
      </c>
      <c r="D35" s="6">
        <v>44343</v>
      </c>
      <c r="E35" s="28">
        <v>44343.306898148156</v>
      </c>
      <c r="F35" s="7">
        <v>112</v>
      </c>
      <c r="G35" s="5" t="s">
        <v>106</v>
      </c>
      <c r="H35" s="30">
        <v>44342</v>
      </c>
      <c r="I35" s="29">
        <v>44342.69730324074</v>
      </c>
      <c r="J35">
        <v>156</v>
      </c>
      <c r="K35" t="s">
        <v>67</v>
      </c>
    </row>
    <row r="36" spans="2:11" x14ac:dyDescent="0.3">
      <c r="B36" s="5" t="s">
        <v>29</v>
      </c>
      <c r="C36" s="5" t="s">
        <v>100</v>
      </c>
      <c r="D36" s="6">
        <v>44343</v>
      </c>
      <c r="E36" s="28">
        <v>44343.306030092594</v>
      </c>
      <c r="F36" s="7">
        <v>112</v>
      </c>
      <c r="G36" s="5" t="s">
        <v>101</v>
      </c>
      <c r="H36" s="30">
        <v>44343</v>
      </c>
      <c r="I36" s="29">
        <v>44343.305925925924</v>
      </c>
      <c r="J36">
        <v>106</v>
      </c>
      <c r="K36" t="s">
        <v>101</v>
      </c>
    </row>
    <row r="37" spans="2:11" x14ac:dyDescent="0.3">
      <c r="B37" s="5" t="s">
        <v>29</v>
      </c>
      <c r="C37" s="5" t="s">
        <v>97</v>
      </c>
      <c r="D37" s="6">
        <v>44343</v>
      </c>
      <c r="E37" s="28">
        <v>44343.299618055556</v>
      </c>
      <c r="F37" s="7">
        <v>112</v>
      </c>
      <c r="G37" s="5" t="s">
        <v>98</v>
      </c>
      <c r="H37" s="30">
        <v>44343</v>
      </c>
      <c r="I37" s="29">
        <v>44343.299513888887</v>
      </c>
      <c r="J37">
        <v>106</v>
      </c>
      <c r="K37" t="s">
        <v>98</v>
      </c>
    </row>
    <row r="38" spans="2:11" x14ac:dyDescent="0.3">
      <c r="B38" s="5" t="s">
        <v>26</v>
      </c>
      <c r="C38" s="5" t="s">
        <v>95</v>
      </c>
      <c r="D38" s="6">
        <v>44343</v>
      </c>
      <c r="E38" s="28">
        <v>44343.299050925925</v>
      </c>
      <c r="F38" s="7">
        <v>112</v>
      </c>
      <c r="G38" s="5" t="s">
        <v>96</v>
      </c>
      <c r="H38" s="30">
        <v>44342</v>
      </c>
      <c r="I38" s="29">
        <v>44342.672453703701</v>
      </c>
      <c r="J38">
        <v>156</v>
      </c>
      <c r="K38" t="s">
        <v>67</v>
      </c>
    </row>
    <row r="39" spans="2:11" x14ac:dyDescent="0.3">
      <c r="B39" s="5" t="s">
        <v>26</v>
      </c>
      <c r="C39" s="5" t="s">
        <v>85</v>
      </c>
      <c r="D39" s="6">
        <v>44343</v>
      </c>
      <c r="E39" s="28">
        <v>44343.29491898149</v>
      </c>
      <c r="F39" s="7">
        <v>112</v>
      </c>
      <c r="G39" s="5" t="s">
        <v>86</v>
      </c>
      <c r="H39" s="30">
        <v>44343</v>
      </c>
      <c r="I39" s="29">
        <v>44343.294814814821</v>
      </c>
      <c r="J39">
        <v>106</v>
      </c>
      <c r="K39" t="s">
        <v>86</v>
      </c>
    </row>
    <row r="40" spans="2:11" x14ac:dyDescent="0.3">
      <c r="B40" s="5" t="s">
        <v>26</v>
      </c>
      <c r="C40" s="5" t="s">
        <v>79</v>
      </c>
      <c r="D40" s="6">
        <v>44343</v>
      </c>
      <c r="E40" s="28">
        <v>44343.294328703712</v>
      </c>
      <c r="F40" s="7">
        <v>112</v>
      </c>
      <c r="G40" s="5" t="s">
        <v>80</v>
      </c>
      <c r="H40" s="30">
        <v>44343</v>
      </c>
      <c r="I40" s="29">
        <v>44343.294224537043</v>
      </c>
      <c r="J40">
        <v>106</v>
      </c>
      <c r="K40" t="s">
        <v>80</v>
      </c>
    </row>
    <row r="41" spans="2:11" x14ac:dyDescent="0.3">
      <c r="B41" s="5" t="s">
        <v>29</v>
      </c>
      <c r="C41" s="5" t="s">
        <v>83</v>
      </c>
      <c r="D41" s="6">
        <v>44343</v>
      </c>
      <c r="E41" s="28">
        <v>44343.294178240743</v>
      </c>
      <c r="F41" s="7">
        <v>112</v>
      </c>
      <c r="G41" s="5" t="s">
        <v>84</v>
      </c>
      <c r="H41" s="30">
        <v>44343</v>
      </c>
      <c r="I41" s="29">
        <v>44343.294074074074</v>
      </c>
      <c r="J41">
        <v>106</v>
      </c>
      <c r="K41" t="s">
        <v>84</v>
      </c>
    </row>
    <row r="42" spans="2:11" x14ac:dyDescent="0.3">
      <c r="B42" s="5" t="s">
        <v>26</v>
      </c>
      <c r="C42" s="5" t="s">
        <v>72</v>
      </c>
      <c r="D42" s="6">
        <v>44343</v>
      </c>
      <c r="E42" s="28">
        <v>44343.293113425927</v>
      </c>
      <c r="F42" s="7">
        <v>112</v>
      </c>
      <c r="G42" s="5" t="s">
        <v>73</v>
      </c>
      <c r="H42" s="30">
        <v>44343</v>
      </c>
      <c r="I42" s="29">
        <v>44343.293009259258</v>
      </c>
      <c r="J42">
        <v>106</v>
      </c>
      <c r="K42" t="s">
        <v>73</v>
      </c>
    </row>
    <row r="43" spans="2:11" x14ac:dyDescent="0.3">
      <c r="B43" s="5" t="s">
        <v>29</v>
      </c>
      <c r="C43" s="5" t="s">
        <v>70</v>
      </c>
      <c r="D43" s="6">
        <v>44343</v>
      </c>
      <c r="E43" s="28">
        <v>44343.291990740749</v>
      </c>
      <c r="F43" s="7">
        <v>112</v>
      </c>
      <c r="G43" s="5" t="s">
        <v>71</v>
      </c>
      <c r="H43" s="30">
        <v>44343</v>
      </c>
      <c r="I43" s="29">
        <v>44343.291886574079</v>
      </c>
      <c r="J43">
        <v>106</v>
      </c>
      <c r="K43" t="s">
        <v>71</v>
      </c>
    </row>
    <row r="44" spans="2:11" x14ac:dyDescent="0.3">
      <c r="B44" s="5" t="s">
        <v>29</v>
      </c>
      <c r="C44" s="5" t="s">
        <v>74</v>
      </c>
      <c r="D44" s="6">
        <v>44343</v>
      </c>
      <c r="E44" s="28">
        <v>44343.291655092587</v>
      </c>
      <c r="F44" s="7">
        <v>112</v>
      </c>
      <c r="G44" s="5" t="s">
        <v>75</v>
      </c>
      <c r="H44" s="30">
        <v>44342</v>
      </c>
      <c r="I44" s="29">
        <v>44342.667511574065</v>
      </c>
      <c r="J44">
        <v>156</v>
      </c>
      <c r="K44" t="s">
        <v>67</v>
      </c>
    </row>
    <row r="45" spans="2:11" x14ac:dyDescent="0.3">
      <c r="B45" s="5" t="s">
        <v>26</v>
      </c>
      <c r="C45" s="5" t="s">
        <v>62</v>
      </c>
      <c r="D45" s="6">
        <v>44343</v>
      </c>
      <c r="E45" s="28">
        <v>44343.288171296292</v>
      </c>
      <c r="F45" s="7">
        <v>112</v>
      </c>
      <c r="G45" s="5" t="s">
        <v>49</v>
      </c>
      <c r="H45" s="30">
        <v>44342</v>
      </c>
      <c r="I45" s="29">
        <v>44342.680625000001</v>
      </c>
      <c r="J45">
        <v>156</v>
      </c>
      <c r="K45" t="s">
        <v>67</v>
      </c>
    </row>
    <row r="46" spans="2:11" x14ac:dyDescent="0.3">
      <c r="B46" s="5" t="s">
        <v>26</v>
      </c>
      <c r="C46" s="5" t="s">
        <v>64</v>
      </c>
      <c r="D46" s="6">
        <v>44343</v>
      </c>
      <c r="E46" s="28">
        <v>44343.287708333337</v>
      </c>
      <c r="F46" s="7">
        <v>112</v>
      </c>
      <c r="G46" s="5" t="s">
        <v>65</v>
      </c>
      <c r="H46" s="30">
        <v>44342</v>
      </c>
      <c r="I46" s="29">
        <v>44342.675891203704</v>
      </c>
      <c r="J46">
        <v>156</v>
      </c>
      <c r="K46" t="s">
        <v>67</v>
      </c>
    </row>
    <row r="47" spans="2:11" x14ac:dyDescent="0.3">
      <c r="B47" s="5" t="s">
        <v>29</v>
      </c>
      <c r="C47" s="5" t="s">
        <v>60</v>
      </c>
      <c r="D47" s="6">
        <v>44343</v>
      </c>
      <c r="E47" s="28">
        <v>44343.286678240744</v>
      </c>
      <c r="F47" s="7">
        <v>112</v>
      </c>
      <c r="G47" s="5" t="s">
        <v>61</v>
      </c>
      <c r="H47" s="30">
        <v>44342</v>
      </c>
      <c r="I47" s="29">
        <v>44342.662916666675</v>
      </c>
      <c r="J47">
        <v>156</v>
      </c>
      <c r="K47" t="s">
        <v>67</v>
      </c>
    </row>
    <row r="48" spans="2:11" x14ac:dyDescent="0.3">
      <c r="B48" s="5" t="s">
        <v>26</v>
      </c>
      <c r="C48" s="5" t="s">
        <v>56</v>
      </c>
      <c r="D48" s="6">
        <v>44343</v>
      </c>
      <c r="E48" s="28">
        <v>44343.285949074074</v>
      </c>
      <c r="F48" s="7">
        <v>112</v>
      </c>
      <c r="G48" s="5" t="s">
        <v>57</v>
      </c>
      <c r="H48" s="30">
        <v>44342</v>
      </c>
      <c r="I48" s="29">
        <v>44342.676921296297</v>
      </c>
      <c r="J48">
        <v>156</v>
      </c>
      <c r="K48" t="s">
        <v>67</v>
      </c>
    </row>
    <row r="49" spans="2:11" x14ac:dyDescent="0.3">
      <c r="B49" s="5" t="s">
        <v>29</v>
      </c>
      <c r="C49" s="5" t="s">
        <v>58</v>
      </c>
      <c r="D49" s="6">
        <v>44343</v>
      </c>
      <c r="E49" s="28">
        <v>44343.285555555558</v>
      </c>
      <c r="F49" s="7">
        <v>112</v>
      </c>
      <c r="G49" s="5" t="s">
        <v>59</v>
      </c>
      <c r="H49" s="30">
        <v>44342</v>
      </c>
      <c r="I49" s="29">
        <v>44342.290451388893</v>
      </c>
      <c r="J49">
        <v>156</v>
      </c>
      <c r="K49" t="s">
        <v>67</v>
      </c>
    </row>
    <row r="50" spans="2:11" x14ac:dyDescent="0.3">
      <c r="B50" s="5" t="s">
        <v>26</v>
      </c>
      <c r="C50" s="5" t="s">
        <v>54</v>
      </c>
      <c r="D50" s="6">
        <v>44343</v>
      </c>
      <c r="E50" s="28">
        <v>44343.285497685181</v>
      </c>
      <c r="F50" s="7">
        <v>112</v>
      </c>
      <c r="G50" s="5" t="s">
        <v>55</v>
      </c>
      <c r="H50" s="30">
        <v>44342</v>
      </c>
      <c r="I50" s="29">
        <v>44342.66373842593</v>
      </c>
      <c r="J50">
        <v>156</v>
      </c>
      <c r="K50" t="s">
        <v>67</v>
      </c>
    </row>
    <row r="51" spans="2:11" x14ac:dyDescent="0.3">
      <c r="B51" s="5" t="s">
        <v>29</v>
      </c>
      <c r="C51" s="5" t="s">
        <v>50</v>
      </c>
      <c r="D51" s="6">
        <v>44343</v>
      </c>
      <c r="E51" s="28">
        <v>44343.285347222212</v>
      </c>
      <c r="F51" s="7">
        <v>112</v>
      </c>
      <c r="G51" s="5" t="s">
        <v>51</v>
      </c>
      <c r="H51" s="30">
        <v>44342</v>
      </c>
      <c r="I51" s="29">
        <v>44342.290092592593</v>
      </c>
      <c r="J51">
        <v>156</v>
      </c>
      <c r="K51" t="s">
        <v>67</v>
      </c>
    </row>
    <row r="52" spans="2:11" x14ac:dyDescent="0.3">
      <c r="B52" s="5" t="s">
        <v>26</v>
      </c>
      <c r="C52" s="5" t="s">
        <v>52</v>
      </c>
      <c r="D52" s="6">
        <v>44343</v>
      </c>
      <c r="E52" s="28">
        <v>44343.284826388888</v>
      </c>
      <c r="F52" s="7">
        <v>112</v>
      </c>
      <c r="G52" s="5" t="s">
        <v>53</v>
      </c>
      <c r="H52" s="30">
        <v>44342</v>
      </c>
      <c r="I52" s="29">
        <v>44342.290914351855</v>
      </c>
      <c r="J52">
        <v>156</v>
      </c>
      <c r="K52" t="s">
        <v>67</v>
      </c>
    </row>
    <row r="53" spans="2:11" x14ac:dyDescent="0.3">
      <c r="B53" s="5" t="s">
        <v>26</v>
      </c>
      <c r="C53" s="5" t="s">
        <v>48</v>
      </c>
      <c r="D53" s="6">
        <v>44343</v>
      </c>
      <c r="E53" s="28">
        <v>44343.282326388879</v>
      </c>
      <c r="F53" s="7">
        <v>112</v>
      </c>
      <c r="G53" s="5" t="s">
        <v>49</v>
      </c>
      <c r="H53" s="30">
        <v>44342</v>
      </c>
      <c r="I53" s="29">
        <v>44342.657847222217</v>
      </c>
      <c r="J53">
        <v>156</v>
      </c>
      <c r="K53" t="s">
        <v>67</v>
      </c>
    </row>
    <row r="54" spans="2:11" x14ac:dyDescent="0.3">
      <c r="B54" s="5" t="s">
        <v>26</v>
      </c>
      <c r="C54" s="5" t="s">
        <v>43</v>
      </c>
      <c r="D54" s="6">
        <v>44343</v>
      </c>
      <c r="E54" s="28">
        <v>44343.279467592591</v>
      </c>
      <c r="F54" s="7">
        <v>112</v>
      </c>
      <c r="G54" s="5" t="s">
        <v>44</v>
      </c>
      <c r="H54" s="30">
        <v>44343</v>
      </c>
      <c r="I54" s="29">
        <v>44343.279363425921</v>
      </c>
      <c r="J54">
        <v>106</v>
      </c>
      <c r="K54" t="s">
        <v>44</v>
      </c>
    </row>
    <row r="55" spans="2:11" x14ac:dyDescent="0.3">
      <c r="B55" s="5" t="s">
        <v>29</v>
      </c>
      <c r="C55" s="5" t="s">
        <v>41</v>
      </c>
      <c r="D55" s="6">
        <v>44343</v>
      </c>
      <c r="E55" s="28">
        <v>44343.274791666663</v>
      </c>
      <c r="F55" s="7">
        <v>112</v>
      </c>
      <c r="G55" s="5" t="s">
        <v>42</v>
      </c>
      <c r="H55" s="30">
        <v>44342</v>
      </c>
      <c r="I55" s="29">
        <v>44342.657418981478</v>
      </c>
      <c r="J55">
        <v>156</v>
      </c>
      <c r="K55" t="s">
        <v>67</v>
      </c>
    </row>
    <row r="56" spans="2:11" x14ac:dyDescent="0.3">
      <c r="B56" s="5" t="s">
        <v>26</v>
      </c>
      <c r="C56" s="5" t="s">
        <v>37</v>
      </c>
      <c r="D56" s="6">
        <v>44343</v>
      </c>
      <c r="E56" s="28">
        <v>44343.264999999999</v>
      </c>
      <c r="F56" s="7">
        <v>112</v>
      </c>
      <c r="G56" s="5" t="s">
        <v>38</v>
      </c>
      <c r="H56" s="30">
        <v>44343</v>
      </c>
      <c r="I56" s="29">
        <v>44343.26489583333</v>
      </c>
      <c r="J56">
        <v>106</v>
      </c>
      <c r="K56" t="s">
        <v>38</v>
      </c>
    </row>
    <row r="57" spans="2:11" x14ac:dyDescent="0.3">
      <c r="B57" s="5" t="s">
        <v>26</v>
      </c>
      <c r="C57" s="5" t="s">
        <v>32</v>
      </c>
      <c r="D57" s="6">
        <v>44343</v>
      </c>
      <c r="E57" s="28">
        <v>44343.260069444455</v>
      </c>
      <c r="F57" s="7">
        <v>112</v>
      </c>
      <c r="G57" s="5" t="s">
        <v>33</v>
      </c>
      <c r="H57" s="30">
        <v>44343</v>
      </c>
      <c r="I57" s="29">
        <v>44343.259965277786</v>
      </c>
      <c r="J57">
        <v>106</v>
      </c>
      <c r="K57" t="s">
        <v>33</v>
      </c>
    </row>
    <row r="58" spans="2:11" x14ac:dyDescent="0.3">
      <c r="B58" s="5" t="s">
        <v>29</v>
      </c>
      <c r="C58" s="5" t="s">
        <v>30</v>
      </c>
      <c r="D58" s="6">
        <v>44343</v>
      </c>
      <c r="E58" s="28">
        <v>44343.257754629631</v>
      </c>
      <c r="F58" s="7">
        <v>112</v>
      </c>
      <c r="G58" s="5" t="s">
        <v>31</v>
      </c>
      <c r="H58" s="30">
        <v>44342</v>
      </c>
      <c r="I58" s="29">
        <v>44342.635150462964</v>
      </c>
      <c r="J58">
        <v>156</v>
      </c>
      <c r="K58" t="s">
        <v>67</v>
      </c>
    </row>
    <row r="59" spans="2:11" x14ac:dyDescent="0.3">
      <c r="B59" s="5" t="s">
        <v>26</v>
      </c>
      <c r="C59" s="5" t="s">
        <v>27</v>
      </c>
      <c r="D59" s="6">
        <v>44343</v>
      </c>
      <c r="E59" s="28">
        <v>44343.254513888896</v>
      </c>
      <c r="F59" s="7">
        <v>112</v>
      </c>
      <c r="G59" s="5" t="s">
        <v>28</v>
      </c>
      <c r="H59" s="30">
        <v>44342</v>
      </c>
      <c r="I59" s="29">
        <v>44342.626990740755</v>
      </c>
      <c r="J59">
        <v>156</v>
      </c>
      <c r="K59" t="s">
        <v>67</v>
      </c>
    </row>
    <row r="60" spans="2:11" x14ac:dyDescent="0.3">
      <c r="B60" s="5" t="s">
        <v>26</v>
      </c>
      <c r="C60" s="5" t="s">
        <v>184</v>
      </c>
      <c r="D60" s="6">
        <v>44342</v>
      </c>
      <c r="E60" s="28">
        <v>44342.338229166671</v>
      </c>
      <c r="F60" s="7">
        <v>112</v>
      </c>
      <c r="G60" s="5" t="s">
        <v>185</v>
      </c>
      <c r="H60" s="30">
        <v>44342</v>
      </c>
      <c r="I60" s="29">
        <v>44342.338125000002</v>
      </c>
      <c r="J60">
        <v>106</v>
      </c>
      <c r="K60" t="s">
        <v>185</v>
      </c>
    </row>
    <row r="61" spans="2:11" x14ac:dyDescent="0.3">
      <c r="B61" s="5" t="s">
        <v>26</v>
      </c>
      <c r="C61" s="5" t="s">
        <v>162</v>
      </c>
      <c r="D61" s="6">
        <v>44342</v>
      </c>
      <c r="E61" s="28">
        <v>44342.331736111119</v>
      </c>
      <c r="F61" s="7">
        <v>112</v>
      </c>
      <c r="G61" s="5" t="s">
        <v>163</v>
      </c>
      <c r="H61" s="30">
        <v>44342</v>
      </c>
      <c r="I61" s="29">
        <v>44342.331631944449</v>
      </c>
      <c r="J61">
        <v>106</v>
      </c>
      <c r="K61" t="s">
        <v>163</v>
      </c>
    </row>
    <row r="62" spans="2:11" x14ac:dyDescent="0.3">
      <c r="B62" s="5" t="s">
        <v>26</v>
      </c>
      <c r="C62" s="5" t="s">
        <v>156</v>
      </c>
      <c r="D62" s="6">
        <v>44342</v>
      </c>
      <c r="E62" s="28">
        <v>44342.331493055557</v>
      </c>
      <c r="F62" s="7">
        <v>112</v>
      </c>
      <c r="G62" s="5" t="s">
        <v>157</v>
      </c>
      <c r="H62" s="30">
        <v>44342</v>
      </c>
      <c r="I62" s="29">
        <v>44342.331388888888</v>
      </c>
      <c r="J62">
        <v>106</v>
      </c>
      <c r="K62" t="s">
        <v>157</v>
      </c>
    </row>
    <row r="63" spans="2:11" x14ac:dyDescent="0.3">
      <c r="B63" s="5" t="s">
        <v>26</v>
      </c>
      <c r="C63" s="5" t="s">
        <v>174</v>
      </c>
      <c r="D63" s="6">
        <v>44342</v>
      </c>
      <c r="E63" s="28">
        <v>44342.33148148148</v>
      </c>
      <c r="F63" s="7">
        <v>112</v>
      </c>
      <c r="G63" s="5" t="s">
        <v>175</v>
      </c>
      <c r="H63" s="30">
        <v>44342</v>
      </c>
      <c r="I63" s="29">
        <v>44342.331377314811</v>
      </c>
      <c r="J63">
        <v>106</v>
      </c>
      <c r="K63" t="s">
        <v>175</v>
      </c>
    </row>
    <row r="64" spans="2:11" x14ac:dyDescent="0.3">
      <c r="B64" s="5" t="s">
        <v>29</v>
      </c>
      <c r="C64" s="5" t="s">
        <v>158</v>
      </c>
      <c r="D64" s="6">
        <v>44342</v>
      </c>
      <c r="E64" s="28">
        <v>44342.331423611118</v>
      </c>
      <c r="F64" s="7">
        <v>112</v>
      </c>
      <c r="G64" s="5" t="s">
        <v>159</v>
      </c>
      <c r="H64" s="30">
        <v>44342</v>
      </c>
      <c r="I64" s="29">
        <v>44342.331319444449</v>
      </c>
      <c r="J64">
        <v>106</v>
      </c>
      <c r="K64" t="s">
        <v>159</v>
      </c>
    </row>
    <row r="65" spans="2:11" x14ac:dyDescent="0.3">
      <c r="B65" s="5" t="s">
        <v>26</v>
      </c>
      <c r="C65" s="5" t="s">
        <v>164</v>
      </c>
      <c r="D65" s="6">
        <v>44342</v>
      </c>
      <c r="E65" s="28">
        <v>44342.331064814818</v>
      </c>
      <c r="F65" s="7">
        <v>112</v>
      </c>
      <c r="G65" s="5" t="s">
        <v>165</v>
      </c>
      <c r="H65" s="30">
        <v>44342</v>
      </c>
      <c r="I65" s="29">
        <v>44342.330960648149</v>
      </c>
      <c r="J65">
        <v>106</v>
      </c>
      <c r="K65" t="s">
        <v>165</v>
      </c>
    </row>
    <row r="66" spans="2:11" x14ac:dyDescent="0.3">
      <c r="B66" s="5" t="s">
        <v>26</v>
      </c>
      <c r="C66" s="5" t="s">
        <v>166</v>
      </c>
      <c r="D66" s="6">
        <v>44342</v>
      </c>
      <c r="E66" s="28">
        <v>44342.330729166672</v>
      </c>
      <c r="F66" s="7">
        <v>112</v>
      </c>
      <c r="G66" s="5" t="s">
        <v>167</v>
      </c>
      <c r="H66" s="30">
        <v>44341</v>
      </c>
      <c r="I66" s="29">
        <v>44341.715034722227</v>
      </c>
      <c r="J66">
        <v>156</v>
      </c>
      <c r="K66" t="s">
        <v>67</v>
      </c>
    </row>
    <row r="67" spans="2:11" x14ac:dyDescent="0.3">
      <c r="B67" s="5" t="s">
        <v>29</v>
      </c>
      <c r="C67" s="5" t="s">
        <v>153</v>
      </c>
      <c r="D67" s="6">
        <v>44342</v>
      </c>
      <c r="E67" s="28">
        <v>44342.330671296302</v>
      </c>
      <c r="F67" s="7">
        <v>112</v>
      </c>
      <c r="G67" s="5" t="s">
        <v>154</v>
      </c>
      <c r="H67" s="30">
        <v>44342</v>
      </c>
      <c r="I67" s="29">
        <v>44342.330567129633</v>
      </c>
      <c r="J67">
        <v>106</v>
      </c>
      <c r="K67" t="s">
        <v>154</v>
      </c>
    </row>
    <row r="68" spans="2:11" x14ac:dyDescent="0.3">
      <c r="B68" s="5" t="s">
        <v>26</v>
      </c>
      <c r="C68" s="5" t="s">
        <v>151</v>
      </c>
      <c r="D68" s="6">
        <v>44342</v>
      </c>
      <c r="E68" s="28">
        <v>44342.327743055546</v>
      </c>
      <c r="F68" s="7">
        <v>112</v>
      </c>
      <c r="G68" s="5" t="s">
        <v>152</v>
      </c>
      <c r="H68" s="30">
        <v>44341</v>
      </c>
      <c r="I68" s="29">
        <v>44341.721851851842</v>
      </c>
      <c r="J68">
        <v>156</v>
      </c>
      <c r="K68" t="s">
        <v>67</v>
      </c>
    </row>
    <row r="69" spans="2:11" x14ac:dyDescent="0.3">
      <c r="B69" s="5" t="s">
        <v>26</v>
      </c>
      <c r="C69" s="5" t="s">
        <v>149</v>
      </c>
      <c r="D69" s="6">
        <v>44342</v>
      </c>
      <c r="E69" s="28">
        <v>44342.327453703707</v>
      </c>
      <c r="F69" s="7">
        <v>112</v>
      </c>
      <c r="G69" s="5" t="s">
        <v>150</v>
      </c>
      <c r="H69" s="30">
        <v>44341</v>
      </c>
      <c r="I69" s="29">
        <v>44341.708634259259</v>
      </c>
      <c r="J69">
        <v>156</v>
      </c>
      <c r="K69" t="s">
        <v>67</v>
      </c>
    </row>
    <row r="70" spans="2:11" x14ac:dyDescent="0.3">
      <c r="B70" s="5" t="s">
        <v>29</v>
      </c>
      <c r="C70" s="5" t="s">
        <v>145</v>
      </c>
      <c r="D70" s="6">
        <v>44342</v>
      </c>
      <c r="E70" s="28">
        <v>44342.325578703698</v>
      </c>
      <c r="F70" s="7">
        <v>112</v>
      </c>
      <c r="G70" s="5" t="s">
        <v>146</v>
      </c>
      <c r="H70" s="30">
        <v>44341</v>
      </c>
      <c r="I70" s="29">
        <v>44341.699826388889</v>
      </c>
      <c r="J70">
        <v>156</v>
      </c>
      <c r="K70" t="s">
        <v>67</v>
      </c>
    </row>
    <row r="71" spans="2:11" x14ac:dyDescent="0.3">
      <c r="B71" s="5" t="s">
        <v>29</v>
      </c>
      <c r="C71" s="5" t="s">
        <v>147</v>
      </c>
      <c r="D71" s="6">
        <v>44342</v>
      </c>
      <c r="E71" s="28">
        <v>44342.325416666667</v>
      </c>
      <c r="F71" s="7">
        <v>112</v>
      </c>
      <c r="G71" s="5" t="s">
        <v>148</v>
      </c>
      <c r="H71" s="30">
        <v>44341</v>
      </c>
      <c r="I71" s="29">
        <v>44341.712071759255</v>
      </c>
      <c r="J71">
        <v>156</v>
      </c>
      <c r="K71" t="s">
        <v>67</v>
      </c>
    </row>
    <row r="72" spans="2:11" x14ac:dyDescent="0.3">
      <c r="B72" s="5" t="s">
        <v>26</v>
      </c>
      <c r="C72" s="5" t="s">
        <v>143</v>
      </c>
      <c r="D72" s="6">
        <v>44342</v>
      </c>
      <c r="E72" s="28">
        <v>44342.325185185175</v>
      </c>
      <c r="F72" s="7">
        <v>112</v>
      </c>
      <c r="G72" s="5" t="s">
        <v>144</v>
      </c>
      <c r="H72" s="30">
        <v>44341</v>
      </c>
      <c r="I72" s="29">
        <v>44341.7030787037</v>
      </c>
      <c r="J72">
        <v>156</v>
      </c>
      <c r="K72" t="s">
        <v>67</v>
      </c>
    </row>
    <row r="73" spans="2:11" x14ac:dyDescent="0.3">
      <c r="B73" s="5" t="s">
        <v>26</v>
      </c>
      <c r="C73" s="5" t="s">
        <v>141</v>
      </c>
      <c r="D73" s="6">
        <v>44342</v>
      </c>
      <c r="E73" s="28">
        <v>44342.32090277777</v>
      </c>
      <c r="F73" s="7">
        <v>112</v>
      </c>
      <c r="G73" s="5" t="s">
        <v>142</v>
      </c>
      <c r="H73" s="30">
        <v>44341</v>
      </c>
      <c r="I73" s="29">
        <v>44341.699699074074</v>
      </c>
      <c r="J73">
        <v>156</v>
      </c>
      <c r="K73" t="s">
        <v>67</v>
      </c>
    </row>
    <row r="74" spans="2:11" x14ac:dyDescent="0.3">
      <c r="B74" s="5" t="s">
        <v>29</v>
      </c>
      <c r="C74" s="5" t="s">
        <v>135</v>
      </c>
      <c r="D74" s="6">
        <v>44342</v>
      </c>
      <c r="E74" s="28">
        <v>44342.319918981484</v>
      </c>
      <c r="F74" s="7">
        <v>112</v>
      </c>
      <c r="G74" s="5" t="s">
        <v>136</v>
      </c>
      <c r="H74" s="30">
        <v>44342</v>
      </c>
      <c r="I74" s="29">
        <v>44342.319814814815</v>
      </c>
      <c r="J74">
        <v>106</v>
      </c>
      <c r="K74" t="s">
        <v>136</v>
      </c>
    </row>
    <row r="75" spans="2:11" x14ac:dyDescent="0.3">
      <c r="B75" s="5" t="s">
        <v>26</v>
      </c>
      <c r="C75" s="5" t="s">
        <v>131</v>
      </c>
      <c r="D75" s="6">
        <v>44342</v>
      </c>
      <c r="E75" s="28">
        <v>44342.318738425929</v>
      </c>
      <c r="F75" s="7">
        <v>112</v>
      </c>
      <c r="G75" s="5" t="s">
        <v>132</v>
      </c>
      <c r="H75" s="30">
        <v>44342</v>
      </c>
      <c r="I75" s="29">
        <v>44342.31863425926</v>
      </c>
      <c r="J75">
        <v>106</v>
      </c>
      <c r="K75" t="s">
        <v>132</v>
      </c>
    </row>
    <row r="76" spans="2:11" x14ac:dyDescent="0.3">
      <c r="B76" s="5" t="s">
        <v>26</v>
      </c>
      <c r="C76" s="5" t="s">
        <v>124</v>
      </c>
      <c r="D76" s="6">
        <v>44342</v>
      </c>
      <c r="E76" s="28">
        <v>44342.317048611112</v>
      </c>
      <c r="F76" s="7">
        <v>112</v>
      </c>
      <c r="G76" s="5" t="s">
        <v>125</v>
      </c>
      <c r="H76" s="30">
        <v>44342</v>
      </c>
      <c r="I76" s="29">
        <v>44342.316944444443</v>
      </c>
      <c r="J76">
        <v>106</v>
      </c>
      <c r="K76" t="s">
        <v>125</v>
      </c>
    </row>
    <row r="77" spans="2:11" x14ac:dyDescent="0.3">
      <c r="B77" s="5" t="s">
        <v>29</v>
      </c>
      <c r="C77" s="5" t="s">
        <v>122</v>
      </c>
      <c r="D77" s="6">
        <v>44342</v>
      </c>
      <c r="E77" s="28">
        <v>44342.313888888893</v>
      </c>
      <c r="F77" s="7">
        <v>112</v>
      </c>
      <c r="G77" s="5" t="s">
        <v>123</v>
      </c>
      <c r="H77" s="30">
        <v>44342</v>
      </c>
      <c r="I77" s="29">
        <v>44342.313784722224</v>
      </c>
      <c r="J77">
        <v>106</v>
      </c>
      <c r="K77" t="s">
        <v>123</v>
      </c>
    </row>
    <row r="78" spans="2:11" x14ac:dyDescent="0.3">
      <c r="B78" s="5" t="s">
        <v>29</v>
      </c>
      <c r="C78" s="5" t="s">
        <v>116</v>
      </c>
      <c r="D78" s="6">
        <v>44342</v>
      </c>
      <c r="E78" s="28">
        <v>44342.312442129623</v>
      </c>
      <c r="F78" s="7">
        <v>112</v>
      </c>
      <c r="G78" s="5" t="s">
        <v>117</v>
      </c>
      <c r="H78" s="30">
        <v>44341</v>
      </c>
      <c r="I78" s="29">
        <v>44341.688194444439</v>
      </c>
      <c r="J78">
        <v>156</v>
      </c>
      <c r="K78" t="s">
        <v>67</v>
      </c>
    </row>
    <row r="79" spans="2:11" x14ac:dyDescent="0.3">
      <c r="B79" s="5" t="s">
        <v>29</v>
      </c>
      <c r="C79" s="5" t="s">
        <v>120</v>
      </c>
      <c r="D79" s="6">
        <v>44342</v>
      </c>
      <c r="E79" s="28">
        <v>44342.312395833331</v>
      </c>
      <c r="F79" s="7">
        <v>112</v>
      </c>
      <c r="G79" s="5" t="s">
        <v>121</v>
      </c>
      <c r="H79" s="30">
        <v>44341</v>
      </c>
      <c r="I79" s="29">
        <v>44341.701284722229</v>
      </c>
      <c r="J79">
        <v>156</v>
      </c>
      <c r="K79" t="s">
        <v>67</v>
      </c>
    </row>
    <row r="80" spans="2:11" x14ac:dyDescent="0.3">
      <c r="B80" s="5" t="s">
        <v>26</v>
      </c>
      <c r="C80" s="5" t="s">
        <v>111</v>
      </c>
      <c r="D80" s="6">
        <v>44342</v>
      </c>
      <c r="E80" s="28">
        <v>44342.311018518521</v>
      </c>
      <c r="F80" s="7">
        <v>112</v>
      </c>
      <c r="G80" s="5" t="s">
        <v>112</v>
      </c>
      <c r="H80" s="30">
        <v>44342</v>
      </c>
      <c r="I80" s="29">
        <v>44342.310914351852</v>
      </c>
      <c r="J80">
        <v>106</v>
      </c>
      <c r="K80" t="s">
        <v>112</v>
      </c>
    </row>
    <row r="81" spans="2:11" x14ac:dyDescent="0.3">
      <c r="B81" s="5" t="s">
        <v>29</v>
      </c>
      <c r="C81" s="5" t="s">
        <v>113</v>
      </c>
      <c r="D81" s="6">
        <v>44342</v>
      </c>
      <c r="E81" s="28">
        <v>44342.310601851852</v>
      </c>
      <c r="F81" s="7">
        <v>112</v>
      </c>
      <c r="G81" s="5" t="s">
        <v>114</v>
      </c>
      <c r="H81" s="30">
        <v>44341</v>
      </c>
      <c r="I81" s="29">
        <v>44341.707986111112</v>
      </c>
      <c r="J81">
        <v>156</v>
      </c>
      <c r="K81" t="s">
        <v>67</v>
      </c>
    </row>
    <row r="82" spans="2:11" x14ac:dyDescent="0.3">
      <c r="B82" s="5" t="s">
        <v>26</v>
      </c>
      <c r="C82" s="5" t="s">
        <v>109</v>
      </c>
      <c r="D82" s="6">
        <v>44342</v>
      </c>
      <c r="E82" s="28">
        <v>44342.308946759265</v>
      </c>
      <c r="F82" s="7">
        <v>112</v>
      </c>
      <c r="G82" s="5" t="s">
        <v>110</v>
      </c>
      <c r="H82" s="30">
        <v>44341</v>
      </c>
      <c r="I82" s="29">
        <v>44341.314699074086</v>
      </c>
      <c r="J82">
        <v>156</v>
      </c>
      <c r="K82" t="s">
        <v>67</v>
      </c>
    </row>
    <row r="83" spans="2:11" x14ac:dyDescent="0.3">
      <c r="B83" s="5" t="s">
        <v>29</v>
      </c>
      <c r="C83" s="5" t="s">
        <v>105</v>
      </c>
      <c r="D83" s="6">
        <v>44342</v>
      </c>
      <c r="E83" s="28">
        <v>44342.307256944448</v>
      </c>
      <c r="F83" s="7">
        <v>112</v>
      </c>
      <c r="G83" s="5" t="s">
        <v>106</v>
      </c>
      <c r="H83" s="30">
        <v>44341</v>
      </c>
      <c r="I83" s="29">
        <v>44341.697696759271</v>
      </c>
      <c r="J83">
        <v>156</v>
      </c>
      <c r="K83" t="s">
        <v>67</v>
      </c>
    </row>
    <row r="84" spans="2:11" x14ac:dyDescent="0.3">
      <c r="B84" s="5" t="s">
        <v>29</v>
      </c>
      <c r="C84" s="5" t="s">
        <v>107</v>
      </c>
      <c r="D84" s="6">
        <v>44342</v>
      </c>
      <c r="E84" s="28">
        <v>44342.306701388879</v>
      </c>
      <c r="F84" s="7">
        <v>112</v>
      </c>
      <c r="G84" s="5" t="s">
        <v>108</v>
      </c>
      <c r="H84" s="30">
        <v>44341</v>
      </c>
      <c r="I84" s="29">
        <v>44341.684548611105</v>
      </c>
      <c r="J84">
        <v>156</v>
      </c>
      <c r="K84" t="s">
        <v>67</v>
      </c>
    </row>
    <row r="85" spans="2:11" x14ac:dyDescent="0.3">
      <c r="B85" s="5" t="s">
        <v>29</v>
      </c>
      <c r="C85" s="5" t="s">
        <v>100</v>
      </c>
      <c r="D85" s="6">
        <v>44342</v>
      </c>
      <c r="E85" s="28">
        <v>44342.304699074077</v>
      </c>
      <c r="F85" s="7">
        <v>112</v>
      </c>
      <c r="G85" s="5" t="s">
        <v>101</v>
      </c>
      <c r="H85" s="30">
        <v>44342</v>
      </c>
      <c r="I85" s="29">
        <v>44342.304594907408</v>
      </c>
      <c r="J85">
        <v>106</v>
      </c>
      <c r="K85" t="s">
        <v>101</v>
      </c>
    </row>
    <row r="86" spans="2:11" x14ac:dyDescent="0.3">
      <c r="B86" s="5" t="s">
        <v>29</v>
      </c>
      <c r="C86" s="5" t="s">
        <v>97</v>
      </c>
      <c r="D86" s="6">
        <v>44342</v>
      </c>
      <c r="E86" s="28">
        <v>44342.299351851856</v>
      </c>
      <c r="F86" s="7">
        <v>112</v>
      </c>
      <c r="G86" s="5" t="s">
        <v>98</v>
      </c>
      <c r="H86" s="30">
        <v>44342</v>
      </c>
      <c r="I86" s="29">
        <v>44342.299247685187</v>
      </c>
      <c r="J86">
        <v>106</v>
      </c>
      <c r="K86" t="s">
        <v>98</v>
      </c>
    </row>
    <row r="87" spans="2:11" x14ac:dyDescent="0.3">
      <c r="B87" s="5" t="s">
        <v>26</v>
      </c>
      <c r="C87" s="5" t="s">
        <v>95</v>
      </c>
      <c r="D87" s="6">
        <v>44342</v>
      </c>
      <c r="E87" s="28">
        <v>44342.298877314817</v>
      </c>
      <c r="F87" s="7">
        <v>112</v>
      </c>
      <c r="G87" s="5" t="s">
        <v>96</v>
      </c>
      <c r="H87" s="30">
        <v>44341</v>
      </c>
      <c r="I87" s="29">
        <v>44341.681469907402</v>
      </c>
      <c r="J87">
        <v>156</v>
      </c>
      <c r="K87" t="s">
        <v>67</v>
      </c>
    </row>
    <row r="88" spans="2:11" x14ac:dyDescent="0.3">
      <c r="B88" s="5" t="s">
        <v>26</v>
      </c>
      <c r="C88" s="5" t="s">
        <v>85</v>
      </c>
      <c r="D88" s="6">
        <v>44342</v>
      </c>
      <c r="E88" s="28">
        <v>44342.295567129637</v>
      </c>
      <c r="F88" s="7">
        <v>112</v>
      </c>
      <c r="G88" s="5" t="s">
        <v>86</v>
      </c>
      <c r="H88" s="30">
        <v>44342</v>
      </c>
      <c r="I88" s="29">
        <v>44342.295462962968</v>
      </c>
      <c r="J88">
        <v>106</v>
      </c>
      <c r="K88" t="s">
        <v>86</v>
      </c>
    </row>
    <row r="89" spans="2:11" x14ac:dyDescent="0.3">
      <c r="B89" s="5" t="s">
        <v>29</v>
      </c>
      <c r="C89" s="5" t="s">
        <v>83</v>
      </c>
      <c r="D89" s="6">
        <v>44342</v>
      </c>
      <c r="E89" s="28">
        <v>44342.293796296297</v>
      </c>
      <c r="F89" s="7">
        <v>112</v>
      </c>
      <c r="G89" s="5" t="s">
        <v>84</v>
      </c>
      <c r="H89" s="30">
        <v>44342</v>
      </c>
      <c r="I89" s="29">
        <v>44342.293692129628</v>
      </c>
      <c r="J89">
        <v>106</v>
      </c>
      <c r="K89" t="s">
        <v>84</v>
      </c>
    </row>
    <row r="90" spans="2:11" x14ac:dyDescent="0.3">
      <c r="B90" s="5" t="s">
        <v>26</v>
      </c>
      <c r="C90" s="5" t="s">
        <v>79</v>
      </c>
      <c r="D90" s="6">
        <v>44342</v>
      </c>
      <c r="E90" s="28">
        <v>44342.293206018527</v>
      </c>
      <c r="F90" s="7">
        <v>112</v>
      </c>
      <c r="G90" s="5" t="s">
        <v>80</v>
      </c>
      <c r="H90" s="30">
        <v>44342</v>
      </c>
      <c r="I90" s="29">
        <v>44342.293101851858</v>
      </c>
      <c r="J90">
        <v>106</v>
      </c>
      <c r="K90" t="s">
        <v>80</v>
      </c>
    </row>
    <row r="91" spans="2:11" x14ac:dyDescent="0.3">
      <c r="B91" s="5" t="s">
        <v>26</v>
      </c>
      <c r="C91" s="5" t="s">
        <v>72</v>
      </c>
      <c r="D91" s="6">
        <v>44342</v>
      </c>
      <c r="E91" s="28">
        <v>44342.292812500003</v>
      </c>
      <c r="F91" s="7">
        <v>112</v>
      </c>
      <c r="G91" s="5" t="s">
        <v>73</v>
      </c>
      <c r="H91" s="30">
        <v>44342</v>
      </c>
      <c r="I91" s="29">
        <v>44342.292708333334</v>
      </c>
      <c r="J91">
        <v>106</v>
      </c>
      <c r="K91" t="s">
        <v>73</v>
      </c>
    </row>
    <row r="92" spans="2:11" x14ac:dyDescent="0.3">
      <c r="B92" s="5" t="s">
        <v>29</v>
      </c>
      <c r="C92" s="5" t="s">
        <v>70</v>
      </c>
      <c r="D92" s="6">
        <v>44342</v>
      </c>
      <c r="E92" s="28">
        <v>44342.291724537048</v>
      </c>
      <c r="F92" s="7">
        <v>112</v>
      </c>
      <c r="G92" s="5" t="s">
        <v>71</v>
      </c>
      <c r="H92" s="30">
        <v>44342</v>
      </c>
      <c r="I92" s="29">
        <v>44342.291620370379</v>
      </c>
      <c r="J92">
        <v>106</v>
      </c>
      <c r="K92" t="s">
        <v>71</v>
      </c>
    </row>
    <row r="93" spans="2:11" x14ac:dyDescent="0.3">
      <c r="B93" s="5" t="s">
        <v>29</v>
      </c>
      <c r="C93" s="5" t="s">
        <v>74</v>
      </c>
      <c r="D93" s="6">
        <v>44342</v>
      </c>
      <c r="E93" s="28">
        <v>44342.291365740733</v>
      </c>
      <c r="F93" s="7">
        <v>112</v>
      </c>
      <c r="G93" s="5" t="s">
        <v>75</v>
      </c>
      <c r="H93" s="30">
        <v>44341</v>
      </c>
      <c r="I93" s="29">
        <v>44341.675381944442</v>
      </c>
      <c r="J93">
        <v>156</v>
      </c>
      <c r="K93" t="s">
        <v>67</v>
      </c>
    </row>
    <row r="94" spans="2:11" x14ac:dyDescent="0.3">
      <c r="B94" s="5" t="s">
        <v>26</v>
      </c>
      <c r="C94" s="5" t="s">
        <v>64</v>
      </c>
      <c r="D94" s="6">
        <v>44342</v>
      </c>
      <c r="E94" s="28">
        <v>44342.2887962963</v>
      </c>
      <c r="F94" s="7">
        <v>112</v>
      </c>
      <c r="G94" s="5" t="s">
        <v>65</v>
      </c>
      <c r="H94" s="30">
        <v>44341</v>
      </c>
      <c r="I94" s="29">
        <v>44341.665381944447</v>
      </c>
      <c r="J94">
        <v>156</v>
      </c>
      <c r="K94" t="s">
        <v>67</v>
      </c>
    </row>
    <row r="95" spans="2:11" x14ac:dyDescent="0.3">
      <c r="B95" s="5" t="s">
        <v>26</v>
      </c>
      <c r="C95" s="5" t="s">
        <v>62</v>
      </c>
      <c r="D95" s="6">
        <v>44342</v>
      </c>
      <c r="E95" s="28">
        <v>44342.288194444445</v>
      </c>
      <c r="F95" s="7">
        <v>112</v>
      </c>
      <c r="G95" s="5" t="s">
        <v>49</v>
      </c>
      <c r="H95" s="30">
        <v>44341</v>
      </c>
      <c r="I95" s="29">
        <v>44341.662210648145</v>
      </c>
      <c r="J95">
        <v>156</v>
      </c>
      <c r="K95" t="s">
        <v>67</v>
      </c>
    </row>
    <row r="96" spans="2:11" x14ac:dyDescent="0.3">
      <c r="B96" s="5" t="s">
        <v>29</v>
      </c>
      <c r="C96" s="5" t="s">
        <v>60</v>
      </c>
      <c r="D96" s="6">
        <v>44342</v>
      </c>
      <c r="E96" s="28">
        <v>44342.286932870375</v>
      </c>
      <c r="F96" s="7">
        <v>112</v>
      </c>
      <c r="G96" s="5" t="s">
        <v>61</v>
      </c>
      <c r="H96" s="30">
        <v>44341</v>
      </c>
      <c r="I96" s="29">
        <v>44341.659930555557</v>
      </c>
      <c r="J96">
        <v>156</v>
      </c>
      <c r="K96" t="s">
        <v>67</v>
      </c>
    </row>
    <row r="97" spans="2:11" x14ac:dyDescent="0.3">
      <c r="B97" s="5" t="s">
        <v>26</v>
      </c>
      <c r="C97" s="5" t="s">
        <v>56</v>
      </c>
      <c r="D97" s="6">
        <v>44342</v>
      </c>
      <c r="E97" s="28">
        <v>44342.286365740736</v>
      </c>
      <c r="F97" s="7">
        <v>112</v>
      </c>
      <c r="G97" s="5" t="s">
        <v>57</v>
      </c>
      <c r="H97" s="30">
        <v>44341</v>
      </c>
      <c r="I97" s="29">
        <v>44341.673171296301</v>
      </c>
      <c r="J97">
        <v>156</v>
      </c>
      <c r="K97" t="s">
        <v>67</v>
      </c>
    </row>
    <row r="98" spans="2:11" x14ac:dyDescent="0.3">
      <c r="B98" s="5" t="s">
        <v>26</v>
      </c>
      <c r="C98" s="5" t="s">
        <v>54</v>
      </c>
      <c r="D98" s="6">
        <v>44342</v>
      </c>
      <c r="E98" s="28">
        <v>44342.286006944443</v>
      </c>
      <c r="F98" s="7">
        <v>112</v>
      </c>
      <c r="G98" s="5" t="s">
        <v>55</v>
      </c>
      <c r="H98" s="30">
        <v>44341</v>
      </c>
      <c r="I98" s="29">
        <v>44341.662442129615</v>
      </c>
      <c r="J98">
        <v>156</v>
      </c>
      <c r="K98" t="s">
        <v>67</v>
      </c>
    </row>
    <row r="99" spans="2:11" x14ac:dyDescent="0.3">
      <c r="B99" s="5" t="s">
        <v>26</v>
      </c>
      <c r="C99" s="5" t="s">
        <v>52</v>
      </c>
      <c r="D99" s="6">
        <v>44342</v>
      </c>
      <c r="E99" s="28">
        <v>44342.285312500004</v>
      </c>
      <c r="F99" s="7">
        <v>112</v>
      </c>
      <c r="G99" s="5" t="s">
        <v>53</v>
      </c>
      <c r="H99" s="30">
        <v>44341</v>
      </c>
      <c r="I99" s="29">
        <v>44341.289953703708</v>
      </c>
      <c r="J99">
        <v>156</v>
      </c>
      <c r="K99" t="s">
        <v>67</v>
      </c>
    </row>
    <row r="100" spans="2:11" x14ac:dyDescent="0.3">
      <c r="B100" s="5" t="s">
        <v>29</v>
      </c>
      <c r="C100" s="5" t="s">
        <v>58</v>
      </c>
      <c r="D100" s="6">
        <v>44342</v>
      </c>
      <c r="E100" s="28">
        <v>44342.285300925927</v>
      </c>
      <c r="F100" s="7">
        <v>112</v>
      </c>
      <c r="G100" s="5" t="s">
        <v>59</v>
      </c>
      <c r="H100" s="30">
        <v>44341</v>
      </c>
      <c r="I100" s="29">
        <v>44341.291539351856</v>
      </c>
      <c r="J100">
        <v>156</v>
      </c>
      <c r="K100" t="s">
        <v>67</v>
      </c>
    </row>
    <row r="101" spans="2:11" x14ac:dyDescent="0.3">
      <c r="B101" s="5" t="s">
        <v>29</v>
      </c>
      <c r="C101" s="5" t="s">
        <v>50</v>
      </c>
      <c r="D101" s="6">
        <v>44342</v>
      </c>
      <c r="E101" s="28">
        <v>44342.285081018512</v>
      </c>
      <c r="F101" s="7">
        <v>112</v>
      </c>
      <c r="G101" s="5" t="s">
        <v>51</v>
      </c>
      <c r="H101" s="30">
        <v>44341</v>
      </c>
      <c r="I101" s="29">
        <v>44341.294861111106</v>
      </c>
      <c r="J101">
        <v>156</v>
      </c>
      <c r="K101" t="s">
        <v>67</v>
      </c>
    </row>
    <row r="102" spans="2:11" x14ac:dyDescent="0.3">
      <c r="B102" s="5" t="s">
        <v>26</v>
      </c>
      <c r="C102" s="5" t="s">
        <v>48</v>
      </c>
      <c r="D102" s="6">
        <v>44342</v>
      </c>
      <c r="E102" s="28">
        <v>44342.282743055548</v>
      </c>
      <c r="F102" s="7">
        <v>112</v>
      </c>
      <c r="G102" s="5" t="s">
        <v>49</v>
      </c>
      <c r="H102" s="30">
        <v>44341</v>
      </c>
      <c r="I102" s="29">
        <v>44341.679062499992</v>
      </c>
      <c r="J102">
        <v>156</v>
      </c>
      <c r="K102" t="s">
        <v>67</v>
      </c>
    </row>
    <row r="103" spans="2:11" x14ac:dyDescent="0.3">
      <c r="B103" s="5" t="s">
        <v>26</v>
      </c>
      <c r="C103" s="5" t="s">
        <v>43</v>
      </c>
      <c r="D103" s="6">
        <v>44342</v>
      </c>
      <c r="E103" s="28">
        <v>44342.279421296291</v>
      </c>
      <c r="F103" s="7">
        <v>112</v>
      </c>
      <c r="G103" s="5" t="s">
        <v>44</v>
      </c>
      <c r="H103" s="30">
        <v>44342</v>
      </c>
      <c r="I103" s="29">
        <v>44342.279317129622</v>
      </c>
      <c r="J103">
        <v>106</v>
      </c>
      <c r="K103" t="s">
        <v>44</v>
      </c>
    </row>
    <row r="104" spans="2:11" x14ac:dyDescent="0.3">
      <c r="B104" s="5" t="s">
        <v>29</v>
      </c>
      <c r="C104" s="5" t="s">
        <v>41</v>
      </c>
      <c r="D104" s="6">
        <v>44342</v>
      </c>
      <c r="E104" s="28">
        <v>44342.273888888885</v>
      </c>
      <c r="F104" s="7">
        <v>112</v>
      </c>
      <c r="G104" s="5" t="s">
        <v>42</v>
      </c>
      <c r="H104" s="30">
        <v>44341</v>
      </c>
      <c r="I104" s="29">
        <v>44341.652129629627</v>
      </c>
      <c r="J104">
        <v>156</v>
      </c>
      <c r="K104" t="s">
        <v>67</v>
      </c>
    </row>
    <row r="105" spans="2:11" x14ac:dyDescent="0.3">
      <c r="B105" s="5" t="s">
        <v>26</v>
      </c>
      <c r="C105" s="5" t="s">
        <v>37</v>
      </c>
      <c r="D105" s="6">
        <v>44342</v>
      </c>
      <c r="E105" s="28">
        <v>44342.264791666661</v>
      </c>
      <c r="F105" s="7">
        <v>112</v>
      </c>
      <c r="G105" s="5" t="s">
        <v>38</v>
      </c>
      <c r="H105" s="30">
        <v>44342</v>
      </c>
      <c r="I105" s="29">
        <v>44342.264687499992</v>
      </c>
      <c r="J105">
        <v>106</v>
      </c>
      <c r="K105" t="s">
        <v>38</v>
      </c>
    </row>
    <row r="106" spans="2:11" x14ac:dyDescent="0.3">
      <c r="B106" s="5" t="s">
        <v>26</v>
      </c>
      <c r="C106" s="5" t="s">
        <v>32</v>
      </c>
      <c r="D106" s="6">
        <v>44342</v>
      </c>
      <c r="E106" s="28">
        <v>44342.261018518526</v>
      </c>
      <c r="F106" s="7">
        <v>112</v>
      </c>
      <c r="G106" s="5" t="s">
        <v>33</v>
      </c>
      <c r="H106" s="30">
        <v>44342</v>
      </c>
      <c r="I106" s="29">
        <v>44342.260914351857</v>
      </c>
      <c r="J106">
        <v>106</v>
      </c>
      <c r="K106" t="s">
        <v>33</v>
      </c>
    </row>
    <row r="107" spans="2:11" x14ac:dyDescent="0.3">
      <c r="B107" s="5" t="s">
        <v>29</v>
      </c>
      <c r="C107" s="5" t="s">
        <v>30</v>
      </c>
      <c r="D107" s="6">
        <v>44342</v>
      </c>
      <c r="E107" s="28">
        <v>44342.257905092592</v>
      </c>
      <c r="F107" s="7">
        <v>112</v>
      </c>
      <c r="G107" s="5" t="s">
        <v>31</v>
      </c>
      <c r="H107" s="30">
        <v>44341</v>
      </c>
      <c r="I107" s="29">
        <v>44341.639803240731</v>
      </c>
      <c r="J107">
        <v>156</v>
      </c>
      <c r="K107" t="s">
        <v>67</v>
      </c>
    </row>
    <row r="108" spans="2:11" x14ac:dyDescent="0.3">
      <c r="B108" s="5" t="s">
        <v>26</v>
      </c>
      <c r="C108" s="5" t="s">
        <v>27</v>
      </c>
      <c r="D108" s="6">
        <v>44342</v>
      </c>
      <c r="E108" s="28">
        <v>44342.254571759266</v>
      </c>
      <c r="F108" s="7">
        <v>112</v>
      </c>
      <c r="G108" s="5" t="s">
        <v>28</v>
      </c>
      <c r="H108" s="30">
        <v>44341</v>
      </c>
      <c r="I108" s="29">
        <v>44341.648726851854</v>
      </c>
      <c r="J108">
        <v>156</v>
      </c>
      <c r="K108" t="s">
        <v>67</v>
      </c>
    </row>
    <row r="109" spans="2:11" x14ac:dyDescent="0.3">
      <c r="B109" s="5" t="s">
        <v>26</v>
      </c>
      <c r="C109" s="5" t="s">
        <v>184</v>
      </c>
      <c r="D109" s="6">
        <v>44341</v>
      </c>
      <c r="E109" s="28">
        <v>44341.337141203709</v>
      </c>
      <c r="F109" s="7">
        <v>112</v>
      </c>
      <c r="G109" s="5" t="s">
        <v>185</v>
      </c>
      <c r="H109" s="30">
        <v>44341</v>
      </c>
      <c r="I109" s="29">
        <v>44341.337037037039</v>
      </c>
      <c r="J109">
        <v>106</v>
      </c>
      <c r="K109" t="s">
        <v>185</v>
      </c>
    </row>
    <row r="110" spans="2:11" x14ac:dyDescent="0.3">
      <c r="B110" s="5" t="s">
        <v>29</v>
      </c>
      <c r="C110" s="5" t="s">
        <v>158</v>
      </c>
      <c r="D110" s="6">
        <v>44341</v>
      </c>
      <c r="E110" s="28">
        <v>44341.331956018519</v>
      </c>
      <c r="F110" s="7">
        <v>112</v>
      </c>
      <c r="G110" s="5" t="s">
        <v>159</v>
      </c>
      <c r="H110" s="30">
        <v>44341</v>
      </c>
      <c r="I110" s="29">
        <v>44341.33185185185</v>
      </c>
      <c r="J110">
        <v>106</v>
      </c>
      <c r="K110" t="s">
        <v>159</v>
      </c>
    </row>
    <row r="111" spans="2:11" x14ac:dyDescent="0.3">
      <c r="B111" s="5" t="s">
        <v>26</v>
      </c>
      <c r="C111" s="5" t="s">
        <v>174</v>
      </c>
      <c r="D111" s="6">
        <v>44341</v>
      </c>
      <c r="E111" s="28">
        <v>44341.331643518519</v>
      </c>
      <c r="F111" s="7">
        <v>112</v>
      </c>
      <c r="G111" s="5" t="s">
        <v>175</v>
      </c>
      <c r="H111" s="30">
        <v>44341</v>
      </c>
      <c r="I111" s="29">
        <v>44341.33153935185</v>
      </c>
      <c r="J111">
        <v>106</v>
      </c>
      <c r="K111" t="s">
        <v>175</v>
      </c>
    </row>
    <row r="112" spans="2:11" x14ac:dyDescent="0.3">
      <c r="B112" s="5" t="s">
        <v>26</v>
      </c>
      <c r="C112" s="5" t="s">
        <v>166</v>
      </c>
      <c r="D112" s="6">
        <v>44341</v>
      </c>
      <c r="E112" s="28">
        <v>44341.331134259264</v>
      </c>
      <c r="F112" s="7">
        <v>112</v>
      </c>
      <c r="G112" s="5" t="s">
        <v>167</v>
      </c>
      <c r="H112" s="30">
        <v>44340</v>
      </c>
      <c r="I112" s="29">
        <v>44340.719293981485</v>
      </c>
      <c r="J112">
        <v>156</v>
      </c>
      <c r="K112" t="s">
        <v>67</v>
      </c>
    </row>
    <row r="113" spans="2:11" x14ac:dyDescent="0.3">
      <c r="B113" s="5" t="s">
        <v>26</v>
      </c>
      <c r="C113" s="5" t="s">
        <v>164</v>
      </c>
      <c r="D113" s="6">
        <v>44341</v>
      </c>
      <c r="E113" s="28">
        <v>44341.331134259257</v>
      </c>
      <c r="F113" s="7">
        <v>112</v>
      </c>
      <c r="G113" s="5" t="s">
        <v>165</v>
      </c>
      <c r="H113" s="30">
        <v>44341</v>
      </c>
      <c r="I113" s="29">
        <v>44341.331030092588</v>
      </c>
      <c r="J113">
        <v>106</v>
      </c>
      <c r="K113" t="s">
        <v>165</v>
      </c>
    </row>
    <row r="114" spans="2:11" x14ac:dyDescent="0.3">
      <c r="B114" s="5" t="s">
        <v>26</v>
      </c>
      <c r="C114" s="5" t="s">
        <v>162</v>
      </c>
      <c r="D114" s="6">
        <v>44341</v>
      </c>
      <c r="E114" s="28">
        <v>44341.330810185194</v>
      </c>
      <c r="F114" s="7">
        <v>112</v>
      </c>
      <c r="G114" s="5" t="s">
        <v>163</v>
      </c>
      <c r="H114" s="30">
        <v>44341</v>
      </c>
      <c r="I114" s="29">
        <v>44341.330706018525</v>
      </c>
      <c r="J114">
        <v>106</v>
      </c>
      <c r="K114" t="s">
        <v>163</v>
      </c>
    </row>
    <row r="115" spans="2:11" x14ac:dyDescent="0.3">
      <c r="B115" s="5" t="s">
        <v>26</v>
      </c>
      <c r="C115" s="5" t="s">
        <v>156</v>
      </c>
      <c r="D115" s="6">
        <v>44341</v>
      </c>
      <c r="E115" s="28">
        <v>44341.330717592595</v>
      </c>
      <c r="F115" s="7">
        <v>112</v>
      </c>
      <c r="G115" s="5" t="s">
        <v>157</v>
      </c>
      <c r="H115" s="30">
        <v>44341</v>
      </c>
      <c r="I115" s="29">
        <v>44341.330613425926</v>
      </c>
      <c r="J115">
        <v>106</v>
      </c>
      <c r="K115" t="s">
        <v>157</v>
      </c>
    </row>
    <row r="116" spans="2:11" x14ac:dyDescent="0.3">
      <c r="B116" s="5" t="s">
        <v>29</v>
      </c>
      <c r="C116" s="5" t="s">
        <v>153</v>
      </c>
      <c r="D116" s="6">
        <v>44341</v>
      </c>
      <c r="E116" s="28">
        <v>44341.330046296302</v>
      </c>
      <c r="F116" s="7">
        <v>112</v>
      </c>
      <c r="G116" s="5" t="s">
        <v>154</v>
      </c>
      <c r="H116" s="30">
        <v>44341</v>
      </c>
      <c r="I116" s="29">
        <v>44341.329942129632</v>
      </c>
      <c r="J116">
        <v>106</v>
      </c>
      <c r="K116" t="s">
        <v>154</v>
      </c>
    </row>
    <row r="117" spans="2:11" x14ac:dyDescent="0.3">
      <c r="B117" s="5" t="s">
        <v>26</v>
      </c>
      <c r="C117" s="5" t="s">
        <v>151</v>
      </c>
      <c r="D117" s="6">
        <v>44341</v>
      </c>
      <c r="E117" s="28">
        <v>44341.328078703693</v>
      </c>
      <c r="F117" s="7">
        <v>112</v>
      </c>
      <c r="G117" s="5" t="s">
        <v>152</v>
      </c>
      <c r="H117" s="30">
        <v>44340</v>
      </c>
      <c r="I117" s="29">
        <v>44340.71761574073</v>
      </c>
      <c r="J117">
        <v>156</v>
      </c>
      <c r="K117" t="s">
        <v>67</v>
      </c>
    </row>
    <row r="118" spans="2:11" x14ac:dyDescent="0.3">
      <c r="B118" s="5" t="s">
        <v>26</v>
      </c>
      <c r="C118" s="5" t="s">
        <v>149</v>
      </c>
      <c r="D118" s="6">
        <v>44341</v>
      </c>
      <c r="E118" s="28">
        <v>44341.327418981484</v>
      </c>
      <c r="F118" s="7">
        <v>112</v>
      </c>
      <c r="G118" s="5" t="s">
        <v>150</v>
      </c>
      <c r="H118" s="30">
        <v>44340</v>
      </c>
      <c r="I118" s="29">
        <v>44340.713634259264</v>
      </c>
      <c r="J118">
        <v>156</v>
      </c>
      <c r="K118" t="s">
        <v>67</v>
      </c>
    </row>
    <row r="119" spans="2:11" x14ac:dyDescent="0.3">
      <c r="B119" s="5" t="s">
        <v>29</v>
      </c>
      <c r="C119" s="5" t="s">
        <v>147</v>
      </c>
      <c r="D119" s="6">
        <v>44341</v>
      </c>
      <c r="E119" s="28">
        <v>44341.32571759259</v>
      </c>
      <c r="F119" s="7">
        <v>112</v>
      </c>
      <c r="G119" s="5" t="s">
        <v>148</v>
      </c>
      <c r="H119" s="30">
        <v>44340</v>
      </c>
      <c r="I119" s="29">
        <v>44340.710416666669</v>
      </c>
      <c r="J119">
        <v>156</v>
      </c>
      <c r="K119" t="s">
        <v>67</v>
      </c>
    </row>
    <row r="120" spans="2:11" x14ac:dyDescent="0.3">
      <c r="B120" s="5" t="s">
        <v>26</v>
      </c>
      <c r="C120" s="5" t="s">
        <v>143</v>
      </c>
      <c r="D120" s="6">
        <v>44341</v>
      </c>
      <c r="E120" s="28">
        <v>44341.325659722213</v>
      </c>
      <c r="F120" s="7">
        <v>112</v>
      </c>
      <c r="G120" s="5" t="s">
        <v>144</v>
      </c>
      <c r="H120" s="30">
        <v>44340</v>
      </c>
      <c r="I120" s="29">
        <v>44340.709305555545</v>
      </c>
      <c r="J120">
        <v>156</v>
      </c>
      <c r="K120" t="s">
        <v>67</v>
      </c>
    </row>
    <row r="121" spans="2:11" x14ac:dyDescent="0.3">
      <c r="B121" s="5" t="s">
        <v>29</v>
      </c>
      <c r="C121" s="5" t="s">
        <v>145</v>
      </c>
      <c r="D121" s="6">
        <v>44341</v>
      </c>
      <c r="E121" s="28">
        <v>44341.32534722222</v>
      </c>
      <c r="F121" s="7">
        <v>112</v>
      </c>
      <c r="G121" s="5" t="s">
        <v>146</v>
      </c>
      <c r="H121" s="30">
        <v>44340</v>
      </c>
      <c r="I121" s="29">
        <v>44340.712916666656</v>
      </c>
      <c r="J121">
        <v>156</v>
      </c>
      <c r="K121" t="s">
        <v>67</v>
      </c>
    </row>
    <row r="122" spans="2:11" x14ac:dyDescent="0.3">
      <c r="B122" s="5" t="s">
        <v>26</v>
      </c>
      <c r="C122" s="5" t="s">
        <v>141</v>
      </c>
      <c r="D122" s="6">
        <v>44341</v>
      </c>
      <c r="E122" s="28">
        <v>44341.321770833332</v>
      </c>
      <c r="F122" s="7">
        <v>112</v>
      </c>
      <c r="G122" s="5" t="s">
        <v>142</v>
      </c>
      <c r="H122" s="30">
        <v>44340</v>
      </c>
      <c r="I122" s="29">
        <v>44340.710231481484</v>
      </c>
      <c r="J122">
        <v>156</v>
      </c>
      <c r="K122" t="s">
        <v>67</v>
      </c>
    </row>
    <row r="123" spans="2:11" x14ac:dyDescent="0.3">
      <c r="B123" s="5" t="s">
        <v>29</v>
      </c>
      <c r="C123" s="5" t="s">
        <v>135</v>
      </c>
      <c r="D123" s="6">
        <v>44341</v>
      </c>
      <c r="E123" s="28">
        <v>44341.318935185183</v>
      </c>
      <c r="F123" s="7">
        <v>112</v>
      </c>
      <c r="G123" s="5" t="s">
        <v>136</v>
      </c>
      <c r="H123" s="30">
        <v>44341</v>
      </c>
      <c r="I123" s="29">
        <v>44341.318831018514</v>
      </c>
      <c r="J123">
        <v>106</v>
      </c>
      <c r="K123" t="s">
        <v>136</v>
      </c>
    </row>
    <row r="124" spans="2:11" x14ac:dyDescent="0.3">
      <c r="B124" s="5" t="s">
        <v>26</v>
      </c>
      <c r="C124" s="5" t="s">
        <v>131</v>
      </c>
      <c r="D124" s="6">
        <v>44341</v>
      </c>
      <c r="E124" s="28">
        <v>44341.31763888889</v>
      </c>
      <c r="F124" s="7">
        <v>112</v>
      </c>
      <c r="G124" s="5" t="s">
        <v>132</v>
      </c>
      <c r="H124" s="30">
        <v>44341</v>
      </c>
      <c r="I124" s="29">
        <v>44341.31753472222</v>
      </c>
      <c r="J124">
        <v>106</v>
      </c>
      <c r="K124" t="s">
        <v>132</v>
      </c>
    </row>
    <row r="125" spans="2:11" x14ac:dyDescent="0.3">
      <c r="B125" s="5" t="s">
        <v>26</v>
      </c>
      <c r="C125" s="5" t="s">
        <v>124</v>
      </c>
      <c r="D125" s="6">
        <v>44341</v>
      </c>
      <c r="E125" s="28">
        <v>44341.317499999997</v>
      </c>
      <c r="F125" s="7">
        <v>112</v>
      </c>
      <c r="G125" s="5" t="s">
        <v>125</v>
      </c>
      <c r="H125" s="30">
        <v>44341</v>
      </c>
      <c r="I125" s="29">
        <v>44341.317395833328</v>
      </c>
      <c r="J125">
        <v>106</v>
      </c>
      <c r="K125" t="s">
        <v>125</v>
      </c>
    </row>
    <row r="126" spans="2:11" x14ac:dyDescent="0.3">
      <c r="B126" s="5" t="s">
        <v>29</v>
      </c>
      <c r="C126" s="5" t="s">
        <v>122</v>
      </c>
      <c r="D126" s="6">
        <v>44341</v>
      </c>
      <c r="E126" s="28">
        <v>44341.31421296297</v>
      </c>
      <c r="F126" s="7">
        <v>112</v>
      </c>
      <c r="G126" s="5" t="s">
        <v>123</v>
      </c>
      <c r="H126" s="30">
        <v>44341</v>
      </c>
      <c r="I126" s="29">
        <v>44341.314108796301</v>
      </c>
      <c r="J126">
        <v>106</v>
      </c>
      <c r="K126" t="s">
        <v>123</v>
      </c>
    </row>
    <row r="127" spans="2:11" x14ac:dyDescent="0.3">
      <c r="B127" s="5" t="s">
        <v>29</v>
      </c>
      <c r="C127" s="5" t="s">
        <v>116</v>
      </c>
      <c r="D127" s="6">
        <v>44341</v>
      </c>
      <c r="E127" s="28">
        <v>44341.311898148146</v>
      </c>
      <c r="F127" s="7">
        <v>112</v>
      </c>
      <c r="G127" s="5" t="s">
        <v>117</v>
      </c>
      <c r="H127" s="30">
        <v>44340</v>
      </c>
      <c r="I127" s="29">
        <v>44340.697152777771</v>
      </c>
      <c r="J127">
        <v>156</v>
      </c>
      <c r="K127" t="s">
        <v>67</v>
      </c>
    </row>
    <row r="128" spans="2:11" x14ac:dyDescent="0.3">
      <c r="B128" s="5" t="s">
        <v>29</v>
      </c>
      <c r="C128" s="5" t="s">
        <v>120</v>
      </c>
      <c r="D128" s="6">
        <v>44341</v>
      </c>
      <c r="E128" s="28">
        <v>44341.311574074069</v>
      </c>
      <c r="F128" s="7">
        <v>112</v>
      </c>
      <c r="G128" s="5" t="s">
        <v>121</v>
      </c>
      <c r="H128" s="30">
        <v>44340</v>
      </c>
      <c r="I128" s="29">
        <v>44340.683460648157</v>
      </c>
      <c r="J128">
        <v>156</v>
      </c>
      <c r="K128" t="s">
        <v>67</v>
      </c>
    </row>
    <row r="129" spans="2:11" x14ac:dyDescent="0.3">
      <c r="B129" s="5" t="s">
        <v>26</v>
      </c>
      <c r="C129" s="5" t="s">
        <v>111</v>
      </c>
      <c r="D129" s="6">
        <v>44341</v>
      </c>
      <c r="E129" s="28">
        <v>44341.311296296306</v>
      </c>
      <c r="F129" s="7">
        <v>112</v>
      </c>
      <c r="G129" s="5" t="s">
        <v>112</v>
      </c>
      <c r="H129" s="30">
        <v>44341</v>
      </c>
      <c r="I129" s="29">
        <v>44341.311192129637</v>
      </c>
      <c r="J129">
        <v>106</v>
      </c>
      <c r="K129" t="s">
        <v>112</v>
      </c>
    </row>
    <row r="130" spans="2:11" x14ac:dyDescent="0.3">
      <c r="B130" s="5" t="s">
        <v>29</v>
      </c>
      <c r="C130" s="5" t="s">
        <v>113</v>
      </c>
      <c r="D130" s="6">
        <v>44341</v>
      </c>
      <c r="E130" s="28">
        <v>44341.311284722222</v>
      </c>
      <c r="F130" s="7">
        <v>112</v>
      </c>
      <c r="G130" s="5" t="s">
        <v>114</v>
      </c>
      <c r="H130" s="30">
        <v>44340</v>
      </c>
      <c r="I130" s="29">
        <v>44340.69402777779</v>
      </c>
      <c r="J130">
        <v>156</v>
      </c>
      <c r="K130" t="s">
        <v>67</v>
      </c>
    </row>
    <row r="131" spans="2:11" x14ac:dyDescent="0.3">
      <c r="B131" s="5" t="s">
        <v>26</v>
      </c>
      <c r="C131" s="5" t="s">
        <v>109</v>
      </c>
      <c r="D131" s="6">
        <v>44341</v>
      </c>
      <c r="E131" s="28">
        <v>44341.309409722227</v>
      </c>
      <c r="F131" s="7">
        <v>112</v>
      </c>
      <c r="G131" s="5" t="s">
        <v>110</v>
      </c>
      <c r="H131" s="30">
        <v>44340</v>
      </c>
      <c r="I131" s="29">
        <v>44340.320856481485</v>
      </c>
      <c r="J131">
        <v>156</v>
      </c>
      <c r="K131" t="s">
        <v>67</v>
      </c>
    </row>
    <row r="132" spans="2:11" x14ac:dyDescent="0.3">
      <c r="B132" s="5" t="s">
        <v>29</v>
      </c>
      <c r="C132" s="5" t="s">
        <v>105</v>
      </c>
      <c r="D132" s="6">
        <v>44341</v>
      </c>
      <c r="E132" s="28">
        <v>44341.307222222225</v>
      </c>
      <c r="F132" s="7">
        <v>112</v>
      </c>
      <c r="G132" s="5" t="s">
        <v>106</v>
      </c>
      <c r="H132" s="30">
        <v>44340</v>
      </c>
      <c r="I132" s="29">
        <v>44340.679803240746</v>
      </c>
      <c r="J132">
        <v>156</v>
      </c>
      <c r="K132" t="s">
        <v>67</v>
      </c>
    </row>
    <row r="133" spans="2:11" x14ac:dyDescent="0.3">
      <c r="B133" s="5" t="s">
        <v>29</v>
      </c>
      <c r="C133" s="5" t="s">
        <v>107</v>
      </c>
      <c r="D133" s="6">
        <v>44341</v>
      </c>
      <c r="E133" s="28">
        <v>44341.306979166657</v>
      </c>
      <c r="F133" s="7">
        <v>112</v>
      </c>
      <c r="G133" s="5" t="s">
        <v>108</v>
      </c>
      <c r="H133" s="30">
        <v>44340</v>
      </c>
      <c r="I133" s="29">
        <v>44340.700914351859</v>
      </c>
      <c r="J133">
        <v>156</v>
      </c>
      <c r="K133" t="s">
        <v>67</v>
      </c>
    </row>
    <row r="134" spans="2:11" x14ac:dyDescent="0.3">
      <c r="B134" s="5" t="s">
        <v>29</v>
      </c>
      <c r="C134" s="5" t="s">
        <v>100</v>
      </c>
      <c r="D134" s="6">
        <v>44341</v>
      </c>
      <c r="E134" s="28">
        <v>44341.305162037039</v>
      </c>
      <c r="F134" s="7">
        <v>112</v>
      </c>
      <c r="G134" s="5" t="s">
        <v>101</v>
      </c>
      <c r="H134" s="30">
        <v>44341</v>
      </c>
      <c r="I134" s="29">
        <v>44341.30505787037</v>
      </c>
      <c r="J134">
        <v>106</v>
      </c>
      <c r="K134" t="s">
        <v>101</v>
      </c>
    </row>
    <row r="135" spans="2:11" x14ac:dyDescent="0.3">
      <c r="B135" s="5" t="s">
        <v>29</v>
      </c>
      <c r="C135" s="5" t="s">
        <v>97</v>
      </c>
      <c r="D135" s="6">
        <v>44341</v>
      </c>
      <c r="E135" s="28">
        <v>44341.299872685187</v>
      </c>
      <c r="F135" s="7">
        <v>112</v>
      </c>
      <c r="G135" s="5" t="s">
        <v>98</v>
      </c>
      <c r="H135" s="30">
        <v>44341</v>
      </c>
      <c r="I135" s="29">
        <v>44341.299768518518</v>
      </c>
      <c r="J135">
        <v>106</v>
      </c>
      <c r="K135" t="s">
        <v>98</v>
      </c>
    </row>
    <row r="136" spans="2:11" x14ac:dyDescent="0.3">
      <c r="B136" s="5" t="s">
        <v>26</v>
      </c>
      <c r="C136" s="5" t="s">
        <v>95</v>
      </c>
      <c r="D136" s="6">
        <v>44341</v>
      </c>
      <c r="E136" s="28">
        <v>44341.297835648147</v>
      </c>
      <c r="F136" s="7">
        <v>112</v>
      </c>
      <c r="G136" s="5" t="s">
        <v>96</v>
      </c>
      <c r="H136" s="30">
        <v>44340</v>
      </c>
      <c r="I136" s="29">
        <v>44340.680798611109</v>
      </c>
      <c r="J136">
        <v>156</v>
      </c>
      <c r="K136" t="s">
        <v>67</v>
      </c>
    </row>
    <row r="137" spans="2:11" x14ac:dyDescent="0.3">
      <c r="B137" s="5" t="s">
        <v>26</v>
      </c>
      <c r="C137" s="5" t="s">
        <v>85</v>
      </c>
      <c r="D137" s="6">
        <v>44341</v>
      </c>
      <c r="E137" s="28">
        <v>44341.294895833344</v>
      </c>
      <c r="F137" s="7">
        <v>112</v>
      </c>
      <c r="G137" s="5" t="s">
        <v>86</v>
      </c>
      <c r="H137" s="30">
        <v>44341</v>
      </c>
      <c r="I137" s="29">
        <v>44341.294791666674</v>
      </c>
      <c r="J137">
        <v>106</v>
      </c>
      <c r="K137" t="s">
        <v>86</v>
      </c>
    </row>
    <row r="138" spans="2:11" x14ac:dyDescent="0.3">
      <c r="B138" s="5" t="s">
        <v>29</v>
      </c>
      <c r="C138" s="5" t="s">
        <v>83</v>
      </c>
      <c r="D138" s="6">
        <v>44341</v>
      </c>
      <c r="E138" s="28">
        <v>44341.294745370367</v>
      </c>
      <c r="F138" s="7">
        <v>112</v>
      </c>
      <c r="G138" s="5" t="s">
        <v>84</v>
      </c>
      <c r="H138" s="30">
        <v>44341</v>
      </c>
      <c r="I138" s="29">
        <v>44341.294641203698</v>
      </c>
      <c r="J138">
        <v>106</v>
      </c>
      <c r="K138" t="s">
        <v>84</v>
      </c>
    </row>
    <row r="139" spans="2:11" x14ac:dyDescent="0.3">
      <c r="B139" s="5" t="s">
        <v>26</v>
      </c>
      <c r="C139" s="5" t="s">
        <v>79</v>
      </c>
      <c r="D139" s="6">
        <v>44341</v>
      </c>
      <c r="E139" s="28">
        <v>44341.293726851858</v>
      </c>
      <c r="F139" s="7">
        <v>112</v>
      </c>
      <c r="G139" s="5" t="s">
        <v>80</v>
      </c>
      <c r="H139" s="30">
        <v>44341</v>
      </c>
      <c r="I139" s="29">
        <v>44341.293622685189</v>
      </c>
      <c r="J139">
        <v>106</v>
      </c>
      <c r="K139" t="s">
        <v>80</v>
      </c>
    </row>
    <row r="140" spans="2:11" x14ac:dyDescent="0.3">
      <c r="B140" s="5" t="s">
        <v>29</v>
      </c>
      <c r="C140" s="5" t="s">
        <v>74</v>
      </c>
      <c r="D140" s="6">
        <v>44341</v>
      </c>
      <c r="E140" s="28">
        <v>44341.292604166665</v>
      </c>
      <c r="F140" s="7">
        <v>112</v>
      </c>
      <c r="G140" s="5" t="s">
        <v>75</v>
      </c>
      <c r="H140" s="30">
        <v>44340</v>
      </c>
      <c r="I140" s="29">
        <v>44340.666793981472</v>
      </c>
      <c r="J140">
        <v>156</v>
      </c>
      <c r="K140" t="s">
        <v>67</v>
      </c>
    </row>
    <row r="141" spans="2:11" x14ac:dyDescent="0.3">
      <c r="B141" s="5" t="s">
        <v>26</v>
      </c>
      <c r="C141" s="5" t="s">
        <v>72</v>
      </c>
      <c r="D141" s="6">
        <v>44341</v>
      </c>
      <c r="E141" s="28">
        <v>44341.292488425926</v>
      </c>
      <c r="F141" s="7">
        <v>112</v>
      </c>
      <c r="G141" s="5" t="s">
        <v>73</v>
      </c>
      <c r="H141" s="30">
        <v>44341</v>
      </c>
      <c r="I141" s="29">
        <v>44341.292384259257</v>
      </c>
      <c r="J141">
        <v>106</v>
      </c>
      <c r="K141" t="s">
        <v>73</v>
      </c>
    </row>
    <row r="142" spans="2:11" x14ac:dyDescent="0.3">
      <c r="B142" s="5" t="s">
        <v>29</v>
      </c>
      <c r="C142" s="5" t="s">
        <v>70</v>
      </c>
      <c r="D142" s="6">
        <v>44341</v>
      </c>
      <c r="E142" s="28">
        <v>44341.291643518525</v>
      </c>
      <c r="F142" s="7">
        <v>112</v>
      </c>
      <c r="G142" s="5" t="s">
        <v>71</v>
      </c>
      <c r="H142" s="30">
        <v>44341</v>
      </c>
      <c r="I142" s="29">
        <v>44341.291539351856</v>
      </c>
      <c r="J142">
        <v>106</v>
      </c>
      <c r="K142" t="s">
        <v>71</v>
      </c>
    </row>
    <row r="143" spans="2:11" x14ac:dyDescent="0.3">
      <c r="B143" s="5" t="s">
        <v>26</v>
      </c>
      <c r="C143" s="5" t="s">
        <v>62</v>
      </c>
      <c r="D143" s="6">
        <v>44341</v>
      </c>
      <c r="E143" s="28">
        <v>44341.288518518515</v>
      </c>
      <c r="F143" s="7">
        <v>112</v>
      </c>
      <c r="G143" s="5" t="s">
        <v>49</v>
      </c>
      <c r="H143" s="30">
        <v>44340</v>
      </c>
      <c r="I143" s="29">
        <v>44340.657870370371</v>
      </c>
      <c r="J143">
        <v>156</v>
      </c>
      <c r="K143" t="s">
        <v>67</v>
      </c>
    </row>
    <row r="144" spans="2:11" x14ac:dyDescent="0.3">
      <c r="B144" s="5" t="s">
        <v>26</v>
      </c>
      <c r="C144" s="5" t="s">
        <v>64</v>
      </c>
      <c r="D144" s="6">
        <v>44341</v>
      </c>
      <c r="E144" s="28">
        <v>44341.287951388891</v>
      </c>
      <c r="F144" s="7">
        <v>112</v>
      </c>
      <c r="G144" s="5" t="s">
        <v>65</v>
      </c>
      <c r="H144" s="30">
        <v>44340</v>
      </c>
      <c r="I144" s="29">
        <v>44340.678252314829</v>
      </c>
      <c r="J144">
        <v>156</v>
      </c>
      <c r="K144" t="s">
        <v>67</v>
      </c>
    </row>
    <row r="145" spans="2:11" x14ac:dyDescent="0.3">
      <c r="B145" s="5" t="s">
        <v>29</v>
      </c>
      <c r="C145" s="5" t="s">
        <v>60</v>
      </c>
      <c r="D145" s="6">
        <v>44341</v>
      </c>
      <c r="E145" s="28">
        <v>44341.287210648152</v>
      </c>
      <c r="F145" s="7">
        <v>112</v>
      </c>
      <c r="G145" s="5" t="s">
        <v>61</v>
      </c>
      <c r="H145" s="30">
        <v>44340</v>
      </c>
      <c r="I145" s="29">
        <v>44340.67690972222</v>
      </c>
      <c r="J145">
        <v>156</v>
      </c>
      <c r="K145" t="s">
        <v>67</v>
      </c>
    </row>
    <row r="146" spans="2:11" x14ac:dyDescent="0.3">
      <c r="B146" s="5" t="s">
        <v>29</v>
      </c>
      <c r="C146" s="5" t="s">
        <v>58</v>
      </c>
      <c r="D146" s="6">
        <v>44341</v>
      </c>
      <c r="E146" s="28">
        <v>44341.286145833335</v>
      </c>
      <c r="F146" s="7">
        <v>112</v>
      </c>
      <c r="G146" s="5" t="s">
        <v>59</v>
      </c>
      <c r="H146" s="30">
        <v>44340</v>
      </c>
      <c r="I146" s="29">
        <v>44340.29111111111</v>
      </c>
      <c r="J146">
        <v>156</v>
      </c>
      <c r="K146" t="s">
        <v>67</v>
      </c>
    </row>
    <row r="147" spans="2:11" x14ac:dyDescent="0.3">
      <c r="B147" s="5" t="s">
        <v>26</v>
      </c>
      <c r="C147" s="5" t="s">
        <v>54</v>
      </c>
      <c r="D147" s="6">
        <v>44341</v>
      </c>
      <c r="E147" s="28">
        <v>44341.286076388882</v>
      </c>
      <c r="F147" s="7">
        <v>112</v>
      </c>
      <c r="G147" s="5" t="s">
        <v>55</v>
      </c>
      <c r="H147" s="30">
        <v>44340</v>
      </c>
      <c r="I147" s="29">
        <v>44340.675324074073</v>
      </c>
      <c r="J147">
        <v>156</v>
      </c>
      <c r="K147" t="s">
        <v>67</v>
      </c>
    </row>
    <row r="148" spans="2:11" x14ac:dyDescent="0.3">
      <c r="B148" s="5" t="s">
        <v>26</v>
      </c>
      <c r="C148" s="5" t="s">
        <v>56</v>
      </c>
      <c r="D148" s="6">
        <v>44341</v>
      </c>
      <c r="E148" s="28">
        <v>44341.28597222222</v>
      </c>
      <c r="F148" s="7">
        <v>112</v>
      </c>
      <c r="G148" s="5" t="s">
        <v>57</v>
      </c>
      <c r="H148" s="30">
        <v>44340</v>
      </c>
      <c r="I148" s="29">
        <v>44340.679490740731</v>
      </c>
      <c r="J148">
        <v>156</v>
      </c>
      <c r="K148" t="s">
        <v>67</v>
      </c>
    </row>
    <row r="149" spans="2:11" x14ac:dyDescent="0.3">
      <c r="B149" s="5" t="s">
        <v>26</v>
      </c>
      <c r="C149" s="5" t="s">
        <v>52</v>
      </c>
      <c r="D149" s="6">
        <v>44341</v>
      </c>
      <c r="E149" s="28">
        <v>44341.284930555557</v>
      </c>
      <c r="F149" s="7">
        <v>112</v>
      </c>
      <c r="G149" s="5" t="s">
        <v>53</v>
      </c>
      <c r="H149" s="30">
        <v>44340</v>
      </c>
      <c r="I149" s="29">
        <v>44340.290162037047</v>
      </c>
      <c r="J149">
        <v>156</v>
      </c>
      <c r="K149" t="s">
        <v>67</v>
      </c>
    </row>
    <row r="150" spans="2:11" x14ac:dyDescent="0.3">
      <c r="B150" s="5" t="s">
        <v>29</v>
      </c>
      <c r="C150" s="5" t="s">
        <v>50</v>
      </c>
      <c r="D150" s="6">
        <v>44341</v>
      </c>
      <c r="E150" s="28">
        <v>44341.284432870365</v>
      </c>
      <c r="F150" s="7">
        <v>112</v>
      </c>
      <c r="G150" s="5" t="s">
        <v>51</v>
      </c>
      <c r="H150" s="30">
        <v>44340</v>
      </c>
      <c r="I150" s="29">
        <v>44340.28997685184</v>
      </c>
      <c r="J150">
        <v>156</v>
      </c>
      <c r="K150" t="s">
        <v>67</v>
      </c>
    </row>
    <row r="151" spans="2:11" x14ac:dyDescent="0.3">
      <c r="B151" s="5" t="s">
        <v>26</v>
      </c>
      <c r="C151" s="5" t="s">
        <v>48</v>
      </c>
      <c r="D151" s="6">
        <v>44341</v>
      </c>
      <c r="E151" s="28">
        <v>44341.283020833325</v>
      </c>
      <c r="F151" s="7">
        <v>112</v>
      </c>
      <c r="G151" s="5" t="s">
        <v>49</v>
      </c>
      <c r="H151" s="30">
        <v>44340</v>
      </c>
      <c r="I151" s="29">
        <v>44340.673749999994</v>
      </c>
      <c r="J151">
        <v>156</v>
      </c>
      <c r="K151" t="s">
        <v>67</v>
      </c>
    </row>
    <row r="152" spans="2:11" x14ac:dyDescent="0.3">
      <c r="B152" s="5" t="s">
        <v>26</v>
      </c>
      <c r="C152" s="5" t="s">
        <v>43</v>
      </c>
      <c r="D152" s="6">
        <v>44341</v>
      </c>
      <c r="E152" s="28">
        <v>44341.278587962959</v>
      </c>
      <c r="F152" s="7">
        <v>112</v>
      </c>
      <c r="G152" s="5" t="s">
        <v>44</v>
      </c>
      <c r="H152" s="30">
        <v>44341</v>
      </c>
      <c r="I152" s="29">
        <v>44341.27848379629</v>
      </c>
      <c r="J152">
        <v>106</v>
      </c>
      <c r="K152" t="s">
        <v>44</v>
      </c>
    </row>
    <row r="153" spans="2:11" x14ac:dyDescent="0.3">
      <c r="B153" s="5" t="s">
        <v>29</v>
      </c>
      <c r="C153" s="5" t="s">
        <v>41</v>
      </c>
      <c r="D153" s="6">
        <v>44341</v>
      </c>
      <c r="E153" s="28">
        <v>44341.274733796294</v>
      </c>
      <c r="F153" s="7">
        <v>112</v>
      </c>
      <c r="G153" s="5" t="s">
        <v>42</v>
      </c>
      <c r="H153" s="30">
        <v>44340</v>
      </c>
      <c r="I153" s="29">
        <v>44340.651423611103</v>
      </c>
      <c r="J153">
        <v>156</v>
      </c>
      <c r="K153" t="s">
        <v>67</v>
      </c>
    </row>
    <row r="154" spans="2:11" x14ac:dyDescent="0.3">
      <c r="B154" s="5" t="s">
        <v>26</v>
      </c>
      <c r="C154" s="5" t="s">
        <v>37</v>
      </c>
      <c r="D154" s="6">
        <v>44341</v>
      </c>
      <c r="E154" s="28">
        <v>44341.264236111107</v>
      </c>
      <c r="F154" s="7">
        <v>112</v>
      </c>
      <c r="G154" s="5" t="s">
        <v>38</v>
      </c>
      <c r="H154" s="30">
        <v>44341</v>
      </c>
      <c r="I154" s="29">
        <v>44341.264131944437</v>
      </c>
      <c r="J154">
        <v>106</v>
      </c>
      <c r="K154" t="s">
        <v>38</v>
      </c>
    </row>
    <row r="155" spans="2:11" x14ac:dyDescent="0.3">
      <c r="B155" s="5" t="s">
        <v>26</v>
      </c>
      <c r="C155" s="5" t="s">
        <v>32</v>
      </c>
      <c r="D155" s="6">
        <v>44341</v>
      </c>
      <c r="E155" s="28">
        <v>44341.261192129641</v>
      </c>
      <c r="F155" s="7">
        <v>112</v>
      </c>
      <c r="G155" s="5" t="s">
        <v>33</v>
      </c>
      <c r="H155" s="30">
        <v>44341</v>
      </c>
      <c r="I155" s="29">
        <v>44341.261087962972</v>
      </c>
      <c r="J155">
        <v>106</v>
      </c>
      <c r="K155" t="s">
        <v>33</v>
      </c>
    </row>
    <row r="156" spans="2:11" x14ac:dyDescent="0.3">
      <c r="B156" s="5" t="s">
        <v>29</v>
      </c>
      <c r="C156" s="5" t="s">
        <v>30</v>
      </c>
      <c r="D156" s="6">
        <v>44341</v>
      </c>
      <c r="E156" s="28">
        <v>44341.257152777776</v>
      </c>
      <c r="F156" s="7">
        <v>112</v>
      </c>
      <c r="G156" s="5" t="s">
        <v>31</v>
      </c>
      <c r="H156" s="30">
        <v>44340</v>
      </c>
      <c r="I156" s="29">
        <v>44340.640057870376</v>
      </c>
      <c r="J156">
        <v>156</v>
      </c>
      <c r="K156" t="s">
        <v>67</v>
      </c>
    </row>
    <row r="157" spans="2:11" x14ac:dyDescent="0.3">
      <c r="B157" s="5" t="s">
        <v>26</v>
      </c>
      <c r="C157" s="5" t="s">
        <v>27</v>
      </c>
      <c r="D157" s="6">
        <v>44341</v>
      </c>
      <c r="E157" s="28">
        <v>44341.255150462966</v>
      </c>
      <c r="F157" s="7">
        <v>112</v>
      </c>
      <c r="G157" s="5" t="s">
        <v>28</v>
      </c>
      <c r="H157" s="30">
        <v>44340</v>
      </c>
      <c r="I157" s="29">
        <v>44340.687754629638</v>
      </c>
      <c r="J157">
        <v>156</v>
      </c>
      <c r="K157" t="s">
        <v>67</v>
      </c>
    </row>
    <row r="158" spans="2:11" x14ac:dyDescent="0.3">
      <c r="B158" s="5" t="s">
        <v>26</v>
      </c>
      <c r="C158" s="5" t="s">
        <v>184</v>
      </c>
      <c r="D158" s="6">
        <v>44340</v>
      </c>
      <c r="E158" s="28">
        <v>44340.338090277786</v>
      </c>
      <c r="F158" s="7">
        <v>112</v>
      </c>
      <c r="G158" s="5" t="s">
        <v>185</v>
      </c>
      <c r="H158" s="30">
        <v>44340</v>
      </c>
      <c r="I158" s="29">
        <v>44340.337986111117</v>
      </c>
      <c r="J158">
        <v>106</v>
      </c>
      <c r="K158" t="s">
        <v>185</v>
      </c>
    </row>
    <row r="159" spans="2:11" x14ac:dyDescent="0.3">
      <c r="B159" s="5" t="s">
        <v>26</v>
      </c>
      <c r="C159" s="5" t="s">
        <v>174</v>
      </c>
      <c r="D159" s="6">
        <v>44340</v>
      </c>
      <c r="E159" s="28">
        <v>44340.332337962966</v>
      </c>
      <c r="F159" s="7">
        <v>112</v>
      </c>
      <c r="G159" s="5" t="s">
        <v>175</v>
      </c>
      <c r="H159" s="30">
        <v>44340</v>
      </c>
      <c r="I159" s="29">
        <v>44340.332233796296</v>
      </c>
      <c r="J159">
        <v>106</v>
      </c>
      <c r="K159" t="s">
        <v>175</v>
      </c>
    </row>
    <row r="160" spans="2:11" x14ac:dyDescent="0.3">
      <c r="B160" s="5" t="s">
        <v>26</v>
      </c>
      <c r="C160" s="5" t="s">
        <v>162</v>
      </c>
      <c r="D160" s="6">
        <v>44340</v>
      </c>
      <c r="E160" s="28">
        <v>44340.331782407411</v>
      </c>
      <c r="F160" s="7">
        <v>112</v>
      </c>
      <c r="G160" s="5" t="s">
        <v>163</v>
      </c>
      <c r="H160" s="30">
        <v>44340</v>
      </c>
      <c r="I160" s="29">
        <v>44340.331678240742</v>
      </c>
      <c r="J160">
        <v>106</v>
      </c>
      <c r="K160" t="s">
        <v>163</v>
      </c>
    </row>
    <row r="161" spans="2:11" x14ac:dyDescent="0.3">
      <c r="B161" s="5" t="s">
        <v>26</v>
      </c>
      <c r="C161" s="5" t="s">
        <v>164</v>
      </c>
      <c r="D161" s="6">
        <v>44340</v>
      </c>
      <c r="E161" s="28">
        <v>44340.331724537034</v>
      </c>
      <c r="F161" s="7">
        <v>112</v>
      </c>
      <c r="G161" s="5" t="s">
        <v>165</v>
      </c>
      <c r="H161" s="30">
        <v>44340</v>
      </c>
      <c r="I161" s="29">
        <v>44340.331620370365</v>
      </c>
      <c r="J161">
        <v>106</v>
      </c>
      <c r="K161" t="s">
        <v>165</v>
      </c>
    </row>
    <row r="162" spans="2:11" x14ac:dyDescent="0.3">
      <c r="B162" s="5" t="s">
        <v>29</v>
      </c>
      <c r="C162" s="5" t="s">
        <v>158</v>
      </c>
      <c r="D162" s="6">
        <v>44340</v>
      </c>
      <c r="E162" s="28">
        <v>44340.331678240742</v>
      </c>
      <c r="F162" s="7">
        <v>112</v>
      </c>
      <c r="G162" s="5" t="s">
        <v>159</v>
      </c>
      <c r="H162" s="30">
        <v>44340</v>
      </c>
      <c r="I162" s="29">
        <v>44340.331574074073</v>
      </c>
      <c r="J162">
        <v>106</v>
      </c>
      <c r="K162" t="s">
        <v>159</v>
      </c>
    </row>
    <row r="163" spans="2:11" x14ac:dyDescent="0.3">
      <c r="B163" s="5" t="s">
        <v>26</v>
      </c>
      <c r="C163" s="5" t="s">
        <v>166</v>
      </c>
      <c r="D163" s="6">
        <v>44340</v>
      </c>
      <c r="E163" s="28">
        <v>44340.331516203703</v>
      </c>
      <c r="F163" s="7">
        <v>112</v>
      </c>
      <c r="G163" s="5" t="s">
        <v>167</v>
      </c>
      <c r="H163" s="30">
        <v>44339</v>
      </c>
      <c r="I163" s="29">
        <v>44339.710405092599</v>
      </c>
      <c r="J163">
        <v>156</v>
      </c>
      <c r="K163" t="s">
        <v>67</v>
      </c>
    </row>
    <row r="164" spans="2:11" x14ac:dyDescent="0.3">
      <c r="B164" s="5" t="s">
        <v>26</v>
      </c>
      <c r="C164" s="5" t="s">
        <v>156</v>
      </c>
      <c r="D164" s="6">
        <v>44340</v>
      </c>
      <c r="E164" s="28">
        <v>44340.331030092595</v>
      </c>
      <c r="F164" s="7">
        <v>112</v>
      </c>
      <c r="G164" s="5" t="s">
        <v>157</v>
      </c>
      <c r="H164" s="30">
        <v>44340</v>
      </c>
      <c r="I164" s="29">
        <v>44340.330925925926</v>
      </c>
      <c r="J164">
        <v>106</v>
      </c>
      <c r="K164" t="s">
        <v>157</v>
      </c>
    </row>
    <row r="165" spans="2:11" x14ac:dyDescent="0.3">
      <c r="B165" s="5" t="s">
        <v>29</v>
      </c>
      <c r="C165" s="5" t="s">
        <v>153</v>
      </c>
      <c r="D165" s="6">
        <v>44340</v>
      </c>
      <c r="E165" s="28">
        <v>44340.330462962964</v>
      </c>
      <c r="F165" s="7">
        <v>112</v>
      </c>
      <c r="G165" s="5" t="s">
        <v>154</v>
      </c>
      <c r="H165" s="30">
        <v>44340</v>
      </c>
      <c r="I165" s="29">
        <v>44340.330358796295</v>
      </c>
      <c r="J165">
        <v>106</v>
      </c>
      <c r="K165" t="s">
        <v>154</v>
      </c>
    </row>
    <row r="166" spans="2:11" x14ac:dyDescent="0.3">
      <c r="B166" s="5" t="s">
        <v>26</v>
      </c>
      <c r="C166" s="5" t="s">
        <v>151</v>
      </c>
      <c r="D166" s="6">
        <v>44340</v>
      </c>
      <c r="E166" s="28">
        <v>44340.328368055547</v>
      </c>
      <c r="F166" s="7">
        <v>112</v>
      </c>
      <c r="G166" s="5" t="s">
        <v>152</v>
      </c>
      <c r="H166" s="30">
        <v>44339</v>
      </c>
      <c r="I166" s="29">
        <v>44339.773032407393</v>
      </c>
      <c r="J166">
        <v>156</v>
      </c>
      <c r="K166" t="s">
        <v>67</v>
      </c>
    </row>
    <row r="167" spans="2:11" x14ac:dyDescent="0.3">
      <c r="B167" s="5" t="s">
        <v>26</v>
      </c>
      <c r="C167" s="5" t="s">
        <v>149</v>
      </c>
      <c r="D167" s="6">
        <v>44340</v>
      </c>
      <c r="E167" s="28">
        <v>44340.327824074076</v>
      </c>
      <c r="F167" s="7">
        <v>112</v>
      </c>
      <c r="G167" s="5" t="s">
        <v>150</v>
      </c>
      <c r="H167" s="30">
        <v>44339</v>
      </c>
      <c r="I167" s="29">
        <v>44339.721087962964</v>
      </c>
      <c r="J167">
        <v>156</v>
      </c>
      <c r="K167" t="s">
        <v>67</v>
      </c>
    </row>
    <row r="168" spans="2:11" x14ac:dyDescent="0.3">
      <c r="B168" s="5" t="s">
        <v>29</v>
      </c>
      <c r="C168" s="5" t="s">
        <v>147</v>
      </c>
      <c r="D168" s="6">
        <v>44340</v>
      </c>
      <c r="E168" s="28">
        <v>44340.325659722221</v>
      </c>
      <c r="F168" s="7">
        <v>112</v>
      </c>
      <c r="G168" s="5" t="s">
        <v>148</v>
      </c>
      <c r="H168" s="30">
        <v>44339</v>
      </c>
      <c r="I168" s="29">
        <v>44339.701921296299</v>
      </c>
      <c r="J168">
        <v>156</v>
      </c>
      <c r="K168" t="s">
        <v>67</v>
      </c>
    </row>
    <row r="169" spans="2:11" x14ac:dyDescent="0.3">
      <c r="B169" s="5" t="s">
        <v>26</v>
      </c>
      <c r="C169" s="5" t="s">
        <v>143</v>
      </c>
      <c r="D169" s="6">
        <v>44340</v>
      </c>
      <c r="E169" s="28">
        <v>44340.325243055544</v>
      </c>
      <c r="F169" s="7">
        <v>112</v>
      </c>
      <c r="G169" s="5" t="s">
        <v>144</v>
      </c>
      <c r="H169" s="30">
        <v>44339</v>
      </c>
      <c r="I169" s="29">
        <v>44339.712557870371</v>
      </c>
      <c r="J169">
        <v>156</v>
      </c>
      <c r="K169" t="s">
        <v>67</v>
      </c>
    </row>
    <row r="170" spans="2:11" x14ac:dyDescent="0.3">
      <c r="B170" s="5" t="s">
        <v>29</v>
      </c>
      <c r="C170" s="5" t="s">
        <v>145</v>
      </c>
      <c r="D170" s="6">
        <v>44340</v>
      </c>
      <c r="E170" s="28">
        <v>44340.324999999997</v>
      </c>
      <c r="F170" s="7">
        <v>112</v>
      </c>
      <c r="G170" s="5" t="s">
        <v>146</v>
      </c>
      <c r="H170" s="30">
        <v>44339</v>
      </c>
      <c r="I170" s="29">
        <v>44339.706516203696</v>
      </c>
      <c r="J170">
        <v>156</v>
      </c>
      <c r="K170" t="s">
        <v>67</v>
      </c>
    </row>
    <row r="171" spans="2:11" x14ac:dyDescent="0.3">
      <c r="B171" s="5" t="s">
        <v>26</v>
      </c>
      <c r="C171" s="5" t="s">
        <v>141</v>
      </c>
      <c r="D171" s="6">
        <v>44340</v>
      </c>
      <c r="E171" s="28">
        <v>44340.320729166662</v>
      </c>
      <c r="F171" s="7">
        <v>112</v>
      </c>
      <c r="G171" s="5" t="s">
        <v>142</v>
      </c>
      <c r="H171" s="30">
        <v>44339</v>
      </c>
      <c r="I171" s="29">
        <v>44339.698877314811</v>
      </c>
      <c r="J171">
        <v>156</v>
      </c>
      <c r="K171" t="s">
        <v>67</v>
      </c>
    </row>
    <row r="172" spans="2:11" x14ac:dyDescent="0.3">
      <c r="B172" s="5" t="s">
        <v>29</v>
      </c>
      <c r="C172" s="5" t="s">
        <v>135</v>
      </c>
      <c r="D172" s="6">
        <v>44340</v>
      </c>
      <c r="E172" s="28">
        <v>44340.319513888891</v>
      </c>
      <c r="F172" s="7">
        <v>112</v>
      </c>
      <c r="G172" s="5" t="s">
        <v>136</v>
      </c>
      <c r="H172" s="30">
        <v>44340</v>
      </c>
      <c r="I172" s="29">
        <v>44340.319513888891</v>
      </c>
      <c r="J172">
        <v>123</v>
      </c>
      <c r="K172" t="s">
        <v>130</v>
      </c>
    </row>
    <row r="173" spans="2:11" x14ac:dyDescent="0.3">
      <c r="B173" s="5" t="s">
        <v>26</v>
      </c>
      <c r="C173" s="5" t="s">
        <v>131</v>
      </c>
      <c r="D173" s="6">
        <v>44340</v>
      </c>
      <c r="E173" s="28">
        <v>44340.318055555552</v>
      </c>
      <c r="F173" s="7">
        <v>112</v>
      </c>
      <c r="G173" s="5" t="s">
        <v>132</v>
      </c>
      <c r="H173" s="30">
        <v>44340</v>
      </c>
      <c r="I173" s="29">
        <v>44340.317951388883</v>
      </c>
      <c r="J173">
        <v>106</v>
      </c>
      <c r="K173" t="s">
        <v>132</v>
      </c>
    </row>
    <row r="174" spans="2:11" x14ac:dyDescent="0.3">
      <c r="B174" s="5" t="s">
        <v>26</v>
      </c>
      <c r="C174" s="5" t="s">
        <v>124</v>
      </c>
      <c r="D174" s="6">
        <v>44340</v>
      </c>
      <c r="E174" s="28">
        <v>44340.317615740743</v>
      </c>
      <c r="F174" s="7">
        <v>112</v>
      </c>
      <c r="G174" s="5" t="s">
        <v>125</v>
      </c>
      <c r="H174" s="30">
        <v>44340</v>
      </c>
      <c r="I174" s="29">
        <v>44340.317511574074</v>
      </c>
      <c r="J174">
        <v>106</v>
      </c>
      <c r="K174" t="s">
        <v>125</v>
      </c>
    </row>
    <row r="175" spans="2:11" x14ac:dyDescent="0.3">
      <c r="B175" s="5" t="s">
        <v>29</v>
      </c>
      <c r="C175" s="5" t="s">
        <v>122</v>
      </c>
      <c r="D175" s="6">
        <v>44340</v>
      </c>
      <c r="E175" s="28">
        <v>44340.314108796301</v>
      </c>
      <c r="F175" s="7">
        <v>112</v>
      </c>
      <c r="G175" s="5" t="s">
        <v>123</v>
      </c>
      <c r="H175" s="30">
        <v>44340</v>
      </c>
      <c r="I175" s="29">
        <v>44340.314004629632</v>
      </c>
      <c r="J175">
        <v>106</v>
      </c>
      <c r="K175" t="s">
        <v>123</v>
      </c>
    </row>
    <row r="176" spans="2:11" x14ac:dyDescent="0.3">
      <c r="B176" s="5" t="s">
        <v>29</v>
      </c>
      <c r="C176" s="5" t="s">
        <v>120</v>
      </c>
      <c r="D176" s="6">
        <v>44340</v>
      </c>
      <c r="E176" s="28">
        <v>44340.312650462962</v>
      </c>
      <c r="F176" s="7">
        <v>112</v>
      </c>
      <c r="G176" s="5" t="s">
        <v>121</v>
      </c>
      <c r="H176" s="30">
        <v>44339</v>
      </c>
      <c r="I176" s="29">
        <v>44339.687789351854</v>
      </c>
      <c r="J176">
        <v>156</v>
      </c>
      <c r="K176" t="s">
        <v>67</v>
      </c>
    </row>
    <row r="177" spans="2:11" x14ac:dyDescent="0.3">
      <c r="B177" s="5" t="s">
        <v>29</v>
      </c>
      <c r="C177" s="5" t="s">
        <v>116</v>
      </c>
      <c r="D177" s="6">
        <v>44340</v>
      </c>
      <c r="E177" s="28">
        <v>44340.311296296291</v>
      </c>
      <c r="F177" s="7">
        <v>112</v>
      </c>
      <c r="G177" s="5" t="s">
        <v>117</v>
      </c>
      <c r="H177" s="30">
        <v>44339</v>
      </c>
      <c r="I177" s="29">
        <v>44339.702280092584</v>
      </c>
      <c r="J177">
        <v>156</v>
      </c>
      <c r="K177" t="s">
        <v>67</v>
      </c>
    </row>
    <row r="178" spans="2:11" x14ac:dyDescent="0.3">
      <c r="B178" s="5" t="s">
        <v>26</v>
      </c>
      <c r="C178" s="5" t="s">
        <v>111</v>
      </c>
      <c r="D178" s="6">
        <v>44340</v>
      </c>
      <c r="E178" s="28">
        <v>44340.310995370375</v>
      </c>
      <c r="F178" s="7">
        <v>112</v>
      </c>
      <c r="G178" s="5" t="s">
        <v>112</v>
      </c>
      <c r="H178" s="30">
        <v>44340</v>
      </c>
      <c r="I178" s="29">
        <v>44340.310983796298</v>
      </c>
      <c r="J178">
        <v>113</v>
      </c>
      <c r="K178" t="s">
        <v>118</v>
      </c>
    </row>
    <row r="179" spans="2:11" x14ac:dyDescent="0.3">
      <c r="B179" s="5" t="s">
        <v>29</v>
      </c>
      <c r="C179" s="5" t="s">
        <v>113</v>
      </c>
      <c r="D179" s="6">
        <v>44340</v>
      </c>
      <c r="E179" s="28">
        <v>44340.310486111113</v>
      </c>
      <c r="F179" s="7">
        <v>112</v>
      </c>
      <c r="G179" s="5" t="s">
        <v>114</v>
      </c>
      <c r="H179" s="30">
        <v>44339</v>
      </c>
      <c r="I179" s="29">
        <v>44339.682384259264</v>
      </c>
      <c r="J179">
        <v>156</v>
      </c>
      <c r="K179" t="s">
        <v>67</v>
      </c>
    </row>
    <row r="180" spans="2:11" x14ac:dyDescent="0.3">
      <c r="B180" s="5" t="s">
        <v>26</v>
      </c>
      <c r="C180" s="5" t="s">
        <v>109</v>
      </c>
      <c r="D180" s="6">
        <v>44340</v>
      </c>
      <c r="E180" s="28">
        <v>44340.308692129634</v>
      </c>
      <c r="F180" s="7">
        <v>112</v>
      </c>
      <c r="G180" s="5" t="s">
        <v>110</v>
      </c>
      <c r="H180" s="30">
        <v>44339</v>
      </c>
      <c r="I180" s="29">
        <v>44339.319386574083</v>
      </c>
      <c r="J180">
        <v>156</v>
      </c>
      <c r="K180" t="s">
        <v>67</v>
      </c>
    </row>
    <row r="181" spans="2:11" x14ac:dyDescent="0.3">
      <c r="B181" s="5" t="s">
        <v>29</v>
      </c>
      <c r="C181" s="5" t="s">
        <v>105</v>
      </c>
      <c r="D181" s="6">
        <v>44340</v>
      </c>
      <c r="E181" s="28">
        <v>44340.307037037041</v>
      </c>
      <c r="F181" s="7">
        <v>112</v>
      </c>
      <c r="G181" s="5" t="s">
        <v>106</v>
      </c>
      <c r="H181" s="30">
        <v>44339</v>
      </c>
      <c r="I181" s="29">
        <v>44339.686250000013</v>
      </c>
      <c r="J181">
        <v>156</v>
      </c>
      <c r="K181" t="s">
        <v>67</v>
      </c>
    </row>
    <row r="182" spans="2:11" x14ac:dyDescent="0.3">
      <c r="B182" s="5" t="s">
        <v>29</v>
      </c>
      <c r="C182" s="5" t="s">
        <v>107</v>
      </c>
      <c r="D182" s="6">
        <v>44340</v>
      </c>
      <c r="E182" s="28">
        <v>44340.306932870364</v>
      </c>
      <c r="F182" s="7">
        <v>112</v>
      </c>
      <c r="G182" s="5" t="s">
        <v>108</v>
      </c>
      <c r="H182" s="30">
        <v>44339</v>
      </c>
      <c r="I182" s="29">
        <v>44339.688692129625</v>
      </c>
      <c r="J182">
        <v>156</v>
      </c>
      <c r="K182" t="s">
        <v>67</v>
      </c>
    </row>
    <row r="183" spans="2:11" x14ac:dyDescent="0.3">
      <c r="B183" s="5" t="s">
        <v>29</v>
      </c>
      <c r="C183" s="5" t="s">
        <v>100</v>
      </c>
      <c r="D183" s="6">
        <v>44340</v>
      </c>
      <c r="E183" s="28">
        <v>44340.305138888885</v>
      </c>
      <c r="F183" s="7">
        <v>112</v>
      </c>
      <c r="G183" s="5" t="s">
        <v>101</v>
      </c>
      <c r="H183" s="30">
        <v>44340</v>
      </c>
      <c r="I183" s="29">
        <v>44340.305034722216</v>
      </c>
      <c r="J183">
        <v>106</v>
      </c>
      <c r="K183" t="s">
        <v>101</v>
      </c>
    </row>
    <row r="184" spans="2:11" x14ac:dyDescent="0.3">
      <c r="B184" s="5" t="s">
        <v>29</v>
      </c>
      <c r="C184" s="5" t="s">
        <v>97</v>
      </c>
      <c r="D184" s="6">
        <v>44340</v>
      </c>
      <c r="E184" s="28">
        <v>44340.300555555557</v>
      </c>
      <c r="F184" s="7">
        <v>112</v>
      </c>
      <c r="G184" s="5" t="s">
        <v>98</v>
      </c>
      <c r="H184" s="30">
        <v>44340</v>
      </c>
      <c r="I184" s="29">
        <v>44340.300451388888</v>
      </c>
      <c r="J184">
        <v>106</v>
      </c>
      <c r="K184" t="s">
        <v>98</v>
      </c>
    </row>
    <row r="185" spans="2:11" x14ac:dyDescent="0.3">
      <c r="B185" s="5" t="s">
        <v>26</v>
      </c>
      <c r="C185" s="5" t="s">
        <v>95</v>
      </c>
      <c r="D185" s="6">
        <v>44340</v>
      </c>
      <c r="E185" s="28">
        <v>44340.298680555556</v>
      </c>
      <c r="F185" s="7">
        <v>112</v>
      </c>
      <c r="G185" s="5" t="s">
        <v>96</v>
      </c>
      <c r="H185" s="30">
        <v>44339</v>
      </c>
      <c r="I185" s="29">
        <v>44339.679594907408</v>
      </c>
      <c r="J185">
        <v>156</v>
      </c>
      <c r="K185" t="s">
        <v>67</v>
      </c>
    </row>
    <row r="186" spans="2:11" x14ac:dyDescent="0.3">
      <c r="B186" s="5" t="s">
        <v>26</v>
      </c>
      <c r="C186" s="5" t="s">
        <v>85</v>
      </c>
      <c r="D186" s="6">
        <v>44340</v>
      </c>
      <c r="E186" s="28">
        <v>44340.294768518521</v>
      </c>
      <c r="F186" s="7">
        <v>112</v>
      </c>
      <c r="G186" s="5" t="s">
        <v>86</v>
      </c>
      <c r="H186" s="30">
        <v>44340</v>
      </c>
      <c r="I186" s="29">
        <v>44340.294664351852</v>
      </c>
      <c r="J186">
        <v>106</v>
      </c>
      <c r="K186" t="s">
        <v>86</v>
      </c>
    </row>
    <row r="187" spans="2:11" x14ac:dyDescent="0.3">
      <c r="B187" s="5" t="s">
        <v>29</v>
      </c>
      <c r="C187" s="5" t="s">
        <v>83</v>
      </c>
      <c r="D187" s="6">
        <v>44340</v>
      </c>
      <c r="E187" s="28">
        <v>44340.294594907413</v>
      </c>
      <c r="F187" s="7">
        <v>112</v>
      </c>
      <c r="G187" s="5" t="s">
        <v>84</v>
      </c>
      <c r="H187" s="30">
        <v>44340</v>
      </c>
      <c r="I187" s="29">
        <v>44340.294490740744</v>
      </c>
      <c r="J187">
        <v>106</v>
      </c>
      <c r="K187" t="s">
        <v>84</v>
      </c>
    </row>
    <row r="188" spans="2:11" x14ac:dyDescent="0.3">
      <c r="B188" s="5" t="s">
        <v>26</v>
      </c>
      <c r="C188" s="5" t="s">
        <v>72</v>
      </c>
      <c r="D188" s="6">
        <v>44340</v>
      </c>
      <c r="E188" s="28">
        <v>44340.29383101852</v>
      </c>
      <c r="F188" s="7">
        <v>112</v>
      </c>
      <c r="G188" s="5" t="s">
        <v>73</v>
      </c>
      <c r="H188" s="30">
        <v>44340</v>
      </c>
      <c r="I188" s="29">
        <v>44340.293726851851</v>
      </c>
      <c r="J188">
        <v>106</v>
      </c>
      <c r="K188" t="s">
        <v>73</v>
      </c>
    </row>
    <row r="189" spans="2:11" x14ac:dyDescent="0.3">
      <c r="B189" s="5" t="s">
        <v>26</v>
      </c>
      <c r="C189" s="5" t="s">
        <v>79</v>
      </c>
      <c r="D189" s="6">
        <v>44340</v>
      </c>
      <c r="E189" s="28">
        <v>44340.293715277789</v>
      </c>
      <c r="F189" s="7">
        <v>112</v>
      </c>
      <c r="G189" s="5" t="s">
        <v>80</v>
      </c>
      <c r="H189" s="30">
        <v>44340</v>
      </c>
      <c r="I189" s="29">
        <v>44340.293611111119</v>
      </c>
      <c r="J189">
        <v>106</v>
      </c>
      <c r="K189" t="s">
        <v>80</v>
      </c>
    </row>
    <row r="190" spans="2:11" x14ac:dyDescent="0.3">
      <c r="B190" s="5" t="s">
        <v>29</v>
      </c>
      <c r="C190" s="5" t="s">
        <v>74</v>
      </c>
      <c r="D190" s="6">
        <v>44340</v>
      </c>
      <c r="E190" s="28">
        <v>44340.292453703696</v>
      </c>
      <c r="F190" s="7">
        <v>112</v>
      </c>
      <c r="G190" s="5" t="s">
        <v>75</v>
      </c>
      <c r="H190" s="30">
        <v>44339</v>
      </c>
      <c r="I190" s="29">
        <v>44339.666076388887</v>
      </c>
      <c r="J190">
        <v>156</v>
      </c>
      <c r="K190" t="s">
        <v>67</v>
      </c>
    </row>
    <row r="191" spans="2:11" x14ac:dyDescent="0.3">
      <c r="B191" s="5" t="s">
        <v>29</v>
      </c>
      <c r="C191" s="5" t="s">
        <v>70</v>
      </c>
      <c r="D191" s="6">
        <v>44340</v>
      </c>
      <c r="E191" s="28">
        <v>44340.292233796303</v>
      </c>
      <c r="F191" s="7">
        <v>112</v>
      </c>
      <c r="G191" s="5" t="s">
        <v>71</v>
      </c>
      <c r="H191" s="30">
        <v>44340</v>
      </c>
      <c r="I191" s="29">
        <v>44340.292129629634</v>
      </c>
      <c r="J191">
        <v>106</v>
      </c>
      <c r="K191" t="s">
        <v>71</v>
      </c>
    </row>
    <row r="192" spans="2:11" x14ac:dyDescent="0.3">
      <c r="B192" s="5" t="s">
        <v>26</v>
      </c>
      <c r="C192" s="5" t="s">
        <v>64</v>
      </c>
      <c r="D192" s="6">
        <v>44340</v>
      </c>
      <c r="E192" s="28">
        <v>44340.288530092592</v>
      </c>
      <c r="F192" s="7">
        <v>112</v>
      </c>
      <c r="G192" s="5" t="s">
        <v>65</v>
      </c>
      <c r="H192" s="30">
        <v>44339</v>
      </c>
      <c r="I192" s="29">
        <v>44339.664328703708</v>
      </c>
      <c r="J192">
        <v>156</v>
      </c>
      <c r="K192" t="s">
        <v>67</v>
      </c>
    </row>
    <row r="193" spans="2:11" x14ac:dyDescent="0.3">
      <c r="B193" s="5" t="s">
        <v>26</v>
      </c>
      <c r="C193" s="5" t="s">
        <v>62</v>
      </c>
      <c r="D193" s="6">
        <v>44340</v>
      </c>
      <c r="E193" s="28">
        <v>44340.287766203699</v>
      </c>
      <c r="F193" s="7">
        <v>112</v>
      </c>
      <c r="G193" s="5" t="s">
        <v>49</v>
      </c>
      <c r="H193" s="30">
        <v>44339</v>
      </c>
      <c r="I193" s="29">
        <v>44339.682037037026</v>
      </c>
      <c r="J193">
        <v>156</v>
      </c>
      <c r="K193" t="s">
        <v>67</v>
      </c>
    </row>
    <row r="194" spans="2:11" x14ac:dyDescent="0.3">
      <c r="B194" s="5" t="s">
        <v>26</v>
      </c>
      <c r="C194" s="5" t="s">
        <v>56</v>
      </c>
      <c r="D194" s="6">
        <v>44340</v>
      </c>
      <c r="E194" s="28">
        <v>44340.286481481482</v>
      </c>
      <c r="F194" s="7">
        <v>112</v>
      </c>
      <c r="G194" s="5" t="s">
        <v>57</v>
      </c>
      <c r="H194" s="30">
        <v>44339</v>
      </c>
      <c r="I194" s="29">
        <v>44339.679317129623</v>
      </c>
      <c r="J194">
        <v>156</v>
      </c>
      <c r="K194" t="s">
        <v>67</v>
      </c>
    </row>
    <row r="195" spans="2:11" x14ac:dyDescent="0.3">
      <c r="B195" s="5" t="s">
        <v>29</v>
      </c>
      <c r="C195" s="5" t="s">
        <v>58</v>
      </c>
      <c r="D195" s="6">
        <v>44340</v>
      </c>
      <c r="E195" s="28">
        <v>44340.286215277774</v>
      </c>
      <c r="F195" s="7">
        <v>112</v>
      </c>
      <c r="G195" s="5" t="s">
        <v>59</v>
      </c>
      <c r="H195" s="30">
        <v>44339</v>
      </c>
      <c r="I195" s="29">
        <v>44339.291053240748</v>
      </c>
      <c r="J195">
        <v>156</v>
      </c>
      <c r="K195" t="s">
        <v>67</v>
      </c>
    </row>
    <row r="196" spans="2:11" x14ac:dyDescent="0.3">
      <c r="B196" s="5" t="s">
        <v>29</v>
      </c>
      <c r="C196" s="5" t="s">
        <v>60</v>
      </c>
      <c r="D196" s="6">
        <v>44340</v>
      </c>
      <c r="E196" s="28">
        <v>44340.286111111112</v>
      </c>
      <c r="F196" s="7">
        <v>112</v>
      </c>
      <c r="G196" s="5" t="s">
        <v>61</v>
      </c>
      <c r="H196" s="30">
        <v>44339</v>
      </c>
      <c r="I196" s="29">
        <v>44339.671354166669</v>
      </c>
      <c r="J196">
        <v>156</v>
      </c>
      <c r="K196" t="s">
        <v>67</v>
      </c>
    </row>
    <row r="197" spans="2:11" x14ac:dyDescent="0.3">
      <c r="B197" s="5" t="s">
        <v>26</v>
      </c>
      <c r="C197" s="5" t="s">
        <v>54</v>
      </c>
      <c r="D197" s="6">
        <v>44340</v>
      </c>
      <c r="E197" s="28">
        <v>44340.285624999997</v>
      </c>
      <c r="F197" s="7">
        <v>112</v>
      </c>
      <c r="G197" s="5" t="s">
        <v>55</v>
      </c>
      <c r="H197" s="30">
        <v>44339</v>
      </c>
      <c r="I197" s="29">
        <v>44339.6793287037</v>
      </c>
      <c r="J197">
        <v>156</v>
      </c>
      <c r="K197" t="s">
        <v>67</v>
      </c>
    </row>
    <row r="198" spans="2:11" x14ac:dyDescent="0.3">
      <c r="B198" s="5" t="s">
        <v>26</v>
      </c>
      <c r="C198" s="5" t="s">
        <v>52</v>
      </c>
      <c r="D198" s="6">
        <v>44340</v>
      </c>
      <c r="E198" s="28">
        <v>44340.28533564815</v>
      </c>
      <c r="F198" s="7">
        <v>112</v>
      </c>
      <c r="G198" s="5" t="s">
        <v>53</v>
      </c>
      <c r="H198" s="30">
        <v>44339</v>
      </c>
      <c r="I198" s="29">
        <v>44339.289687500008</v>
      </c>
      <c r="J198">
        <v>156</v>
      </c>
      <c r="K198" t="s">
        <v>67</v>
      </c>
    </row>
    <row r="199" spans="2:11" x14ac:dyDescent="0.3">
      <c r="B199" s="5" t="s">
        <v>29</v>
      </c>
      <c r="C199" s="5" t="s">
        <v>50</v>
      </c>
      <c r="D199" s="6">
        <v>44340</v>
      </c>
      <c r="E199" s="28">
        <v>44340.284664351842</v>
      </c>
      <c r="F199" s="7">
        <v>112</v>
      </c>
      <c r="G199" s="5" t="s">
        <v>51</v>
      </c>
      <c r="H199" s="30">
        <v>44339</v>
      </c>
      <c r="I199" s="29">
        <v>44339.295810185176</v>
      </c>
      <c r="J199">
        <v>156</v>
      </c>
      <c r="K199" t="s">
        <v>67</v>
      </c>
    </row>
    <row r="200" spans="2:11" x14ac:dyDescent="0.3">
      <c r="B200" s="5" t="s">
        <v>26</v>
      </c>
      <c r="C200" s="5" t="s">
        <v>48</v>
      </c>
      <c r="D200" s="6">
        <v>44340</v>
      </c>
      <c r="E200" s="28">
        <v>44340.282499999994</v>
      </c>
      <c r="F200" s="7">
        <v>112</v>
      </c>
      <c r="G200" s="5" t="s">
        <v>49</v>
      </c>
      <c r="H200" s="30">
        <v>44339</v>
      </c>
      <c r="I200" s="29">
        <v>44339.6561574074</v>
      </c>
      <c r="J200">
        <v>156</v>
      </c>
      <c r="K200" t="s">
        <v>67</v>
      </c>
    </row>
    <row r="201" spans="2:11" x14ac:dyDescent="0.3">
      <c r="B201" s="5" t="s">
        <v>26</v>
      </c>
      <c r="C201" s="5" t="s">
        <v>43</v>
      </c>
      <c r="D201" s="6">
        <v>44340</v>
      </c>
      <c r="E201" s="28">
        <v>44340.279178240737</v>
      </c>
      <c r="F201" s="7">
        <v>112</v>
      </c>
      <c r="G201" s="5" t="s">
        <v>44</v>
      </c>
      <c r="H201" s="30">
        <v>44340</v>
      </c>
      <c r="I201" s="29">
        <v>44340.279074074067</v>
      </c>
      <c r="J201">
        <v>106</v>
      </c>
      <c r="K201" t="s">
        <v>44</v>
      </c>
    </row>
    <row r="202" spans="2:11" x14ac:dyDescent="0.3">
      <c r="B202" s="5" t="s">
        <v>29</v>
      </c>
      <c r="C202" s="5" t="s">
        <v>41</v>
      </c>
      <c r="D202" s="6">
        <v>44340</v>
      </c>
      <c r="E202" s="28">
        <v>44340.273819444439</v>
      </c>
      <c r="F202" s="7">
        <v>112</v>
      </c>
      <c r="G202" s="5" t="s">
        <v>42</v>
      </c>
      <c r="H202" s="30">
        <v>44339</v>
      </c>
      <c r="I202" s="29">
        <v>44339.659259259264</v>
      </c>
      <c r="J202">
        <v>156</v>
      </c>
      <c r="K202" t="s">
        <v>67</v>
      </c>
    </row>
    <row r="203" spans="2:11" x14ac:dyDescent="0.3">
      <c r="B203" s="5" t="s">
        <v>26</v>
      </c>
      <c r="C203" s="5" t="s">
        <v>37</v>
      </c>
      <c r="D203" s="6">
        <v>44340</v>
      </c>
      <c r="E203" s="28">
        <v>44340.264166666668</v>
      </c>
      <c r="F203" s="7">
        <v>112</v>
      </c>
      <c r="G203" s="5" t="s">
        <v>38</v>
      </c>
      <c r="H203" s="30">
        <v>44340</v>
      </c>
      <c r="I203" s="29">
        <v>44340.264062499999</v>
      </c>
      <c r="J203">
        <v>106</v>
      </c>
      <c r="K203" t="s">
        <v>38</v>
      </c>
    </row>
    <row r="204" spans="2:11" x14ac:dyDescent="0.3">
      <c r="B204" s="5" t="s">
        <v>26</v>
      </c>
      <c r="C204" s="5" t="s">
        <v>32</v>
      </c>
      <c r="D204" s="6">
        <v>44340</v>
      </c>
      <c r="E204" s="28">
        <v>44340.25997685187</v>
      </c>
      <c r="F204" s="7">
        <v>112</v>
      </c>
      <c r="G204" s="5" t="s">
        <v>33</v>
      </c>
      <c r="H204" s="30">
        <v>44340</v>
      </c>
      <c r="I204" s="29">
        <v>44340.259872685201</v>
      </c>
      <c r="J204">
        <v>106</v>
      </c>
      <c r="K204" t="s">
        <v>33</v>
      </c>
    </row>
    <row r="205" spans="2:11" x14ac:dyDescent="0.3">
      <c r="B205" s="5" t="s">
        <v>29</v>
      </c>
      <c r="C205" s="5" t="s">
        <v>30</v>
      </c>
      <c r="D205" s="6">
        <v>44340</v>
      </c>
      <c r="E205" s="28">
        <v>44340.257916666662</v>
      </c>
      <c r="F205" s="7">
        <v>112</v>
      </c>
      <c r="G205" s="5" t="s">
        <v>31</v>
      </c>
      <c r="H205" s="30">
        <v>44339</v>
      </c>
      <c r="I205" s="29">
        <v>44339.65048611111</v>
      </c>
      <c r="J205">
        <v>156</v>
      </c>
      <c r="K205" t="s">
        <v>67</v>
      </c>
    </row>
    <row r="206" spans="2:11" x14ac:dyDescent="0.3">
      <c r="B206" s="5" t="s">
        <v>26</v>
      </c>
      <c r="C206" s="5" t="s">
        <v>27</v>
      </c>
      <c r="D206" s="6">
        <v>44340</v>
      </c>
      <c r="E206" s="28">
        <v>44340.254618055558</v>
      </c>
      <c r="F206" s="7">
        <v>112</v>
      </c>
      <c r="G206" s="5" t="s">
        <v>28</v>
      </c>
      <c r="H206" s="30">
        <v>44339</v>
      </c>
      <c r="I206" s="29">
        <v>44339.641516203716</v>
      </c>
      <c r="J206">
        <v>156</v>
      </c>
      <c r="K206" t="s">
        <v>67</v>
      </c>
    </row>
    <row r="207" spans="2:11" x14ac:dyDescent="0.3">
      <c r="B207" s="5" t="s">
        <v>26</v>
      </c>
      <c r="C207" s="5" t="s">
        <v>184</v>
      </c>
      <c r="D207" s="6">
        <v>44339</v>
      </c>
      <c r="E207" s="28">
        <v>44339.33865740741</v>
      </c>
      <c r="F207" s="7">
        <v>112</v>
      </c>
      <c r="G207" s="5" t="s">
        <v>185</v>
      </c>
      <c r="H207" s="30">
        <v>44339</v>
      </c>
      <c r="I207" s="29">
        <v>44339.338553240741</v>
      </c>
      <c r="J207">
        <v>106</v>
      </c>
      <c r="K207" t="s">
        <v>185</v>
      </c>
    </row>
    <row r="208" spans="2:11" x14ac:dyDescent="0.3">
      <c r="B208" s="5" t="s">
        <v>26</v>
      </c>
      <c r="C208" s="5" t="s">
        <v>174</v>
      </c>
      <c r="D208" s="6">
        <v>44339</v>
      </c>
      <c r="E208" s="28">
        <v>44339.332662037035</v>
      </c>
      <c r="F208" s="7">
        <v>112</v>
      </c>
      <c r="G208" s="5" t="s">
        <v>175</v>
      </c>
      <c r="H208" s="30">
        <v>44339</v>
      </c>
      <c r="I208" s="29">
        <v>44339.332557870366</v>
      </c>
      <c r="J208">
        <v>106</v>
      </c>
      <c r="K208" t="s">
        <v>175</v>
      </c>
    </row>
    <row r="209" spans="2:11" x14ac:dyDescent="0.3">
      <c r="B209" s="5" t="s">
        <v>26</v>
      </c>
      <c r="C209" s="5" t="s">
        <v>164</v>
      </c>
      <c r="D209" s="6">
        <v>44339</v>
      </c>
      <c r="E209" s="28">
        <v>44339.331643518519</v>
      </c>
      <c r="F209" s="7">
        <v>112</v>
      </c>
      <c r="G209" s="5" t="s">
        <v>165</v>
      </c>
      <c r="H209" s="30">
        <v>44339</v>
      </c>
      <c r="I209" s="29">
        <v>44339.33153935185</v>
      </c>
      <c r="J209">
        <v>106</v>
      </c>
      <c r="K209" t="s">
        <v>165</v>
      </c>
    </row>
    <row r="210" spans="2:11" x14ac:dyDescent="0.3">
      <c r="B210" s="5" t="s">
        <v>26</v>
      </c>
      <c r="C210" s="5" t="s">
        <v>162</v>
      </c>
      <c r="D210" s="6">
        <v>44339</v>
      </c>
      <c r="E210" s="28">
        <v>44339.331597222226</v>
      </c>
      <c r="F210" s="7">
        <v>112</v>
      </c>
      <c r="G210" s="5" t="s">
        <v>163</v>
      </c>
      <c r="H210" s="30">
        <v>44339</v>
      </c>
      <c r="I210" s="29">
        <v>44339.331493055557</v>
      </c>
      <c r="J210">
        <v>106</v>
      </c>
      <c r="K210" t="s">
        <v>163</v>
      </c>
    </row>
    <row r="211" spans="2:11" x14ac:dyDescent="0.3">
      <c r="B211" s="5" t="s">
        <v>26</v>
      </c>
      <c r="C211" s="5" t="s">
        <v>156</v>
      </c>
      <c r="D211" s="6">
        <v>44339</v>
      </c>
      <c r="E211" s="28">
        <v>44339.331458333334</v>
      </c>
      <c r="F211" s="7">
        <v>112</v>
      </c>
      <c r="G211" s="5" t="s">
        <v>157</v>
      </c>
      <c r="H211" s="30">
        <v>44339</v>
      </c>
      <c r="I211" s="29">
        <v>44339.331354166665</v>
      </c>
      <c r="J211">
        <v>106</v>
      </c>
      <c r="K211" t="s">
        <v>157</v>
      </c>
    </row>
    <row r="212" spans="2:11" x14ac:dyDescent="0.3">
      <c r="B212" s="5" t="s">
        <v>26</v>
      </c>
      <c r="C212" s="5" t="s">
        <v>166</v>
      </c>
      <c r="D212" s="6">
        <v>44339</v>
      </c>
      <c r="E212" s="28">
        <v>44339.331192129634</v>
      </c>
      <c r="F212" s="7">
        <v>112</v>
      </c>
      <c r="G212" s="5" t="s">
        <v>167</v>
      </c>
      <c r="H212" s="30" t="e">
        <v>#N/A</v>
      </c>
      <c r="I212" s="29" t="e">
        <v>#N/A</v>
      </c>
      <c r="J212" t="e">
        <v>#N/A</v>
      </c>
      <c r="K212" t="e">
        <v>#N/A</v>
      </c>
    </row>
    <row r="213" spans="2:11" x14ac:dyDescent="0.3">
      <c r="B213" s="5" t="s">
        <v>29</v>
      </c>
      <c r="C213" s="5" t="s">
        <v>158</v>
      </c>
      <c r="D213" s="6">
        <v>44339</v>
      </c>
      <c r="E213" s="28">
        <v>44339.331076388895</v>
      </c>
      <c r="F213" s="7">
        <v>112</v>
      </c>
      <c r="G213" s="5" t="s">
        <v>159</v>
      </c>
      <c r="H213" s="30">
        <v>44339</v>
      </c>
      <c r="I213" s="29">
        <v>44339.330972222226</v>
      </c>
      <c r="J213">
        <v>106</v>
      </c>
      <c r="K213" t="s">
        <v>159</v>
      </c>
    </row>
    <row r="214" spans="2:11" x14ac:dyDescent="0.3">
      <c r="B214" s="5" t="s">
        <v>29</v>
      </c>
      <c r="C214" s="5" t="s">
        <v>153</v>
      </c>
      <c r="D214" s="6">
        <v>44339</v>
      </c>
      <c r="E214" s="28">
        <v>44339.330752314818</v>
      </c>
      <c r="F214" s="7">
        <v>112</v>
      </c>
      <c r="G214" s="5" t="s">
        <v>154</v>
      </c>
      <c r="H214" s="30">
        <v>44339</v>
      </c>
      <c r="I214" s="29">
        <v>44339.330648148149</v>
      </c>
      <c r="J214">
        <v>106</v>
      </c>
      <c r="K214" t="s">
        <v>154</v>
      </c>
    </row>
    <row r="215" spans="2:11" x14ac:dyDescent="0.3">
      <c r="B215" s="5" t="s">
        <v>26</v>
      </c>
      <c r="C215" s="5" t="s">
        <v>151</v>
      </c>
      <c r="D215" s="6">
        <v>44339</v>
      </c>
      <c r="E215" s="28">
        <v>44339.328009259247</v>
      </c>
      <c r="F215" s="7">
        <v>112</v>
      </c>
      <c r="G215" s="5" t="s">
        <v>152</v>
      </c>
      <c r="H215" s="30" t="e">
        <v>#N/A</v>
      </c>
      <c r="I215" s="29" t="e">
        <v>#N/A</v>
      </c>
      <c r="J215" t="e">
        <v>#N/A</v>
      </c>
      <c r="K215" t="e">
        <v>#N/A</v>
      </c>
    </row>
    <row r="216" spans="2:11" x14ac:dyDescent="0.3">
      <c r="B216" s="5" t="s">
        <v>26</v>
      </c>
      <c r="C216" s="5" t="s">
        <v>149</v>
      </c>
      <c r="D216" s="6">
        <v>44339</v>
      </c>
      <c r="E216" s="28">
        <v>44339.327708333331</v>
      </c>
      <c r="F216" s="7">
        <v>112</v>
      </c>
      <c r="G216" s="5" t="s">
        <v>150</v>
      </c>
      <c r="H216" s="30" t="e">
        <v>#N/A</v>
      </c>
      <c r="I216" s="29" t="e">
        <v>#N/A</v>
      </c>
      <c r="J216" t="e">
        <v>#N/A</v>
      </c>
      <c r="K216" t="e">
        <v>#N/A</v>
      </c>
    </row>
    <row r="217" spans="2:11" x14ac:dyDescent="0.3">
      <c r="B217" s="5" t="s">
        <v>29</v>
      </c>
      <c r="C217" s="5" t="s">
        <v>147</v>
      </c>
      <c r="D217" s="6">
        <v>44339</v>
      </c>
      <c r="E217" s="28">
        <v>44339.325914351852</v>
      </c>
      <c r="F217" s="7">
        <v>112</v>
      </c>
      <c r="G217" s="5" t="s">
        <v>148</v>
      </c>
      <c r="H217" s="30" t="e">
        <v>#N/A</v>
      </c>
      <c r="I217" s="29" t="e">
        <v>#N/A</v>
      </c>
      <c r="J217" t="e">
        <v>#N/A</v>
      </c>
      <c r="K217" t="e">
        <v>#N/A</v>
      </c>
    </row>
    <row r="218" spans="2:11" x14ac:dyDescent="0.3">
      <c r="B218" s="5" t="s">
        <v>29</v>
      </c>
      <c r="C218" s="5" t="s">
        <v>145</v>
      </c>
      <c r="D218" s="6">
        <v>44339</v>
      </c>
      <c r="E218" s="28">
        <v>44339.325023148143</v>
      </c>
      <c r="F218" s="7">
        <v>112</v>
      </c>
      <c r="G218" s="5" t="s">
        <v>146</v>
      </c>
      <c r="H218" s="30" t="e">
        <v>#N/A</v>
      </c>
      <c r="I218" s="29" t="e">
        <v>#N/A</v>
      </c>
      <c r="J218" t="e">
        <v>#N/A</v>
      </c>
      <c r="K218" t="e">
        <v>#N/A</v>
      </c>
    </row>
    <row r="219" spans="2:11" x14ac:dyDescent="0.3">
      <c r="B219" s="5" t="s">
        <v>26</v>
      </c>
      <c r="C219" s="5" t="s">
        <v>143</v>
      </c>
      <c r="D219" s="6">
        <v>44339</v>
      </c>
      <c r="E219" s="28">
        <v>44339.324456018512</v>
      </c>
      <c r="F219" s="7">
        <v>112</v>
      </c>
      <c r="G219" s="5" t="s">
        <v>144</v>
      </c>
      <c r="H219" s="30" t="e">
        <v>#N/A</v>
      </c>
      <c r="I219" s="29" t="e">
        <v>#N/A</v>
      </c>
      <c r="J219" t="e">
        <v>#N/A</v>
      </c>
      <c r="K219" t="e">
        <v>#N/A</v>
      </c>
    </row>
    <row r="220" spans="2:11" x14ac:dyDescent="0.3">
      <c r="B220" s="5" t="s">
        <v>26</v>
      </c>
      <c r="C220" s="5" t="s">
        <v>141</v>
      </c>
      <c r="D220" s="6">
        <v>44339</v>
      </c>
      <c r="E220" s="28">
        <v>44339.320983796293</v>
      </c>
      <c r="F220" s="7">
        <v>112</v>
      </c>
      <c r="G220" s="5" t="s">
        <v>142</v>
      </c>
      <c r="H220" s="30" t="e">
        <v>#N/A</v>
      </c>
      <c r="I220" s="29" t="e">
        <v>#N/A</v>
      </c>
      <c r="J220" t="e">
        <v>#N/A</v>
      </c>
      <c r="K220" t="e">
        <v>#N/A</v>
      </c>
    </row>
    <row r="221" spans="2:11" x14ac:dyDescent="0.3">
      <c r="B221" s="5" t="s">
        <v>29</v>
      </c>
      <c r="C221" s="5" t="s">
        <v>135</v>
      </c>
      <c r="D221" s="6">
        <v>44339</v>
      </c>
      <c r="E221" s="28">
        <v>44339.319594907407</v>
      </c>
      <c r="F221" s="7">
        <v>112</v>
      </c>
      <c r="G221" s="5" t="s">
        <v>136</v>
      </c>
      <c r="H221" s="30">
        <v>44339</v>
      </c>
      <c r="I221" s="29">
        <v>44339.319490740738</v>
      </c>
      <c r="J221">
        <v>106</v>
      </c>
      <c r="K221" t="s">
        <v>136</v>
      </c>
    </row>
    <row r="222" spans="2:11" x14ac:dyDescent="0.3">
      <c r="B222" s="5" t="s">
        <v>26</v>
      </c>
      <c r="C222" s="5" t="s">
        <v>131</v>
      </c>
      <c r="D222" s="6">
        <v>44339</v>
      </c>
      <c r="E222" s="28">
        <v>44339.318437500006</v>
      </c>
      <c r="F222" s="7">
        <v>112</v>
      </c>
      <c r="G222" s="5" t="s">
        <v>132</v>
      </c>
      <c r="H222" s="30">
        <v>44339</v>
      </c>
      <c r="I222" s="29">
        <v>44339.318333333336</v>
      </c>
      <c r="J222">
        <v>106</v>
      </c>
      <c r="K222" t="s">
        <v>132</v>
      </c>
    </row>
    <row r="223" spans="2:11" x14ac:dyDescent="0.3">
      <c r="B223" s="5" t="s">
        <v>26</v>
      </c>
      <c r="C223" s="5" t="s">
        <v>124</v>
      </c>
      <c r="D223" s="6">
        <v>44339</v>
      </c>
      <c r="E223" s="28">
        <v>44339.317696759259</v>
      </c>
      <c r="F223" s="7">
        <v>112</v>
      </c>
      <c r="G223" s="5" t="s">
        <v>125</v>
      </c>
      <c r="H223" s="30">
        <v>44339</v>
      </c>
      <c r="I223" s="29">
        <v>44339.31759259259</v>
      </c>
      <c r="J223">
        <v>106</v>
      </c>
      <c r="K223" t="s">
        <v>125</v>
      </c>
    </row>
    <row r="224" spans="2:11" x14ac:dyDescent="0.3">
      <c r="B224" s="5" t="s">
        <v>29</v>
      </c>
      <c r="C224" s="5" t="s">
        <v>122</v>
      </c>
      <c r="D224" s="6">
        <v>44339</v>
      </c>
      <c r="E224" s="28">
        <v>44339.314560185194</v>
      </c>
      <c r="F224" s="7">
        <v>112</v>
      </c>
      <c r="G224" s="5" t="s">
        <v>123</v>
      </c>
      <c r="H224" s="30">
        <v>44339</v>
      </c>
      <c r="I224" s="29">
        <v>44339.314456018525</v>
      </c>
      <c r="J224">
        <v>106</v>
      </c>
      <c r="K224" t="s">
        <v>123</v>
      </c>
    </row>
    <row r="225" spans="2:11" x14ac:dyDescent="0.3">
      <c r="B225" s="5" t="s">
        <v>29</v>
      </c>
      <c r="C225" s="5" t="s">
        <v>120</v>
      </c>
      <c r="D225" s="6">
        <v>44339</v>
      </c>
      <c r="E225" s="28">
        <v>44339.311898148146</v>
      </c>
      <c r="F225" s="7">
        <v>112</v>
      </c>
      <c r="G225" s="5" t="s">
        <v>121</v>
      </c>
      <c r="H225" s="30" t="e">
        <v>#N/A</v>
      </c>
      <c r="I225" s="29" t="e">
        <v>#N/A</v>
      </c>
      <c r="J225" t="e">
        <v>#N/A</v>
      </c>
      <c r="K225" t="e">
        <v>#N/A</v>
      </c>
    </row>
    <row r="226" spans="2:11" x14ac:dyDescent="0.3">
      <c r="B226" s="5" t="s">
        <v>29</v>
      </c>
      <c r="C226" s="5" t="s">
        <v>116</v>
      </c>
      <c r="D226" s="6">
        <v>44339</v>
      </c>
      <c r="E226" s="28">
        <v>44339.311539351846</v>
      </c>
      <c r="F226" s="7">
        <v>112</v>
      </c>
      <c r="G226" s="5" t="s">
        <v>117</v>
      </c>
      <c r="H226" s="30" t="e">
        <v>#N/A</v>
      </c>
      <c r="I226" s="29" t="e">
        <v>#N/A</v>
      </c>
      <c r="J226" t="e">
        <v>#N/A</v>
      </c>
      <c r="K226" t="e">
        <v>#N/A</v>
      </c>
    </row>
    <row r="227" spans="2:11" x14ac:dyDescent="0.3">
      <c r="B227" s="5" t="s">
        <v>29</v>
      </c>
      <c r="C227" s="5" t="s">
        <v>113</v>
      </c>
      <c r="D227" s="6">
        <v>44339</v>
      </c>
      <c r="E227" s="28">
        <v>44339.310972222222</v>
      </c>
      <c r="F227" s="7">
        <v>112</v>
      </c>
      <c r="G227" s="5" t="s">
        <v>114</v>
      </c>
      <c r="H227" s="30" t="e">
        <v>#N/A</v>
      </c>
      <c r="I227" s="29" t="e">
        <v>#N/A</v>
      </c>
      <c r="J227" t="e">
        <v>#N/A</v>
      </c>
      <c r="K227" t="e">
        <v>#N/A</v>
      </c>
    </row>
    <row r="228" spans="2:11" x14ac:dyDescent="0.3">
      <c r="B228" s="5" t="s">
        <v>26</v>
      </c>
      <c r="C228" s="5" t="s">
        <v>111</v>
      </c>
      <c r="D228" s="6">
        <v>44339</v>
      </c>
      <c r="E228" s="28">
        <v>44339.310752314821</v>
      </c>
      <c r="F228" s="7">
        <v>112</v>
      </c>
      <c r="G228" s="5" t="s">
        <v>112</v>
      </c>
      <c r="H228" s="30">
        <v>44339</v>
      </c>
      <c r="I228" s="29">
        <v>44339.310648148152</v>
      </c>
      <c r="J228">
        <v>106</v>
      </c>
      <c r="K228" t="s">
        <v>112</v>
      </c>
    </row>
    <row r="229" spans="2:11" x14ac:dyDescent="0.3">
      <c r="B229" s="5" t="s">
        <v>26</v>
      </c>
      <c r="C229" s="5" t="s">
        <v>109</v>
      </c>
      <c r="D229" s="6">
        <v>44339</v>
      </c>
      <c r="E229" s="28">
        <v>44339.309351851858</v>
      </c>
      <c r="F229" s="7">
        <v>112</v>
      </c>
      <c r="G229" s="5" t="s">
        <v>110</v>
      </c>
      <c r="H229" s="30" t="e">
        <v>#N/A</v>
      </c>
      <c r="I229" s="29" t="e">
        <v>#N/A</v>
      </c>
      <c r="J229" t="e">
        <v>#N/A</v>
      </c>
      <c r="K229" t="e">
        <v>#N/A</v>
      </c>
    </row>
    <row r="230" spans="2:11" x14ac:dyDescent="0.3">
      <c r="B230" s="5" t="s">
        <v>29</v>
      </c>
      <c r="C230" s="5" t="s">
        <v>107</v>
      </c>
      <c r="D230" s="6">
        <v>44339</v>
      </c>
      <c r="E230" s="28">
        <v>44339.306898148141</v>
      </c>
      <c r="F230" s="7">
        <v>112</v>
      </c>
      <c r="G230" s="5" t="s">
        <v>108</v>
      </c>
      <c r="H230" s="30" t="e">
        <v>#N/A</v>
      </c>
      <c r="I230" s="29" t="e">
        <v>#N/A</v>
      </c>
      <c r="J230" t="e">
        <v>#N/A</v>
      </c>
      <c r="K230" t="e">
        <v>#N/A</v>
      </c>
    </row>
    <row r="231" spans="2:11" x14ac:dyDescent="0.3">
      <c r="B231" s="5" t="s">
        <v>29</v>
      </c>
      <c r="C231" s="5" t="s">
        <v>105</v>
      </c>
      <c r="D231" s="6">
        <v>44339</v>
      </c>
      <c r="E231" s="28">
        <v>44339.306574074079</v>
      </c>
      <c r="F231" s="7">
        <v>112</v>
      </c>
      <c r="G231" s="5" t="s">
        <v>106</v>
      </c>
      <c r="H231" s="30" t="e">
        <v>#N/A</v>
      </c>
      <c r="I231" s="29" t="e">
        <v>#N/A</v>
      </c>
      <c r="J231" t="e">
        <v>#N/A</v>
      </c>
      <c r="K231" t="e">
        <v>#N/A</v>
      </c>
    </row>
    <row r="232" spans="2:11" x14ac:dyDescent="0.3">
      <c r="B232" s="5" t="s">
        <v>29</v>
      </c>
      <c r="C232" s="5" t="s">
        <v>100</v>
      </c>
      <c r="D232" s="6">
        <v>44339</v>
      </c>
      <c r="E232" s="28">
        <v>44339.305</v>
      </c>
      <c r="F232" s="7">
        <v>112</v>
      </c>
      <c r="G232" s="5" t="s">
        <v>101</v>
      </c>
      <c r="H232" s="30">
        <v>44339</v>
      </c>
      <c r="I232" s="29">
        <v>44339.304895833331</v>
      </c>
      <c r="J232">
        <v>106</v>
      </c>
      <c r="K232" t="s">
        <v>101</v>
      </c>
    </row>
    <row r="233" spans="2:11" x14ac:dyDescent="0.3">
      <c r="B233" s="5" t="s">
        <v>29</v>
      </c>
      <c r="C233" s="5" t="s">
        <v>97</v>
      </c>
      <c r="D233" s="6">
        <v>44339</v>
      </c>
      <c r="E233" s="28">
        <v>44339.300393518519</v>
      </c>
      <c r="F233" s="7">
        <v>112</v>
      </c>
      <c r="G233" s="5" t="s">
        <v>98</v>
      </c>
      <c r="H233" s="30">
        <v>44339</v>
      </c>
      <c r="I233" s="29">
        <v>44339.30028935185</v>
      </c>
      <c r="J233">
        <v>106</v>
      </c>
      <c r="K233" t="s">
        <v>98</v>
      </c>
    </row>
    <row r="234" spans="2:11" x14ac:dyDescent="0.3">
      <c r="B234" s="5" t="s">
        <v>26</v>
      </c>
      <c r="C234" s="5" t="s">
        <v>95</v>
      </c>
      <c r="D234" s="6">
        <v>44339</v>
      </c>
      <c r="E234" s="28">
        <v>44339.299178240741</v>
      </c>
      <c r="F234" s="7">
        <v>112</v>
      </c>
      <c r="G234" s="5" t="s">
        <v>96</v>
      </c>
      <c r="H234" s="30" t="e">
        <v>#N/A</v>
      </c>
      <c r="I234" s="29" t="e">
        <v>#N/A</v>
      </c>
      <c r="J234" t="e">
        <v>#N/A</v>
      </c>
      <c r="K234" t="e">
        <v>#N/A</v>
      </c>
    </row>
    <row r="235" spans="2:11" x14ac:dyDescent="0.3">
      <c r="B235" s="5" t="s">
        <v>26</v>
      </c>
      <c r="C235" s="5" t="s">
        <v>85</v>
      </c>
      <c r="D235" s="6">
        <v>44339</v>
      </c>
      <c r="E235" s="28">
        <v>44339.295173611121</v>
      </c>
      <c r="F235" s="7">
        <v>112</v>
      </c>
      <c r="G235" s="5" t="s">
        <v>86</v>
      </c>
      <c r="H235" s="30">
        <v>44339</v>
      </c>
      <c r="I235" s="29">
        <v>44339.295069444452</v>
      </c>
      <c r="J235">
        <v>106</v>
      </c>
      <c r="K235" t="s">
        <v>86</v>
      </c>
    </row>
    <row r="236" spans="2:11" x14ac:dyDescent="0.3">
      <c r="B236" s="5" t="s">
        <v>29</v>
      </c>
      <c r="C236" s="5" t="s">
        <v>83</v>
      </c>
      <c r="D236" s="6">
        <v>44339</v>
      </c>
      <c r="E236" s="28">
        <v>44339.294837962967</v>
      </c>
      <c r="F236" s="7">
        <v>112</v>
      </c>
      <c r="G236" s="5" t="s">
        <v>84</v>
      </c>
      <c r="H236" s="30">
        <v>44339</v>
      </c>
      <c r="I236" s="29">
        <v>44339.294733796298</v>
      </c>
      <c r="J236">
        <v>106</v>
      </c>
      <c r="K236" t="s">
        <v>84</v>
      </c>
    </row>
    <row r="237" spans="2:11" x14ac:dyDescent="0.3">
      <c r="B237" s="5" t="s">
        <v>26</v>
      </c>
      <c r="C237" s="5" t="s">
        <v>72</v>
      </c>
      <c r="D237" s="6">
        <v>44339</v>
      </c>
      <c r="E237" s="28">
        <v>44339.293599537035</v>
      </c>
      <c r="F237" s="7">
        <v>112</v>
      </c>
      <c r="G237" s="5" t="s">
        <v>73</v>
      </c>
      <c r="H237" s="30">
        <v>44339</v>
      </c>
      <c r="I237" s="29">
        <v>44339.293495370366</v>
      </c>
      <c r="J237">
        <v>106</v>
      </c>
      <c r="K237" t="s">
        <v>73</v>
      </c>
    </row>
    <row r="238" spans="2:11" x14ac:dyDescent="0.3">
      <c r="B238" s="5" t="s">
        <v>26</v>
      </c>
      <c r="C238" s="5" t="s">
        <v>79</v>
      </c>
      <c r="D238" s="6">
        <v>44339</v>
      </c>
      <c r="E238" s="28">
        <v>44339.293472222227</v>
      </c>
      <c r="F238" s="7">
        <v>112</v>
      </c>
      <c r="G238" s="5" t="s">
        <v>80</v>
      </c>
      <c r="H238" s="30">
        <v>44339</v>
      </c>
      <c r="I238" s="29">
        <v>44339.293368055558</v>
      </c>
      <c r="J238">
        <v>106</v>
      </c>
      <c r="K238" t="s">
        <v>80</v>
      </c>
    </row>
    <row r="239" spans="2:11" x14ac:dyDescent="0.3">
      <c r="B239" s="5" t="s">
        <v>29</v>
      </c>
      <c r="C239" s="5" t="s">
        <v>70</v>
      </c>
      <c r="D239" s="6">
        <v>44339</v>
      </c>
      <c r="E239" s="28">
        <v>44339.291666666672</v>
      </c>
      <c r="F239" s="7">
        <v>112</v>
      </c>
      <c r="G239" s="5" t="s">
        <v>71</v>
      </c>
      <c r="H239" s="30">
        <v>44339</v>
      </c>
      <c r="I239" s="29">
        <v>44339.291562500002</v>
      </c>
      <c r="J239">
        <v>106</v>
      </c>
      <c r="K239" t="s">
        <v>71</v>
      </c>
    </row>
    <row r="240" spans="2:11" x14ac:dyDescent="0.3">
      <c r="B240" s="5" t="s">
        <v>29</v>
      </c>
      <c r="C240" s="5" t="s">
        <v>74</v>
      </c>
      <c r="D240" s="6">
        <v>44339</v>
      </c>
      <c r="E240" s="28">
        <v>44339.291655092587</v>
      </c>
      <c r="F240" s="7">
        <v>112</v>
      </c>
      <c r="G240" s="5" t="s">
        <v>75</v>
      </c>
      <c r="H240" s="30" t="e">
        <v>#N/A</v>
      </c>
      <c r="I240" s="29" t="e">
        <v>#N/A</v>
      </c>
      <c r="J240" t="e">
        <v>#N/A</v>
      </c>
      <c r="K240" t="e">
        <v>#N/A</v>
      </c>
    </row>
    <row r="241" spans="2:11" x14ac:dyDescent="0.3">
      <c r="B241" s="5" t="s">
        <v>26</v>
      </c>
      <c r="C241" s="5" t="s">
        <v>64</v>
      </c>
      <c r="D241" s="6">
        <v>44339</v>
      </c>
      <c r="E241" s="28">
        <v>44339.288356481484</v>
      </c>
      <c r="F241" s="7">
        <v>112</v>
      </c>
      <c r="G241" s="5" t="s">
        <v>65</v>
      </c>
      <c r="H241" s="30" t="e">
        <v>#N/A</v>
      </c>
      <c r="I241" s="29" t="e">
        <v>#N/A</v>
      </c>
      <c r="J241" t="e">
        <v>#N/A</v>
      </c>
      <c r="K241" t="e">
        <v>#N/A</v>
      </c>
    </row>
    <row r="242" spans="2:11" x14ac:dyDescent="0.3">
      <c r="B242" s="5" t="s">
        <v>26</v>
      </c>
      <c r="C242" s="5" t="s">
        <v>62</v>
      </c>
      <c r="D242" s="6">
        <v>44339</v>
      </c>
      <c r="E242" s="28">
        <v>44339.287812499999</v>
      </c>
      <c r="F242" s="7">
        <v>112</v>
      </c>
      <c r="G242" s="5" t="s">
        <v>49</v>
      </c>
      <c r="H242" s="30" t="e">
        <v>#N/A</v>
      </c>
      <c r="I242" s="29" t="e">
        <v>#N/A</v>
      </c>
      <c r="J242" t="e">
        <v>#N/A</v>
      </c>
      <c r="K242" t="e">
        <v>#N/A</v>
      </c>
    </row>
    <row r="243" spans="2:11" x14ac:dyDescent="0.3">
      <c r="B243" s="5" t="s">
        <v>29</v>
      </c>
      <c r="C243" s="5" t="s">
        <v>60</v>
      </c>
      <c r="D243" s="6">
        <v>44339</v>
      </c>
      <c r="E243" s="28">
        <v>44339.286585648151</v>
      </c>
      <c r="F243" s="7">
        <v>112</v>
      </c>
      <c r="G243" s="5" t="s">
        <v>61</v>
      </c>
      <c r="H243" s="30" t="e">
        <v>#N/A</v>
      </c>
      <c r="I243" s="29" t="e">
        <v>#N/A</v>
      </c>
      <c r="J243" t="e">
        <v>#N/A</v>
      </c>
      <c r="K243" t="e">
        <v>#N/A</v>
      </c>
    </row>
    <row r="244" spans="2:11" x14ac:dyDescent="0.3">
      <c r="B244" s="5" t="s">
        <v>29</v>
      </c>
      <c r="C244" s="5" t="s">
        <v>58</v>
      </c>
      <c r="D244" s="6">
        <v>44339</v>
      </c>
      <c r="E244" s="28">
        <v>44339.285983796297</v>
      </c>
      <c r="F244" s="7">
        <v>112</v>
      </c>
      <c r="G244" s="5" t="s">
        <v>59</v>
      </c>
      <c r="H244" s="30" t="e">
        <v>#N/A</v>
      </c>
      <c r="I244" s="29" t="e">
        <v>#N/A</v>
      </c>
      <c r="J244" t="e">
        <v>#N/A</v>
      </c>
      <c r="K244" t="e">
        <v>#N/A</v>
      </c>
    </row>
    <row r="245" spans="2:11" x14ac:dyDescent="0.3">
      <c r="B245" s="5" t="s">
        <v>26</v>
      </c>
      <c r="C245" s="5" t="s">
        <v>56</v>
      </c>
      <c r="D245" s="6">
        <v>44339</v>
      </c>
      <c r="E245" s="28">
        <v>44339.285763888889</v>
      </c>
      <c r="F245" s="7">
        <v>112</v>
      </c>
      <c r="G245" s="5" t="s">
        <v>57</v>
      </c>
      <c r="H245" s="30" t="e">
        <v>#N/A</v>
      </c>
      <c r="I245" s="29" t="e">
        <v>#N/A</v>
      </c>
      <c r="J245" t="e">
        <v>#N/A</v>
      </c>
      <c r="K245" t="e">
        <v>#N/A</v>
      </c>
    </row>
    <row r="246" spans="2:11" x14ac:dyDescent="0.3">
      <c r="B246" s="5" t="s">
        <v>26</v>
      </c>
      <c r="C246" s="5" t="s">
        <v>54</v>
      </c>
      <c r="D246" s="6">
        <v>44339</v>
      </c>
      <c r="E246" s="28">
        <v>44339.285555555551</v>
      </c>
      <c r="F246" s="7">
        <v>112</v>
      </c>
      <c r="G246" s="5" t="s">
        <v>55</v>
      </c>
      <c r="H246" s="30" t="e">
        <v>#N/A</v>
      </c>
      <c r="I246" s="29" t="e">
        <v>#N/A</v>
      </c>
      <c r="J246" t="e">
        <v>#N/A</v>
      </c>
      <c r="K246" t="e">
        <v>#N/A</v>
      </c>
    </row>
    <row r="247" spans="2:11" x14ac:dyDescent="0.3">
      <c r="B247" s="5" t="s">
        <v>26</v>
      </c>
      <c r="C247" s="5" t="s">
        <v>52</v>
      </c>
      <c r="D247" s="6">
        <v>44339</v>
      </c>
      <c r="E247" s="28">
        <v>44339.285208333335</v>
      </c>
      <c r="F247" s="7">
        <v>112</v>
      </c>
      <c r="G247" s="5" t="s">
        <v>53</v>
      </c>
      <c r="H247" s="30" t="e">
        <v>#N/A</v>
      </c>
      <c r="I247" s="29" t="e">
        <v>#N/A</v>
      </c>
      <c r="J247" t="e">
        <v>#N/A</v>
      </c>
      <c r="K247" t="e">
        <v>#N/A</v>
      </c>
    </row>
    <row r="248" spans="2:11" x14ac:dyDescent="0.3">
      <c r="B248" s="5" t="s">
        <v>29</v>
      </c>
      <c r="C248" s="5" t="s">
        <v>50</v>
      </c>
      <c r="D248" s="6">
        <v>44339</v>
      </c>
      <c r="E248" s="28">
        <v>44339.284895833327</v>
      </c>
      <c r="F248" s="7">
        <v>112</v>
      </c>
      <c r="G248" s="5" t="s">
        <v>51</v>
      </c>
      <c r="H248" s="30" t="e">
        <v>#N/A</v>
      </c>
      <c r="I248" s="29" t="e">
        <v>#N/A</v>
      </c>
      <c r="J248" t="e">
        <v>#N/A</v>
      </c>
      <c r="K248" t="e">
        <v>#N/A</v>
      </c>
    </row>
    <row r="249" spans="2:11" x14ac:dyDescent="0.3">
      <c r="B249" s="5" t="s">
        <v>26</v>
      </c>
      <c r="C249" s="5" t="s">
        <v>48</v>
      </c>
      <c r="D249" s="6">
        <v>44339</v>
      </c>
      <c r="E249" s="28">
        <v>44339.283182870364</v>
      </c>
      <c r="F249" s="7">
        <v>112</v>
      </c>
      <c r="G249" s="5" t="s">
        <v>49</v>
      </c>
      <c r="H249" s="30" t="e">
        <v>#N/A</v>
      </c>
      <c r="I249" s="29" t="e">
        <v>#N/A</v>
      </c>
      <c r="J249" t="e">
        <v>#N/A</v>
      </c>
      <c r="K249" t="e">
        <v>#N/A</v>
      </c>
    </row>
    <row r="250" spans="2:11" x14ac:dyDescent="0.3">
      <c r="B250" s="5" t="s">
        <v>26</v>
      </c>
      <c r="C250" s="5" t="s">
        <v>43</v>
      </c>
      <c r="D250" s="6">
        <v>44339</v>
      </c>
      <c r="E250" s="28">
        <v>44339.279282407406</v>
      </c>
      <c r="F250" s="7">
        <v>112</v>
      </c>
      <c r="G250" s="5" t="s">
        <v>44</v>
      </c>
      <c r="H250" s="30">
        <v>44339</v>
      </c>
      <c r="I250" s="29">
        <v>44339.279178240737</v>
      </c>
      <c r="J250">
        <v>106</v>
      </c>
      <c r="K250" t="s">
        <v>44</v>
      </c>
    </row>
    <row r="251" spans="2:11" x14ac:dyDescent="0.3">
      <c r="B251" s="5" t="s">
        <v>29</v>
      </c>
      <c r="C251" s="5" t="s">
        <v>41</v>
      </c>
      <c r="D251" s="6">
        <v>44339</v>
      </c>
      <c r="E251" s="28">
        <v>44339.274305555555</v>
      </c>
      <c r="F251" s="7">
        <v>112</v>
      </c>
      <c r="G251" s="5" t="s">
        <v>42</v>
      </c>
      <c r="H251" s="30" t="e">
        <v>#N/A</v>
      </c>
      <c r="I251" s="29" t="e">
        <v>#N/A</v>
      </c>
      <c r="J251" t="e">
        <v>#N/A</v>
      </c>
      <c r="K251" t="e">
        <v>#N/A</v>
      </c>
    </row>
    <row r="252" spans="2:11" x14ac:dyDescent="0.3">
      <c r="B252" s="5" t="s">
        <v>26</v>
      </c>
      <c r="C252" s="5" t="s">
        <v>37</v>
      </c>
      <c r="D252" s="6">
        <v>44339</v>
      </c>
      <c r="E252" s="28">
        <v>44339.263749999998</v>
      </c>
      <c r="F252" s="7">
        <v>112</v>
      </c>
      <c r="G252" s="5" t="s">
        <v>38</v>
      </c>
      <c r="H252" s="30">
        <v>44339</v>
      </c>
      <c r="I252" s="29">
        <v>44339.263645833329</v>
      </c>
      <c r="J252">
        <v>106</v>
      </c>
      <c r="K252" t="s">
        <v>38</v>
      </c>
    </row>
    <row r="253" spans="2:11" x14ac:dyDescent="0.3">
      <c r="B253" s="5" t="s">
        <v>26</v>
      </c>
      <c r="C253" s="5" t="s">
        <v>32</v>
      </c>
      <c r="D253" s="6">
        <v>44339</v>
      </c>
      <c r="E253" s="28">
        <v>44339.261076388902</v>
      </c>
      <c r="F253" s="7">
        <v>112</v>
      </c>
      <c r="G253" s="5" t="s">
        <v>33</v>
      </c>
      <c r="H253" s="30">
        <v>44339</v>
      </c>
      <c r="I253" s="29">
        <v>44339.260972222233</v>
      </c>
      <c r="J253">
        <v>106</v>
      </c>
      <c r="K253" t="s">
        <v>33</v>
      </c>
    </row>
    <row r="254" spans="2:11" x14ac:dyDescent="0.3">
      <c r="B254" s="5" t="s">
        <v>29</v>
      </c>
      <c r="C254" s="5" t="s">
        <v>30</v>
      </c>
      <c r="D254" s="6">
        <v>44339</v>
      </c>
      <c r="E254" s="28">
        <v>44339.257291666669</v>
      </c>
      <c r="F254" s="7">
        <v>112</v>
      </c>
      <c r="G254" s="5" t="s">
        <v>31</v>
      </c>
      <c r="H254" s="30" t="e">
        <v>#N/A</v>
      </c>
      <c r="I254" s="29" t="e">
        <v>#N/A</v>
      </c>
      <c r="J254" t="e">
        <v>#N/A</v>
      </c>
      <c r="K254" t="e">
        <v>#N/A</v>
      </c>
    </row>
    <row r="255" spans="2:11" x14ac:dyDescent="0.3">
      <c r="B255" s="5" t="s">
        <v>26</v>
      </c>
      <c r="C255" s="5" t="s">
        <v>27</v>
      </c>
      <c r="D255" s="6">
        <v>44339</v>
      </c>
      <c r="E255" s="28">
        <v>44339.255555555559</v>
      </c>
      <c r="F255" s="7">
        <v>112</v>
      </c>
      <c r="G255" s="5" t="s">
        <v>28</v>
      </c>
      <c r="H255" s="30" t="e">
        <v>#N/A</v>
      </c>
      <c r="I255" s="29" t="e">
        <v>#N/A</v>
      </c>
      <c r="J255" t="e">
        <v>#N/A</v>
      </c>
      <c r="K255" t="e">
        <v>#N/A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100C5-B3C5-4457-83DE-BA5869BE4690}">
  <dimension ref="A1:M271"/>
  <sheetViews>
    <sheetView zoomScale="60" workbookViewId="0">
      <selection activeCell="B11" sqref="B11"/>
    </sheetView>
  </sheetViews>
  <sheetFormatPr defaultColWidth="8.77734375" defaultRowHeight="14.4" x14ac:dyDescent="0.3"/>
  <cols>
    <col min="2" max="2" width="21.44140625" bestFit="1" customWidth="1"/>
    <col min="3" max="3" width="22" bestFit="1" customWidth="1"/>
    <col min="4" max="4" width="18.109375" bestFit="1" customWidth="1"/>
    <col min="5" max="5" width="19" bestFit="1" customWidth="1"/>
    <col min="6" max="6" width="27.33203125" bestFit="1" customWidth="1"/>
    <col min="7" max="7" width="27.77734375" bestFit="1" customWidth="1"/>
    <col min="8" max="8" width="21.77734375" bestFit="1" customWidth="1"/>
    <col min="9" max="9" width="23.6640625" bestFit="1" customWidth="1"/>
    <col min="10" max="10" width="24.33203125" bestFit="1" customWidth="1"/>
    <col min="11" max="11" width="28.109375" bestFit="1" customWidth="1"/>
    <col min="12" max="12" width="28.77734375" bestFit="1" customWidth="1"/>
    <col min="13" max="13" width="27.33203125" bestFit="1" customWidth="1"/>
  </cols>
  <sheetData>
    <row r="1" spans="1:13" x14ac:dyDescent="0.3">
      <c r="A1" s="1" t="s">
        <v>263</v>
      </c>
    </row>
    <row r="2" spans="1:13" x14ac:dyDescent="0.3">
      <c r="D2" s="2" t="s">
        <v>1</v>
      </c>
      <c r="E2" s="2" t="s">
        <v>2</v>
      </c>
      <c r="F2" s="2"/>
      <c r="G2" s="2" t="s">
        <v>8</v>
      </c>
      <c r="I2" s="2"/>
      <c r="J2" s="2" t="s">
        <v>187</v>
      </c>
      <c r="K2" s="12">
        <v>45006</v>
      </c>
    </row>
    <row r="3" spans="1:13" x14ac:dyDescent="0.3">
      <c r="D3" s="2" t="s">
        <v>3</v>
      </c>
      <c r="E3" s="2"/>
      <c r="F3" s="2"/>
      <c r="G3">
        <v>1</v>
      </c>
      <c r="H3" t="s">
        <v>18</v>
      </c>
    </row>
    <row r="4" spans="1:13" x14ac:dyDescent="0.3">
      <c r="B4" s="2" t="s">
        <v>17</v>
      </c>
      <c r="C4" s="2"/>
      <c r="D4" s="2">
        <v>1</v>
      </c>
      <c r="E4" t="s">
        <v>188</v>
      </c>
      <c r="F4">
        <v>8839268</v>
      </c>
      <c r="G4">
        <v>2</v>
      </c>
      <c r="H4" t="s">
        <v>19</v>
      </c>
    </row>
    <row r="5" spans="1:13" x14ac:dyDescent="0.3">
      <c r="B5" s="2"/>
      <c r="C5" s="2"/>
      <c r="D5" s="2">
        <v>2</v>
      </c>
      <c r="E5" t="s">
        <v>189</v>
      </c>
      <c r="F5">
        <v>8841879</v>
      </c>
      <c r="G5">
        <v>3</v>
      </c>
      <c r="H5" t="s">
        <v>9</v>
      </c>
    </row>
    <row r="6" spans="1:13" x14ac:dyDescent="0.3">
      <c r="D6" s="2">
        <v>3</v>
      </c>
      <c r="E6" t="s">
        <v>190</v>
      </c>
      <c r="F6">
        <v>8833576</v>
      </c>
    </row>
    <row r="10" spans="1:13" x14ac:dyDescent="0.3">
      <c r="B10" s="26" t="s">
        <v>20</v>
      </c>
      <c r="C10" s="26" t="s">
        <v>21</v>
      </c>
      <c r="D10" s="26" t="s">
        <v>22</v>
      </c>
      <c r="E10" s="27" t="s">
        <v>23</v>
      </c>
      <c r="F10" s="26" t="s">
        <v>24</v>
      </c>
      <c r="G10" s="26" t="s">
        <v>260</v>
      </c>
      <c r="H10" s="26" t="s">
        <v>25</v>
      </c>
      <c r="I10" s="26" t="s">
        <v>211</v>
      </c>
      <c r="J10" s="26" t="s">
        <v>212</v>
      </c>
      <c r="K10" s="26" t="s">
        <v>213</v>
      </c>
      <c r="L10" s="32" t="s">
        <v>261</v>
      </c>
      <c r="M10" s="32" t="s">
        <v>214</v>
      </c>
    </row>
    <row r="11" spans="1:13" ht="28.8" x14ac:dyDescent="0.3">
      <c r="B11" s="5" t="s">
        <v>26</v>
      </c>
      <c r="C11" s="5" t="s">
        <v>184</v>
      </c>
      <c r="D11" s="6">
        <v>44343</v>
      </c>
      <c r="E11" s="28">
        <v>44343.339594907411</v>
      </c>
      <c r="F11" s="7">
        <v>113</v>
      </c>
      <c r="G11" s="7" t="s">
        <v>229</v>
      </c>
      <c r="H11" s="5" t="s">
        <v>186</v>
      </c>
      <c r="I11" s="30">
        <v>44343</v>
      </c>
      <c r="J11" s="29">
        <v>44343.338668981487</v>
      </c>
      <c r="K11">
        <v>112</v>
      </c>
      <c r="L11" t="s">
        <v>227</v>
      </c>
      <c r="M11" t="s">
        <v>227</v>
      </c>
    </row>
    <row r="12" spans="1:13" x14ac:dyDescent="0.3">
      <c r="B12" s="5" t="s">
        <v>29</v>
      </c>
      <c r="C12" s="5" t="s">
        <v>147</v>
      </c>
      <c r="D12" s="6">
        <v>44343</v>
      </c>
      <c r="E12" s="28">
        <v>44343.335636574069</v>
      </c>
      <c r="F12" s="7">
        <v>113</v>
      </c>
      <c r="G12" s="7" t="s">
        <v>229</v>
      </c>
      <c r="H12" s="5" t="s">
        <v>160</v>
      </c>
      <c r="I12" s="30">
        <v>44343</v>
      </c>
      <c r="J12" s="29">
        <v>44343.325787037036</v>
      </c>
      <c r="K12">
        <v>112</v>
      </c>
      <c r="L12" t="s">
        <v>227</v>
      </c>
      <c r="M12" t="s">
        <v>227</v>
      </c>
    </row>
    <row r="13" spans="1:13" x14ac:dyDescent="0.3">
      <c r="B13" s="5" t="s">
        <v>26</v>
      </c>
      <c r="C13" s="5" t="s">
        <v>166</v>
      </c>
      <c r="D13" s="6">
        <v>44343</v>
      </c>
      <c r="E13" s="28">
        <v>44343.335289351853</v>
      </c>
      <c r="F13" s="7">
        <v>113</v>
      </c>
      <c r="G13" s="7" t="s">
        <v>229</v>
      </c>
      <c r="H13" s="5" t="s">
        <v>182</v>
      </c>
      <c r="I13" s="30">
        <v>44343</v>
      </c>
      <c r="J13" s="29">
        <v>44343.330578703702</v>
      </c>
      <c r="K13">
        <v>112</v>
      </c>
      <c r="L13" t="s">
        <v>227</v>
      </c>
      <c r="M13" t="s">
        <v>227</v>
      </c>
    </row>
    <row r="14" spans="1:13" ht="28.8" x14ac:dyDescent="0.3">
      <c r="B14" s="5" t="s">
        <v>26</v>
      </c>
      <c r="C14" s="5" t="s">
        <v>174</v>
      </c>
      <c r="D14" s="6">
        <v>44343</v>
      </c>
      <c r="E14" s="28">
        <v>44343.333611111113</v>
      </c>
      <c r="F14" s="7">
        <v>113</v>
      </c>
      <c r="G14" s="7" t="s">
        <v>229</v>
      </c>
      <c r="H14" s="5" t="s">
        <v>180</v>
      </c>
      <c r="I14" s="30">
        <v>44343</v>
      </c>
      <c r="J14" s="29">
        <v>44343.332615740743</v>
      </c>
      <c r="K14">
        <v>112</v>
      </c>
      <c r="L14" t="s">
        <v>227</v>
      </c>
      <c r="M14" t="s">
        <v>227</v>
      </c>
    </row>
    <row r="15" spans="1:13" x14ac:dyDescent="0.3">
      <c r="B15" s="5" t="s">
        <v>26</v>
      </c>
      <c r="C15" s="5" t="s">
        <v>151</v>
      </c>
      <c r="D15" s="6">
        <v>44343</v>
      </c>
      <c r="E15" s="28">
        <v>44343.33312499999</v>
      </c>
      <c r="F15" s="7">
        <v>113</v>
      </c>
      <c r="G15" s="7" t="s">
        <v>229</v>
      </c>
      <c r="H15" s="5" t="s">
        <v>181</v>
      </c>
      <c r="I15" s="30">
        <v>44343</v>
      </c>
      <c r="J15" s="29">
        <v>44343.328124999993</v>
      </c>
      <c r="K15">
        <v>112</v>
      </c>
      <c r="L15" t="s">
        <v>227</v>
      </c>
      <c r="M15" t="s">
        <v>227</v>
      </c>
    </row>
    <row r="16" spans="1:13" ht="28.8" x14ac:dyDescent="0.3">
      <c r="B16" s="5" t="s">
        <v>29</v>
      </c>
      <c r="C16" s="5" t="s">
        <v>158</v>
      </c>
      <c r="D16" s="6">
        <v>44343</v>
      </c>
      <c r="E16" s="28">
        <v>44343.332685185182</v>
      </c>
      <c r="F16" s="7">
        <v>113</v>
      </c>
      <c r="G16" s="7" t="s">
        <v>229</v>
      </c>
      <c r="H16" s="5" t="s">
        <v>170</v>
      </c>
      <c r="I16" s="30">
        <v>44343</v>
      </c>
      <c r="J16" s="29">
        <v>44343.332314814812</v>
      </c>
      <c r="K16">
        <v>112</v>
      </c>
      <c r="L16" t="s">
        <v>227</v>
      </c>
      <c r="M16" t="s">
        <v>227</v>
      </c>
    </row>
    <row r="17" spans="2:13" ht="28.8" x14ac:dyDescent="0.3">
      <c r="B17" s="5" t="s">
        <v>26</v>
      </c>
      <c r="C17" s="5" t="s">
        <v>156</v>
      </c>
      <c r="D17" s="6">
        <v>44343</v>
      </c>
      <c r="E17" s="28">
        <v>44343.33258101852</v>
      </c>
      <c r="F17" s="7">
        <v>113</v>
      </c>
      <c r="G17" s="7" t="s">
        <v>229</v>
      </c>
      <c r="H17" s="5" t="s">
        <v>172</v>
      </c>
      <c r="I17" s="30">
        <v>44343</v>
      </c>
      <c r="J17" s="29">
        <v>44343.331446759257</v>
      </c>
      <c r="K17">
        <v>112</v>
      </c>
      <c r="L17" t="s">
        <v>227</v>
      </c>
      <c r="M17" t="s">
        <v>227</v>
      </c>
    </row>
    <row r="18" spans="2:13" x14ac:dyDescent="0.3">
      <c r="B18" s="5" t="s">
        <v>26</v>
      </c>
      <c r="C18" s="5" t="s">
        <v>149</v>
      </c>
      <c r="D18" s="6">
        <v>44343</v>
      </c>
      <c r="E18" s="28">
        <v>44343.332546296297</v>
      </c>
      <c r="F18" s="7">
        <v>113</v>
      </c>
      <c r="G18" s="7" t="s">
        <v>229</v>
      </c>
      <c r="H18" s="5" t="s">
        <v>177</v>
      </c>
      <c r="I18" s="30">
        <v>44343</v>
      </c>
      <c r="J18" s="29">
        <v>44343.327939814815</v>
      </c>
      <c r="K18">
        <v>112</v>
      </c>
      <c r="L18" t="s">
        <v>227</v>
      </c>
      <c r="M18" t="s">
        <v>227</v>
      </c>
    </row>
    <row r="19" spans="2:13" ht="28.8" x14ac:dyDescent="0.3">
      <c r="B19" s="5" t="s">
        <v>26</v>
      </c>
      <c r="C19" s="5" t="s">
        <v>162</v>
      </c>
      <c r="D19" s="6">
        <v>44343</v>
      </c>
      <c r="E19" s="28">
        <v>44343.332500000004</v>
      </c>
      <c r="F19" s="7">
        <v>113</v>
      </c>
      <c r="G19" s="7" t="s">
        <v>229</v>
      </c>
      <c r="H19" s="5" t="s">
        <v>176</v>
      </c>
      <c r="I19" s="30">
        <v>44343</v>
      </c>
      <c r="J19" s="29">
        <v>44343.331284722226</v>
      </c>
      <c r="K19">
        <v>112</v>
      </c>
      <c r="L19" t="s">
        <v>227</v>
      </c>
      <c r="M19" t="s">
        <v>227</v>
      </c>
    </row>
    <row r="20" spans="2:13" ht="28.8" x14ac:dyDescent="0.3">
      <c r="B20" s="5" t="s">
        <v>26</v>
      </c>
      <c r="C20" s="5" t="s">
        <v>164</v>
      </c>
      <c r="D20" s="6">
        <v>44343</v>
      </c>
      <c r="E20" s="28">
        <v>44343.332291666666</v>
      </c>
      <c r="F20" s="7">
        <v>113</v>
      </c>
      <c r="G20" s="7" t="s">
        <v>229</v>
      </c>
      <c r="H20" s="5" t="s">
        <v>178</v>
      </c>
      <c r="I20" s="30">
        <v>44343</v>
      </c>
      <c r="J20" s="29">
        <v>44343.33189814815</v>
      </c>
      <c r="K20">
        <v>112</v>
      </c>
      <c r="L20" t="s">
        <v>227</v>
      </c>
      <c r="M20" t="s">
        <v>227</v>
      </c>
    </row>
    <row r="21" spans="2:13" ht="28.8" x14ac:dyDescent="0.3">
      <c r="B21" s="5" t="s">
        <v>29</v>
      </c>
      <c r="C21" s="5" t="s">
        <v>153</v>
      </c>
      <c r="D21" s="6">
        <v>44343</v>
      </c>
      <c r="E21" s="28">
        <v>44343.331099537034</v>
      </c>
      <c r="F21" s="7">
        <v>113</v>
      </c>
      <c r="G21" s="7" t="s">
        <v>229</v>
      </c>
      <c r="H21" s="5" t="s">
        <v>168</v>
      </c>
      <c r="I21" s="30">
        <v>44343</v>
      </c>
      <c r="J21" s="29">
        <v>44343.331018518518</v>
      </c>
      <c r="K21">
        <v>112</v>
      </c>
      <c r="L21" t="s">
        <v>227</v>
      </c>
      <c r="M21" t="s">
        <v>227</v>
      </c>
    </row>
    <row r="22" spans="2:13" x14ac:dyDescent="0.3">
      <c r="B22" s="5" t="s">
        <v>26</v>
      </c>
      <c r="C22" s="5" t="s">
        <v>143</v>
      </c>
      <c r="D22" s="6">
        <v>44343</v>
      </c>
      <c r="E22" s="28">
        <v>44343.330104166656</v>
      </c>
      <c r="F22" s="7">
        <v>113</v>
      </c>
      <c r="G22" s="7" t="s">
        <v>229</v>
      </c>
      <c r="H22" s="5" t="s">
        <v>155</v>
      </c>
      <c r="I22" s="30">
        <v>44343</v>
      </c>
      <c r="J22" s="29">
        <v>44343.325601851844</v>
      </c>
      <c r="K22">
        <v>112</v>
      </c>
      <c r="L22" t="s">
        <v>227</v>
      </c>
      <c r="M22" t="s">
        <v>227</v>
      </c>
    </row>
    <row r="23" spans="2:13" x14ac:dyDescent="0.3">
      <c r="B23" s="5" t="s">
        <v>29</v>
      </c>
      <c r="C23" s="5" t="s">
        <v>145</v>
      </c>
      <c r="D23" s="6">
        <v>44343</v>
      </c>
      <c r="E23" s="28">
        <v>44343.329606481479</v>
      </c>
      <c r="F23" s="7">
        <v>113</v>
      </c>
      <c r="G23" s="7" t="s">
        <v>229</v>
      </c>
      <c r="H23" s="5" t="s">
        <v>183</v>
      </c>
      <c r="I23" s="30">
        <v>44343</v>
      </c>
      <c r="J23" s="29">
        <v>44343.324745370366</v>
      </c>
      <c r="K23">
        <v>112</v>
      </c>
      <c r="L23" t="s">
        <v>227</v>
      </c>
      <c r="M23" t="s">
        <v>227</v>
      </c>
    </row>
    <row r="24" spans="2:13" x14ac:dyDescent="0.3">
      <c r="B24" s="5" t="s">
        <v>26</v>
      </c>
      <c r="C24" s="5" t="s">
        <v>141</v>
      </c>
      <c r="D24" s="6">
        <v>44343</v>
      </c>
      <c r="E24" s="28">
        <v>44343.327129629623</v>
      </c>
      <c r="F24" s="7">
        <v>113</v>
      </c>
      <c r="G24" s="7" t="s">
        <v>229</v>
      </c>
      <c r="H24" s="5" t="s">
        <v>161</v>
      </c>
      <c r="I24" s="30">
        <v>44343</v>
      </c>
      <c r="J24" s="29">
        <v>44343.32163194444</v>
      </c>
      <c r="K24">
        <v>112</v>
      </c>
      <c r="L24" t="s">
        <v>227</v>
      </c>
      <c r="M24" t="s">
        <v>227</v>
      </c>
    </row>
    <row r="25" spans="2:13" ht="28.8" x14ac:dyDescent="0.3">
      <c r="B25" s="5" t="s">
        <v>26</v>
      </c>
      <c r="C25" s="5" t="s">
        <v>124</v>
      </c>
      <c r="D25" s="6">
        <v>44343</v>
      </c>
      <c r="E25" s="28">
        <v>44343.322129629625</v>
      </c>
      <c r="F25" s="7">
        <v>113</v>
      </c>
      <c r="G25" s="7" t="s">
        <v>229</v>
      </c>
      <c r="H25" s="5" t="s">
        <v>133</v>
      </c>
      <c r="I25" s="30">
        <v>44343</v>
      </c>
      <c r="J25" s="29">
        <v>44343.320775462962</v>
      </c>
      <c r="K25">
        <v>112</v>
      </c>
      <c r="L25" t="s">
        <v>227</v>
      </c>
      <c r="M25" t="s">
        <v>227</v>
      </c>
    </row>
    <row r="26" spans="2:13" ht="28.8" x14ac:dyDescent="0.3">
      <c r="B26" s="5" t="s">
        <v>29</v>
      </c>
      <c r="C26" s="5" t="s">
        <v>135</v>
      </c>
      <c r="D26" s="6">
        <v>44343</v>
      </c>
      <c r="E26" s="28">
        <v>44343.320115740738</v>
      </c>
      <c r="F26" s="7">
        <v>113</v>
      </c>
      <c r="G26" s="7" t="s">
        <v>229</v>
      </c>
      <c r="H26" s="5" t="s">
        <v>140</v>
      </c>
      <c r="I26" s="30">
        <v>44343</v>
      </c>
      <c r="J26" s="29">
        <v>44343.319039351853</v>
      </c>
      <c r="K26">
        <v>112</v>
      </c>
      <c r="L26" t="s">
        <v>227</v>
      </c>
      <c r="M26" t="s">
        <v>227</v>
      </c>
    </row>
    <row r="27" spans="2:13" ht="28.8" x14ac:dyDescent="0.3">
      <c r="B27" s="5" t="s">
        <v>26</v>
      </c>
      <c r="C27" s="5" t="s">
        <v>131</v>
      </c>
      <c r="D27" s="6">
        <v>44343</v>
      </c>
      <c r="E27" s="28">
        <v>44343.319224537037</v>
      </c>
      <c r="F27" s="7">
        <v>113</v>
      </c>
      <c r="G27" s="7" t="s">
        <v>229</v>
      </c>
      <c r="H27" s="5" t="s">
        <v>138</v>
      </c>
      <c r="I27" s="30">
        <v>44343</v>
      </c>
      <c r="J27" s="29">
        <v>44343.318483796298</v>
      </c>
      <c r="K27">
        <v>112</v>
      </c>
      <c r="L27" t="s">
        <v>227</v>
      </c>
      <c r="M27" t="s">
        <v>227</v>
      </c>
    </row>
    <row r="28" spans="2:13" x14ac:dyDescent="0.3">
      <c r="B28" s="5" t="s">
        <v>29</v>
      </c>
      <c r="C28" s="5" t="s">
        <v>120</v>
      </c>
      <c r="D28" s="6">
        <v>44343</v>
      </c>
      <c r="E28" s="28">
        <v>44343.317870370367</v>
      </c>
      <c r="F28" s="7">
        <v>113</v>
      </c>
      <c r="G28" s="7" t="s">
        <v>229</v>
      </c>
      <c r="H28" s="5" t="s">
        <v>130</v>
      </c>
      <c r="I28" s="30">
        <v>44343</v>
      </c>
      <c r="J28" s="29">
        <v>44343.312592592592</v>
      </c>
      <c r="K28">
        <v>112</v>
      </c>
      <c r="L28" t="s">
        <v>227</v>
      </c>
      <c r="M28" t="s">
        <v>227</v>
      </c>
    </row>
    <row r="29" spans="2:13" x14ac:dyDescent="0.3">
      <c r="B29" s="5" t="s">
        <v>29</v>
      </c>
      <c r="C29" s="5" t="s">
        <v>116</v>
      </c>
      <c r="D29" s="6">
        <v>44343</v>
      </c>
      <c r="E29" s="28">
        <v>44343.317060185189</v>
      </c>
      <c r="F29" s="7">
        <v>113</v>
      </c>
      <c r="G29" s="7" t="s">
        <v>229</v>
      </c>
      <c r="H29" s="5" t="s">
        <v>128</v>
      </c>
      <c r="I29" s="30">
        <v>44343</v>
      </c>
      <c r="J29" s="29">
        <v>44343.312025462961</v>
      </c>
      <c r="K29">
        <v>112</v>
      </c>
      <c r="L29" t="s">
        <v>227</v>
      </c>
      <c r="M29" t="s">
        <v>227</v>
      </c>
    </row>
    <row r="30" spans="2:13" ht="28.8" x14ac:dyDescent="0.3">
      <c r="B30" s="5" t="s">
        <v>29</v>
      </c>
      <c r="C30" s="5" t="s">
        <v>122</v>
      </c>
      <c r="D30" s="6">
        <v>44343</v>
      </c>
      <c r="E30" s="28">
        <v>44343.315844907411</v>
      </c>
      <c r="F30" s="7">
        <v>113</v>
      </c>
      <c r="G30" s="7" t="s">
        <v>229</v>
      </c>
      <c r="H30" s="5" t="s">
        <v>126</v>
      </c>
      <c r="I30" s="30">
        <v>44343</v>
      </c>
      <c r="J30" s="29">
        <v>44343.314571759263</v>
      </c>
      <c r="K30">
        <v>112</v>
      </c>
      <c r="L30" t="s">
        <v>227</v>
      </c>
      <c r="M30" t="s">
        <v>227</v>
      </c>
    </row>
    <row r="31" spans="2:13" x14ac:dyDescent="0.3">
      <c r="B31" s="5" t="s">
        <v>29</v>
      </c>
      <c r="C31" s="5" t="s">
        <v>113</v>
      </c>
      <c r="D31" s="6">
        <v>44343</v>
      </c>
      <c r="E31" s="28">
        <v>44343.315266203703</v>
      </c>
      <c r="F31" s="7">
        <v>113</v>
      </c>
      <c r="G31" s="7" t="s">
        <v>229</v>
      </c>
      <c r="H31" s="5" t="s">
        <v>129</v>
      </c>
      <c r="I31" s="30">
        <v>44343</v>
      </c>
      <c r="J31" s="29">
        <v>44343.310127314813</v>
      </c>
      <c r="K31">
        <v>112</v>
      </c>
      <c r="L31" t="s">
        <v>227</v>
      </c>
      <c r="M31" t="s">
        <v>227</v>
      </c>
    </row>
    <row r="32" spans="2:13" x14ac:dyDescent="0.3">
      <c r="B32" s="5" t="s">
        <v>26</v>
      </c>
      <c r="C32" s="5" t="s">
        <v>109</v>
      </c>
      <c r="D32" s="6">
        <v>44343</v>
      </c>
      <c r="E32" s="28">
        <v>44343.312939814816</v>
      </c>
      <c r="F32" s="7">
        <v>113</v>
      </c>
      <c r="G32" s="7" t="s">
        <v>229</v>
      </c>
      <c r="H32" s="5" t="s">
        <v>137</v>
      </c>
      <c r="I32" s="30">
        <v>44343</v>
      </c>
      <c r="J32" s="29">
        <v>44343.308217592596</v>
      </c>
      <c r="K32">
        <v>112</v>
      </c>
      <c r="L32" t="s">
        <v>227</v>
      </c>
      <c r="M32" t="s">
        <v>227</v>
      </c>
    </row>
    <row r="33" spans="2:13" ht="28.8" x14ac:dyDescent="0.3">
      <c r="B33" s="5" t="s">
        <v>26</v>
      </c>
      <c r="C33" s="5" t="s">
        <v>111</v>
      </c>
      <c r="D33" s="6">
        <v>44343</v>
      </c>
      <c r="E33" s="28">
        <v>44343.312094907415</v>
      </c>
      <c r="F33" s="7">
        <v>113</v>
      </c>
      <c r="G33" s="7" t="s">
        <v>229</v>
      </c>
      <c r="H33" s="5" t="s">
        <v>118</v>
      </c>
      <c r="I33" s="30">
        <v>44343</v>
      </c>
      <c r="J33" s="29">
        <v>44343.311377314822</v>
      </c>
      <c r="K33">
        <v>112</v>
      </c>
      <c r="L33" t="s">
        <v>227</v>
      </c>
      <c r="M33" t="s">
        <v>227</v>
      </c>
    </row>
    <row r="34" spans="2:13" x14ac:dyDescent="0.3">
      <c r="B34" s="5" t="s">
        <v>29</v>
      </c>
      <c r="C34" s="5" t="s">
        <v>107</v>
      </c>
      <c r="D34" s="6">
        <v>44343</v>
      </c>
      <c r="E34" s="28">
        <v>44343.3118287037</v>
      </c>
      <c r="F34" s="7">
        <v>113</v>
      </c>
      <c r="G34" s="7" t="s">
        <v>229</v>
      </c>
      <c r="H34" s="5" t="s">
        <v>115</v>
      </c>
      <c r="I34" s="30">
        <v>44343</v>
      </c>
      <c r="J34" s="29">
        <v>44343.307083333326</v>
      </c>
      <c r="K34">
        <v>112</v>
      </c>
      <c r="L34" t="s">
        <v>227</v>
      </c>
      <c r="M34" t="s">
        <v>227</v>
      </c>
    </row>
    <row r="35" spans="2:13" x14ac:dyDescent="0.3">
      <c r="B35" s="5" t="s">
        <v>29</v>
      </c>
      <c r="C35" s="5" t="s">
        <v>105</v>
      </c>
      <c r="D35" s="6">
        <v>44343</v>
      </c>
      <c r="E35" s="28">
        <v>44343.311724537045</v>
      </c>
      <c r="F35" s="7">
        <v>113</v>
      </c>
      <c r="G35" s="7" t="s">
        <v>229</v>
      </c>
      <c r="H35" s="5" t="s">
        <v>127</v>
      </c>
      <c r="I35" s="30">
        <v>44343</v>
      </c>
      <c r="J35" s="29">
        <v>44343.311724537045</v>
      </c>
      <c r="K35">
        <v>123</v>
      </c>
      <c r="L35" t="s">
        <v>233</v>
      </c>
      <c r="M35" t="s">
        <v>233</v>
      </c>
    </row>
    <row r="36" spans="2:13" ht="28.8" x14ac:dyDescent="0.3">
      <c r="B36" s="5" t="s">
        <v>29</v>
      </c>
      <c r="C36" s="5" t="s">
        <v>100</v>
      </c>
      <c r="D36" s="6">
        <v>44343</v>
      </c>
      <c r="E36" s="28">
        <v>44343.306932870371</v>
      </c>
      <c r="F36" s="7">
        <v>113</v>
      </c>
      <c r="G36" s="7" t="s">
        <v>229</v>
      </c>
      <c r="H36" s="5" t="s">
        <v>103</v>
      </c>
      <c r="I36" s="30">
        <v>44343</v>
      </c>
      <c r="J36" s="29">
        <v>44343.306030092594</v>
      </c>
      <c r="K36">
        <v>112</v>
      </c>
      <c r="L36" t="s">
        <v>227</v>
      </c>
      <c r="M36" t="s">
        <v>227</v>
      </c>
    </row>
    <row r="37" spans="2:13" x14ac:dyDescent="0.3">
      <c r="B37" s="5" t="s">
        <v>26</v>
      </c>
      <c r="C37" s="5" t="s">
        <v>95</v>
      </c>
      <c r="D37" s="6">
        <v>44343</v>
      </c>
      <c r="E37" s="28">
        <v>44343.303518518514</v>
      </c>
      <c r="F37" s="7">
        <v>113</v>
      </c>
      <c r="G37" s="7" t="s">
        <v>229</v>
      </c>
      <c r="H37" s="5" t="s">
        <v>102</v>
      </c>
      <c r="I37" s="30">
        <v>44343</v>
      </c>
      <c r="J37" s="29">
        <v>44343.299050925925</v>
      </c>
      <c r="K37">
        <v>112</v>
      </c>
      <c r="L37" t="s">
        <v>227</v>
      </c>
      <c r="M37" t="s">
        <v>227</v>
      </c>
    </row>
    <row r="38" spans="2:13" ht="28.8" x14ac:dyDescent="0.3">
      <c r="B38" s="5" t="s">
        <v>29</v>
      </c>
      <c r="C38" s="5" t="s">
        <v>97</v>
      </c>
      <c r="D38" s="6">
        <v>44343</v>
      </c>
      <c r="E38" s="28">
        <v>44343.300671296296</v>
      </c>
      <c r="F38" s="7">
        <v>113</v>
      </c>
      <c r="G38" s="7" t="s">
        <v>229</v>
      </c>
      <c r="H38" s="5" t="s">
        <v>99</v>
      </c>
      <c r="I38" s="30">
        <v>44343</v>
      </c>
      <c r="J38" s="29">
        <v>44343.299618055556</v>
      </c>
      <c r="K38">
        <v>112</v>
      </c>
      <c r="L38" t="s">
        <v>227</v>
      </c>
      <c r="M38" t="s">
        <v>227</v>
      </c>
    </row>
    <row r="39" spans="2:13" x14ac:dyDescent="0.3">
      <c r="B39" s="5" t="s">
        <v>29</v>
      </c>
      <c r="C39" s="5" t="s">
        <v>74</v>
      </c>
      <c r="D39" s="6">
        <v>44343</v>
      </c>
      <c r="E39" s="28">
        <v>44343.296643518508</v>
      </c>
      <c r="F39" s="7">
        <v>113</v>
      </c>
      <c r="G39" s="7" t="s">
        <v>229</v>
      </c>
      <c r="H39" s="5" t="s">
        <v>94</v>
      </c>
      <c r="I39" s="30">
        <v>44343</v>
      </c>
      <c r="J39" s="29">
        <v>44343.291655092587</v>
      </c>
      <c r="K39">
        <v>112</v>
      </c>
      <c r="L39" t="s">
        <v>227</v>
      </c>
      <c r="M39" t="s">
        <v>227</v>
      </c>
    </row>
    <row r="40" spans="2:13" x14ac:dyDescent="0.3">
      <c r="B40" s="5" t="s">
        <v>29</v>
      </c>
      <c r="C40" s="5" t="s">
        <v>58</v>
      </c>
      <c r="D40" s="6">
        <v>44343</v>
      </c>
      <c r="E40" s="28">
        <v>44343.296087962968</v>
      </c>
      <c r="F40" s="7">
        <v>113</v>
      </c>
      <c r="G40" s="7" t="s">
        <v>229</v>
      </c>
      <c r="H40" s="5" t="s">
        <v>69</v>
      </c>
      <c r="I40" s="30">
        <v>44343</v>
      </c>
      <c r="J40" s="29">
        <v>44343.285555555558</v>
      </c>
      <c r="K40">
        <v>112</v>
      </c>
      <c r="L40" t="s">
        <v>227</v>
      </c>
      <c r="M40" t="s">
        <v>227</v>
      </c>
    </row>
    <row r="41" spans="2:13" x14ac:dyDescent="0.3">
      <c r="B41" s="5" t="s">
        <v>29</v>
      </c>
      <c r="C41" s="5" t="s">
        <v>50</v>
      </c>
      <c r="D41" s="6">
        <v>44343</v>
      </c>
      <c r="E41" s="28">
        <v>44343.295960648138</v>
      </c>
      <c r="F41" s="7">
        <v>113</v>
      </c>
      <c r="G41" s="7" t="s">
        <v>229</v>
      </c>
      <c r="H41" s="5" t="s">
        <v>91</v>
      </c>
      <c r="I41" s="30">
        <v>44343</v>
      </c>
      <c r="J41" s="29">
        <v>44343.285347222212</v>
      </c>
      <c r="K41">
        <v>112</v>
      </c>
      <c r="L41" t="s">
        <v>227</v>
      </c>
      <c r="M41" t="s">
        <v>227</v>
      </c>
    </row>
    <row r="42" spans="2:13" x14ac:dyDescent="0.3">
      <c r="B42" s="5" t="s">
        <v>26</v>
      </c>
      <c r="C42" s="5" t="s">
        <v>54</v>
      </c>
      <c r="D42" s="6">
        <v>44343</v>
      </c>
      <c r="E42" s="28">
        <v>44343.295532407399</v>
      </c>
      <c r="F42" s="7">
        <v>113</v>
      </c>
      <c r="G42" s="7" t="s">
        <v>229</v>
      </c>
      <c r="H42" s="5" t="s">
        <v>88</v>
      </c>
      <c r="I42" s="30">
        <v>44343</v>
      </c>
      <c r="J42" s="29">
        <v>44343.285497685181</v>
      </c>
      <c r="K42">
        <v>112</v>
      </c>
      <c r="L42" t="s">
        <v>227</v>
      </c>
      <c r="M42" t="s">
        <v>227</v>
      </c>
    </row>
    <row r="43" spans="2:13" ht="28.8" x14ac:dyDescent="0.3">
      <c r="B43" s="5" t="s">
        <v>26</v>
      </c>
      <c r="C43" s="5" t="s">
        <v>85</v>
      </c>
      <c r="D43" s="6">
        <v>44343</v>
      </c>
      <c r="E43" s="28">
        <v>44343.295381944452</v>
      </c>
      <c r="F43" s="7">
        <v>113</v>
      </c>
      <c r="G43" s="7" t="s">
        <v>229</v>
      </c>
      <c r="H43" s="5" t="s">
        <v>89</v>
      </c>
      <c r="I43" s="30">
        <v>44343</v>
      </c>
      <c r="J43" s="29">
        <v>44343.29491898149</v>
      </c>
      <c r="K43">
        <v>112</v>
      </c>
      <c r="L43" t="s">
        <v>227</v>
      </c>
      <c r="M43" t="s">
        <v>227</v>
      </c>
    </row>
    <row r="44" spans="2:13" ht="28.8" x14ac:dyDescent="0.3">
      <c r="B44" s="5" t="s">
        <v>26</v>
      </c>
      <c r="C44" s="5" t="s">
        <v>79</v>
      </c>
      <c r="D44" s="6">
        <v>44343</v>
      </c>
      <c r="E44" s="28">
        <v>44343.294953703713</v>
      </c>
      <c r="F44" s="7">
        <v>113</v>
      </c>
      <c r="G44" s="7" t="s">
        <v>229</v>
      </c>
      <c r="H44" s="5" t="s">
        <v>81</v>
      </c>
      <c r="I44" s="30">
        <v>44343</v>
      </c>
      <c r="J44" s="29">
        <v>44343.294328703712</v>
      </c>
      <c r="K44">
        <v>112</v>
      </c>
      <c r="L44" t="s">
        <v>227</v>
      </c>
      <c r="M44" t="s">
        <v>227</v>
      </c>
    </row>
    <row r="45" spans="2:13" ht="28.8" x14ac:dyDescent="0.3">
      <c r="B45" s="5" t="s">
        <v>29</v>
      </c>
      <c r="C45" s="5" t="s">
        <v>83</v>
      </c>
      <c r="D45" s="6">
        <v>44343</v>
      </c>
      <c r="E45" s="28">
        <v>44343.294803240744</v>
      </c>
      <c r="F45" s="7">
        <v>113</v>
      </c>
      <c r="G45" s="7" t="s">
        <v>229</v>
      </c>
      <c r="H45" s="5" t="s">
        <v>92</v>
      </c>
      <c r="I45" s="30">
        <v>44343</v>
      </c>
      <c r="J45" s="29">
        <v>44343.294178240743</v>
      </c>
      <c r="K45">
        <v>112</v>
      </c>
      <c r="L45" t="s">
        <v>227</v>
      </c>
      <c r="M45" t="s">
        <v>227</v>
      </c>
    </row>
    <row r="46" spans="2:13" ht="28.8" x14ac:dyDescent="0.3">
      <c r="B46" s="5" t="s">
        <v>26</v>
      </c>
      <c r="C46" s="5" t="s">
        <v>72</v>
      </c>
      <c r="D46" s="6">
        <v>44343</v>
      </c>
      <c r="E46" s="28">
        <v>44343.294444444451</v>
      </c>
      <c r="F46" s="7">
        <v>113</v>
      </c>
      <c r="G46" s="7" t="s">
        <v>229</v>
      </c>
      <c r="H46" s="5" t="s">
        <v>87</v>
      </c>
      <c r="I46" s="30">
        <v>44343</v>
      </c>
      <c r="J46" s="29">
        <v>44343.293113425927</v>
      </c>
      <c r="K46">
        <v>112</v>
      </c>
      <c r="L46" t="s">
        <v>227</v>
      </c>
      <c r="M46" t="s">
        <v>227</v>
      </c>
    </row>
    <row r="47" spans="2:13" x14ac:dyDescent="0.3">
      <c r="B47" s="5" t="s">
        <v>26</v>
      </c>
      <c r="C47" s="5" t="s">
        <v>62</v>
      </c>
      <c r="D47" s="6">
        <v>44343</v>
      </c>
      <c r="E47" s="28">
        <v>44343.293981481474</v>
      </c>
      <c r="F47" s="7">
        <v>113</v>
      </c>
      <c r="G47" s="7" t="s">
        <v>229</v>
      </c>
      <c r="H47" s="5" t="s">
        <v>63</v>
      </c>
      <c r="I47" s="30">
        <v>44343</v>
      </c>
      <c r="J47" s="29">
        <v>44343.292499999996</v>
      </c>
      <c r="K47">
        <v>135</v>
      </c>
      <c r="L47" t="s">
        <v>235</v>
      </c>
      <c r="M47" t="s">
        <v>235</v>
      </c>
    </row>
    <row r="48" spans="2:13" ht="28.8" x14ac:dyDescent="0.3">
      <c r="B48" s="5" t="s">
        <v>29</v>
      </c>
      <c r="C48" s="5" t="s">
        <v>70</v>
      </c>
      <c r="D48" s="6">
        <v>44343</v>
      </c>
      <c r="E48" s="28">
        <v>44343.292812500011</v>
      </c>
      <c r="F48" s="7">
        <v>113</v>
      </c>
      <c r="G48" s="7" t="s">
        <v>229</v>
      </c>
      <c r="H48" s="5" t="s">
        <v>77</v>
      </c>
      <c r="I48" s="30">
        <v>44343</v>
      </c>
      <c r="J48" s="29">
        <v>44343.291990740749</v>
      </c>
      <c r="K48">
        <v>112</v>
      </c>
      <c r="L48" t="s">
        <v>227</v>
      </c>
      <c r="M48" t="s">
        <v>227</v>
      </c>
    </row>
    <row r="49" spans="2:13" x14ac:dyDescent="0.3">
      <c r="B49" s="5" t="s">
        <v>26</v>
      </c>
      <c r="C49" s="5" t="s">
        <v>64</v>
      </c>
      <c r="D49" s="6">
        <v>44343</v>
      </c>
      <c r="E49" s="28">
        <v>44343.292719907411</v>
      </c>
      <c r="F49" s="7">
        <v>113</v>
      </c>
      <c r="G49" s="7" t="s">
        <v>229</v>
      </c>
      <c r="H49" s="5" t="s">
        <v>90</v>
      </c>
      <c r="I49" s="30">
        <v>44343</v>
      </c>
      <c r="J49" s="29">
        <v>44343.287708333337</v>
      </c>
      <c r="K49">
        <v>112</v>
      </c>
      <c r="L49" t="s">
        <v>227</v>
      </c>
      <c r="M49" t="s">
        <v>227</v>
      </c>
    </row>
    <row r="50" spans="2:13" x14ac:dyDescent="0.3">
      <c r="B50" s="5" t="s">
        <v>26</v>
      </c>
      <c r="C50" s="5" t="s">
        <v>62</v>
      </c>
      <c r="D50" s="6">
        <v>44343</v>
      </c>
      <c r="E50" s="28">
        <v>44343.292488425919</v>
      </c>
      <c r="F50" s="7">
        <v>113</v>
      </c>
      <c r="G50" s="7" t="s">
        <v>229</v>
      </c>
      <c r="H50" s="5" t="s">
        <v>63</v>
      </c>
      <c r="I50" s="30">
        <v>44343</v>
      </c>
      <c r="J50" s="29">
        <v>44343.288171296292</v>
      </c>
      <c r="K50">
        <v>112</v>
      </c>
      <c r="L50" t="s">
        <v>227</v>
      </c>
      <c r="M50" t="s">
        <v>227</v>
      </c>
    </row>
    <row r="51" spans="2:13" x14ac:dyDescent="0.3">
      <c r="B51" s="5" t="s">
        <v>29</v>
      </c>
      <c r="C51" s="5" t="s">
        <v>60</v>
      </c>
      <c r="D51" s="6">
        <v>44343</v>
      </c>
      <c r="E51" s="28">
        <v>44343.291932870372</v>
      </c>
      <c r="F51" s="7">
        <v>113</v>
      </c>
      <c r="G51" s="7" t="s">
        <v>229</v>
      </c>
      <c r="H51" s="5" t="s">
        <v>76</v>
      </c>
      <c r="I51" s="30">
        <v>44343</v>
      </c>
      <c r="J51" s="29">
        <v>44343.291932870372</v>
      </c>
      <c r="K51">
        <v>123</v>
      </c>
      <c r="L51" t="s">
        <v>233</v>
      </c>
      <c r="M51" t="s">
        <v>233</v>
      </c>
    </row>
    <row r="52" spans="2:13" x14ac:dyDescent="0.3">
      <c r="B52" s="5" t="s">
        <v>26</v>
      </c>
      <c r="C52" s="5" t="s">
        <v>56</v>
      </c>
      <c r="D52" s="6">
        <v>44343</v>
      </c>
      <c r="E52" s="28">
        <v>44343.290995370364</v>
      </c>
      <c r="F52" s="7">
        <v>113</v>
      </c>
      <c r="G52" s="7" t="s">
        <v>229</v>
      </c>
      <c r="H52" s="5" t="s">
        <v>68</v>
      </c>
      <c r="I52" s="30">
        <v>44343</v>
      </c>
      <c r="J52" s="29">
        <v>44343.285949074074</v>
      </c>
      <c r="K52">
        <v>112</v>
      </c>
      <c r="L52" t="s">
        <v>227</v>
      </c>
      <c r="M52" t="s">
        <v>227</v>
      </c>
    </row>
    <row r="53" spans="2:13" x14ac:dyDescent="0.3">
      <c r="B53" s="5" t="s">
        <v>26</v>
      </c>
      <c r="C53" s="5" t="s">
        <v>52</v>
      </c>
      <c r="D53" s="6">
        <v>44343</v>
      </c>
      <c r="E53" s="28">
        <v>44343.289930555555</v>
      </c>
      <c r="F53" s="7">
        <v>113</v>
      </c>
      <c r="G53" s="7" t="s">
        <v>229</v>
      </c>
      <c r="H53" s="5" t="s">
        <v>66</v>
      </c>
      <c r="I53" s="30">
        <v>44343</v>
      </c>
      <c r="J53" s="29">
        <v>44343.284826388888</v>
      </c>
      <c r="K53">
        <v>112</v>
      </c>
      <c r="L53" t="s">
        <v>227</v>
      </c>
      <c r="M53" t="s">
        <v>227</v>
      </c>
    </row>
    <row r="54" spans="2:13" x14ac:dyDescent="0.3">
      <c r="B54" s="5" t="s">
        <v>26</v>
      </c>
      <c r="C54" s="5" t="s">
        <v>48</v>
      </c>
      <c r="D54" s="6">
        <v>44343</v>
      </c>
      <c r="E54" s="28">
        <v>44343.286956018506</v>
      </c>
      <c r="F54" s="7">
        <v>113</v>
      </c>
      <c r="G54" s="7" t="s">
        <v>229</v>
      </c>
      <c r="H54" s="5" t="s">
        <v>63</v>
      </c>
      <c r="I54" s="30">
        <v>44343</v>
      </c>
      <c r="J54" s="29">
        <v>44343.282326388879</v>
      </c>
      <c r="K54">
        <v>112</v>
      </c>
      <c r="L54" t="s">
        <v>227</v>
      </c>
      <c r="M54" t="s">
        <v>227</v>
      </c>
    </row>
    <row r="55" spans="2:13" ht="28.8" x14ac:dyDescent="0.3">
      <c r="B55" s="5" t="s">
        <v>26</v>
      </c>
      <c r="C55" s="5" t="s">
        <v>43</v>
      </c>
      <c r="D55" s="6">
        <v>44343</v>
      </c>
      <c r="E55" s="28">
        <v>44343.279722222222</v>
      </c>
      <c r="F55" s="7">
        <v>113</v>
      </c>
      <c r="G55" s="7" t="s">
        <v>229</v>
      </c>
      <c r="H55" s="5" t="s">
        <v>46</v>
      </c>
      <c r="I55" s="30">
        <v>44343</v>
      </c>
      <c r="J55" s="29">
        <v>44343.279467592591</v>
      </c>
      <c r="K55">
        <v>112</v>
      </c>
      <c r="L55" t="s">
        <v>227</v>
      </c>
      <c r="M55" t="s">
        <v>227</v>
      </c>
    </row>
    <row r="56" spans="2:13" x14ac:dyDescent="0.3">
      <c r="B56" s="5" t="s">
        <v>29</v>
      </c>
      <c r="C56" s="5" t="s">
        <v>41</v>
      </c>
      <c r="D56" s="6">
        <v>44343</v>
      </c>
      <c r="E56" s="28">
        <v>44343.279120370367</v>
      </c>
      <c r="F56" s="7">
        <v>113</v>
      </c>
      <c r="G56" s="7" t="s">
        <v>229</v>
      </c>
      <c r="H56" s="5" t="s">
        <v>45</v>
      </c>
      <c r="I56" s="30">
        <v>44343</v>
      </c>
      <c r="J56" s="29">
        <v>44343.274791666663</v>
      </c>
      <c r="K56">
        <v>112</v>
      </c>
      <c r="L56" t="s">
        <v>227</v>
      </c>
      <c r="M56" t="s">
        <v>227</v>
      </c>
    </row>
    <row r="57" spans="2:13" ht="28.8" x14ac:dyDescent="0.3">
      <c r="B57" s="5" t="s">
        <v>26</v>
      </c>
      <c r="C57" s="5" t="s">
        <v>37</v>
      </c>
      <c r="D57" s="6">
        <v>44343</v>
      </c>
      <c r="E57" s="28">
        <v>44343.265659722223</v>
      </c>
      <c r="F57" s="7">
        <v>113</v>
      </c>
      <c r="G57" s="7" t="s">
        <v>229</v>
      </c>
      <c r="H57" s="5" t="s">
        <v>39</v>
      </c>
      <c r="I57" s="30">
        <v>44343</v>
      </c>
      <c r="J57" s="29">
        <v>44343.264999999999</v>
      </c>
      <c r="K57">
        <v>112</v>
      </c>
      <c r="L57" t="s">
        <v>227</v>
      </c>
      <c r="M57" t="s">
        <v>227</v>
      </c>
    </row>
    <row r="58" spans="2:13" x14ac:dyDescent="0.3">
      <c r="B58" s="5" t="s">
        <v>29</v>
      </c>
      <c r="C58" s="5" t="s">
        <v>30</v>
      </c>
      <c r="D58" s="6">
        <v>44343</v>
      </c>
      <c r="E58" s="28">
        <v>44343.264444444445</v>
      </c>
      <c r="F58" s="7">
        <v>113</v>
      </c>
      <c r="G58" s="7" t="s">
        <v>229</v>
      </c>
      <c r="H58" s="5" t="s">
        <v>36</v>
      </c>
      <c r="I58" s="30">
        <v>44343</v>
      </c>
      <c r="J58" s="29">
        <v>44343.263113425928</v>
      </c>
      <c r="K58">
        <v>135</v>
      </c>
      <c r="L58" t="s">
        <v>235</v>
      </c>
      <c r="M58" t="s">
        <v>235</v>
      </c>
    </row>
    <row r="59" spans="2:13" x14ac:dyDescent="0.3">
      <c r="B59" s="5" t="s">
        <v>29</v>
      </c>
      <c r="C59" s="5" t="s">
        <v>30</v>
      </c>
      <c r="D59" s="6">
        <v>44343</v>
      </c>
      <c r="E59" s="28">
        <v>44343.26295138889</v>
      </c>
      <c r="F59" s="7">
        <v>113</v>
      </c>
      <c r="G59" s="7" t="s">
        <v>229</v>
      </c>
      <c r="H59" s="5" t="s">
        <v>36</v>
      </c>
      <c r="I59" s="30">
        <v>44343</v>
      </c>
      <c r="J59" s="29">
        <v>44343.257754629631</v>
      </c>
      <c r="K59">
        <v>112</v>
      </c>
      <c r="L59" t="s">
        <v>227</v>
      </c>
      <c r="M59" t="s">
        <v>227</v>
      </c>
    </row>
    <row r="60" spans="2:13" ht="28.8" x14ac:dyDescent="0.3">
      <c r="B60" s="5" t="s">
        <v>26</v>
      </c>
      <c r="C60" s="5" t="s">
        <v>32</v>
      </c>
      <c r="D60" s="6">
        <v>44343</v>
      </c>
      <c r="E60" s="28">
        <v>44343.262604166674</v>
      </c>
      <c r="F60" s="7">
        <v>113</v>
      </c>
      <c r="G60" s="7" t="s">
        <v>229</v>
      </c>
      <c r="H60" s="5" t="s">
        <v>35</v>
      </c>
      <c r="I60" s="30">
        <v>44343</v>
      </c>
      <c r="J60" s="29">
        <v>44343.261400462972</v>
      </c>
      <c r="K60">
        <v>135</v>
      </c>
      <c r="L60" t="s">
        <v>235</v>
      </c>
      <c r="M60" t="s">
        <v>235</v>
      </c>
    </row>
    <row r="61" spans="2:13" ht="28.8" x14ac:dyDescent="0.3">
      <c r="B61" s="5" t="s">
        <v>26</v>
      </c>
      <c r="C61" s="5" t="s">
        <v>32</v>
      </c>
      <c r="D61" s="6">
        <v>44343</v>
      </c>
      <c r="E61" s="28">
        <v>44343.261331018526</v>
      </c>
      <c r="F61" s="7">
        <v>113</v>
      </c>
      <c r="G61" s="7" t="s">
        <v>229</v>
      </c>
      <c r="H61" s="5" t="s">
        <v>35</v>
      </c>
      <c r="I61" s="30">
        <v>44343</v>
      </c>
      <c r="J61" s="29">
        <v>44343.260069444455</v>
      </c>
      <c r="K61">
        <v>112</v>
      </c>
      <c r="L61" t="s">
        <v>227</v>
      </c>
      <c r="M61" t="s">
        <v>227</v>
      </c>
    </row>
    <row r="62" spans="2:13" x14ac:dyDescent="0.3">
      <c r="B62" s="5" t="s">
        <v>26</v>
      </c>
      <c r="C62" s="5" t="s">
        <v>27</v>
      </c>
      <c r="D62" s="6">
        <v>44343</v>
      </c>
      <c r="E62" s="28">
        <v>44343.258958333339</v>
      </c>
      <c r="F62" s="7">
        <v>113</v>
      </c>
      <c r="G62" s="7" t="s">
        <v>229</v>
      </c>
      <c r="H62" s="5" t="s">
        <v>34</v>
      </c>
      <c r="I62" s="30">
        <v>44343</v>
      </c>
      <c r="J62" s="29">
        <v>44343.254513888896</v>
      </c>
      <c r="K62">
        <v>112</v>
      </c>
      <c r="L62" t="s">
        <v>227</v>
      </c>
      <c r="M62" t="s">
        <v>227</v>
      </c>
    </row>
    <row r="63" spans="2:13" ht="28.8" x14ac:dyDescent="0.3">
      <c r="B63" s="5" t="s">
        <v>26</v>
      </c>
      <c r="C63" s="5" t="s">
        <v>184</v>
      </c>
      <c r="D63" s="6">
        <v>44342</v>
      </c>
      <c r="E63" s="28">
        <v>44342.33865740741</v>
      </c>
      <c r="F63" s="7">
        <v>113</v>
      </c>
      <c r="G63" s="7" t="s">
        <v>229</v>
      </c>
      <c r="H63" s="5" t="s">
        <v>186</v>
      </c>
      <c r="I63" s="30">
        <v>44342</v>
      </c>
      <c r="J63" s="29">
        <v>44342.338229166671</v>
      </c>
      <c r="K63">
        <v>112</v>
      </c>
      <c r="L63" t="s">
        <v>227</v>
      </c>
      <c r="M63" t="s">
        <v>227</v>
      </c>
    </row>
    <row r="64" spans="2:13" x14ac:dyDescent="0.3">
      <c r="B64" s="5" t="s">
        <v>26</v>
      </c>
      <c r="C64" s="5" t="s">
        <v>151</v>
      </c>
      <c r="D64" s="6">
        <v>44342</v>
      </c>
      <c r="E64" s="28">
        <v>44342.337384259248</v>
      </c>
      <c r="F64" s="7">
        <v>113</v>
      </c>
      <c r="G64" s="7" t="s">
        <v>229</v>
      </c>
      <c r="H64" s="5" t="s">
        <v>181</v>
      </c>
      <c r="I64" s="30">
        <v>44342</v>
      </c>
      <c r="J64" s="29">
        <v>44342.327743055546</v>
      </c>
      <c r="K64">
        <v>112</v>
      </c>
      <c r="L64" t="s">
        <v>227</v>
      </c>
      <c r="M64" t="s">
        <v>227</v>
      </c>
    </row>
    <row r="65" spans="2:13" x14ac:dyDescent="0.3">
      <c r="B65" s="5" t="s">
        <v>29</v>
      </c>
      <c r="C65" s="5" t="s">
        <v>145</v>
      </c>
      <c r="D65" s="6">
        <v>44342</v>
      </c>
      <c r="E65" s="28">
        <v>44342.335960648139</v>
      </c>
      <c r="F65" s="7">
        <v>113</v>
      </c>
      <c r="G65" s="7" t="s">
        <v>229</v>
      </c>
      <c r="H65" s="5" t="s">
        <v>183</v>
      </c>
      <c r="I65" s="30">
        <v>44342</v>
      </c>
      <c r="J65" s="29">
        <v>44342.325578703698</v>
      </c>
      <c r="K65">
        <v>112</v>
      </c>
      <c r="L65" t="s">
        <v>227</v>
      </c>
      <c r="M65" t="s">
        <v>227</v>
      </c>
    </row>
    <row r="66" spans="2:13" x14ac:dyDescent="0.3">
      <c r="B66" s="5" t="s">
        <v>26</v>
      </c>
      <c r="C66" s="5" t="s">
        <v>143</v>
      </c>
      <c r="D66" s="6">
        <v>44342</v>
      </c>
      <c r="E66" s="28">
        <v>44342.335717592585</v>
      </c>
      <c r="F66" s="7">
        <v>113</v>
      </c>
      <c r="G66" s="7" t="s">
        <v>229</v>
      </c>
      <c r="H66" s="5" t="s">
        <v>155</v>
      </c>
      <c r="I66" s="30">
        <v>44342</v>
      </c>
      <c r="J66" s="29">
        <v>44342.325185185175</v>
      </c>
      <c r="K66">
        <v>112</v>
      </c>
      <c r="L66" t="s">
        <v>227</v>
      </c>
      <c r="M66" t="s">
        <v>227</v>
      </c>
    </row>
    <row r="67" spans="2:13" x14ac:dyDescent="0.3">
      <c r="B67" s="5" t="s">
        <v>26</v>
      </c>
      <c r="C67" s="5" t="s">
        <v>166</v>
      </c>
      <c r="D67" s="6">
        <v>44342</v>
      </c>
      <c r="E67" s="28">
        <v>44342.335416666676</v>
      </c>
      <c r="F67" s="7">
        <v>113</v>
      </c>
      <c r="G67" s="7" t="s">
        <v>229</v>
      </c>
      <c r="H67" s="5" t="s">
        <v>182</v>
      </c>
      <c r="I67" s="30">
        <v>44342</v>
      </c>
      <c r="J67" s="29">
        <v>44342.330729166672</v>
      </c>
      <c r="K67">
        <v>112</v>
      </c>
      <c r="L67" t="s">
        <v>227</v>
      </c>
      <c r="M67" t="s">
        <v>227</v>
      </c>
    </row>
    <row r="68" spans="2:13" ht="28.8" x14ac:dyDescent="0.3">
      <c r="B68" s="5" t="s">
        <v>26</v>
      </c>
      <c r="C68" s="5" t="s">
        <v>156</v>
      </c>
      <c r="D68" s="6">
        <v>44342</v>
      </c>
      <c r="E68" s="28">
        <v>44342.332430555558</v>
      </c>
      <c r="F68" s="7">
        <v>113</v>
      </c>
      <c r="G68" s="7" t="s">
        <v>229</v>
      </c>
      <c r="H68" s="5" t="s">
        <v>172</v>
      </c>
      <c r="I68" s="30">
        <v>44342</v>
      </c>
      <c r="J68" s="29">
        <v>44342.331493055557</v>
      </c>
      <c r="K68">
        <v>112</v>
      </c>
      <c r="L68" t="s">
        <v>227</v>
      </c>
      <c r="M68" t="s">
        <v>227</v>
      </c>
    </row>
    <row r="69" spans="2:13" x14ac:dyDescent="0.3">
      <c r="B69" s="5" t="s">
        <v>26</v>
      </c>
      <c r="C69" s="5" t="s">
        <v>149</v>
      </c>
      <c r="D69" s="6">
        <v>44342</v>
      </c>
      <c r="E69" s="28">
        <v>44342.332337962966</v>
      </c>
      <c r="F69" s="7">
        <v>113</v>
      </c>
      <c r="G69" s="7" t="s">
        <v>229</v>
      </c>
      <c r="H69" s="5" t="s">
        <v>177</v>
      </c>
      <c r="I69" s="30">
        <v>44342</v>
      </c>
      <c r="J69" s="29">
        <v>44342.327453703707</v>
      </c>
      <c r="K69">
        <v>112</v>
      </c>
      <c r="L69" t="s">
        <v>227</v>
      </c>
      <c r="M69" t="s">
        <v>227</v>
      </c>
    </row>
    <row r="70" spans="2:13" ht="28.8" x14ac:dyDescent="0.3">
      <c r="B70" s="5" t="s">
        <v>26</v>
      </c>
      <c r="C70" s="5" t="s">
        <v>162</v>
      </c>
      <c r="D70" s="6">
        <v>44342</v>
      </c>
      <c r="E70" s="28">
        <v>44342.332094907419</v>
      </c>
      <c r="F70" s="7">
        <v>113</v>
      </c>
      <c r="G70" s="7" t="s">
        <v>229</v>
      </c>
      <c r="H70" s="5" t="s">
        <v>176</v>
      </c>
      <c r="I70" s="30">
        <v>44342</v>
      </c>
      <c r="J70" s="29">
        <v>44342.331736111119</v>
      </c>
      <c r="K70">
        <v>112</v>
      </c>
      <c r="L70" t="s">
        <v>227</v>
      </c>
      <c r="M70" t="s">
        <v>227</v>
      </c>
    </row>
    <row r="71" spans="2:13" ht="28.8" x14ac:dyDescent="0.3">
      <c r="B71" s="5" t="s">
        <v>26</v>
      </c>
      <c r="C71" s="5" t="s">
        <v>164</v>
      </c>
      <c r="D71" s="6">
        <v>44342</v>
      </c>
      <c r="E71" s="28">
        <v>44342.332071759258</v>
      </c>
      <c r="F71" s="7">
        <v>113</v>
      </c>
      <c r="G71" s="7" t="s">
        <v>229</v>
      </c>
      <c r="H71" s="5" t="s">
        <v>178</v>
      </c>
      <c r="I71" s="30">
        <v>44342</v>
      </c>
      <c r="J71" s="29">
        <v>44342.331064814818</v>
      </c>
      <c r="K71">
        <v>112</v>
      </c>
      <c r="L71" t="s">
        <v>227</v>
      </c>
      <c r="M71" t="s">
        <v>227</v>
      </c>
    </row>
    <row r="72" spans="2:13" ht="28.8" x14ac:dyDescent="0.3">
      <c r="B72" s="5" t="s">
        <v>26</v>
      </c>
      <c r="C72" s="5" t="s">
        <v>174</v>
      </c>
      <c r="D72" s="6">
        <v>44342</v>
      </c>
      <c r="E72" s="28">
        <v>44342.332071759258</v>
      </c>
      <c r="F72" s="7">
        <v>113</v>
      </c>
      <c r="G72" s="7" t="s">
        <v>229</v>
      </c>
      <c r="H72" s="5" t="s">
        <v>180</v>
      </c>
      <c r="I72" s="30">
        <v>44342</v>
      </c>
      <c r="J72" s="29">
        <v>44342.33148148148</v>
      </c>
      <c r="K72">
        <v>112</v>
      </c>
      <c r="L72" t="s">
        <v>227</v>
      </c>
      <c r="M72" t="s">
        <v>227</v>
      </c>
    </row>
    <row r="73" spans="2:13" ht="28.8" x14ac:dyDescent="0.3">
      <c r="B73" s="5" t="s">
        <v>29</v>
      </c>
      <c r="C73" s="5" t="s">
        <v>153</v>
      </c>
      <c r="D73" s="6">
        <v>44342</v>
      </c>
      <c r="E73" s="28">
        <v>44342.332037037042</v>
      </c>
      <c r="F73" s="7">
        <v>113</v>
      </c>
      <c r="G73" s="7" t="s">
        <v>229</v>
      </c>
      <c r="H73" s="5" t="s">
        <v>168</v>
      </c>
      <c r="I73" s="30">
        <v>44342</v>
      </c>
      <c r="J73" s="29">
        <v>44342.330671296302</v>
      </c>
      <c r="K73">
        <v>112</v>
      </c>
      <c r="L73" t="s">
        <v>227</v>
      </c>
      <c r="M73" t="s">
        <v>227</v>
      </c>
    </row>
    <row r="74" spans="2:13" ht="28.8" x14ac:dyDescent="0.3">
      <c r="B74" s="5" t="s">
        <v>29</v>
      </c>
      <c r="C74" s="5" t="s">
        <v>158</v>
      </c>
      <c r="D74" s="6">
        <v>44342</v>
      </c>
      <c r="E74" s="28">
        <v>44342.331793981488</v>
      </c>
      <c r="F74" s="7">
        <v>113</v>
      </c>
      <c r="G74" s="7" t="s">
        <v>229</v>
      </c>
      <c r="H74" s="5" t="s">
        <v>170</v>
      </c>
      <c r="I74" s="30">
        <v>44342</v>
      </c>
      <c r="J74" s="29">
        <v>44342.331423611118</v>
      </c>
      <c r="K74">
        <v>112</v>
      </c>
      <c r="L74" t="s">
        <v>227</v>
      </c>
      <c r="M74" t="s">
        <v>227</v>
      </c>
    </row>
    <row r="75" spans="2:13" x14ac:dyDescent="0.3">
      <c r="B75" s="5" t="s">
        <v>26</v>
      </c>
      <c r="C75" s="5" t="s">
        <v>141</v>
      </c>
      <c r="D75" s="6">
        <v>44342</v>
      </c>
      <c r="E75" s="28">
        <v>44342.331331018511</v>
      </c>
      <c r="F75" s="7">
        <v>113</v>
      </c>
      <c r="G75" s="7" t="s">
        <v>229</v>
      </c>
      <c r="H75" s="5" t="s">
        <v>161</v>
      </c>
      <c r="I75" s="30">
        <v>44342</v>
      </c>
      <c r="J75" s="29">
        <v>44342.32090277777</v>
      </c>
      <c r="K75">
        <v>112</v>
      </c>
      <c r="L75" t="s">
        <v>227</v>
      </c>
      <c r="M75" t="s">
        <v>227</v>
      </c>
    </row>
    <row r="76" spans="2:13" x14ac:dyDescent="0.3">
      <c r="B76" s="5" t="s">
        <v>29</v>
      </c>
      <c r="C76" s="5" t="s">
        <v>147</v>
      </c>
      <c r="D76" s="6">
        <v>44342</v>
      </c>
      <c r="E76" s="28">
        <v>44342.329895833333</v>
      </c>
      <c r="F76" s="7">
        <v>113</v>
      </c>
      <c r="G76" s="7" t="s">
        <v>229</v>
      </c>
      <c r="H76" s="5" t="s">
        <v>160</v>
      </c>
      <c r="I76" s="30">
        <v>44342</v>
      </c>
      <c r="J76" s="29">
        <v>44342.329895833333</v>
      </c>
      <c r="K76">
        <v>123</v>
      </c>
      <c r="L76" t="s">
        <v>233</v>
      </c>
      <c r="M76" t="s">
        <v>233</v>
      </c>
    </row>
    <row r="77" spans="2:13" ht="28.8" x14ac:dyDescent="0.3">
      <c r="B77" s="5" t="s">
        <v>29</v>
      </c>
      <c r="C77" s="5" t="s">
        <v>135</v>
      </c>
      <c r="D77" s="6">
        <v>44342</v>
      </c>
      <c r="E77" s="28">
        <v>44342.320104166669</v>
      </c>
      <c r="F77" s="7">
        <v>113</v>
      </c>
      <c r="G77" s="7" t="s">
        <v>229</v>
      </c>
      <c r="H77" s="5" t="s">
        <v>140</v>
      </c>
      <c r="I77" s="30">
        <v>44342</v>
      </c>
      <c r="J77" s="29">
        <v>44342.319918981484</v>
      </c>
      <c r="K77">
        <v>112</v>
      </c>
      <c r="L77" t="s">
        <v>227</v>
      </c>
      <c r="M77" t="s">
        <v>227</v>
      </c>
    </row>
    <row r="78" spans="2:13" ht="28.8" x14ac:dyDescent="0.3">
      <c r="B78" s="5" t="s">
        <v>26</v>
      </c>
      <c r="C78" s="5" t="s">
        <v>131</v>
      </c>
      <c r="D78" s="6">
        <v>44342</v>
      </c>
      <c r="E78" s="28">
        <v>44342.319166666668</v>
      </c>
      <c r="F78" s="7">
        <v>113</v>
      </c>
      <c r="G78" s="7" t="s">
        <v>229</v>
      </c>
      <c r="H78" s="5" t="s">
        <v>138</v>
      </c>
      <c r="I78" s="30">
        <v>44342</v>
      </c>
      <c r="J78" s="29">
        <v>44342.318738425929</v>
      </c>
      <c r="K78">
        <v>112</v>
      </c>
      <c r="L78" t="s">
        <v>227</v>
      </c>
      <c r="M78" t="s">
        <v>227</v>
      </c>
    </row>
    <row r="79" spans="2:13" ht="28.8" x14ac:dyDescent="0.3">
      <c r="B79" s="5" t="s">
        <v>26</v>
      </c>
      <c r="C79" s="5" t="s">
        <v>124</v>
      </c>
      <c r="D79" s="6">
        <v>44342</v>
      </c>
      <c r="E79" s="28">
        <v>44342.317743055559</v>
      </c>
      <c r="F79" s="7">
        <v>113</v>
      </c>
      <c r="G79" s="7" t="s">
        <v>229</v>
      </c>
      <c r="H79" s="5" t="s">
        <v>133</v>
      </c>
      <c r="I79" s="30">
        <v>44342</v>
      </c>
      <c r="J79" s="29">
        <v>44342.317048611112</v>
      </c>
      <c r="K79">
        <v>112</v>
      </c>
      <c r="L79" t="s">
        <v>227</v>
      </c>
      <c r="M79" t="s">
        <v>227</v>
      </c>
    </row>
    <row r="80" spans="2:13" x14ac:dyDescent="0.3">
      <c r="B80" s="5" t="s">
        <v>29</v>
      </c>
      <c r="C80" s="5" t="s">
        <v>116</v>
      </c>
      <c r="D80" s="6">
        <v>44342</v>
      </c>
      <c r="E80" s="28">
        <v>44342.317314814805</v>
      </c>
      <c r="F80" s="7">
        <v>113</v>
      </c>
      <c r="G80" s="7" t="s">
        <v>229</v>
      </c>
      <c r="H80" s="5" t="s">
        <v>128</v>
      </c>
      <c r="I80" s="30">
        <v>44342</v>
      </c>
      <c r="J80" s="29">
        <v>44342.312442129623</v>
      </c>
      <c r="K80">
        <v>112</v>
      </c>
      <c r="L80" t="s">
        <v>227</v>
      </c>
      <c r="M80" t="s">
        <v>227</v>
      </c>
    </row>
    <row r="81" spans="2:13" x14ac:dyDescent="0.3">
      <c r="B81" s="5" t="s">
        <v>29</v>
      </c>
      <c r="C81" s="5" t="s">
        <v>105</v>
      </c>
      <c r="D81" s="6">
        <v>44342</v>
      </c>
      <c r="E81" s="28">
        <v>44342.316990740743</v>
      </c>
      <c r="F81" s="7">
        <v>113</v>
      </c>
      <c r="G81" s="7" t="s">
        <v>229</v>
      </c>
      <c r="H81" s="5" t="s">
        <v>127</v>
      </c>
      <c r="I81" s="30">
        <v>44342</v>
      </c>
      <c r="J81" s="29">
        <v>44342.307256944448</v>
      </c>
      <c r="K81">
        <v>112</v>
      </c>
      <c r="L81" t="s">
        <v>227</v>
      </c>
      <c r="M81" t="s">
        <v>227</v>
      </c>
    </row>
    <row r="82" spans="2:13" x14ac:dyDescent="0.3">
      <c r="B82" s="5" t="s">
        <v>29</v>
      </c>
      <c r="C82" s="5" t="s">
        <v>120</v>
      </c>
      <c r="D82" s="6">
        <v>44342</v>
      </c>
      <c r="E82" s="28">
        <v>44342.316886574074</v>
      </c>
      <c r="F82" s="7">
        <v>113</v>
      </c>
      <c r="G82" s="7" t="s">
        <v>229</v>
      </c>
      <c r="H82" s="5" t="s">
        <v>130</v>
      </c>
      <c r="I82" s="30">
        <v>44342</v>
      </c>
      <c r="J82" s="29">
        <v>44342.312395833331</v>
      </c>
      <c r="K82">
        <v>112</v>
      </c>
      <c r="L82" t="s">
        <v>227</v>
      </c>
      <c r="M82" t="s">
        <v>227</v>
      </c>
    </row>
    <row r="83" spans="2:13" x14ac:dyDescent="0.3">
      <c r="B83" s="5" t="s">
        <v>29</v>
      </c>
      <c r="C83" s="5" t="s">
        <v>113</v>
      </c>
      <c r="D83" s="6">
        <v>44342</v>
      </c>
      <c r="E83" s="28">
        <v>44342.315740740742</v>
      </c>
      <c r="F83" s="7">
        <v>113</v>
      </c>
      <c r="G83" s="7" t="s">
        <v>229</v>
      </c>
      <c r="H83" s="5" t="s">
        <v>129</v>
      </c>
      <c r="I83" s="30">
        <v>44342</v>
      </c>
      <c r="J83" s="29">
        <v>44342.310601851852</v>
      </c>
      <c r="K83">
        <v>112</v>
      </c>
      <c r="L83" t="s">
        <v>227</v>
      </c>
      <c r="M83" t="s">
        <v>227</v>
      </c>
    </row>
    <row r="84" spans="2:13" ht="28.8" x14ac:dyDescent="0.3">
      <c r="B84" s="5" t="s">
        <v>29</v>
      </c>
      <c r="C84" s="5" t="s">
        <v>122</v>
      </c>
      <c r="D84" s="6">
        <v>44342</v>
      </c>
      <c r="E84" s="28">
        <v>44342.314710648156</v>
      </c>
      <c r="F84" s="7">
        <v>113</v>
      </c>
      <c r="G84" s="7" t="s">
        <v>229</v>
      </c>
      <c r="H84" s="5" t="s">
        <v>126</v>
      </c>
      <c r="I84" s="30">
        <v>44342</v>
      </c>
      <c r="J84" s="29">
        <v>44342.313888888893</v>
      </c>
      <c r="K84">
        <v>112</v>
      </c>
      <c r="L84" t="s">
        <v>227</v>
      </c>
      <c r="M84" t="s">
        <v>227</v>
      </c>
    </row>
    <row r="85" spans="2:13" x14ac:dyDescent="0.3">
      <c r="B85" s="5" t="s">
        <v>26</v>
      </c>
      <c r="C85" s="5" t="s">
        <v>109</v>
      </c>
      <c r="D85" s="6">
        <v>44342</v>
      </c>
      <c r="E85" s="28">
        <v>44342.313703703709</v>
      </c>
      <c r="F85" s="7">
        <v>113</v>
      </c>
      <c r="G85" s="7" t="s">
        <v>229</v>
      </c>
      <c r="H85" s="5" t="s">
        <v>137</v>
      </c>
      <c r="I85" s="30">
        <v>44342</v>
      </c>
      <c r="J85" s="29">
        <v>44342.308946759265</v>
      </c>
      <c r="K85">
        <v>112</v>
      </c>
      <c r="L85" t="s">
        <v>227</v>
      </c>
      <c r="M85" t="s">
        <v>227</v>
      </c>
    </row>
    <row r="86" spans="2:13" ht="28.8" x14ac:dyDescent="0.3">
      <c r="B86" s="5" t="s">
        <v>26</v>
      </c>
      <c r="C86" s="5" t="s">
        <v>111</v>
      </c>
      <c r="D86" s="6">
        <v>44342</v>
      </c>
      <c r="E86" s="28">
        <v>44342.312002314815</v>
      </c>
      <c r="F86" s="7">
        <v>113</v>
      </c>
      <c r="G86" s="7" t="s">
        <v>229</v>
      </c>
      <c r="H86" s="5" t="s">
        <v>118</v>
      </c>
      <c r="I86" s="30">
        <v>44342</v>
      </c>
      <c r="J86" s="29">
        <v>44342.311018518521</v>
      </c>
      <c r="K86">
        <v>112</v>
      </c>
      <c r="L86" t="s">
        <v>227</v>
      </c>
      <c r="M86" t="s">
        <v>227</v>
      </c>
    </row>
    <row r="87" spans="2:13" x14ac:dyDescent="0.3">
      <c r="B87" s="5" t="s">
        <v>29</v>
      </c>
      <c r="C87" s="5" t="s">
        <v>107</v>
      </c>
      <c r="D87" s="6">
        <v>44342</v>
      </c>
      <c r="E87" s="28">
        <v>44342.311550925922</v>
      </c>
      <c r="F87" s="7">
        <v>113</v>
      </c>
      <c r="G87" s="7" t="s">
        <v>229</v>
      </c>
      <c r="H87" s="5" t="s">
        <v>115</v>
      </c>
      <c r="I87" s="30">
        <v>44342</v>
      </c>
      <c r="J87" s="29">
        <v>44342.306701388879</v>
      </c>
      <c r="K87">
        <v>112</v>
      </c>
      <c r="L87" t="s">
        <v>227</v>
      </c>
      <c r="M87" t="s">
        <v>227</v>
      </c>
    </row>
    <row r="88" spans="2:13" ht="28.8" x14ac:dyDescent="0.3">
      <c r="B88" s="5" t="s">
        <v>29</v>
      </c>
      <c r="C88" s="5" t="s">
        <v>100</v>
      </c>
      <c r="D88" s="6">
        <v>44342</v>
      </c>
      <c r="E88" s="28">
        <v>44342.305300925924</v>
      </c>
      <c r="F88" s="7">
        <v>113</v>
      </c>
      <c r="G88" s="7" t="s">
        <v>229</v>
      </c>
      <c r="H88" s="5" t="s">
        <v>103</v>
      </c>
      <c r="I88" s="30">
        <v>44342</v>
      </c>
      <c r="J88" s="29">
        <v>44342.304699074077</v>
      </c>
      <c r="K88">
        <v>112</v>
      </c>
      <c r="L88" t="s">
        <v>227</v>
      </c>
      <c r="M88" t="s">
        <v>227</v>
      </c>
    </row>
    <row r="89" spans="2:13" x14ac:dyDescent="0.3">
      <c r="B89" s="5" t="s">
        <v>26</v>
      </c>
      <c r="C89" s="5" t="s">
        <v>95</v>
      </c>
      <c r="D89" s="6">
        <v>44342</v>
      </c>
      <c r="E89" s="28">
        <v>44342.304166666669</v>
      </c>
      <c r="F89" s="7">
        <v>113</v>
      </c>
      <c r="G89" s="7" t="s">
        <v>229</v>
      </c>
      <c r="H89" s="5" t="s">
        <v>102</v>
      </c>
      <c r="I89" s="30">
        <v>44342</v>
      </c>
      <c r="J89" s="29">
        <v>44342.298877314817</v>
      </c>
      <c r="K89">
        <v>112</v>
      </c>
      <c r="L89" t="s">
        <v>227</v>
      </c>
      <c r="M89" t="s">
        <v>227</v>
      </c>
    </row>
    <row r="90" spans="2:13" ht="28.8" x14ac:dyDescent="0.3">
      <c r="B90" s="5" t="s">
        <v>29</v>
      </c>
      <c r="C90" s="5" t="s">
        <v>97</v>
      </c>
      <c r="D90" s="6">
        <v>44342</v>
      </c>
      <c r="E90" s="28">
        <v>44342.301967592597</v>
      </c>
      <c r="F90" s="7">
        <v>113</v>
      </c>
      <c r="G90" s="7" t="s">
        <v>229</v>
      </c>
      <c r="H90" s="5" t="s">
        <v>99</v>
      </c>
      <c r="I90" s="30">
        <v>44342</v>
      </c>
      <c r="J90" s="29">
        <v>44342.299490740748</v>
      </c>
      <c r="K90">
        <v>135</v>
      </c>
      <c r="L90" t="s">
        <v>235</v>
      </c>
      <c r="M90" t="s">
        <v>235</v>
      </c>
    </row>
    <row r="91" spans="2:13" ht="28.8" x14ac:dyDescent="0.3">
      <c r="B91" s="5" t="s">
        <v>29</v>
      </c>
      <c r="C91" s="5" t="s">
        <v>97</v>
      </c>
      <c r="D91" s="6">
        <v>44342</v>
      </c>
      <c r="E91" s="28">
        <v>44342.299444444448</v>
      </c>
      <c r="F91" s="7">
        <v>113</v>
      </c>
      <c r="G91" s="7" t="s">
        <v>229</v>
      </c>
      <c r="H91" s="5" t="s">
        <v>99</v>
      </c>
      <c r="I91" s="30">
        <v>44342</v>
      </c>
      <c r="J91" s="29">
        <v>44342.299351851856</v>
      </c>
      <c r="K91">
        <v>112</v>
      </c>
      <c r="L91" t="s">
        <v>227</v>
      </c>
      <c r="M91" t="s">
        <v>227</v>
      </c>
    </row>
    <row r="92" spans="2:13" ht="28.8" x14ac:dyDescent="0.3">
      <c r="B92" s="5" t="s">
        <v>26</v>
      </c>
      <c r="C92" s="5" t="s">
        <v>85</v>
      </c>
      <c r="D92" s="6">
        <v>44342</v>
      </c>
      <c r="E92" s="28">
        <v>44342.298229166678</v>
      </c>
      <c r="F92" s="7">
        <v>113</v>
      </c>
      <c r="G92" s="7" t="s">
        <v>229</v>
      </c>
      <c r="H92" s="5" t="s">
        <v>89</v>
      </c>
      <c r="I92" s="30">
        <v>44342</v>
      </c>
      <c r="J92" s="29">
        <v>44342.296631944453</v>
      </c>
      <c r="K92">
        <v>135</v>
      </c>
      <c r="L92" t="s">
        <v>235</v>
      </c>
      <c r="M92" t="s">
        <v>235</v>
      </c>
    </row>
    <row r="93" spans="2:13" x14ac:dyDescent="0.3">
      <c r="B93" s="5" t="s">
        <v>29</v>
      </c>
      <c r="C93" s="5" t="s">
        <v>74</v>
      </c>
      <c r="D93" s="6">
        <v>44342</v>
      </c>
      <c r="E93" s="28">
        <v>44342.296585648146</v>
      </c>
      <c r="F93" s="7">
        <v>113</v>
      </c>
      <c r="G93" s="7" t="s">
        <v>229</v>
      </c>
      <c r="H93" s="5" t="s">
        <v>94</v>
      </c>
      <c r="I93" s="30">
        <v>44342</v>
      </c>
      <c r="J93" s="29">
        <v>44342.291365740733</v>
      </c>
      <c r="K93">
        <v>112</v>
      </c>
      <c r="L93" t="s">
        <v>227</v>
      </c>
      <c r="M93" t="s">
        <v>227</v>
      </c>
    </row>
    <row r="94" spans="2:13" ht="28.8" x14ac:dyDescent="0.3">
      <c r="B94" s="5" t="s">
        <v>26</v>
      </c>
      <c r="C94" s="5" t="s">
        <v>85</v>
      </c>
      <c r="D94" s="6">
        <v>44342</v>
      </c>
      <c r="E94" s="28">
        <v>44342.296562500007</v>
      </c>
      <c r="F94" s="7">
        <v>113</v>
      </c>
      <c r="G94" s="7" t="s">
        <v>229</v>
      </c>
      <c r="H94" s="5" t="s">
        <v>89</v>
      </c>
      <c r="I94" s="30">
        <v>44342</v>
      </c>
      <c r="J94" s="29">
        <v>44342.295567129637</v>
      </c>
      <c r="K94">
        <v>112</v>
      </c>
      <c r="L94" t="s">
        <v>227</v>
      </c>
      <c r="M94" t="s">
        <v>227</v>
      </c>
    </row>
    <row r="95" spans="2:13" ht="28.8" x14ac:dyDescent="0.3">
      <c r="B95" s="5" t="s">
        <v>29</v>
      </c>
      <c r="C95" s="5" t="s">
        <v>70</v>
      </c>
      <c r="D95" s="6">
        <v>44342</v>
      </c>
      <c r="E95" s="28">
        <v>44342.295451388898</v>
      </c>
      <c r="F95" s="7">
        <v>113</v>
      </c>
      <c r="G95" s="7" t="s">
        <v>229</v>
      </c>
      <c r="H95" s="5" t="s">
        <v>77</v>
      </c>
      <c r="I95" s="30">
        <v>44342</v>
      </c>
      <c r="J95" s="29">
        <v>44342.29318287038</v>
      </c>
      <c r="K95">
        <v>135</v>
      </c>
      <c r="L95" t="s">
        <v>235</v>
      </c>
      <c r="M95" t="s">
        <v>235</v>
      </c>
    </row>
    <row r="96" spans="2:13" x14ac:dyDescent="0.3">
      <c r="B96" s="5" t="s">
        <v>26</v>
      </c>
      <c r="C96" s="5" t="s">
        <v>64</v>
      </c>
      <c r="D96" s="6">
        <v>44342</v>
      </c>
      <c r="E96" s="28">
        <v>44342.294999999998</v>
      </c>
      <c r="F96" s="7">
        <v>113</v>
      </c>
      <c r="G96" s="7" t="s">
        <v>229</v>
      </c>
      <c r="H96" s="5" t="s">
        <v>90</v>
      </c>
      <c r="I96" s="30">
        <v>44342</v>
      </c>
      <c r="J96" s="29">
        <v>44342.293425925927</v>
      </c>
      <c r="K96">
        <v>135</v>
      </c>
      <c r="L96" t="s">
        <v>235</v>
      </c>
      <c r="M96" t="s">
        <v>235</v>
      </c>
    </row>
    <row r="97" spans="2:13" ht="28.8" x14ac:dyDescent="0.3">
      <c r="B97" s="5" t="s">
        <v>29</v>
      </c>
      <c r="C97" s="5" t="s">
        <v>83</v>
      </c>
      <c r="D97" s="6">
        <v>44342</v>
      </c>
      <c r="E97" s="28">
        <v>44342.293900462959</v>
      </c>
      <c r="F97" s="7">
        <v>113</v>
      </c>
      <c r="G97" s="7" t="s">
        <v>229</v>
      </c>
      <c r="H97" s="5" t="s">
        <v>92</v>
      </c>
      <c r="I97" s="30">
        <v>44342</v>
      </c>
      <c r="J97" s="29">
        <v>44342.293796296297</v>
      </c>
      <c r="K97">
        <v>112</v>
      </c>
      <c r="L97" t="s">
        <v>227</v>
      </c>
      <c r="M97" t="s">
        <v>227</v>
      </c>
    </row>
    <row r="98" spans="2:13" ht="28.8" x14ac:dyDescent="0.3">
      <c r="B98" s="5" t="s">
        <v>26</v>
      </c>
      <c r="C98" s="5" t="s">
        <v>79</v>
      </c>
      <c r="D98" s="6">
        <v>44342</v>
      </c>
      <c r="E98" s="28">
        <v>44342.29356481482</v>
      </c>
      <c r="F98" s="7">
        <v>113</v>
      </c>
      <c r="G98" s="7" t="s">
        <v>229</v>
      </c>
      <c r="H98" s="5" t="s">
        <v>81</v>
      </c>
      <c r="I98" s="30">
        <v>44342</v>
      </c>
      <c r="J98" s="29">
        <v>44342.293206018527</v>
      </c>
      <c r="K98">
        <v>112</v>
      </c>
      <c r="L98" t="s">
        <v>227</v>
      </c>
      <c r="M98" t="s">
        <v>227</v>
      </c>
    </row>
    <row r="99" spans="2:13" ht="28.8" x14ac:dyDescent="0.3">
      <c r="B99" s="5" t="s">
        <v>26</v>
      </c>
      <c r="C99" s="5" t="s">
        <v>72</v>
      </c>
      <c r="D99" s="6">
        <v>44342</v>
      </c>
      <c r="E99" s="28">
        <v>44342.293344907412</v>
      </c>
      <c r="F99" s="7">
        <v>113</v>
      </c>
      <c r="G99" s="7" t="s">
        <v>229</v>
      </c>
      <c r="H99" s="5" t="s">
        <v>87</v>
      </c>
      <c r="I99" s="30">
        <v>44342</v>
      </c>
      <c r="J99" s="29">
        <v>44342.292812500003</v>
      </c>
      <c r="K99">
        <v>112</v>
      </c>
      <c r="L99" t="s">
        <v>227</v>
      </c>
      <c r="M99" t="s">
        <v>227</v>
      </c>
    </row>
    <row r="100" spans="2:13" x14ac:dyDescent="0.3">
      <c r="B100" s="5" t="s">
        <v>26</v>
      </c>
      <c r="C100" s="5" t="s">
        <v>64</v>
      </c>
      <c r="D100" s="6">
        <v>44342</v>
      </c>
      <c r="E100" s="28">
        <v>44342.293321759258</v>
      </c>
      <c r="F100" s="7">
        <v>113</v>
      </c>
      <c r="G100" s="7" t="s">
        <v>229</v>
      </c>
      <c r="H100" s="5" t="s">
        <v>90</v>
      </c>
      <c r="I100" s="30">
        <v>44342</v>
      </c>
      <c r="J100" s="29">
        <v>44342.2887962963</v>
      </c>
      <c r="K100">
        <v>112</v>
      </c>
      <c r="L100" t="s">
        <v>227</v>
      </c>
      <c r="M100" t="s">
        <v>227</v>
      </c>
    </row>
    <row r="101" spans="2:13" ht="28.8" x14ac:dyDescent="0.3">
      <c r="B101" s="5" t="s">
        <v>29</v>
      </c>
      <c r="C101" s="5" t="s">
        <v>70</v>
      </c>
      <c r="D101" s="6">
        <v>44342</v>
      </c>
      <c r="E101" s="28">
        <v>44342.293125000011</v>
      </c>
      <c r="F101" s="7">
        <v>113</v>
      </c>
      <c r="G101" s="7" t="s">
        <v>229</v>
      </c>
      <c r="H101" s="5" t="s">
        <v>77</v>
      </c>
      <c r="I101" s="30">
        <v>44342</v>
      </c>
      <c r="J101" s="29">
        <v>44342.291724537048</v>
      </c>
      <c r="K101">
        <v>112</v>
      </c>
      <c r="L101" t="s">
        <v>227</v>
      </c>
      <c r="M101" t="s">
        <v>227</v>
      </c>
    </row>
    <row r="102" spans="2:13" x14ac:dyDescent="0.3">
      <c r="B102" s="5" t="s">
        <v>29</v>
      </c>
      <c r="C102" s="5" t="s">
        <v>60</v>
      </c>
      <c r="D102" s="6">
        <v>44342</v>
      </c>
      <c r="E102" s="28">
        <v>44342.293055555565</v>
      </c>
      <c r="F102" s="7">
        <v>113</v>
      </c>
      <c r="G102" s="7" t="s">
        <v>229</v>
      </c>
      <c r="H102" s="5" t="s">
        <v>76</v>
      </c>
      <c r="I102" s="30">
        <v>44342</v>
      </c>
      <c r="J102" s="29">
        <v>44342.291736111118</v>
      </c>
      <c r="K102">
        <v>135</v>
      </c>
      <c r="L102" t="s">
        <v>235</v>
      </c>
      <c r="M102" t="s">
        <v>235</v>
      </c>
    </row>
    <row r="103" spans="2:13" x14ac:dyDescent="0.3">
      <c r="B103" s="5" t="s">
        <v>26</v>
      </c>
      <c r="C103" s="5" t="s">
        <v>62</v>
      </c>
      <c r="D103" s="6">
        <v>44342</v>
      </c>
      <c r="E103" s="28">
        <v>44342.292800925927</v>
      </c>
      <c r="F103" s="7">
        <v>113</v>
      </c>
      <c r="G103" s="7" t="s">
        <v>229</v>
      </c>
      <c r="H103" s="5" t="s">
        <v>63</v>
      </c>
      <c r="I103" s="30">
        <v>44342</v>
      </c>
      <c r="J103" s="29">
        <v>44342.288194444445</v>
      </c>
      <c r="K103">
        <v>112</v>
      </c>
      <c r="L103" t="s">
        <v>227</v>
      </c>
      <c r="M103" t="s">
        <v>227</v>
      </c>
    </row>
    <row r="104" spans="2:13" x14ac:dyDescent="0.3">
      <c r="B104" s="5" t="s">
        <v>29</v>
      </c>
      <c r="C104" s="5" t="s">
        <v>60</v>
      </c>
      <c r="D104" s="6">
        <v>44342</v>
      </c>
      <c r="E104" s="28">
        <v>44342.291724537041</v>
      </c>
      <c r="F104" s="7">
        <v>113</v>
      </c>
      <c r="G104" s="7" t="s">
        <v>229</v>
      </c>
      <c r="H104" s="5" t="s">
        <v>76</v>
      </c>
      <c r="I104" s="30">
        <v>44342</v>
      </c>
      <c r="J104" s="29">
        <v>44342.286932870375</v>
      </c>
      <c r="K104">
        <v>112</v>
      </c>
      <c r="L104" t="s">
        <v>227</v>
      </c>
      <c r="M104" t="s">
        <v>227</v>
      </c>
    </row>
    <row r="105" spans="2:13" x14ac:dyDescent="0.3">
      <c r="B105" s="5" t="s">
        <v>26</v>
      </c>
      <c r="C105" s="5" t="s">
        <v>56</v>
      </c>
      <c r="D105" s="6">
        <v>44342</v>
      </c>
      <c r="E105" s="28">
        <v>44342.291562499995</v>
      </c>
      <c r="F105" s="7">
        <v>113</v>
      </c>
      <c r="G105" s="7" t="s">
        <v>229</v>
      </c>
      <c r="H105" s="5" t="s">
        <v>68</v>
      </c>
      <c r="I105" s="30">
        <v>44342</v>
      </c>
      <c r="J105" s="29">
        <v>44342.286365740736</v>
      </c>
      <c r="K105">
        <v>112</v>
      </c>
      <c r="L105" t="s">
        <v>227</v>
      </c>
      <c r="M105" t="s">
        <v>227</v>
      </c>
    </row>
    <row r="106" spans="2:13" x14ac:dyDescent="0.3">
      <c r="B106" s="5" t="s">
        <v>26</v>
      </c>
      <c r="C106" s="5" t="s">
        <v>54</v>
      </c>
      <c r="D106" s="6">
        <v>44342</v>
      </c>
      <c r="E106" s="28">
        <v>44342.290891203702</v>
      </c>
      <c r="F106" s="7">
        <v>113</v>
      </c>
      <c r="G106" s="7" t="s">
        <v>229</v>
      </c>
      <c r="H106" s="5" t="s">
        <v>88</v>
      </c>
      <c r="I106" s="30">
        <v>44342</v>
      </c>
      <c r="J106" s="29">
        <v>44342.286006944443</v>
      </c>
      <c r="K106">
        <v>112</v>
      </c>
      <c r="L106" t="s">
        <v>227</v>
      </c>
      <c r="M106" t="s">
        <v>227</v>
      </c>
    </row>
    <row r="107" spans="2:13" x14ac:dyDescent="0.3">
      <c r="B107" s="5" t="s">
        <v>26</v>
      </c>
      <c r="C107" s="5" t="s">
        <v>52</v>
      </c>
      <c r="D107" s="6">
        <v>44342</v>
      </c>
      <c r="E107" s="28">
        <v>44342.290729166671</v>
      </c>
      <c r="F107" s="7">
        <v>113</v>
      </c>
      <c r="G107" s="7" t="s">
        <v>229</v>
      </c>
      <c r="H107" s="5" t="s">
        <v>66</v>
      </c>
      <c r="I107" s="30">
        <v>44342</v>
      </c>
      <c r="J107" s="29">
        <v>44342.285312500004</v>
      </c>
      <c r="K107">
        <v>112</v>
      </c>
      <c r="L107" t="s">
        <v>227</v>
      </c>
      <c r="M107" t="s">
        <v>227</v>
      </c>
    </row>
    <row r="108" spans="2:13" x14ac:dyDescent="0.3">
      <c r="B108" s="5" t="s">
        <v>29</v>
      </c>
      <c r="C108" s="5" t="s">
        <v>58</v>
      </c>
      <c r="D108" s="6">
        <v>44342</v>
      </c>
      <c r="E108" s="28">
        <v>44342.290324074078</v>
      </c>
      <c r="F108" s="7">
        <v>113</v>
      </c>
      <c r="G108" s="7" t="s">
        <v>229</v>
      </c>
      <c r="H108" s="5" t="s">
        <v>69</v>
      </c>
      <c r="I108" s="30">
        <v>44342</v>
      </c>
      <c r="J108" s="29">
        <v>44342.285300925927</v>
      </c>
      <c r="K108">
        <v>112</v>
      </c>
      <c r="L108" t="s">
        <v>227</v>
      </c>
      <c r="M108" t="s">
        <v>227</v>
      </c>
    </row>
    <row r="109" spans="2:13" x14ac:dyDescent="0.3">
      <c r="B109" s="5" t="s">
        <v>29</v>
      </c>
      <c r="C109" s="5" t="s">
        <v>50</v>
      </c>
      <c r="D109" s="6">
        <v>44342</v>
      </c>
      <c r="E109" s="28">
        <v>44342.289872685185</v>
      </c>
      <c r="F109" s="7">
        <v>113</v>
      </c>
      <c r="G109" s="7" t="s">
        <v>229</v>
      </c>
      <c r="H109" s="5" t="s">
        <v>91</v>
      </c>
      <c r="I109" s="30">
        <v>44342</v>
      </c>
      <c r="J109" s="29">
        <v>44342.285081018512</v>
      </c>
      <c r="K109">
        <v>112</v>
      </c>
      <c r="L109" t="s">
        <v>227</v>
      </c>
      <c r="M109" t="s">
        <v>227</v>
      </c>
    </row>
    <row r="110" spans="2:13" x14ac:dyDescent="0.3">
      <c r="B110" s="5" t="s">
        <v>26</v>
      </c>
      <c r="C110" s="5" t="s">
        <v>48</v>
      </c>
      <c r="D110" s="6">
        <v>44342</v>
      </c>
      <c r="E110" s="28">
        <v>44342.287280092583</v>
      </c>
      <c r="F110" s="7">
        <v>113</v>
      </c>
      <c r="G110" s="7" t="s">
        <v>229</v>
      </c>
      <c r="H110" s="5" t="s">
        <v>63</v>
      </c>
      <c r="I110" s="30">
        <v>44342</v>
      </c>
      <c r="J110" s="29">
        <v>44342.282743055548</v>
      </c>
      <c r="K110">
        <v>112</v>
      </c>
      <c r="L110" t="s">
        <v>227</v>
      </c>
      <c r="M110" t="s">
        <v>227</v>
      </c>
    </row>
    <row r="111" spans="2:13" x14ac:dyDescent="0.3">
      <c r="B111" s="5" t="s">
        <v>29</v>
      </c>
      <c r="C111" s="5" t="s">
        <v>41</v>
      </c>
      <c r="D111" s="6">
        <v>44342</v>
      </c>
      <c r="E111" s="28">
        <v>44342.284571759257</v>
      </c>
      <c r="F111" s="7">
        <v>113</v>
      </c>
      <c r="G111" s="7" t="s">
        <v>229</v>
      </c>
      <c r="H111" s="5" t="s">
        <v>45</v>
      </c>
      <c r="I111" s="30">
        <v>44342</v>
      </c>
      <c r="J111" s="29">
        <v>44342.273888888885</v>
      </c>
      <c r="K111">
        <v>112</v>
      </c>
      <c r="L111" t="s">
        <v>227</v>
      </c>
      <c r="M111" t="s">
        <v>227</v>
      </c>
    </row>
    <row r="112" spans="2:13" ht="28.8" x14ac:dyDescent="0.3">
      <c r="B112" s="5" t="s">
        <v>26</v>
      </c>
      <c r="C112" s="5" t="s">
        <v>43</v>
      </c>
      <c r="D112" s="6">
        <v>44342</v>
      </c>
      <c r="E112" s="28">
        <v>44342.28020833333</v>
      </c>
      <c r="F112" s="7">
        <v>113</v>
      </c>
      <c r="G112" s="7" t="s">
        <v>229</v>
      </c>
      <c r="H112" s="5" t="s">
        <v>46</v>
      </c>
      <c r="I112" s="30">
        <v>44342</v>
      </c>
      <c r="J112" s="29">
        <v>44342.279421296291</v>
      </c>
      <c r="K112">
        <v>112</v>
      </c>
      <c r="L112" t="s">
        <v>227</v>
      </c>
      <c r="M112" t="s">
        <v>227</v>
      </c>
    </row>
    <row r="113" spans="2:13" ht="28.8" x14ac:dyDescent="0.3">
      <c r="B113" s="5" t="s">
        <v>26</v>
      </c>
      <c r="C113" s="5" t="s">
        <v>37</v>
      </c>
      <c r="D113" s="6">
        <v>44342</v>
      </c>
      <c r="E113" s="28">
        <v>44342.265474537031</v>
      </c>
      <c r="F113" s="7">
        <v>113</v>
      </c>
      <c r="G113" s="7" t="s">
        <v>229</v>
      </c>
      <c r="H113" s="5" t="s">
        <v>39</v>
      </c>
      <c r="I113" s="30">
        <v>44342</v>
      </c>
      <c r="J113" s="29">
        <v>44342.264791666661</v>
      </c>
      <c r="K113">
        <v>112</v>
      </c>
      <c r="L113" t="s">
        <v>227</v>
      </c>
      <c r="M113" t="s">
        <v>227</v>
      </c>
    </row>
    <row r="114" spans="2:13" x14ac:dyDescent="0.3">
      <c r="B114" s="5" t="s">
        <v>29</v>
      </c>
      <c r="C114" s="5" t="s">
        <v>30</v>
      </c>
      <c r="D114" s="6">
        <v>44342</v>
      </c>
      <c r="E114" s="28">
        <v>44342.262662037036</v>
      </c>
      <c r="F114" s="7">
        <v>113</v>
      </c>
      <c r="G114" s="7" t="s">
        <v>229</v>
      </c>
      <c r="H114" s="5" t="s">
        <v>36</v>
      </c>
      <c r="I114" s="30">
        <v>44342</v>
      </c>
      <c r="J114" s="29">
        <v>44342.257905092592</v>
      </c>
      <c r="K114">
        <v>112</v>
      </c>
      <c r="L114" t="s">
        <v>227</v>
      </c>
      <c r="M114" t="s">
        <v>227</v>
      </c>
    </row>
    <row r="115" spans="2:13" ht="28.8" x14ac:dyDescent="0.3">
      <c r="B115" s="5" t="s">
        <v>26</v>
      </c>
      <c r="C115" s="5" t="s">
        <v>32</v>
      </c>
      <c r="D115" s="6">
        <v>44342</v>
      </c>
      <c r="E115" s="28">
        <v>44342.262222222227</v>
      </c>
      <c r="F115" s="7">
        <v>113</v>
      </c>
      <c r="G115" s="7" t="s">
        <v>229</v>
      </c>
      <c r="H115" s="5" t="s">
        <v>35</v>
      </c>
      <c r="I115" s="30">
        <v>44342</v>
      </c>
      <c r="J115" s="29">
        <v>44342.261018518526</v>
      </c>
      <c r="K115">
        <v>112</v>
      </c>
      <c r="L115" t="s">
        <v>227</v>
      </c>
      <c r="M115" t="s">
        <v>227</v>
      </c>
    </row>
    <row r="116" spans="2:13" x14ac:dyDescent="0.3">
      <c r="B116" s="5" t="s">
        <v>26</v>
      </c>
      <c r="C116" s="5" t="s">
        <v>27</v>
      </c>
      <c r="D116" s="6">
        <v>44342</v>
      </c>
      <c r="E116" s="28">
        <v>44342.259768518525</v>
      </c>
      <c r="F116" s="7">
        <v>113</v>
      </c>
      <c r="G116" s="7" t="s">
        <v>229</v>
      </c>
      <c r="H116" s="5" t="s">
        <v>34</v>
      </c>
      <c r="I116" s="30">
        <v>44342</v>
      </c>
      <c r="J116" s="29">
        <v>44342.254571759266</v>
      </c>
      <c r="K116">
        <v>112</v>
      </c>
      <c r="L116" t="s">
        <v>227</v>
      </c>
      <c r="M116" t="s">
        <v>227</v>
      </c>
    </row>
    <row r="117" spans="2:13" ht="28.8" x14ac:dyDescent="0.3">
      <c r="B117" s="5" t="s">
        <v>26</v>
      </c>
      <c r="C117" s="5" t="s">
        <v>184</v>
      </c>
      <c r="D117" s="6">
        <v>44341</v>
      </c>
      <c r="E117" s="28">
        <v>44341.337696759263</v>
      </c>
      <c r="F117" s="7">
        <v>113</v>
      </c>
      <c r="G117" s="7" t="s">
        <v>229</v>
      </c>
      <c r="H117" s="5" t="s">
        <v>186</v>
      </c>
      <c r="I117" s="30">
        <v>44341</v>
      </c>
      <c r="J117" s="29">
        <v>44341.337141203709</v>
      </c>
      <c r="K117">
        <v>112</v>
      </c>
      <c r="L117" t="s">
        <v>227</v>
      </c>
      <c r="M117" t="s">
        <v>227</v>
      </c>
    </row>
    <row r="118" spans="2:13" x14ac:dyDescent="0.3">
      <c r="B118" s="5" t="s">
        <v>26</v>
      </c>
      <c r="C118" s="5" t="s">
        <v>143</v>
      </c>
      <c r="D118" s="6">
        <v>44341</v>
      </c>
      <c r="E118" s="28">
        <v>44341.336493055547</v>
      </c>
      <c r="F118" s="7">
        <v>113</v>
      </c>
      <c r="G118" s="7" t="s">
        <v>229</v>
      </c>
      <c r="H118" s="5" t="s">
        <v>155</v>
      </c>
      <c r="I118" s="30">
        <v>44341</v>
      </c>
      <c r="J118" s="29">
        <v>44341.325659722213</v>
      </c>
      <c r="K118">
        <v>112</v>
      </c>
      <c r="L118" t="s">
        <v>227</v>
      </c>
      <c r="M118" t="s">
        <v>227</v>
      </c>
    </row>
    <row r="119" spans="2:13" x14ac:dyDescent="0.3">
      <c r="B119" s="5" t="s">
        <v>26</v>
      </c>
      <c r="C119" s="5" t="s">
        <v>166</v>
      </c>
      <c r="D119" s="6">
        <v>44341</v>
      </c>
      <c r="E119" s="28">
        <v>44341.335879629638</v>
      </c>
      <c r="F119" s="7">
        <v>113</v>
      </c>
      <c r="G119" s="7" t="s">
        <v>229</v>
      </c>
      <c r="H119" s="5" t="s">
        <v>182</v>
      </c>
      <c r="I119" s="30">
        <v>44341</v>
      </c>
      <c r="J119" s="29">
        <v>44341.331134259264</v>
      </c>
      <c r="K119">
        <v>112</v>
      </c>
      <c r="L119" t="s">
        <v>227</v>
      </c>
      <c r="M119" t="s">
        <v>227</v>
      </c>
    </row>
    <row r="120" spans="2:13" ht="28.8" x14ac:dyDescent="0.3">
      <c r="B120" s="5" t="s">
        <v>26</v>
      </c>
      <c r="C120" s="5" t="s">
        <v>174</v>
      </c>
      <c r="D120" s="6">
        <v>44341</v>
      </c>
      <c r="E120" s="28">
        <v>44341.33288194445</v>
      </c>
      <c r="F120" s="7">
        <v>113</v>
      </c>
      <c r="G120" s="7" t="s">
        <v>229</v>
      </c>
      <c r="H120" s="5" t="s">
        <v>180</v>
      </c>
      <c r="I120" s="30">
        <v>44341</v>
      </c>
      <c r="J120" s="29">
        <v>44341.331643518519</v>
      </c>
      <c r="K120">
        <v>112</v>
      </c>
      <c r="L120" t="s">
        <v>227</v>
      </c>
      <c r="M120" t="s">
        <v>227</v>
      </c>
    </row>
    <row r="121" spans="2:13" ht="28.8" x14ac:dyDescent="0.3">
      <c r="B121" s="5" t="s">
        <v>29</v>
      </c>
      <c r="C121" s="5" t="s">
        <v>158</v>
      </c>
      <c r="D121" s="6">
        <v>44341</v>
      </c>
      <c r="E121" s="28">
        <v>44341.332881944443</v>
      </c>
      <c r="F121" s="7">
        <v>113</v>
      </c>
      <c r="G121" s="7" t="s">
        <v>229</v>
      </c>
      <c r="H121" s="5" t="s">
        <v>170</v>
      </c>
      <c r="I121" s="30">
        <v>44341</v>
      </c>
      <c r="J121" s="29">
        <v>44341.331956018519</v>
      </c>
      <c r="K121">
        <v>112</v>
      </c>
      <c r="L121" t="s">
        <v>227</v>
      </c>
      <c r="M121" t="s">
        <v>227</v>
      </c>
    </row>
    <row r="122" spans="2:13" x14ac:dyDescent="0.3">
      <c r="B122" s="5" t="s">
        <v>26</v>
      </c>
      <c r="C122" s="5" t="s">
        <v>151</v>
      </c>
      <c r="D122" s="6">
        <v>44341</v>
      </c>
      <c r="E122" s="28">
        <v>44341.332546296282</v>
      </c>
      <c r="F122" s="7">
        <v>113</v>
      </c>
      <c r="G122" s="7" t="s">
        <v>229</v>
      </c>
      <c r="H122" s="5" t="s">
        <v>181</v>
      </c>
      <c r="I122" s="30">
        <v>44341</v>
      </c>
      <c r="J122" s="29">
        <v>44341.328078703693</v>
      </c>
      <c r="K122">
        <v>112</v>
      </c>
      <c r="L122" t="s">
        <v>227</v>
      </c>
      <c r="M122" t="s">
        <v>227</v>
      </c>
    </row>
    <row r="123" spans="2:13" x14ac:dyDescent="0.3">
      <c r="B123" s="5" t="s">
        <v>26</v>
      </c>
      <c r="C123" s="5" t="s">
        <v>141</v>
      </c>
      <c r="D123" s="6">
        <v>44341</v>
      </c>
      <c r="E123" s="28">
        <v>44341.332361111112</v>
      </c>
      <c r="F123" s="7">
        <v>113</v>
      </c>
      <c r="G123" s="7" t="s">
        <v>229</v>
      </c>
      <c r="H123" s="5" t="s">
        <v>161</v>
      </c>
      <c r="I123" s="30">
        <v>44341</v>
      </c>
      <c r="J123" s="29">
        <v>44341.321770833332</v>
      </c>
      <c r="K123">
        <v>112</v>
      </c>
      <c r="L123" t="s">
        <v>227</v>
      </c>
      <c r="M123" t="s">
        <v>227</v>
      </c>
    </row>
    <row r="124" spans="2:13" x14ac:dyDescent="0.3">
      <c r="B124" s="5" t="s">
        <v>26</v>
      </c>
      <c r="C124" s="5" t="s">
        <v>149</v>
      </c>
      <c r="D124" s="6">
        <v>44341</v>
      </c>
      <c r="E124" s="28">
        <v>44341.332326388896</v>
      </c>
      <c r="F124" s="7">
        <v>113</v>
      </c>
      <c r="G124" s="7" t="s">
        <v>229</v>
      </c>
      <c r="H124" s="5" t="s">
        <v>177</v>
      </c>
      <c r="I124" s="30">
        <v>44341</v>
      </c>
      <c r="J124" s="29">
        <v>44341.327418981484</v>
      </c>
      <c r="K124">
        <v>112</v>
      </c>
      <c r="L124" t="s">
        <v>227</v>
      </c>
      <c r="M124" t="s">
        <v>227</v>
      </c>
    </row>
    <row r="125" spans="2:13" ht="28.8" x14ac:dyDescent="0.3">
      <c r="B125" s="5" t="s">
        <v>26</v>
      </c>
      <c r="C125" s="5" t="s">
        <v>164</v>
      </c>
      <c r="D125" s="6">
        <v>44341</v>
      </c>
      <c r="E125" s="28">
        <v>44341.332268518512</v>
      </c>
      <c r="F125" s="7">
        <v>113</v>
      </c>
      <c r="G125" s="7" t="s">
        <v>229</v>
      </c>
      <c r="H125" s="5" t="s">
        <v>178</v>
      </c>
      <c r="I125" s="30">
        <v>44341</v>
      </c>
      <c r="J125" s="29">
        <v>44341.332268518512</v>
      </c>
      <c r="K125">
        <v>123</v>
      </c>
      <c r="L125" t="s">
        <v>233</v>
      </c>
      <c r="M125" t="s">
        <v>233</v>
      </c>
    </row>
    <row r="126" spans="2:13" ht="28.8" x14ac:dyDescent="0.3">
      <c r="B126" s="5" t="s">
        <v>26</v>
      </c>
      <c r="C126" s="5" t="s">
        <v>156</v>
      </c>
      <c r="D126" s="6">
        <v>44341</v>
      </c>
      <c r="E126" s="28">
        <v>44341.331817129627</v>
      </c>
      <c r="F126" s="7">
        <v>113</v>
      </c>
      <c r="G126" s="7" t="s">
        <v>229</v>
      </c>
      <c r="H126" s="5" t="s">
        <v>172</v>
      </c>
      <c r="I126" s="30">
        <v>44341</v>
      </c>
      <c r="J126" s="29">
        <v>44341.330717592595</v>
      </c>
      <c r="K126">
        <v>112</v>
      </c>
      <c r="L126" t="s">
        <v>227</v>
      </c>
      <c r="M126" t="s">
        <v>227</v>
      </c>
    </row>
    <row r="127" spans="2:13" ht="28.8" x14ac:dyDescent="0.3">
      <c r="B127" s="5" t="s">
        <v>26</v>
      </c>
      <c r="C127" s="5" t="s">
        <v>162</v>
      </c>
      <c r="D127" s="6">
        <v>44341</v>
      </c>
      <c r="E127" s="28">
        <v>44341.331284722233</v>
      </c>
      <c r="F127" s="7">
        <v>113</v>
      </c>
      <c r="G127" s="7" t="s">
        <v>229</v>
      </c>
      <c r="H127" s="5" t="s">
        <v>176</v>
      </c>
      <c r="I127" s="30">
        <v>44341</v>
      </c>
      <c r="J127" s="29">
        <v>44341.330810185194</v>
      </c>
      <c r="K127">
        <v>112</v>
      </c>
      <c r="L127" t="s">
        <v>227</v>
      </c>
      <c r="M127" t="s">
        <v>227</v>
      </c>
    </row>
    <row r="128" spans="2:13" ht="28.8" x14ac:dyDescent="0.3">
      <c r="B128" s="5" t="s">
        <v>29</v>
      </c>
      <c r="C128" s="5" t="s">
        <v>153</v>
      </c>
      <c r="D128" s="6">
        <v>44341</v>
      </c>
      <c r="E128" s="28">
        <v>44341.330428240748</v>
      </c>
      <c r="F128" s="7">
        <v>113</v>
      </c>
      <c r="G128" s="7" t="s">
        <v>229</v>
      </c>
      <c r="H128" s="5" t="s">
        <v>168</v>
      </c>
      <c r="I128" s="30">
        <v>44341</v>
      </c>
      <c r="J128" s="29">
        <v>44341.330046296302</v>
      </c>
      <c r="K128">
        <v>112</v>
      </c>
      <c r="L128" t="s">
        <v>227</v>
      </c>
      <c r="M128" t="s">
        <v>227</v>
      </c>
    </row>
    <row r="129" spans="2:13" x14ac:dyDescent="0.3">
      <c r="B129" s="5" t="s">
        <v>29</v>
      </c>
      <c r="C129" s="5" t="s">
        <v>147</v>
      </c>
      <c r="D129" s="6">
        <v>44341</v>
      </c>
      <c r="E129" s="28">
        <v>44341.330162037033</v>
      </c>
      <c r="F129" s="7">
        <v>113</v>
      </c>
      <c r="G129" s="7" t="s">
        <v>229</v>
      </c>
      <c r="H129" s="5" t="s">
        <v>160</v>
      </c>
      <c r="I129" s="30">
        <v>44341</v>
      </c>
      <c r="J129" s="29">
        <v>44341.32571759259</v>
      </c>
      <c r="K129">
        <v>112</v>
      </c>
      <c r="L129" t="s">
        <v>227</v>
      </c>
      <c r="M129" t="s">
        <v>227</v>
      </c>
    </row>
    <row r="130" spans="2:13" x14ac:dyDescent="0.3">
      <c r="B130" s="5" t="s">
        <v>29</v>
      </c>
      <c r="C130" s="5" t="s">
        <v>145</v>
      </c>
      <c r="D130" s="6">
        <v>44341</v>
      </c>
      <c r="E130" s="28">
        <v>44341.330104166671</v>
      </c>
      <c r="F130" s="7">
        <v>113</v>
      </c>
      <c r="G130" s="7" t="s">
        <v>229</v>
      </c>
      <c r="H130" s="5" t="s">
        <v>183</v>
      </c>
      <c r="I130" s="30">
        <v>44341</v>
      </c>
      <c r="J130" s="29">
        <v>44341.32534722222</v>
      </c>
      <c r="K130">
        <v>112</v>
      </c>
      <c r="L130" t="s">
        <v>227</v>
      </c>
      <c r="M130" t="s">
        <v>227</v>
      </c>
    </row>
    <row r="131" spans="2:13" x14ac:dyDescent="0.3">
      <c r="B131" s="5" t="s">
        <v>29</v>
      </c>
      <c r="C131" s="5" t="s">
        <v>113</v>
      </c>
      <c r="D131" s="6">
        <v>44341</v>
      </c>
      <c r="E131" s="28">
        <v>44341.321238425924</v>
      </c>
      <c r="F131" s="7">
        <v>113</v>
      </c>
      <c r="G131" s="7" t="s">
        <v>229</v>
      </c>
      <c r="H131" s="5" t="s">
        <v>129</v>
      </c>
      <c r="I131" s="30">
        <v>44341</v>
      </c>
      <c r="J131" s="29">
        <v>44341.311284722222</v>
      </c>
      <c r="K131">
        <v>112</v>
      </c>
      <c r="L131" t="s">
        <v>227</v>
      </c>
      <c r="M131" t="s">
        <v>227</v>
      </c>
    </row>
    <row r="132" spans="2:13" ht="28.8" x14ac:dyDescent="0.3">
      <c r="B132" s="5" t="s">
        <v>29</v>
      </c>
      <c r="C132" s="5" t="s">
        <v>135</v>
      </c>
      <c r="D132" s="6">
        <v>44341</v>
      </c>
      <c r="E132" s="28">
        <v>44341.319710648146</v>
      </c>
      <c r="F132" s="7">
        <v>113</v>
      </c>
      <c r="G132" s="7" t="s">
        <v>229</v>
      </c>
      <c r="H132" s="5" t="s">
        <v>140</v>
      </c>
      <c r="I132" s="30">
        <v>44341</v>
      </c>
      <c r="J132" s="29">
        <v>44341.318935185183</v>
      </c>
      <c r="K132">
        <v>112</v>
      </c>
      <c r="L132" t="s">
        <v>227</v>
      </c>
      <c r="M132" t="s">
        <v>227</v>
      </c>
    </row>
    <row r="133" spans="2:13" ht="28.8" x14ac:dyDescent="0.3">
      <c r="B133" s="5" t="s">
        <v>26</v>
      </c>
      <c r="C133" s="5" t="s">
        <v>131</v>
      </c>
      <c r="D133" s="6">
        <v>44341</v>
      </c>
      <c r="E133" s="28">
        <v>44341.318078703705</v>
      </c>
      <c r="F133" s="7">
        <v>113</v>
      </c>
      <c r="G133" s="7" t="s">
        <v>229</v>
      </c>
      <c r="H133" s="5" t="s">
        <v>138</v>
      </c>
      <c r="I133" s="30">
        <v>44341</v>
      </c>
      <c r="J133" s="29">
        <v>44341.31763888889</v>
      </c>
      <c r="K133">
        <v>112</v>
      </c>
      <c r="L133" t="s">
        <v>227</v>
      </c>
      <c r="M133" t="s">
        <v>227</v>
      </c>
    </row>
    <row r="134" spans="2:13" ht="28.8" x14ac:dyDescent="0.3">
      <c r="B134" s="5" t="s">
        <v>26</v>
      </c>
      <c r="C134" s="5" t="s">
        <v>124</v>
      </c>
      <c r="D134" s="6">
        <v>44341</v>
      </c>
      <c r="E134" s="28">
        <v>44341.317719907405</v>
      </c>
      <c r="F134" s="7">
        <v>113</v>
      </c>
      <c r="G134" s="7" t="s">
        <v>229</v>
      </c>
      <c r="H134" s="5" t="s">
        <v>133</v>
      </c>
      <c r="I134" s="30">
        <v>44341</v>
      </c>
      <c r="J134" s="29">
        <v>44341.317499999997</v>
      </c>
      <c r="K134">
        <v>112</v>
      </c>
      <c r="L134" t="s">
        <v>227</v>
      </c>
      <c r="M134" t="s">
        <v>227</v>
      </c>
    </row>
    <row r="135" spans="2:13" x14ac:dyDescent="0.3">
      <c r="B135" s="5" t="s">
        <v>29</v>
      </c>
      <c r="C135" s="5" t="s">
        <v>116</v>
      </c>
      <c r="D135" s="6">
        <v>44341</v>
      </c>
      <c r="E135" s="28">
        <v>44341.316990740735</v>
      </c>
      <c r="F135" s="7">
        <v>113</v>
      </c>
      <c r="G135" s="7" t="s">
        <v>229</v>
      </c>
      <c r="H135" s="5" t="s">
        <v>128</v>
      </c>
      <c r="I135" s="30">
        <v>44341</v>
      </c>
      <c r="J135" s="29">
        <v>44341.311898148146</v>
      </c>
      <c r="K135">
        <v>112</v>
      </c>
      <c r="L135" t="s">
        <v>227</v>
      </c>
      <c r="M135" t="s">
        <v>227</v>
      </c>
    </row>
    <row r="136" spans="2:13" x14ac:dyDescent="0.3">
      <c r="B136" s="5" t="s">
        <v>29</v>
      </c>
      <c r="C136" s="5" t="s">
        <v>120</v>
      </c>
      <c r="D136" s="6">
        <v>44341</v>
      </c>
      <c r="E136" s="28">
        <v>44341.316064814811</v>
      </c>
      <c r="F136" s="7">
        <v>113</v>
      </c>
      <c r="G136" s="7" t="s">
        <v>229</v>
      </c>
      <c r="H136" s="5" t="s">
        <v>130</v>
      </c>
      <c r="I136" s="30">
        <v>44341</v>
      </c>
      <c r="J136" s="29">
        <v>44341.311574074069</v>
      </c>
      <c r="K136">
        <v>112</v>
      </c>
      <c r="L136" t="s">
        <v>227</v>
      </c>
      <c r="M136" t="s">
        <v>227</v>
      </c>
    </row>
    <row r="137" spans="2:13" ht="28.8" x14ac:dyDescent="0.3">
      <c r="B137" s="5" t="s">
        <v>29</v>
      </c>
      <c r="C137" s="5" t="s">
        <v>122</v>
      </c>
      <c r="D137" s="6">
        <v>44341</v>
      </c>
      <c r="E137" s="28">
        <v>44341.315300925933</v>
      </c>
      <c r="F137" s="7">
        <v>113</v>
      </c>
      <c r="G137" s="7" t="s">
        <v>229</v>
      </c>
      <c r="H137" s="5" t="s">
        <v>126</v>
      </c>
      <c r="I137" s="30">
        <v>44341</v>
      </c>
      <c r="J137" s="29">
        <v>44341.31421296297</v>
      </c>
      <c r="K137">
        <v>112</v>
      </c>
      <c r="L137" t="s">
        <v>227</v>
      </c>
      <c r="M137" t="s">
        <v>227</v>
      </c>
    </row>
    <row r="138" spans="2:13" x14ac:dyDescent="0.3">
      <c r="B138" s="5" t="s">
        <v>26</v>
      </c>
      <c r="C138" s="5" t="s">
        <v>109</v>
      </c>
      <c r="D138" s="6">
        <v>44341</v>
      </c>
      <c r="E138" s="28">
        <v>44341.314479166678</v>
      </c>
      <c r="F138" s="7">
        <v>113</v>
      </c>
      <c r="G138" s="7" t="s">
        <v>229</v>
      </c>
      <c r="H138" s="5" t="s">
        <v>137</v>
      </c>
      <c r="I138" s="30">
        <v>44341</v>
      </c>
      <c r="J138" s="29">
        <v>44341.309409722227</v>
      </c>
      <c r="K138">
        <v>112</v>
      </c>
      <c r="L138" t="s">
        <v>227</v>
      </c>
      <c r="M138" t="s">
        <v>227</v>
      </c>
    </row>
    <row r="139" spans="2:13" x14ac:dyDescent="0.3">
      <c r="B139" s="5" t="s">
        <v>29</v>
      </c>
      <c r="C139" s="5" t="s">
        <v>105</v>
      </c>
      <c r="D139" s="6">
        <v>44341</v>
      </c>
      <c r="E139" s="28">
        <v>44341.314108796301</v>
      </c>
      <c r="F139" s="7">
        <v>113</v>
      </c>
      <c r="G139" s="7" t="s">
        <v>229</v>
      </c>
      <c r="H139" s="5" t="s">
        <v>127</v>
      </c>
      <c r="I139" s="30">
        <v>44341</v>
      </c>
      <c r="J139" s="29">
        <v>44341.311875000007</v>
      </c>
      <c r="K139">
        <v>135</v>
      </c>
      <c r="L139" t="s">
        <v>235</v>
      </c>
      <c r="M139" t="s">
        <v>235</v>
      </c>
    </row>
    <row r="140" spans="2:13" x14ac:dyDescent="0.3">
      <c r="B140" s="5" t="s">
        <v>29</v>
      </c>
      <c r="C140" s="5" t="s">
        <v>105</v>
      </c>
      <c r="D140" s="6">
        <v>44341</v>
      </c>
      <c r="E140" s="28">
        <v>44341.311817129637</v>
      </c>
      <c r="F140" s="7">
        <v>113</v>
      </c>
      <c r="G140" s="7" t="s">
        <v>229</v>
      </c>
      <c r="H140" s="5" t="s">
        <v>127</v>
      </c>
      <c r="I140" s="30">
        <v>44341</v>
      </c>
      <c r="J140" s="29">
        <v>44341.307222222225</v>
      </c>
      <c r="K140">
        <v>112</v>
      </c>
      <c r="L140" t="s">
        <v>227</v>
      </c>
      <c r="M140" t="s">
        <v>227</v>
      </c>
    </row>
    <row r="141" spans="2:13" ht="28.8" x14ac:dyDescent="0.3">
      <c r="B141" s="5" t="s">
        <v>26</v>
      </c>
      <c r="C141" s="5" t="s">
        <v>111</v>
      </c>
      <c r="D141" s="6">
        <v>44341</v>
      </c>
      <c r="E141" s="28">
        <v>44341.311712962975</v>
      </c>
      <c r="F141" s="7">
        <v>113</v>
      </c>
      <c r="G141" s="7" t="s">
        <v>229</v>
      </c>
      <c r="H141" s="5" t="s">
        <v>118</v>
      </c>
      <c r="I141" s="30">
        <v>44341</v>
      </c>
      <c r="J141" s="29">
        <v>44341.311296296306</v>
      </c>
      <c r="K141">
        <v>112</v>
      </c>
      <c r="L141" t="s">
        <v>227</v>
      </c>
      <c r="M141" t="s">
        <v>227</v>
      </c>
    </row>
    <row r="142" spans="2:13" x14ac:dyDescent="0.3">
      <c r="B142" s="5" t="s">
        <v>29</v>
      </c>
      <c r="C142" s="5" t="s">
        <v>107</v>
      </c>
      <c r="D142" s="6">
        <v>44341</v>
      </c>
      <c r="E142" s="28">
        <v>44341.3114236111</v>
      </c>
      <c r="F142" s="7">
        <v>113</v>
      </c>
      <c r="G142" s="7" t="s">
        <v>229</v>
      </c>
      <c r="H142" s="5" t="s">
        <v>115</v>
      </c>
      <c r="I142" s="30">
        <v>44341</v>
      </c>
      <c r="J142" s="29">
        <v>44341.306979166657</v>
      </c>
      <c r="K142">
        <v>112</v>
      </c>
      <c r="L142" t="s">
        <v>227</v>
      </c>
      <c r="M142" t="s">
        <v>227</v>
      </c>
    </row>
    <row r="143" spans="2:13" ht="28.8" x14ac:dyDescent="0.3">
      <c r="B143" s="5" t="s">
        <v>29</v>
      </c>
      <c r="C143" s="5" t="s">
        <v>100</v>
      </c>
      <c r="D143" s="6">
        <v>44341</v>
      </c>
      <c r="E143" s="28">
        <v>44341.305891203701</v>
      </c>
      <c r="F143" s="7">
        <v>113</v>
      </c>
      <c r="G143" s="7" t="s">
        <v>229</v>
      </c>
      <c r="H143" s="5" t="s">
        <v>103</v>
      </c>
      <c r="I143" s="30">
        <v>44341</v>
      </c>
      <c r="J143" s="29">
        <v>44341.305162037039</v>
      </c>
      <c r="K143">
        <v>112</v>
      </c>
      <c r="L143" t="s">
        <v>227</v>
      </c>
      <c r="M143" t="s">
        <v>227</v>
      </c>
    </row>
    <row r="144" spans="2:13" x14ac:dyDescent="0.3">
      <c r="B144" s="5" t="s">
        <v>29</v>
      </c>
      <c r="C144" s="5" t="s">
        <v>74</v>
      </c>
      <c r="D144" s="6">
        <v>44341</v>
      </c>
      <c r="E144" s="28">
        <v>44341.303425925922</v>
      </c>
      <c r="F144" s="7">
        <v>113</v>
      </c>
      <c r="G144" s="7" t="s">
        <v>229</v>
      </c>
      <c r="H144" s="5" t="s">
        <v>94</v>
      </c>
      <c r="I144" s="30">
        <v>44341</v>
      </c>
      <c r="J144" s="29">
        <v>44341.292604166665</v>
      </c>
      <c r="K144">
        <v>112</v>
      </c>
      <c r="L144" t="s">
        <v>227</v>
      </c>
      <c r="M144" t="s">
        <v>227</v>
      </c>
    </row>
    <row r="145" spans="2:13" x14ac:dyDescent="0.3">
      <c r="B145" s="5" t="s">
        <v>26</v>
      </c>
      <c r="C145" s="5" t="s">
        <v>95</v>
      </c>
      <c r="D145" s="6">
        <v>44341</v>
      </c>
      <c r="E145" s="28">
        <v>44341.302557870367</v>
      </c>
      <c r="F145" s="7">
        <v>113</v>
      </c>
      <c r="G145" s="7" t="s">
        <v>229</v>
      </c>
      <c r="H145" s="5" t="s">
        <v>102</v>
      </c>
      <c r="I145" s="30">
        <v>44341</v>
      </c>
      <c r="J145" s="29">
        <v>44341.297835648147</v>
      </c>
      <c r="K145">
        <v>112</v>
      </c>
      <c r="L145" t="s">
        <v>227</v>
      </c>
      <c r="M145" t="s">
        <v>227</v>
      </c>
    </row>
    <row r="146" spans="2:13" ht="28.8" x14ac:dyDescent="0.3">
      <c r="B146" s="5" t="s">
        <v>29</v>
      </c>
      <c r="C146" s="5" t="s">
        <v>97</v>
      </c>
      <c r="D146" s="6">
        <v>44341</v>
      </c>
      <c r="E146" s="28">
        <v>44341.300659722219</v>
      </c>
      <c r="F146" s="7">
        <v>113</v>
      </c>
      <c r="G146" s="7" t="s">
        <v>229</v>
      </c>
      <c r="H146" s="5" t="s">
        <v>99</v>
      </c>
      <c r="I146" s="30">
        <v>44341</v>
      </c>
      <c r="J146" s="29">
        <v>44341.299872685187</v>
      </c>
      <c r="K146">
        <v>112</v>
      </c>
      <c r="L146" t="s">
        <v>227</v>
      </c>
      <c r="M146" t="s">
        <v>227</v>
      </c>
    </row>
    <row r="147" spans="2:13" ht="28.8" x14ac:dyDescent="0.3">
      <c r="B147" s="5" t="s">
        <v>29</v>
      </c>
      <c r="C147" s="5" t="s">
        <v>83</v>
      </c>
      <c r="D147" s="6">
        <v>44341</v>
      </c>
      <c r="E147" s="28">
        <v>44341.296099537038</v>
      </c>
      <c r="F147" s="7">
        <v>113</v>
      </c>
      <c r="G147" s="7" t="s">
        <v>229</v>
      </c>
      <c r="H147" s="5" t="s">
        <v>92</v>
      </c>
      <c r="I147" s="30">
        <v>44341</v>
      </c>
      <c r="J147" s="29">
        <v>44341.294745370367</v>
      </c>
      <c r="K147">
        <v>112</v>
      </c>
      <c r="L147" t="s">
        <v>227</v>
      </c>
      <c r="M147" t="s">
        <v>227</v>
      </c>
    </row>
    <row r="148" spans="2:13" ht="28.8" x14ac:dyDescent="0.3">
      <c r="B148" s="5" t="s">
        <v>26</v>
      </c>
      <c r="C148" s="5" t="s">
        <v>85</v>
      </c>
      <c r="D148" s="6">
        <v>44341</v>
      </c>
      <c r="E148" s="28">
        <v>44341.295254629636</v>
      </c>
      <c r="F148" s="7">
        <v>113</v>
      </c>
      <c r="G148" s="7" t="s">
        <v>229</v>
      </c>
      <c r="H148" s="5" t="s">
        <v>89</v>
      </c>
      <c r="I148" s="30">
        <v>44341</v>
      </c>
      <c r="J148" s="29">
        <v>44341.294895833344</v>
      </c>
      <c r="K148">
        <v>112</v>
      </c>
      <c r="L148" t="s">
        <v>227</v>
      </c>
      <c r="M148" t="s">
        <v>227</v>
      </c>
    </row>
    <row r="149" spans="2:13" x14ac:dyDescent="0.3">
      <c r="B149" s="5" t="s">
        <v>29</v>
      </c>
      <c r="C149" s="5" t="s">
        <v>50</v>
      </c>
      <c r="D149" s="6">
        <v>44341</v>
      </c>
      <c r="E149" s="28">
        <v>44341.294606481475</v>
      </c>
      <c r="F149" s="7">
        <v>113</v>
      </c>
      <c r="G149" s="7" t="s">
        <v>229</v>
      </c>
      <c r="H149" s="5" t="s">
        <v>91</v>
      </c>
      <c r="I149" s="30">
        <v>44341</v>
      </c>
      <c r="J149" s="29">
        <v>44341.284432870365</v>
      </c>
      <c r="K149">
        <v>112</v>
      </c>
      <c r="L149" t="s">
        <v>227</v>
      </c>
      <c r="M149" t="s">
        <v>227</v>
      </c>
    </row>
    <row r="150" spans="2:13" ht="28.8" x14ac:dyDescent="0.3">
      <c r="B150" s="5" t="s">
        <v>26</v>
      </c>
      <c r="C150" s="5" t="s">
        <v>79</v>
      </c>
      <c r="D150" s="6">
        <v>44341</v>
      </c>
      <c r="E150" s="28">
        <v>44341.294282407413</v>
      </c>
      <c r="F150" s="7">
        <v>113</v>
      </c>
      <c r="G150" s="7" t="s">
        <v>229</v>
      </c>
      <c r="H150" s="5" t="s">
        <v>81</v>
      </c>
      <c r="I150" s="30">
        <v>44341</v>
      </c>
      <c r="J150" s="29">
        <v>44341.293726851858</v>
      </c>
      <c r="K150">
        <v>112</v>
      </c>
      <c r="L150" t="s">
        <v>227</v>
      </c>
      <c r="M150" t="s">
        <v>227</v>
      </c>
    </row>
    <row r="151" spans="2:13" x14ac:dyDescent="0.3">
      <c r="B151" s="5" t="s">
        <v>26</v>
      </c>
      <c r="C151" s="5" t="s">
        <v>62</v>
      </c>
      <c r="D151" s="6">
        <v>44341</v>
      </c>
      <c r="E151" s="28">
        <v>44341.293831018513</v>
      </c>
      <c r="F151" s="7">
        <v>113</v>
      </c>
      <c r="G151" s="7" t="s">
        <v>229</v>
      </c>
      <c r="H151" s="5" t="s">
        <v>63</v>
      </c>
      <c r="I151" s="30">
        <v>44341</v>
      </c>
      <c r="J151" s="29">
        <v>44341.288518518515</v>
      </c>
      <c r="K151">
        <v>112</v>
      </c>
      <c r="L151" t="s">
        <v>227</v>
      </c>
      <c r="M151" t="s">
        <v>227</v>
      </c>
    </row>
    <row r="152" spans="2:13" x14ac:dyDescent="0.3">
      <c r="B152" s="5" t="s">
        <v>26</v>
      </c>
      <c r="C152" s="5" t="s">
        <v>48</v>
      </c>
      <c r="D152" s="6">
        <v>44341</v>
      </c>
      <c r="E152" s="28">
        <v>44341.29374999999</v>
      </c>
      <c r="F152" s="7">
        <v>113</v>
      </c>
      <c r="G152" s="7" t="s">
        <v>229</v>
      </c>
      <c r="H152" s="5" t="s">
        <v>63</v>
      </c>
      <c r="I152" s="30">
        <v>44341</v>
      </c>
      <c r="J152" s="29">
        <v>44341.283020833325</v>
      </c>
      <c r="K152">
        <v>112</v>
      </c>
      <c r="L152" t="s">
        <v>227</v>
      </c>
      <c r="M152" t="s">
        <v>227</v>
      </c>
    </row>
    <row r="153" spans="2:13" ht="28.8" x14ac:dyDescent="0.3">
      <c r="B153" s="5" t="s">
        <v>26</v>
      </c>
      <c r="C153" s="5" t="s">
        <v>72</v>
      </c>
      <c r="D153" s="6">
        <v>44341</v>
      </c>
      <c r="E153" s="28">
        <v>44341.293229166666</v>
      </c>
      <c r="F153" s="7">
        <v>113</v>
      </c>
      <c r="G153" s="7" t="s">
        <v>229</v>
      </c>
      <c r="H153" s="5" t="s">
        <v>87</v>
      </c>
      <c r="I153" s="30">
        <v>44341</v>
      </c>
      <c r="J153" s="29">
        <v>44341.292488425926</v>
      </c>
      <c r="K153">
        <v>112</v>
      </c>
      <c r="L153" t="s">
        <v>227</v>
      </c>
      <c r="M153" t="s">
        <v>227</v>
      </c>
    </row>
    <row r="154" spans="2:13" ht="28.8" x14ac:dyDescent="0.3">
      <c r="B154" s="5" t="s">
        <v>29</v>
      </c>
      <c r="C154" s="5" t="s">
        <v>70</v>
      </c>
      <c r="D154" s="6">
        <v>44341</v>
      </c>
      <c r="E154" s="28">
        <v>44341.292893518526</v>
      </c>
      <c r="F154" s="7">
        <v>113</v>
      </c>
      <c r="G154" s="7" t="s">
        <v>229</v>
      </c>
      <c r="H154" s="5" t="s">
        <v>77</v>
      </c>
      <c r="I154" s="30">
        <v>44341</v>
      </c>
      <c r="J154" s="29">
        <v>44341.291643518525</v>
      </c>
      <c r="K154">
        <v>112</v>
      </c>
      <c r="L154" t="s">
        <v>227</v>
      </c>
      <c r="M154" t="s">
        <v>227</v>
      </c>
    </row>
    <row r="155" spans="2:13" x14ac:dyDescent="0.3">
      <c r="B155" s="5" t="s">
        <v>26</v>
      </c>
      <c r="C155" s="5" t="s">
        <v>64</v>
      </c>
      <c r="D155" s="6">
        <v>44341</v>
      </c>
      <c r="E155" s="28">
        <v>44341.29282407408</v>
      </c>
      <c r="F155" s="7">
        <v>113</v>
      </c>
      <c r="G155" s="7" t="s">
        <v>229</v>
      </c>
      <c r="H155" s="5" t="s">
        <v>90</v>
      </c>
      <c r="I155" s="30">
        <v>44341</v>
      </c>
      <c r="J155" s="29">
        <v>44341.287951388891</v>
      </c>
      <c r="K155">
        <v>112</v>
      </c>
      <c r="L155" t="s">
        <v>227</v>
      </c>
      <c r="M155" t="s">
        <v>227</v>
      </c>
    </row>
    <row r="156" spans="2:13" x14ac:dyDescent="0.3">
      <c r="B156" s="5" t="s">
        <v>29</v>
      </c>
      <c r="C156" s="5" t="s">
        <v>60</v>
      </c>
      <c r="D156" s="6">
        <v>44341</v>
      </c>
      <c r="E156" s="28">
        <v>44341.292638888888</v>
      </c>
      <c r="F156" s="7">
        <v>113</v>
      </c>
      <c r="G156" s="7" t="s">
        <v>229</v>
      </c>
      <c r="H156" s="5" t="s">
        <v>76</v>
      </c>
      <c r="I156" s="30">
        <v>44341</v>
      </c>
      <c r="J156" s="29">
        <v>44341.287210648152</v>
      </c>
      <c r="K156">
        <v>112</v>
      </c>
      <c r="L156" t="s">
        <v>227</v>
      </c>
      <c r="M156" t="s">
        <v>227</v>
      </c>
    </row>
    <row r="157" spans="2:13" x14ac:dyDescent="0.3">
      <c r="B157" s="5" t="s">
        <v>26</v>
      </c>
      <c r="C157" s="5" t="s">
        <v>54</v>
      </c>
      <c r="D157" s="6">
        <v>44341</v>
      </c>
      <c r="E157" s="28">
        <v>44341.291446759249</v>
      </c>
      <c r="F157" s="7">
        <v>113</v>
      </c>
      <c r="G157" s="7" t="s">
        <v>229</v>
      </c>
      <c r="H157" s="5" t="s">
        <v>88</v>
      </c>
      <c r="I157" s="30">
        <v>44341</v>
      </c>
      <c r="J157" s="29">
        <v>44341.286076388882</v>
      </c>
      <c r="K157">
        <v>112</v>
      </c>
      <c r="L157" t="s">
        <v>227</v>
      </c>
      <c r="M157" t="s">
        <v>227</v>
      </c>
    </row>
    <row r="158" spans="2:13" x14ac:dyDescent="0.3">
      <c r="B158" s="5" t="s">
        <v>29</v>
      </c>
      <c r="C158" s="5" t="s">
        <v>58</v>
      </c>
      <c r="D158" s="6">
        <v>44341</v>
      </c>
      <c r="E158" s="28">
        <v>44341.291250000002</v>
      </c>
      <c r="F158" s="7">
        <v>113</v>
      </c>
      <c r="G158" s="7" t="s">
        <v>229</v>
      </c>
      <c r="H158" s="5" t="s">
        <v>69</v>
      </c>
      <c r="I158" s="30">
        <v>44341</v>
      </c>
      <c r="J158" s="29">
        <v>44341.286145833335</v>
      </c>
      <c r="K158">
        <v>112</v>
      </c>
      <c r="L158" t="s">
        <v>227</v>
      </c>
      <c r="M158" t="s">
        <v>227</v>
      </c>
    </row>
    <row r="159" spans="2:13" x14ac:dyDescent="0.3">
      <c r="B159" s="5" t="s">
        <v>26</v>
      </c>
      <c r="C159" s="5" t="s">
        <v>56</v>
      </c>
      <c r="D159" s="6">
        <v>44341</v>
      </c>
      <c r="E159" s="28">
        <v>44341.290150462963</v>
      </c>
      <c r="F159" s="7">
        <v>113</v>
      </c>
      <c r="G159" s="7" t="s">
        <v>229</v>
      </c>
      <c r="H159" s="5" t="s">
        <v>68</v>
      </c>
      <c r="I159" s="30">
        <v>44341</v>
      </c>
      <c r="J159" s="29">
        <v>44341.28597222222</v>
      </c>
      <c r="K159">
        <v>112</v>
      </c>
      <c r="L159" t="s">
        <v>227</v>
      </c>
      <c r="M159" t="s">
        <v>227</v>
      </c>
    </row>
    <row r="160" spans="2:13" x14ac:dyDescent="0.3">
      <c r="B160" s="5" t="s">
        <v>26</v>
      </c>
      <c r="C160" s="5" t="s">
        <v>52</v>
      </c>
      <c r="D160" s="6">
        <v>44341</v>
      </c>
      <c r="E160" s="28">
        <v>44341.289699074077</v>
      </c>
      <c r="F160" s="7">
        <v>113</v>
      </c>
      <c r="G160" s="7" t="s">
        <v>229</v>
      </c>
      <c r="H160" s="5" t="s">
        <v>66</v>
      </c>
      <c r="I160" s="30">
        <v>44341</v>
      </c>
      <c r="J160" s="29">
        <v>44341.284930555557</v>
      </c>
      <c r="K160">
        <v>112</v>
      </c>
      <c r="L160" t="s">
        <v>227</v>
      </c>
      <c r="M160" t="s">
        <v>227</v>
      </c>
    </row>
    <row r="161" spans="2:13" x14ac:dyDescent="0.3">
      <c r="B161" s="5" t="s">
        <v>29</v>
      </c>
      <c r="C161" s="5" t="s">
        <v>41</v>
      </c>
      <c r="D161" s="6">
        <v>44341</v>
      </c>
      <c r="E161" s="28">
        <v>44341.279351851852</v>
      </c>
      <c r="F161" s="7">
        <v>113</v>
      </c>
      <c r="G161" s="7" t="s">
        <v>229</v>
      </c>
      <c r="H161" s="5" t="s">
        <v>45</v>
      </c>
      <c r="I161" s="30">
        <v>44341</v>
      </c>
      <c r="J161" s="29">
        <v>44341.274733796294</v>
      </c>
      <c r="K161">
        <v>112</v>
      </c>
      <c r="L161" t="s">
        <v>227</v>
      </c>
      <c r="M161" t="s">
        <v>227</v>
      </c>
    </row>
    <row r="162" spans="2:13" ht="28.8" x14ac:dyDescent="0.3">
      <c r="B162" s="5" t="s">
        <v>26</v>
      </c>
      <c r="C162" s="5" t="s">
        <v>43</v>
      </c>
      <c r="D162" s="6">
        <v>44341</v>
      </c>
      <c r="E162" s="28">
        <v>44341.27879629629</v>
      </c>
      <c r="F162" s="7">
        <v>113</v>
      </c>
      <c r="G162" s="7" t="s">
        <v>229</v>
      </c>
      <c r="H162" s="5" t="s">
        <v>46</v>
      </c>
      <c r="I162" s="30">
        <v>44341</v>
      </c>
      <c r="J162" s="29">
        <v>44341.278587962959</v>
      </c>
      <c r="K162">
        <v>112</v>
      </c>
      <c r="L162" t="s">
        <v>227</v>
      </c>
      <c r="M162" t="s">
        <v>227</v>
      </c>
    </row>
    <row r="163" spans="2:13" ht="28.8" x14ac:dyDescent="0.3">
      <c r="B163" s="5" t="s">
        <v>26</v>
      </c>
      <c r="C163" s="5" t="s">
        <v>37</v>
      </c>
      <c r="D163" s="6">
        <v>44341</v>
      </c>
      <c r="E163" s="28">
        <v>44341.264872685184</v>
      </c>
      <c r="F163" s="7">
        <v>113</v>
      </c>
      <c r="G163" s="7" t="s">
        <v>229</v>
      </c>
      <c r="H163" s="5" t="s">
        <v>39</v>
      </c>
      <c r="I163" s="30">
        <v>44341</v>
      </c>
      <c r="J163" s="29">
        <v>44341.264236111107</v>
      </c>
      <c r="K163">
        <v>112</v>
      </c>
      <c r="L163" t="s">
        <v>227</v>
      </c>
      <c r="M163" t="s">
        <v>227</v>
      </c>
    </row>
    <row r="164" spans="2:13" x14ac:dyDescent="0.3">
      <c r="B164" s="5" t="s">
        <v>29</v>
      </c>
      <c r="C164" s="5" t="s">
        <v>30</v>
      </c>
      <c r="D164" s="6">
        <v>44341</v>
      </c>
      <c r="E164" s="28">
        <v>44341.262314814812</v>
      </c>
      <c r="F164" s="7">
        <v>113</v>
      </c>
      <c r="G164" s="7" t="s">
        <v>229</v>
      </c>
      <c r="H164" s="5" t="s">
        <v>36</v>
      </c>
      <c r="I164" s="30">
        <v>44341</v>
      </c>
      <c r="J164" s="29">
        <v>44341.257152777776</v>
      </c>
      <c r="K164">
        <v>112</v>
      </c>
      <c r="L164" t="s">
        <v>227</v>
      </c>
      <c r="M164" t="s">
        <v>227</v>
      </c>
    </row>
    <row r="165" spans="2:13" ht="28.8" x14ac:dyDescent="0.3">
      <c r="B165" s="5" t="s">
        <v>26</v>
      </c>
      <c r="C165" s="5" t="s">
        <v>32</v>
      </c>
      <c r="D165" s="6">
        <v>44341</v>
      </c>
      <c r="E165" s="28">
        <v>44341.262256944457</v>
      </c>
      <c r="F165" s="7">
        <v>113</v>
      </c>
      <c r="G165" s="7" t="s">
        <v>229</v>
      </c>
      <c r="H165" s="5" t="s">
        <v>35</v>
      </c>
      <c r="I165" s="30">
        <v>44341</v>
      </c>
      <c r="J165" s="29">
        <v>44341.261192129641</v>
      </c>
      <c r="K165">
        <v>112</v>
      </c>
      <c r="L165" t="s">
        <v>227</v>
      </c>
      <c r="M165" t="s">
        <v>227</v>
      </c>
    </row>
    <row r="166" spans="2:13" x14ac:dyDescent="0.3">
      <c r="B166" s="5" t="s">
        <v>26</v>
      </c>
      <c r="C166" s="5" t="s">
        <v>27</v>
      </c>
      <c r="D166" s="6">
        <v>44341</v>
      </c>
      <c r="E166" s="28">
        <v>44341.261006944449</v>
      </c>
      <c r="F166" s="7">
        <v>113</v>
      </c>
      <c r="G166" s="7" t="s">
        <v>229</v>
      </c>
      <c r="H166" s="5" t="s">
        <v>34</v>
      </c>
      <c r="I166" s="30">
        <v>44341</v>
      </c>
      <c r="J166" s="29">
        <v>44341.259594907409</v>
      </c>
      <c r="K166">
        <v>135</v>
      </c>
      <c r="L166" t="s">
        <v>235</v>
      </c>
      <c r="M166" t="s">
        <v>235</v>
      </c>
    </row>
    <row r="167" spans="2:13" x14ac:dyDescent="0.3">
      <c r="B167" s="5" t="s">
        <v>26</v>
      </c>
      <c r="C167" s="5" t="s">
        <v>27</v>
      </c>
      <c r="D167" s="6">
        <v>44341</v>
      </c>
      <c r="E167" s="28">
        <v>44341.259479166671</v>
      </c>
      <c r="F167" s="7">
        <v>113</v>
      </c>
      <c r="G167" s="7" t="s">
        <v>229</v>
      </c>
      <c r="H167" s="5" t="s">
        <v>34</v>
      </c>
      <c r="I167" s="30">
        <v>44341</v>
      </c>
      <c r="J167" s="29">
        <v>44341.255150462966</v>
      </c>
      <c r="K167">
        <v>112</v>
      </c>
      <c r="L167" t="s">
        <v>227</v>
      </c>
      <c r="M167" t="s">
        <v>227</v>
      </c>
    </row>
    <row r="168" spans="2:13" ht="28.8" x14ac:dyDescent="0.3">
      <c r="B168" s="5" t="s">
        <v>26</v>
      </c>
      <c r="C168" s="5" t="s">
        <v>184</v>
      </c>
      <c r="D168" s="6">
        <v>44340</v>
      </c>
      <c r="E168" s="28">
        <v>44340.33934027778</v>
      </c>
      <c r="F168" s="7">
        <v>113</v>
      </c>
      <c r="G168" s="7" t="s">
        <v>229</v>
      </c>
      <c r="H168" s="5" t="s">
        <v>186</v>
      </c>
      <c r="I168" s="30">
        <v>44340</v>
      </c>
      <c r="J168" s="29">
        <v>44340.338090277786</v>
      </c>
      <c r="K168">
        <v>112</v>
      </c>
      <c r="L168" t="s">
        <v>227</v>
      </c>
      <c r="M168" t="s">
        <v>227</v>
      </c>
    </row>
    <row r="169" spans="2:13" x14ac:dyDescent="0.3">
      <c r="B169" s="5" t="s">
        <v>26</v>
      </c>
      <c r="C169" s="5" t="s">
        <v>151</v>
      </c>
      <c r="D169" s="6">
        <v>44340</v>
      </c>
      <c r="E169" s="28">
        <v>44340.33921296295</v>
      </c>
      <c r="F169" s="7">
        <v>113</v>
      </c>
      <c r="G169" s="7" t="s">
        <v>229</v>
      </c>
      <c r="H169" s="5" t="s">
        <v>181</v>
      </c>
      <c r="I169" s="30">
        <v>44340</v>
      </c>
      <c r="J169" s="29">
        <v>44340.328368055547</v>
      </c>
      <c r="K169">
        <v>112</v>
      </c>
      <c r="L169" t="s">
        <v>227</v>
      </c>
      <c r="M169" t="s">
        <v>227</v>
      </c>
    </row>
    <row r="170" spans="2:13" x14ac:dyDescent="0.3">
      <c r="B170" s="5" t="s">
        <v>26</v>
      </c>
      <c r="C170" s="5" t="s">
        <v>166</v>
      </c>
      <c r="D170" s="6">
        <v>44340</v>
      </c>
      <c r="E170" s="28">
        <v>44340.3362962963</v>
      </c>
      <c r="F170" s="7">
        <v>113</v>
      </c>
      <c r="G170" s="7" t="s">
        <v>229</v>
      </c>
      <c r="H170" s="5" t="s">
        <v>182</v>
      </c>
      <c r="I170" s="30">
        <v>44340</v>
      </c>
      <c r="J170" s="29">
        <v>44340.331516203703</v>
      </c>
      <c r="K170">
        <v>112</v>
      </c>
      <c r="L170" t="s">
        <v>227</v>
      </c>
      <c r="M170" t="s">
        <v>227</v>
      </c>
    </row>
    <row r="171" spans="2:13" x14ac:dyDescent="0.3">
      <c r="B171" s="5" t="s">
        <v>26</v>
      </c>
      <c r="C171" s="5" t="s">
        <v>143</v>
      </c>
      <c r="D171" s="6">
        <v>44340</v>
      </c>
      <c r="E171" s="28">
        <v>44340.335960648139</v>
      </c>
      <c r="F171" s="7">
        <v>113</v>
      </c>
      <c r="G171" s="7" t="s">
        <v>229</v>
      </c>
      <c r="H171" s="5" t="s">
        <v>155</v>
      </c>
      <c r="I171" s="30">
        <v>44340</v>
      </c>
      <c r="J171" s="29">
        <v>44340.325243055544</v>
      </c>
      <c r="K171">
        <v>112</v>
      </c>
      <c r="L171" t="s">
        <v>227</v>
      </c>
      <c r="M171" t="s">
        <v>227</v>
      </c>
    </row>
    <row r="172" spans="2:13" ht="28.8" x14ac:dyDescent="0.3">
      <c r="B172" s="5" t="s">
        <v>26</v>
      </c>
      <c r="C172" s="5" t="s">
        <v>174</v>
      </c>
      <c r="D172" s="6">
        <v>44340</v>
      </c>
      <c r="E172" s="28">
        <v>44340.333275462966</v>
      </c>
      <c r="F172" s="7">
        <v>113</v>
      </c>
      <c r="G172" s="7" t="s">
        <v>229</v>
      </c>
      <c r="H172" s="5" t="s">
        <v>180</v>
      </c>
      <c r="I172" s="30">
        <v>44340</v>
      </c>
      <c r="J172" s="29">
        <v>44340.332337962966</v>
      </c>
      <c r="K172">
        <v>112</v>
      </c>
      <c r="L172" t="s">
        <v>227</v>
      </c>
      <c r="M172" t="s">
        <v>227</v>
      </c>
    </row>
    <row r="173" spans="2:13" ht="28.8" x14ac:dyDescent="0.3">
      <c r="B173" s="5" t="s">
        <v>26</v>
      </c>
      <c r="C173" s="5" t="s">
        <v>164</v>
      </c>
      <c r="D173" s="6">
        <v>44340</v>
      </c>
      <c r="E173" s="28">
        <v>44340.332719907405</v>
      </c>
      <c r="F173" s="7">
        <v>113</v>
      </c>
      <c r="G173" s="7" t="s">
        <v>229</v>
      </c>
      <c r="H173" s="5" t="s">
        <v>178</v>
      </c>
      <c r="I173" s="30">
        <v>44340</v>
      </c>
      <c r="J173" s="29">
        <v>44340.331724537034</v>
      </c>
      <c r="K173">
        <v>112</v>
      </c>
      <c r="L173" t="s">
        <v>227</v>
      </c>
      <c r="M173" t="s">
        <v>227</v>
      </c>
    </row>
    <row r="174" spans="2:13" x14ac:dyDescent="0.3">
      <c r="B174" s="5" t="s">
        <v>26</v>
      </c>
      <c r="C174" s="5" t="s">
        <v>149</v>
      </c>
      <c r="D174" s="6">
        <v>44340</v>
      </c>
      <c r="E174" s="28">
        <v>44340.332650462966</v>
      </c>
      <c r="F174" s="7">
        <v>113</v>
      </c>
      <c r="G174" s="7" t="s">
        <v>229</v>
      </c>
      <c r="H174" s="5" t="s">
        <v>177</v>
      </c>
      <c r="I174" s="30">
        <v>44340</v>
      </c>
      <c r="J174" s="29">
        <v>44340.327824074076</v>
      </c>
      <c r="K174">
        <v>112</v>
      </c>
      <c r="L174" t="s">
        <v>227</v>
      </c>
      <c r="M174" t="s">
        <v>227</v>
      </c>
    </row>
    <row r="175" spans="2:13" ht="28.8" x14ac:dyDescent="0.3">
      <c r="B175" s="5" t="s">
        <v>29</v>
      </c>
      <c r="C175" s="5" t="s">
        <v>158</v>
      </c>
      <c r="D175" s="6">
        <v>44340</v>
      </c>
      <c r="E175" s="28">
        <v>44340.33225694445</v>
      </c>
      <c r="F175" s="7">
        <v>113</v>
      </c>
      <c r="G175" s="7" t="s">
        <v>229</v>
      </c>
      <c r="H175" s="5" t="s">
        <v>170</v>
      </c>
      <c r="I175" s="30">
        <v>44340</v>
      </c>
      <c r="J175" s="29">
        <v>44340.331678240742</v>
      </c>
      <c r="K175">
        <v>112</v>
      </c>
      <c r="L175" t="s">
        <v>227</v>
      </c>
      <c r="M175" t="s">
        <v>227</v>
      </c>
    </row>
    <row r="176" spans="2:13" ht="28.8" x14ac:dyDescent="0.3">
      <c r="B176" s="5" t="s">
        <v>26</v>
      </c>
      <c r="C176" s="5" t="s">
        <v>156</v>
      </c>
      <c r="D176" s="6">
        <v>44340</v>
      </c>
      <c r="E176" s="28">
        <v>44340.332002314819</v>
      </c>
      <c r="F176" s="7">
        <v>113</v>
      </c>
      <c r="G176" s="7" t="s">
        <v>229</v>
      </c>
      <c r="H176" s="5" t="s">
        <v>172</v>
      </c>
      <c r="I176" s="30">
        <v>44340</v>
      </c>
      <c r="J176" s="29">
        <v>44340.331030092595</v>
      </c>
      <c r="K176">
        <v>112</v>
      </c>
      <c r="L176" t="s">
        <v>227</v>
      </c>
      <c r="M176" t="s">
        <v>227</v>
      </c>
    </row>
    <row r="177" spans="2:13" ht="28.8" x14ac:dyDescent="0.3">
      <c r="B177" s="5" t="s">
        <v>26</v>
      </c>
      <c r="C177" s="5" t="s">
        <v>162</v>
      </c>
      <c r="D177" s="6">
        <v>44340</v>
      </c>
      <c r="E177" s="28">
        <v>44340.33185185185</v>
      </c>
      <c r="F177" s="7">
        <v>113</v>
      </c>
      <c r="G177" s="7" t="s">
        <v>229</v>
      </c>
      <c r="H177" s="5" t="s">
        <v>176</v>
      </c>
      <c r="I177" s="30">
        <v>44340</v>
      </c>
      <c r="J177" s="29">
        <v>44340.331782407411</v>
      </c>
      <c r="K177">
        <v>112</v>
      </c>
      <c r="L177" t="s">
        <v>227</v>
      </c>
      <c r="M177" t="s">
        <v>227</v>
      </c>
    </row>
    <row r="178" spans="2:13" ht="28.8" x14ac:dyDescent="0.3">
      <c r="B178" s="5" t="s">
        <v>29</v>
      </c>
      <c r="C178" s="5" t="s">
        <v>153</v>
      </c>
      <c r="D178" s="6">
        <v>44340</v>
      </c>
      <c r="E178" s="28">
        <v>44340.331284722226</v>
      </c>
      <c r="F178" s="7">
        <v>113</v>
      </c>
      <c r="G178" s="7" t="s">
        <v>229</v>
      </c>
      <c r="H178" s="5" t="s">
        <v>168</v>
      </c>
      <c r="I178" s="30">
        <v>44340</v>
      </c>
      <c r="J178" s="29">
        <v>44340.330462962964</v>
      </c>
      <c r="K178">
        <v>112</v>
      </c>
      <c r="L178" t="s">
        <v>227</v>
      </c>
      <c r="M178" t="s">
        <v>227</v>
      </c>
    </row>
    <row r="179" spans="2:13" x14ac:dyDescent="0.3">
      <c r="B179" s="5" t="s">
        <v>29</v>
      </c>
      <c r="C179" s="5" t="s">
        <v>147</v>
      </c>
      <c r="D179" s="6">
        <v>44340</v>
      </c>
      <c r="E179" s="28">
        <v>44340.330682870372</v>
      </c>
      <c r="F179" s="7">
        <v>113</v>
      </c>
      <c r="G179" s="7" t="s">
        <v>229</v>
      </c>
      <c r="H179" s="5" t="s">
        <v>160</v>
      </c>
      <c r="I179" s="30">
        <v>44340</v>
      </c>
      <c r="J179" s="29">
        <v>44340.325659722221</v>
      </c>
      <c r="K179">
        <v>112</v>
      </c>
      <c r="L179" t="s">
        <v>227</v>
      </c>
      <c r="M179" t="s">
        <v>227</v>
      </c>
    </row>
    <row r="180" spans="2:13" x14ac:dyDescent="0.3">
      <c r="B180" s="5" t="s">
        <v>29</v>
      </c>
      <c r="C180" s="5" t="s">
        <v>145</v>
      </c>
      <c r="D180" s="6">
        <v>44340</v>
      </c>
      <c r="E180" s="28">
        <v>44340.330324074064</v>
      </c>
      <c r="F180" s="7">
        <v>113</v>
      </c>
      <c r="G180" s="7" t="s">
        <v>229</v>
      </c>
      <c r="H180" s="5" t="s">
        <v>183</v>
      </c>
      <c r="I180" s="30">
        <v>44340</v>
      </c>
      <c r="J180" s="29">
        <v>44340.324999999997</v>
      </c>
      <c r="K180">
        <v>112</v>
      </c>
      <c r="L180" t="s">
        <v>227</v>
      </c>
      <c r="M180" t="s">
        <v>227</v>
      </c>
    </row>
    <row r="181" spans="2:13" x14ac:dyDescent="0.3">
      <c r="B181" s="5" t="s">
        <v>26</v>
      </c>
      <c r="C181" s="5" t="s">
        <v>141</v>
      </c>
      <c r="D181" s="6">
        <v>44340</v>
      </c>
      <c r="E181" s="28">
        <v>44340.325439814813</v>
      </c>
      <c r="F181" s="7">
        <v>113</v>
      </c>
      <c r="G181" s="7" t="s">
        <v>229</v>
      </c>
      <c r="H181" s="5" t="s">
        <v>161</v>
      </c>
      <c r="I181" s="30">
        <v>44340</v>
      </c>
      <c r="J181" s="29">
        <v>44340.320729166662</v>
      </c>
      <c r="K181">
        <v>112</v>
      </c>
      <c r="L181" t="s">
        <v>227</v>
      </c>
      <c r="M181" t="s">
        <v>227</v>
      </c>
    </row>
    <row r="182" spans="2:13" x14ac:dyDescent="0.3">
      <c r="B182" s="5" t="s">
        <v>26</v>
      </c>
      <c r="C182" s="5" t="s">
        <v>109</v>
      </c>
      <c r="D182" s="6">
        <v>44340</v>
      </c>
      <c r="E182" s="28">
        <v>44340.320590277785</v>
      </c>
      <c r="F182" s="7">
        <v>113</v>
      </c>
      <c r="G182" s="7" t="s">
        <v>229</v>
      </c>
      <c r="H182" s="5" t="s">
        <v>137</v>
      </c>
      <c r="I182" s="30">
        <v>44340</v>
      </c>
      <c r="J182" s="29">
        <v>44340.318541666675</v>
      </c>
      <c r="K182">
        <v>135</v>
      </c>
      <c r="L182" t="s">
        <v>235</v>
      </c>
      <c r="M182" t="s">
        <v>235</v>
      </c>
    </row>
    <row r="183" spans="2:13" ht="28.8" x14ac:dyDescent="0.3">
      <c r="B183" s="5" t="s">
        <v>29</v>
      </c>
      <c r="C183" s="5" t="s">
        <v>135</v>
      </c>
      <c r="D183" s="6">
        <v>44340</v>
      </c>
      <c r="E183" s="28">
        <v>44340.319513888891</v>
      </c>
      <c r="F183" s="7">
        <v>113</v>
      </c>
      <c r="G183" s="7" t="s">
        <v>229</v>
      </c>
      <c r="H183" s="5" t="s">
        <v>140</v>
      </c>
      <c r="I183" s="30">
        <v>44340</v>
      </c>
      <c r="J183" s="29">
        <v>44340.319409722222</v>
      </c>
      <c r="K183">
        <v>106</v>
      </c>
      <c r="L183" t="s">
        <v>224</v>
      </c>
      <c r="M183" t="s">
        <v>224</v>
      </c>
    </row>
    <row r="184" spans="2:13" ht="28.8" x14ac:dyDescent="0.3">
      <c r="B184" s="5" t="s">
        <v>26</v>
      </c>
      <c r="C184" s="5" t="s">
        <v>131</v>
      </c>
      <c r="D184" s="6">
        <v>44340</v>
      </c>
      <c r="E184" s="28">
        <v>44340.318993055553</v>
      </c>
      <c r="F184" s="7">
        <v>113</v>
      </c>
      <c r="G184" s="7" t="s">
        <v>229</v>
      </c>
      <c r="H184" s="5" t="s">
        <v>138</v>
      </c>
      <c r="I184" s="30">
        <v>44340</v>
      </c>
      <c r="J184" s="29">
        <v>44340.318055555552</v>
      </c>
      <c r="K184">
        <v>112</v>
      </c>
      <c r="L184" t="s">
        <v>227</v>
      </c>
      <c r="M184" t="s">
        <v>227</v>
      </c>
    </row>
    <row r="185" spans="2:13" x14ac:dyDescent="0.3">
      <c r="B185" s="5" t="s">
        <v>26</v>
      </c>
      <c r="C185" s="5" t="s">
        <v>109</v>
      </c>
      <c r="D185" s="6">
        <v>44340</v>
      </c>
      <c r="E185" s="28">
        <v>44340.318495370375</v>
      </c>
      <c r="F185" s="7">
        <v>113</v>
      </c>
      <c r="G185" s="7" t="s">
        <v>229</v>
      </c>
      <c r="H185" s="5" t="s">
        <v>137</v>
      </c>
      <c r="I185" s="30">
        <v>44340</v>
      </c>
      <c r="J185" s="29">
        <v>44340.308692129634</v>
      </c>
      <c r="K185">
        <v>112</v>
      </c>
      <c r="L185" t="s">
        <v>227</v>
      </c>
      <c r="M185" t="s">
        <v>227</v>
      </c>
    </row>
    <row r="186" spans="2:13" ht="28.8" x14ac:dyDescent="0.3">
      <c r="B186" s="5" t="s">
        <v>26</v>
      </c>
      <c r="C186" s="5" t="s">
        <v>124</v>
      </c>
      <c r="D186" s="6">
        <v>44340</v>
      </c>
      <c r="E186" s="28">
        <v>44340.317974537036</v>
      </c>
      <c r="F186" s="7">
        <v>113</v>
      </c>
      <c r="G186" s="7" t="s">
        <v>229</v>
      </c>
      <c r="H186" s="5" t="s">
        <v>133</v>
      </c>
      <c r="I186" s="30">
        <v>44340</v>
      </c>
      <c r="J186" s="29">
        <v>44340.317615740743</v>
      </c>
      <c r="K186">
        <v>112</v>
      </c>
      <c r="L186" t="s">
        <v>227</v>
      </c>
      <c r="M186" t="s">
        <v>227</v>
      </c>
    </row>
    <row r="187" spans="2:13" x14ac:dyDescent="0.3">
      <c r="B187" s="5" t="s">
        <v>29</v>
      </c>
      <c r="C187" s="5" t="s">
        <v>120</v>
      </c>
      <c r="D187" s="6">
        <v>44340</v>
      </c>
      <c r="E187" s="28">
        <v>44340.317893518521</v>
      </c>
      <c r="F187" s="7">
        <v>113</v>
      </c>
      <c r="G187" s="7" t="s">
        <v>229</v>
      </c>
      <c r="H187" s="5" t="s">
        <v>130</v>
      </c>
      <c r="I187" s="30">
        <v>44340</v>
      </c>
      <c r="J187" s="29">
        <v>44340.312650462962</v>
      </c>
      <c r="K187">
        <v>112</v>
      </c>
      <c r="L187" t="s">
        <v>227</v>
      </c>
      <c r="M187" t="s">
        <v>227</v>
      </c>
    </row>
    <row r="188" spans="2:13" x14ac:dyDescent="0.3">
      <c r="B188" s="5" t="s">
        <v>29</v>
      </c>
      <c r="C188" s="5" t="s">
        <v>107</v>
      </c>
      <c r="D188" s="6">
        <v>44340</v>
      </c>
      <c r="E188" s="28">
        <v>44340.317430555551</v>
      </c>
      <c r="F188" s="7">
        <v>113</v>
      </c>
      <c r="G188" s="7" t="s">
        <v>229</v>
      </c>
      <c r="H188" s="5" t="s">
        <v>115</v>
      </c>
      <c r="I188" s="30">
        <v>44340</v>
      </c>
      <c r="J188" s="29">
        <v>44340.306932870364</v>
      </c>
      <c r="K188">
        <v>112</v>
      </c>
      <c r="L188" t="s">
        <v>227</v>
      </c>
      <c r="M188" t="s">
        <v>227</v>
      </c>
    </row>
    <row r="189" spans="2:13" x14ac:dyDescent="0.3">
      <c r="B189" s="5" t="s">
        <v>29</v>
      </c>
      <c r="C189" s="5" t="s">
        <v>116</v>
      </c>
      <c r="D189" s="6">
        <v>44340</v>
      </c>
      <c r="E189" s="28">
        <v>44340.315567129626</v>
      </c>
      <c r="F189" s="7">
        <v>113</v>
      </c>
      <c r="G189" s="7" t="s">
        <v>229</v>
      </c>
      <c r="H189" s="5" t="s">
        <v>128</v>
      </c>
      <c r="I189" s="30">
        <v>44340</v>
      </c>
      <c r="J189" s="29">
        <v>44340.311296296291</v>
      </c>
      <c r="K189">
        <v>112</v>
      </c>
      <c r="L189" t="s">
        <v>227</v>
      </c>
      <c r="M189" t="s">
        <v>227</v>
      </c>
    </row>
    <row r="190" spans="2:13" x14ac:dyDescent="0.3">
      <c r="B190" s="5" t="s">
        <v>29</v>
      </c>
      <c r="C190" s="5" t="s">
        <v>113</v>
      </c>
      <c r="D190" s="6">
        <v>44340</v>
      </c>
      <c r="E190" s="28">
        <v>44340.315289351856</v>
      </c>
      <c r="F190" s="7">
        <v>113</v>
      </c>
      <c r="G190" s="7" t="s">
        <v>229</v>
      </c>
      <c r="H190" s="5" t="s">
        <v>129</v>
      </c>
      <c r="I190" s="30">
        <v>44340</v>
      </c>
      <c r="J190" s="29">
        <v>44340.310486111113</v>
      </c>
      <c r="K190">
        <v>112</v>
      </c>
      <c r="L190" t="s">
        <v>227</v>
      </c>
      <c r="M190" t="s">
        <v>227</v>
      </c>
    </row>
    <row r="191" spans="2:13" ht="28.8" x14ac:dyDescent="0.3">
      <c r="B191" s="5" t="s">
        <v>29</v>
      </c>
      <c r="C191" s="5" t="s">
        <v>122</v>
      </c>
      <c r="D191" s="6">
        <v>44340</v>
      </c>
      <c r="E191" s="28">
        <v>44340.31422453704</v>
      </c>
      <c r="F191" s="7">
        <v>113</v>
      </c>
      <c r="G191" s="7" t="s">
        <v>229</v>
      </c>
      <c r="H191" s="5" t="s">
        <v>126</v>
      </c>
      <c r="I191" s="30">
        <v>44340</v>
      </c>
      <c r="J191" s="29">
        <v>44340.314108796301</v>
      </c>
      <c r="K191">
        <v>112</v>
      </c>
      <c r="L191" t="s">
        <v>227</v>
      </c>
      <c r="M191" t="s">
        <v>227</v>
      </c>
    </row>
    <row r="192" spans="2:13" x14ac:dyDescent="0.3">
      <c r="B192" s="5" t="s">
        <v>29</v>
      </c>
      <c r="C192" s="5" t="s">
        <v>105</v>
      </c>
      <c r="D192" s="6">
        <v>44340</v>
      </c>
      <c r="E192" s="28">
        <v>44340.311423611114</v>
      </c>
      <c r="F192" s="7">
        <v>113</v>
      </c>
      <c r="G192" s="7" t="s">
        <v>229</v>
      </c>
      <c r="H192" s="5" t="s">
        <v>127</v>
      </c>
      <c r="I192" s="30">
        <v>44340</v>
      </c>
      <c r="J192" s="29">
        <v>44340.307037037041</v>
      </c>
      <c r="K192">
        <v>112</v>
      </c>
      <c r="L192" t="s">
        <v>227</v>
      </c>
      <c r="M192" t="s">
        <v>227</v>
      </c>
    </row>
    <row r="193" spans="2:13" ht="28.8" x14ac:dyDescent="0.3">
      <c r="B193" s="5" t="s">
        <v>26</v>
      </c>
      <c r="C193" s="5" t="s">
        <v>111</v>
      </c>
      <c r="D193" s="6">
        <v>44340</v>
      </c>
      <c r="E193" s="28">
        <v>44340.310983796298</v>
      </c>
      <c r="F193" s="7">
        <v>113</v>
      </c>
      <c r="G193" s="7" t="s">
        <v>229</v>
      </c>
      <c r="H193" s="5" t="s">
        <v>118</v>
      </c>
      <c r="I193" s="30">
        <v>44340</v>
      </c>
      <c r="J193" s="29">
        <v>44340.310891203706</v>
      </c>
      <c r="K193">
        <v>106</v>
      </c>
      <c r="L193" t="s">
        <v>224</v>
      </c>
      <c r="M193" t="s">
        <v>224</v>
      </c>
    </row>
    <row r="194" spans="2:13" x14ac:dyDescent="0.3">
      <c r="B194" s="5" t="s">
        <v>26</v>
      </c>
      <c r="C194" s="5" t="s">
        <v>95</v>
      </c>
      <c r="D194" s="6">
        <v>44340</v>
      </c>
      <c r="E194" s="28">
        <v>44340.308969907404</v>
      </c>
      <c r="F194" s="7">
        <v>113</v>
      </c>
      <c r="G194" s="7" t="s">
        <v>229</v>
      </c>
      <c r="H194" s="5" t="s">
        <v>102</v>
      </c>
      <c r="I194" s="30">
        <v>44340</v>
      </c>
      <c r="J194" s="29">
        <v>44340.298680555556</v>
      </c>
      <c r="K194">
        <v>112</v>
      </c>
      <c r="L194" t="s">
        <v>227</v>
      </c>
      <c r="M194" t="s">
        <v>227</v>
      </c>
    </row>
    <row r="195" spans="2:13" ht="28.8" x14ac:dyDescent="0.3">
      <c r="B195" s="5" t="s">
        <v>29</v>
      </c>
      <c r="C195" s="5" t="s">
        <v>100</v>
      </c>
      <c r="D195" s="6">
        <v>44340</v>
      </c>
      <c r="E195" s="28">
        <v>44340.305590277771</v>
      </c>
      <c r="F195" s="7">
        <v>113</v>
      </c>
      <c r="G195" s="7" t="s">
        <v>229</v>
      </c>
      <c r="H195" s="5" t="s">
        <v>103</v>
      </c>
      <c r="I195" s="30">
        <v>44340</v>
      </c>
      <c r="J195" s="29">
        <v>44340.305138888885</v>
      </c>
      <c r="K195">
        <v>112</v>
      </c>
      <c r="L195" t="s">
        <v>227</v>
      </c>
      <c r="M195" t="s">
        <v>227</v>
      </c>
    </row>
    <row r="196" spans="2:13" ht="28.8" x14ac:dyDescent="0.3">
      <c r="B196" s="5" t="s">
        <v>29</v>
      </c>
      <c r="C196" s="5" t="s">
        <v>97</v>
      </c>
      <c r="D196" s="6">
        <v>44340</v>
      </c>
      <c r="E196" s="28">
        <v>44340.301759259259</v>
      </c>
      <c r="F196" s="7">
        <v>113</v>
      </c>
      <c r="G196" s="7" t="s">
        <v>229</v>
      </c>
      <c r="H196" s="5" t="s">
        <v>99</v>
      </c>
      <c r="I196" s="30">
        <v>44340</v>
      </c>
      <c r="J196" s="29">
        <v>44340.300555555557</v>
      </c>
      <c r="K196">
        <v>112</v>
      </c>
      <c r="L196" t="s">
        <v>227</v>
      </c>
      <c r="M196" t="s">
        <v>227</v>
      </c>
    </row>
    <row r="197" spans="2:13" x14ac:dyDescent="0.3">
      <c r="B197" s="5" t="s">
        <v>29</v>
      </c>
      <c r="C197" s="5" t="s">
        <v>74</v>
      </c>
      <c r="D197" s="6">
        <v>44340</v>
      </c>
      <c r="E197" s="28">
        <v>44340.296921296285</v>
      </c>
      <c r="F197" s="7">
        <v>113</v>
      </c>
      <c r="G197" s="7" t="s">
        <v>229</v>
      </c>
      <c r="H197" s="5" t="s">
        <v>94</v>
      </c>
      <c r="I197" s="30">
        <v>44340</v>
      </c>
      <c r="J197" s="29">
        <v>44340.292453703696</v>
      </c>
      <c r="K197">
        <v>112</v>
      </c>
      <c r="L197" t="s">
        <v>227</v>
      </c>
      <c r="M197" t="s">
        <v>227</v>
      </c>
    </row>
    <row r="198" spans="2:13" x14ac:dyDescent="0.3">
      <c r="B198" s="5" t="s">
        <v>29</v>
      </c>
      <c r="C198" s="5" t="s">
        <v>60</v>
      </c>
      <c r="D198" s="6">
        <v>44340</v>
      </c>
      <c r="E198" s="28">
        <v>44340.296701388892</v>
      </c>
      <c r="F198" s="7">
        <v>113</v>
      </c>
      <c r="G198" s="7" t="s">
        <v>229</v>
      </c>
      <c r="H198" s="5" t="s">
        <v>76</v>
      </c>
      <c r="I198" s="30">
        <v>44340</v>
      </c>
      <c r="J198" s="29">
        <v>44340.286111111112</v>
      </c>
      <c r="K198">
        <v>112</v>
      </c>
      <c r="L198" t="s">
        <v>227</v>
      </c>
      <c r="M198" t="s">
        <v>227</v>
      </c>
    </row>
    <row r="199" spans="2:13" ht="28.8" x14ac:dyDescent="0.3">
      <c r="B199" s="5" t="s">
        <v>26</v>
      </c>
      <c r="C199" s="5" t="s">
        <v>85</v>
      </c>
      <c r="D199" s="6">
        <v>44340</v>
      </c>
      <c r="E199" s="28">
        <v>44340.295578703706</v>
      </c>
      <c r="F199" s="7">
        <v>113</v>
      </c>
      <c r="G199" s="7" t="s">
        <v>229</v>
      </c>
      <c r="H199" s="5" t="s">
        <v>89</v>
      </c>
      <c r="I199" s="30">
        <v>44340</v>
      </c>
      <c r="J199" s="29">
        <v>44340.294768518521</v>
      </c>
      <c r="K199">
        <v>112</v>
      </c>
      <c r="L199" t="s">
        <v>227</v>
      </c>
      <c r="M199" t="s">
        <v>227</v>
      </c>
    </row>
    <row r="200" spans="2:13" ht="28.8" x14ac:dyDescent="0.3">
      <c r="B200" s="5" t="s">
        <v>29</v>
      </c>
      <c r="C200" s="5" t="s">
        <v>83</v>
      </c>
      <c r="D200" s="6">
        <v>44340</v>
      </c>
      <c r="E200" s="28">
        <v>44340.295115740744</v>
      </c>
      <c r="F200" s="7">
        <v>113</v>
      </c>
      <c r="G200" s="7" t="s">
        <v>229</v>
      </c>
      <c r="H200" s="5" t="s">
        <v>92</v>
      </c>
      <c r="I200" s="30">
        <v>44340</v>
      </c>
      <c r="J200" s="29">
        <v>44340.294594907413</v>
      </c>
      <c r="K200">
        <v>112</v>
      </c>
      <c r="L200" t="s">
        <v>227</v>
      </c>
      <c r="M200" t="s">
        <v>227</v>
      </c>
    </row>
    <row r="201" spans="2:13" ht="28.8" x14ac:dyDescent="0.3">
      <c r="B201" s="5" t="s">
        <v>26</v>
      </c>
      <c r="C201" s="5" t="s">
        <v>72</v>
      </c>
      <c r="D201" s="6">
        <v>44340</v>
      </c>
      <c r="E201" s="28">
        <v>44340.29451388889</v>
      </c>
      <c r="F201" s="7">
        <v>113</v>
      </c>
      <c r="G201" s="7" t="s">
        <v>229</v>
      </c>
      <c r="H201" s="5" t="s">
        <v>87</v>
      </c>
      <c r="I201" s="30">
        <v>44340</v>
      </c>
      <c r="J201" s="29">
        <v>44340.29383101852</v>
      </c>
      <c r="K201">
        <v>112</v>
      </c>
      <c r="L201" t="s">
        <v>227</v>
      </c>
      <c r="M201" t="s">
        <v>227</v>
      </c>
    </row>
    <row r="202" spans="2:13" ht="28.8" x14ac:dyDescent="0.3">
      <c r="B202" s="5" t="s">
        <v>26</v>
      </c>
      <c r="C202" s="5" t="s">
        <v>79</v>
      </c>
      <c r="D202" s="6">
        <v>44340</v>
      </c>
      <c r="E202" s="28">
        <v>44340.293912037043</v>
      </c>
      <c r="F202" s="7">
        <v>113</v>
      </c>
      <c r="G202" s="7" t="s">
        <v>229</v>
      </c>
      <c r="H202" s="5" t="s">
        <v>81</v>
      </c>
      <c r="I202" s="30">
        <v>44340</v>
      </c>
      <c r="J202" s="29">
        <v>44340.293715277789</v>
      </c>
      <c r="K202">
        <v>112</v>
      </c>
      <c r="L202" t="s">
        <v>227</v>
      </c>
      <c r="M202" t="s">
        <v>227</v>
      </c>
    </row>
    <row r="203" spans="2:13" x14ac:dyDescent="0.3">
      <c r="B203" s="5" t="s">
        <v>26</v>
      </c>
      <c r="C203" s="5" t="s">
        <v>54</v>
      </c>
      <c r="D203" s="6">
        <v>44340</v>
      </c>
      <c r="E203" s="28">
        <v>44340.29343749999</v>
      </c>
      <c r="F203" s="7">
        <v>113</v>
      </c>
      <c r="G203" s="7" t="s">
        <v>229</v>
      </c>
      <c r="H203" s="5" t="s">
        <v>88</v>
      </c>
      <c r="I203" s="30">
        <v>44340</v>
      </c>
      <c r="J203" s="29">
        <v>44340.290925925918</v>
      </c>
      <c r="K203">
        <v>135</v>
      </c>
      <c r="L203" t="s">
        <v>235</v>
      </c>
      <c r="M203" t="s">
        <v>235</v>
      </c>
    </row>
    <row r="204" spans="2:13" x14ac:dyDescent="0.3">
      <c r="B204" s="5" t="s">
        <v>26</v>
      </c>
      <c r="C204" s="5" t="s">
        <v>64</v>
      </c>
      <c r="D204" s="6">
        <v>44340</v>
      </c>
      <c r="E204" s="28">
        <v>44340.293368055558</v>
      </c>
      <c r="F204" s="7">
        <v>113</v>
      </c>
      <c r="G204" s="7" t="s">
        <v>229</v>
      </c>
      <c r="H204" s="5" t="s">
        <v>90</v>
      </c>
      <c r="I204" s="30">
        <v>44340</v>
      </c>
      <c r="J204" s="29">
        <v>44340.288530092592</v>
      </c>
      <c r="K204">
        <v>112</v>
      </c>
      <c r="L204" t="s">
        <v>227</v>
      </c>
      <c r="M204" t="s">
        <v>227</v>
      </c>
    </row>
    <row r="205" spans="2:13" ht="28.8" x14ac:dyDescent="0.3">
      <c r="B205" s="5" t="s">
        <v>29</v>
      </c>
      <c r="C205" s="5" t="s">
        <v>70</v>
      </c>
      <c r="D205" s="6">
        <v>44340</v>
      </c>
      <c r="E205" s="28">
        <v>44340.293310185196</v>
      </c>
      <c r="F205" s="7">
        <v>113</v>
      </c>
      <c r="G205" s="7" t="s">
        <v>229</v>
      </c>
      <c r="H205" s="5" t="s">
        <v>77</v>
      </c>
      <c r="I205" s="30">
        <v>44340</v>
      </c>
      <c r="J205" s="29">
        <v>44340.292233796303</v>
      </c>
      <c r="K205">
        <v>112</v>
      </c>
      <c r="L205" t="s">
        <v>227</v>
      </c>
      <c r="M205" t="s">
        <v>227</v>
      </c>
    </row>
    <row r="206" spans="2:13" x14ac:dyDescent="0.3">
      <c r="B206" s="5" t="s">
        <v>26</v>
      </c>
      <c r="C206" s="5" t="s">
        <v>62</v>
      </c>
      <c r="D206" s="6">
        <v>44340</v>
      </c>
      <c r="E206" s="28">
        <v>44340.292326388888</v>
      </c>
      <c r="F206" s="7">
        <v>113</v>
      </c>
      <c r="G206" s="7" t="s">
        <v>229</v>
      </c>
      <c r="H206" s="5" t="s">
        <v>63</v>
      </c>
      <c r="I206" s="30">
        <v>44340</v>
      </c>
      <c r="J206" s="29">
        <v>44340.287766203699</v>
      </c>
      <c r="K206">
        <v>112</v>
      </c>
      <c r="L206" t="s">
        <v>227</v>
      </c>
      <c r="M206" t="s">
        <v>227</v>
      </c>
    </row>
    <row r="207" spans="2:13" x14ac:dyDescent="0.3">
      <c r="B207" s="5" t="s">
        <v>26</v>
      </c>
      <c r="C207" s="5" t="s">
        <v>56</v>
      </c>
      <c r="D207" s="6">
        <v>44340</v>
      </c>
      <c r="E207" s="28">
        <v>44340.291215277772</v>
      </c>
      <c r="F207" s="7">
        <v>113</v>
      </c>
      <c r="G207" s="7" t="s">
        <v>229</v>
      </c>
      <c r="H207" s="5" t="s">
        <v>68</v>
      </c>
      <c r="I207" s="30">
        <v>44340</v>
      </c>
      <c r="J207" s="29">
        <v>44340.286481481482</v>
      </c>
      <c r="K207">
        <v>112</v>
      </c>
      <c r="L207" t="s">
        <v>227</v>
      </c>
      <c r="M207" t="s">
        <v>227</v>
      </c>
    </row>
    <row r="208" spans="2:13" x14ac:dyDescent="0.3">
      <c r="B208" s="5" t="s">
        <v>26</v>
      </c>
      <c r="C208" s="5" t="s">
        <v>54</v>
      </c>
      <c r="D208" s="6">
        <v>44340</v>
      </c>
      <c r="E208" s="28">
        <v>44340.290902777771</v>
      </c>
      <c r="F208" s="7">
        <v>113</v>
      </c>
      <c r="G208" s="7" t="s">
        <v>229</v>
      </c>
      <c r="H208" s="5" t="s">
        <v>88</v>
      </c>
      <c r="I208" s="30">
        <v>44340</v>
      </c>
      <c r="J208" s="29">
        <v>44340.285624999997</v>
      </c>
      <c r="K208">
        <v>112</v>
      </c>
      <c r="L208" t="s">
        <v>227</v>
      </c>
      <c r="M208" t="s">
        <v>227</v>
      </c>
    </row>
    <row r="209" spans="2:13" x14ac:dyDescent="0.3">
      <c r="B209" s="5" t="s">
        <v>29</v>
      </c>
      <c r="C209" s="5" t="s">
        <v>58</v>
      </c>
      <c r="D209" s="6">
        <v>44340</v>
      </c>
      <c r="E209" s="28">
        <v>44340.290856481479</v>
      </c>
      <c r="F209" s="7">
        <v>113</v>
      </c>
      <c r="G209" s="7" t="s">
        <v>229</v>
      </c>
      <c r="H209" s="5" t="s">
        <v>69</v>
      </c>
      <c r="I209" s="30">
        <v>44340</v>
      </c>
      <c r="J209" s="29">
        <v>44340.286215277774</v>
      </c>
      <c r="K209">
        <v>112</v>
      </c>
      <c r="L209" t="s">
        <v>227</v>
      </c>
      <c r="M209" t="s">
        <v>227</v>
      </c>
    </row>
    <row r="210" spans="2:13" x14ac:dyDescent="0.3">
      <c r="B210" s="5" t="s">
        <v>26</v>
      </c>
      <c r="C210" s="5" t="s">
        <v>52</v>
      </c>
      <c r="D210" s="6">
        <v>44340</v>
      </c>
      <c r="E210" s="28">
        <v>44340.289861111116</v>
      </c>
      <c r="F210" s="7">
        <v>113</v>
      </c>
      <c r="G210" s="7" t="s">
        <v>229</v>
      </c>
      <c r="H210" s="5" t="s">
        <v>66</v>
      </c>
      <c r="I210" s="30">
        <v>44340</v>
      </c>
      <c r="J210" s="29">
        <v>44340.28533564815</v>
      </c>
      <c r="K210">
        <v>112</v>
      </c>
      <c r="L210" t="s">
        <v>227</v>
      </c>
      <c r="M210" t="s">
        <v>227</v>
      </c>
    </row>
    <row r="211" spans="2:13" x14ac:dyDescent="0.3">
      <c r="B211" s="5" t="s">
        <v>29</v>
      </c>
      <c r="C211" s="5" t="s">
        <v>50</v>
      </c>
      <c r="D211" s="6">
        <v>44340</v>
      </c>
      <c r="E211" s="28">
        <v>44340.289803240732</v>
      </c>
      <c r="F211" s="7">
        <v>113</v>
      </c>
      <c r="G211" s="7" t="s">
        <v>229</v>
      </c>
      <c r="H211" s="5" t="s">
        <v>91</v>
      </c>
      <c r="I211" s="30">
        <v>44340</v>
      </c>
      <c r="J211" s="29">
        <v>44340.284664351842</v>
      </c>
      <c r="K211">
        <v>112</v>
      </c>
      <c r="L211" t="s">
        <v>227</v>
      </c>
      <c r="M211" t="s">
        <v>227</v>
      </c>
    </row>
    <row r="212" spans="2:13" x14ac:dyDescent="0.3">
      <c r="B212" s="5" t="s">
        <v>26</v>
      </c>
      <c r="C212" s="5" t="s">
        <v>48</v>
      </c>
      <c r="D212" s="6">
        <v>44340</v>
      </c>
      <c r="E212" s="28">
        <v>44340.287384259253</v>
      </c>
      <c r="F212" s="7">
        <v>113</v>
      </c>
      <c r="G212" s="7" t="s">
        <v>229</v>
      </c>
      <c r="H212" s="5" t="s">
        <v>63</v>
      </c>
      <c r="I212" s="30">
        <v>44340</v>
      </c>
      <c r="J212" s="29">
        <v>44340.282499999994</v>
      </c>
      <c r="K212">
        <v>112</v>
      </c>
      <c r="L212" t="s">
        <v>227</v>
      </c>
      <c r="M212" t="s">
        <v>227</v>
      </c>
    </row>
    <row r="213" spans="2:13" ht="28.8" x14ac:dyDescent="0.3">
      <c r="B213" s="5" t="s">
        <v>26</v>
      </c>
      <c r="C213" s="5" t="s">
        <v>43</v>
      </c>
      <c r="D213" s="6">
        <v>44340</v>
      </c>
      <c r="E213" s="28">
        <v>44340.279988425922</v>
      </c>
      <c r="F213" s="7">
        <v>113</v>
      </c>
      <c r="G213" s="7" t="s">
        <v>229</v>
      </c>
      <c r="H213" s="5" t="s">
        <v>46</v>
      </c>
      <c r="I213" s="30">
        <v>44340</v>
      </c>
      <c r="J213" s="29">
        <v>44340.279178240737</v>
      </c>
      <c r="K213">
        <v>112</v>
      </c>
      <c r="L213" t="s">
        <v>227</v>
      </c>
      <c r="M213" t="s">
        <v>227</v>
      </c>
    </row>
    <row r="214" spans="2:13" x14ac:dyDescent="0.3">
      <c r="B214" s="5" t="s">
        <v>29</v>
      </c>
      <c r="C214" s="5" t="s">
        <v>41</v>
      </c>
      <c r="D214" s="6">
        <v>44340</v>
      </c>
      <c r="E214" s="28">
        <v>44340.278888888883</v>
      </c>
      <c r="F214" s="7">
        <v>113</v>
      </c>
      <c r="G214" s="7" t="s">
        <v>229</v>
      </c>
      <c r="H214" s="5" t="s">
        <v>45</v>
      </c>
      <c r="I214" s="30">
        <v>44340</v>
      </c>
      <c r="J214" s="29">
        <v>44340.273819444439</v>
      </c>
      <c r="K214">
        <v>112</v>
      </c>
      <c r="L214" t="s">
        <v>227</v>
      </c>
      <c r="M214" t="s">
        <v>227</v>
      </c>
    </row>
    <row r="215" spans="2:13" x14ac:dyDescent="0.3">
      <c r="B215" s="5" t="s">
        <v>26</v>
      </c>
      <c r="C215" s="5" t="s">
        <v>27</v>
      </c>
      <c r="D215" s="6">
        <v>44340</v>
      </c>
      <c r="E215" s="28">
        <v>44340.264652777783</v>
      </c>
      <c r="F215" s="7">
        <v>113</v>
      </c>
      <c r="G215" s="7" t="s">
        <v>229</v>
      </c>
      <c r="H215" s="5" t="s">
        <v>34</v>
      </c>
      <c r="I215" s="30">
        <v>44340</v>
      </c>
      <c r="J215" s="29">
        <v>44340.264652777783</v>
      </c>
      <c r="K215">
        <v>123</v>
      </c>
      <c r="L215" t="s">
        <v>233</v>
      </c>
      <c r="M215" t="s">
        <v>233</v>
      </c>
    </row>
    <row r="216" spans="2:13" ht="28.8" x14ac:dyDescent="0.3">
      <c r="B216" s="5" t="s">
        <v>26</v>
      </c>
      <c r="C216" s="5" t="s">
        <v>37</v>
      </c>
      <c r="D216" s="6">
        <v>44340</v>
      </c>
      <c r="E216" s="28">
        <v>44340.264583333337</v>
      </c>
      <c r="F216" s="7">
        <v>113</v>
      </c>
      <c r="G216" s="7" t="s">
        <v>229</v>
      </c>
      <c r="H216" s="5" t="s">
        <v>39</v>
      </c>
      <c r="I216" s="30">
        <v>44340</v>
      </c>
      <c r="J216" s="29">
        <v>44340.264166666668</v>
      </c>
      <c r="K216">
        <v>112</v>
      </c>
      <c r="L216" t="s">
        <v>227</v>
      </c>
      <c r="M216" t="s">
        <v>227</v>
      </c>
    </row>
    <row r="217" spans="2:13" x14ac:dyDescent="0.3">
      <c r="B217" s="5" t="s">
        <v>29</v>
      </c>
      <c r="C217" s="5" t="s">
        <v>30</v>
      </c>
      <c r="D217" s="6">
        <v>44340</v>
      </c>
      <c r="E217" s="28">
        <v>44340.262696759259</v>
      </c>
      <c r="F217" s="7">
        <v>113</v>
      </c>
      <c r="G217" s="7" t="s">
        <v>229</v>
      </c>
      <c r="H217" s="5" t="s">
        <v>36</v>
      </c>
      <c r="I217" s="30">
        <v>44340</v>
      </c>
      <c r="J217" s="29">
        <v>44340.257916666662</v>
      </c>
      <c r="K217">
        <v>112</v>
      </c>
      <c r="L217" t="s">
        <v>227</v>
      </c>
      <c r="M217" t="s">
        <v>227</v>
      </c>
    </row>
    <row r="218" spans="2:13" ht="28.8" x14ac:dyDescent="0.3">
      <c r="B218" s="5" t="s">
        <v>26</v>
      </c>
      <c r="C218" s="5" t="s">
        <v>32</v>
      </c>
      <c r="D218" s="6">
        <v>44340</v>
      </c>
      <c r="E218" s="28">
        <v>44340.260787037056</v>
      </c>
      <c r="F218" s="7">
        <v>113</v>
      </c>
      <c r="G218" s="7" t="s">
        <v>229</v>
      </c>
      <c r="H218" s="5" t="s">
        <v>35</v>
      </c>
      <c r="I218" s="30">
        <v>44340</v>
      </c>
      <c r="J218" s="29">
        <v>44340.25997685187</v>
      </c>
      <c r="K218">
        <v>112</v>
      </c>
      <c r="L218" t="s">
        <v>227</v>
      </c>
      <c r="M218" t="s">
        <v>227</v>
      </c>
    </row>
    <row r="219" spans="2:13" ht="28.8" x14ac:dyDescent="0.3">
      <c r="B219" s="5" t="s">
        <v>26</v>
      </c>
      <c r="C219" s="5" t="s">
        <v>184</v>
      </c>
      <c r="D219" s="6">
        <v>44339</v>
      </c>
      <c r="E219" s="28">
        <v>44339.339525462965</v>
      </c>
      <c r="F219" s="7">
        <v>113</v>
      </c>
      <c r="G219" s="7" t="s">
        <v>229</v>
      </c>
      <c r="H219" s="5" t="s">
        <v>186</v>
      </c>
      <c r="I219" s="30">
        <v>44339</v>
      </c>
      <c r="J219" s="29">
        <v>44339.339525462965</v>
      </c>
      <c r="K219">
        <v>123</v>
      </c>
      <c r="L219" t="s">
        <v>233</v>
      </c>
      <c r="M219" t="s">
        <v>233</v>
      </c>
    </row>
    <row r="220" spans="2:13" x14ac:dyDescent="0.3">
      <c r="B220" s="5" t="s">
        <v>26</v>
      </c>
      <c r="C220" s="5" t="s">
        <v>151</v>
      </c>
      <c r="D220" s="6">
        <v>44339</v>
      </c>
      <c r="E220" s="28">
        <v>44339.33884259258</v>
      </c>
      <c r="F220" s="7">
        <v>113</v>
      </c>
      <c r="G220" s="7" t="s">
        <v>229</v>
      </c>
      <c r="H220" s="5" t="s">
        <v>181</v>
      </c>
      <c r="I220" s="30">
        <v>44339</v>
      </c>
      <c r="J220" s="29">
        <v>44339.33884259258</v>
      </c>
      <c r="K220">
        <v>123</v>
      </c>
      <c r="L220" t="s">
        <v>233</v>
      </c>
      <c r="M220" t="s">
        <v>233</v>
      </c>
    </row>
    <row r="221" spans="2:13" x14ac:dyDescent="0.3">
      <c r="B221" s="5" t="s">
        <v>29</v>
      </c>
      <c r="C221" s="5" t="s">
        <v>145</v>
      </c>
      <c r="D221" s="6">
        <v>44339</v>
      </c>
      <c r="E221" s="28">
        <v>44339.335868055547</v>
      </c>
      <c r="F221" s="7">
        <v>113</v>
      </c>
      <c r="G221" s="7" t="s">
        <v>229</v>
      </c>
      <c r="H221" s="5" t="s">
        <v>183</v>
      </c>
      <c r="I221" s="30">
        <v>44339</v>
      </c>
      <c r="J221" s="29">
        <v>44339.325023148143</v>
      </c>
      <c r="K221">
        <v>112</v>
      </c>
      <c r="L221" t="s">
        <v>227</v>
      </c>
      <c r="M221" t="s">
        <v>227</v>
      </c>
    </row>
    <row r="222" spans="2:13" x14ac:dyDescent="0.3">
      <c r="B222" s="5" t="s">
        <v>26</v>
      </c>
      <c r="C222" s="5" t="s">
        <v>166</v>
      </c>
      <c r="D222" s="6">
        <v>44339</v>
      </c>
      <c r="E222" s="28">
        <v>44339.335844907408</v>
      </c>
      <c r="F222" s="7">
        <v>113</v>
      </c>
      <c r="G222" s="7" t="s">
        <v>229</v>
      </c>
      <c r="H222" s="5" t="s">
        <v>182</v>
      </c>
      <c r="I222" s="30">
        <v>44339</v>
      </c>
      <c r="J222" s="29">
        <v>44339.331192129634</v>
      </c>
      <c r="K222">
        <v>112</v>
      </c>
      <c r="L222" t="s">
        <v>227</v>
      </c>
      <c r="M222" t="s">
        <v>227</v>
      </c>
    </row>
    <row r="223" spans="2:13" ht="28.8" x14ac:dyDescent="0.3">
      <c r="B223" s="5" t="s">
        <v>26</v>
      </c>
      <c r="C223" s="5" t="s">
        <v>174</v>
      </c>
      <c r="D223" s="6">
        <v>44339</v>
      </c>
      <c r="E223" s="28">
        <v>44339.333749999998</v>
      </c>
      <c r="F223" s="7">
        <v>113</v>
      </c>
      <c r="G223" s="7" t="s">
        <v>229</v>
      </c>
      <c r="H223" s="5" t="s">
        <v>180</v>
      </c>
      <c r="I223" s="30">
        <v>44339</v>
      </c>
      <c r="J223" s="29">
        <v>44339.332662037035</v>
      </c>
      <c r="K223">
        <v>112</v>
      </c>
      <c r="L223" t="s">
        <v>227</v>
      </c>
      <c r="M223" t="s">
        <v>227</v>
      </c>
    </row>
    <row r="224" spans="2:13" ht="28.8" x14ac:dyDescent="0.3">
      <c r="B224" s="5" t="s">
        <v>26</v>
      </c>
      <c r="C224" s="5" t="s">
        <v>164</v>
      </c>
      <c r="D224" s="6">
        <v>44339</v>
      </c>
      <c r="E224" s="28">
        <v>44339.332731481481</v>
      </c>
      <c r="F224" s="7">
        <v>113</v>
      </c>
      <c r="G224" s="7" t="s">
        <v>229</v>
      </c>
      <c r="H224" s="5" t="s">
        <v>178</v>
      </c>
      <c r="I224" s="30">
        <v>44339</v>
      </c>
      <c r="J224" s="29">
        <v>44339.331643518519</v>
      </c>
      <c r="K224">
        <v>112</v>
      </c>
      <c r="L224" t="s">
        <v>227</v>
      </c>
      <c r="M224" t="s">
        <v>227</v>
      </c>
    </row>
    <row r="225" spans="2:13" x14ac:dyDescent="0.3">
      <c r="B225" s="5" t="s">
        <v>26</v>
      </c>
      <c r="C225" s="5" t="s">
        <v>149</v>
      </c>
      <c r="D225" s="6">
        <v>44339</v>
      </c>
      <c r="E225" s="28">
        <v>44339.332465277781</v>
      </c>
      <c r="F225" s="7">
        <v>113</v>
      </c>
      <c r="G225" s="7" t="s">
        <v>229</v>
      </c>
      <c r="H225" s="5" t="s">
        <v>177</v>
      </c>
      <c r="I225" s="30">
        <v>44339</v>
      </c>
      <c r="J225" s="29">
        <v>44339.327708333331</v>
      </c>
      <c r="K225">
        <v>112</v>
      </c>
      <c r="L225" t="s">
        <v>227</v>
      </c>
      <c r="M225" t="s">
        <v>227</v>
      </c>
    </row>
    <row r="226" spans="2:13" ht="28.8" x14ac:dyDescent="0.3">
      <c r="B226" s="5" t="s">
        <v>26</v>
      </c>
      <c r="C226" s="5" t="s">
        <v>162</v>
      </c>
      <c r="D226" s="6">
        <v>44339</v>
      </c>
      <c r="E226" s="28">
        <v>44339.332349537035</v>
      </c>
      <c r="F226" s="7">
        <v>113</v>
      </c>
      <c r="G226" s="7" t="s">
        <v>229</v>
      </c>
      <c r="H226" s="5" t="s">
        <v>176</v>
      </c>
      <c r="I226" s="30">
        <v>44339</v>
      </c>
      <c r="J226" s="29">
        <v>44339.331597222226</v>
      </c>
      <c r="K226">
        <v>112</v>
      </c>
      <c r="L226" t="s">
        <v>227</v>
      </c>
      <c r="M226" t="s">
        <v>227</v>
      </c>
    </row>
    <row r="227" spans="2:13" ht="28.8" x14ac:dyDescent="0.3">
      <c r="B227" s="5" t="s">
        <v>26</v>
      </c>
      <c r="C227" s="5" t="s">
        <v>156</v>
      </c>
      <c r="D227" s="6">
        <v>44339</v>
      </c>
      <c r="E227" s="28">
        <v>44339.331782407411</v>
      </c>
      <c r="F227" s="7">
        <v>113</v>
      </c>
      <c r="G227" s="7" t="s">
        <v>229</v>
      </c>
      <c r="H227" s="5" t="s">
        <v>172</v>
      </c>
      <c r="I227" s="30">
        <v>44339</v>
      </c>
      <c r="J227" s="29">
        <v>44339.331458333334</v>
      </c>
      <c r="K227">
        <v>112</v>
      </c>
      <c r="L227" t="s">
        <v>227</v>
      </c>
      <c r="M227" t="s">
        <v>227</v>
      </c>
    </row>
    <row r="228" spans="2:13" ht="28.8" x14ac:dyDescent="0.3">
      <c r="B228" s="5" t="s">
        <v>29</v>
      </c>
      <c r="C228" s="5" t="s">
        <v>158</v>
      </c>
      <c r="D228" s="6">
        <v>44339</v>
      </c>
      <c r="E228" s="28">
        <v>44339.331689814819</v>
      </c>
      <c r="F228" s="7">
        <v>113</v>
      </c>
      <c r="G228" s="7" t="s">
        <v>229</v>
      </c>
      <c r="H228" s="5" t="s">
        <v>170</v>
      </c>
      <c r="I228" s="30">
        <v>44339</v>
      </c>
      <c r="J228" s="29">
        <v>44339.331689814819</v>
      </c>
      <c r="K228">
        <v>123</v>
      </c>
      <c r="L228" t="s">
        <v>233</v>
      </c>
      <c r="M228" t="s">
        <v>233</v>
      </c>
    </row>
    <row r="229" spans="2:13" ht="28.8" x14ac:dyDescent="0.3">
      <c r="B229" s="5" t="s">
        <v>29</v>
      </c>
      <c r="C229" s="5" t="s">
        <v>153</v>
      </c>
      <c r="D229" s="6">
        <v>44339</v>
      </c>
      <c r="E229" s="28">
        <v>44339.33120370371</v>
      </c>
      <c r="F229" s="7">
        <v>113</v>
      </c>
      <c r="G229" s="7" t="s">
        <v>229</v>
      </c>
      <c r="H229" s="5" t="s">
        <v>168</v>
      </c>
      <c r="I229" s="30">
        <v>44339</v>
      </c>
      <c r="J229" s="29">
        <v>44339.330752314818</v>
      </c>
      <c r="K229">
        <v>112</v>
      </c>
      <c r="L229" t="s">
        <v>227</v>
      </c>
      <c r="M229" t="s">
        <v>227</v>
      </c>
    </row>
    <row r="230" spans="2:13" x14ac:dyDescent="0.3">
      <c r="B230" s="5" t="s">
        <v>26</v>
      </c>
      <c r="C230" s="5" t="s">
        <v>141</v>
      </c>
      <c r="D230" s="6">
        <v>44339</v>
      </c>
      <c r="E230" s="28">
        <v>44339.330960648149</v>
      </c>
      <c r="F230" s="7">
        <v>113</v>
      </c>
      <c r="G230" s="7" t="s">
        <v>229</v>
      </c>
      <c r="H230" s="5" t="s">
        <v>161</v>
      </c>
      <c r="I230" s="30">
        <v>44339</v>
      </c>
      <c r="J230" s="29">
        <v>44339.320983796293</v>
      </c>
      <c r="K230">
        <v>112</v>
      </c>
      <c r="L230" t="s">
        <v>227</v>
      </c>
      <c r="M230" t="s">
        <v>227</v>
      </c>
    </row>
    <row r="231" spans="2:13" x14ac:dyDescent="0.3">
      <c r="B231" s="5" t="s">
        <v>29</v>
      </c>
      <c r="C231" s="5" t="s">
        <v>147</v>
      </c>
      <c r="D231" s="6">
        <v>44339</v>
      </c>
      <c r="E231" s="28">
        <v>44339.330671296295</v>
      </c>
      <c r="F231" s="7">
        <v>113</v>
      </c>
      <c r="G231" s="7" t="s">
        <v>229</v>
      </c>
      <c r="H231" s="5" t="s">
        <v>160</v>
      </c>
      <c r="I231" s="30">
        <v>44339</v>
      </c>
      <c r="J231" s="29">
        <v>44339.325914351852</v>
      </c>
      <c r="K231">
        <v>112</v>
      </c>
      <c r="L231" t="s">
        <v>227</v>
      </c>
      <c r="M231" t="s">
        <v>227</v>
      </c>
    </row>
    <row r="232" spans="2:13" x14ac:dyDescent="0.3">
      <c r="B232" s="5" t="s">
        <v>26</v>
      </c>
      <c r="C232" s="5" t="s">
        <v>143</v>
      </c>
      <c r="D232" s="6">
        <v>44339</v>
      </c>
      <c r="E232" s="28">
        <v>44339.329976851848</v>
      </c>
      <c r="F232" s="7">
        <v>113</v>
      </c>
      <c r="G232" s="7" t="s">
        <v>229</v>
      </c>
      <c r="H232" s="5" t="s">
        <v>155</v>
      </c>
      <c r="I232" s="30">
        <v>44339</v>
      </c>
      <c r="J232" s="29">
        <v>44339.324456018512</v>
      </c>
      <c r="K232">
        <v>112</v>
      </c>
      <c r="L232" t="s">
        <v>227</v>
      </c>
      <c r="M232" t="s">
        <v>227</v>
      </c>
    </row>
    <row r="233" spans="2:13" ht="28.8" x14ac:dyDescent="0.3">
      <c r="B233" s="5" t="s">
        <v>29</v>
      </c>
      <c r="C233" s="5" t="s">
        <v>135</v>
      </c>
      <c r="D233" s="6">
        <v>44339</v>
      </c>
      <c r="E233" s="28">
        <v>44339.320520833331</v>
      </c>
      <c r="F233" s="7">
        <v>113</v>
      </c>
      <c r="G233" s="7" t="s">
        <v>229</v>
      </c>
      <c r="H233" s="5" t="s">
        <v>140</v>
      </c>
      <c r="I233" s="30">
        <v>44339</v>
      </c>
      <c r="J233" s="29">
        <v>44339.319594907407</v>
      </c>
      <c r="K233">
        <v>112</v>
      </c>
      <c r="L233" t="s">
        <v>227</v>
      </c>
      <c r="M233" t="s">
        <v>227</v>
      </c>
    </row>
    <row r="234" spans="2:13" ht="28.8" x14ac:dyDescent="0.3">
      <c r="B234" s="5" t="s">
        <v>26</v>
      </c>
      <c r="C234" s="5" t="s">
        <v>131</v>
      </c>
      <c r="D234" s="6">
        <v>44339</v>
      </c>
      <c r="E234" s="28">
        <v>44339.31936342593</v>
      </c>
      <c r="F234" s="7">
        <v>113</v>
      </c>
      <c r="G234" s="7" t="s">
        <v>229</v>
      </c>
      <c r="H234" s="5" t="s">
        <v>138</v>
      </c>
      <c r="I234" s="30">
        <v>44339</v>
      </c>
      <c r="J234" s="29">
        <v>44339.318437500006</v>
      </c>
      <c r="K234">
        <v>112</v>
      </c>
      <c r="L234" t="s">
        <v>227</v>
      </c>
      <c r="M234" t="s">
        <v>227</v>
      </c>
    </row>
    <row r="235" spans="2:13" x14ac:dyDescent="0.3">
      <c r="B235" s="5" t="s">
        <v>26</v>
      </c>
      <c r="C235" s="5" t="s">
        <v>109</v>
      </c>
      <c r="D235" s="6">
        <v>44339</v>
      </c>
      <c r="E235" s="28">
        <v>44339.319201388898</v>
      </c>
      <c r="F235" s="7">
        <v>113</v>
      </c>
      <c r="G235" s="7" t="s">
        <v>229</v>
      </c>
      <c r="H235" s="5" t="s">
        <v>137</v>
      </c>
      <c r="I235" s="30">
        <v>44339</v>
      </c>
      <c r="J235" s="29">
        <v>44339.309351851858</v>
      </c>
      <c r="K235">
        <v>112</v>
      </c>
      <c r="L235" t="s">
        <v>227</v>
      </c>
      <c r="M235" t="s">
        <v>227</v>
      </c>
    </row>
    <row r="236" spans="2:13" ht="28.8" x14ac:dyDescent="0.3">
      <c r="B236" s="5" t="s">
        <v>26</v>
      </c>
      <c r="C236" s="5" t="s">
        <v>124</v>
      </c>
      <c r="D236" s="6">
        <v>44339</v>
      </c>
      <c r="E236" s="28">
        <v>44339.318240740737</v>
      </c>
      <c r="F236" s="7">
        <v>113</v>
      </c>
      <c r="G236" s="7" t="s">
        <v>229</v>
      </c>
      <c r="H236" s="5" t="s">
        <v>133</v>
      </c>
      <c r="I236" s="30">
        <v>44339</v>
      </c>
      <c r="J236" s="29">
        <v>44339.317696759259</v>
      </c>
      <c r="K236">
        <v>112</v>
      </c>
      <c r="L236" t="s">
        <v>227</v>
      </c>
      <c r="M236" t="s">
        <v>227</v>
      </c>
    </row>
    <row r="237" spans="2:13" x14ac:dyDescent="0.3">
      <c r="B237" s="5" t="s">
        <v>29</v>
      </c>
      <c r="C237" s="5" t="s">
        <v>105</v>
      </c>
      <c r="D237" s="6">
        <v>44339</v>
      </c>
      <c r="E237" s="28">
        <v>44339.316574074081</v>
      </c>
      <c r="F237" s="7">
        <v>113</v>
      </c>
      <c r="G237" s="7" t="s">
        <v>229</v>
      </c>
      <c r="H237" s="5" t="s">
        <v>127</v>
      </c>
      <c r="I237" s="30">
        <v>44339</v>
      </c>
      <c r="J237" s="29">
        <v>44339.316574074081</v>
      </c>
      <c r="K237">
        <v>123</v>
      </c>
      <c r="L237" t="s">
        <v>233</v>
      </c>
      <c r="M237" t="s">
        <v>233</v>
      </c>
    </row>
    <row r="238" spans="2:13" x14ac:dyDescent="0.3">
      <c r="B238" s="5" t="s">
        <v>29</v>
      </c>
      <c r="C238" s="5" t="s">
        <v>120</v>
      </c>
      <c r="D238" s="6">
        <v>44339</v>
      </c>
      <c r="E238" s="28">
        <v>44339.316446759258</v>
      </c>
      <c r="F238" s="7">
        <v>113</v>
      </c>
      <c r="G238" s="7" t="s">
        <v>229</v>
      </c>
      <c r="H238" s="5" t="s">
        <v>130</v>
      </c>
      <c r="I238" s="30">
        <v>44339</v>
      </c>
      <c r="J238" s="29">
        <v>44339.311898148146</v>
      </c>
      <c r="K238">
        <v>112</v>
      </c>
      <c r="L238" t="s">
        <v>227</v>
      </c>
      <c r="M238" t="s">
        <v>227</v>
      </c>
    </row>
    <row r="239" spans="2:13" x14ac:dyDescent="0.3">
      <c r="B239" s="5" t="s">
        <v>29</v>
      </c>
      <c r="C239" s="5" t="s">
        <v>113</v>
      </c>
      <c r="D239" s="6">
        <v>44339</v>
      </c>
      <c r="E239" s="28">
        <v>44339.316122685188</v>
      </c>
      <c r="F239" s="7">
        <v>113</v>
      </c>
      <c r="G239" s="7" t="s">
        <v>229</v>
      </c>
      <c r="H239" s="5" t="s">
        <v>129</v>
      </c>
      <c r="I239" s="30">
        <v>44339</v>
      </c>
      <c r="J239" s="29">
        <v>44339.310972222222</v>
      </c>
      <c r="K239">
        <v>112</v>
      </c>
      <c r="L239" t="s">
        <v>227</v>
      </c>
      <c r="M239" t="s">
        <v>227</v>
      </c>
    </row>
    <row r="240" spans="2:13" x14ac:dyDescent="0.3">
      <c r="B240" s="5" t="s">
        <v>29</v>
      </c>
      <c r="C240" s="5" t="s">
        <v>116</v>
      </c>
      <c r="D240" s="6">
        <v>44339</v>
      </c>
      <c r="E240" s="28">
        <v>44339.316041666658</v>
      </c>
      <c r="F240" s="7">
        <v>113</v>
      </c>
      <c r="G240" s="7" t="s">
        <v>229</v>
      </c>
      <c r="H240" s="5" t="s">
        <v>128</v>
      </c>
      <c r="I240" s="30">
        <v>44339</v>
      </c>
      <c r="J240" s="29">
        <v>44339.311539351846</v>
      </c>
      <c r="K240">
        <v>112</v>
      </c>
      <c r="L240" t="s">
        <v>227</v>
      </c>
      <c r="M240" t="s">
        <v>227</v>
      </c>
    </row>
    <row r="241" spans="2:13" ht="28.8" x14ac:dyDescent="0.3">
      <c r="B241" s="5" t="s">
        <v>29</v>
      </c>
      <c r="C241" s="5" t="s">
        <v>122</v>
      </c>
      <c r="D241" s="6">
        <v>44339</v>
      </c>
      <c r="E241" s="28">
        <v>44339.315474537041</v>
      </c>
      <c r="F241" s="7">
        <v>113</v>
      </c>
      <c r="G241" s="7" t="s">
        <v>229</v>
      </c>
      <c r="H241" s="5" t="s">
        <v>126</v>
      </c>
      <c r="I241" s="30">
        <v>44339</v>
      </c>
      <c r="J241" s="29">
        <v>44339.314560185194</v>
      </c>
      <c r="K241">
        <v>112</v>
      </c>
      <c r="L241" t="s">
        <v>227</v>
      </c>
      <c r="M241" t="s">
        <v>227</v>
      </c>
    </row>
    <row r="242" spans="2:13" ht="28.8" x14ac:dyDescent="0.3">
      <c r="B242" s="5" t="s">
        <v>26</v>
      </c>
      <c r="C242" s="5" t="s">
        <v>111</v>
      </c>
      <c r="D242" s="6">
        <v>44339</v>
      </c>
      <c r="E242" s="28">
        <v>44339.311817129637</v>
      </c>
      <c r="F242" s="7">
        <v>113</v>
      </c>
      <c r="G242" s="7" t="s">
        <v>229</v>
      </c>
      <c r="H242" s="5" t="s">
        <v>118</v>
      </c>
      <c r="I242" s="30">
        <v>44339</v>
      </c>
      <c r="J242" s="29">
        <v>44339.310752314821</v>
      </c>
      <c r="K242">
        <v>112</v>
      </c>
      <c r="L242" t="s">
        <v>227</v>
      </c>
      <c r="M242" t="s">
        <v>227</v>
      </c>
    </row>
    <row r="243" spans="2:13" x14ac:dyDescent="0.3">
      <c r="B243" s="5" t="s">
        <v>29</v>
      </c>
      <c r="C243" s="5" t="s">
        <v>107</v>
      </c>
      <c r="D243" s="6">
        <v>44339</v>
      </c>
      <c r="E243" s="28">
        <v>44339.311319444438</v>
      </c>
      <c r="F243" s="7">
        <v>113</v>
      </c>
      <c r="G243" s="7" t="s">
        <v>229</v>
      </c>
      <c r="H243" s="5" t="s">
        <v>115</v>
      </c>
      <c r="I243" s="30">
        <v>44339</v>
      </c>
      <c r="J243" s="29">
        <v>44339.306898148141</v>
      </c>
      <c r="K243">
        <v>112</v>
      </c>
      <c r="L243" t="s">
        <v>227</v>
      </c>
      <c r="M243" t="s">
        <v>227</v>
      </c>
    </row>
    <row r="244" spans="2:13" ht="28.8" x14ac:dyDescent="0.3">
      <c r="B244" s="5" t="s">
        <v>29</v>
      </c>
      <c r="C244" s="5" t="s">
        <v>100</v>
      </c>
      <c r="D244" s="6">
        <v>44339</v>
      </c>
      <c r="E244" s="28">
        <v>44339.305393518516</v>
      </c>
      <c r="F244" s="7">
        <v>113</v>
      </c>
      <c r="G244" s="7" t="s">
        <v>229</v>
      </c>
      <c r="H244" s="5" t="s">
        <v>103</v>
      </c>
      <c r="I244" s="30">
        <v>44339</v>
      </c>
      <c r="J244" s="29">
        <v>44339.305</v>
      </c>
      <c r="K244">
        <v>112</v>
      </c>
      <c r="L244" t="s">
        <v>227</v>
      </c>
      <c r="M244" t="s">
        <v>227</v>
      </c>
    </row>
    <row r="245" spans="2:13" x14ac:dyDescent="0.3">
      <c r="B245" s="5" t="s">
        <v>26</v>
      </c>
      <c r="C245" s="5" t="s">
        <v>95</v>
      </c>
      <c r="D245" s="6">
        <v>44339</v>
      </c>
      <c r="E245" s="28">
        <v>44339.304583333331</v>
      </c>
      <c r="F245" s="7">
        <v>113</v>
      </c>
      <c r="G245" s="7" t="s">
        <v>229</v>
      </c>
      <c r="H245" s="5" t="s">
        <v>102</v>
      </c>
      <c r="I245" s="30">
        <v>44339</v>
      </c>
      <c r="J245" s="29">
        <v>44339.299178240741</v>
      </c>
      <c r="K245">
        <v>112</v>
      </c>
      <c r="L245" t="s">
        <v>227</v>
      </c>
      <c r="M245" t="s">
        <v>227</v>
      </c>
    </row>
    <row r="246" spans="2:13" ht="28.8" x14ac:dyDescent="0.3">
      <c r="B246" s="5" t="s">
        <v>29</v>
      </c>
      <c r="C246" s="5" t="s">
        <v>97</v>
      </c>
      <c r="D246" s="6">
        <v>44339</v>
      </c>
      <c r="E246" s="28">
        <v>44339.300405092588</v>
      </c>
      <c r="F246" s="7">
        <v>113</v>
      </c>
      <c r="G246" s="7" t="s">
        <v>229</v>
      </c>
      <c r="H246" s="5" t="s">
        <v>99</v>
      </c>
      <c r="I246" s="30">
        <v>44339</v>
      </c>
      <c r="J246" s="29">
        <v>44339.300393518519</v>
      </c>
      <c r="K246">
        <v>112</v>
      </c>
      <c r="L246" t="s">
        <v>227</v>
      </c>
      <c r="M246" t="s">
        <v>227</v>
      </c>
    </row>
    <row r="247" spans="2:13" x14ac:dyDescent="0.3">
      <c r="B247" s="5" t="s">
        <v>26</v>
      </c>
      <c r="C247" s="5" t="s">
        <v>64</v>
      </c>
      <c r="D247" s="6">
        <v>44339</v>
      </c>
      <c r="E247" s="28">
        <v>44339.298738425932</v>
      </c>
      <c r="F247" s="7">
        <v>113</v>
      </c>
      <c r="G247" s="7" t="s">
        <v>229</v>
      </c>
      <c r="H247" s="5" t="s">
        <v>90</v>
      </c>
      <c r="I247" s="30">
        <v>44339</v>
      </c>
      <c r="J247" s="29">
        <v>44339.288356481484</v>
      </c>
      <c r="K247">
        <v>112</v>
      </c>
      <c r="L247" t="s">
        <v>227</v>
      </c>
      <c r="M247" t="s">
        <v>227</v>
      </c>
    </row>
    <row r="248" spans="2:13" x14ac:dyDescent="0.3">
      <c r="B248" s="5" t="s">
        <v>29</v>
      </c>
      <c r="C248" s="5" t="s">
        <v>74</v>
      </c>
      <c r="D248" s="6">
        <v>44339</v>
      </c>
      <c r="E248" s="28">
        <v>44339.296504629623</v>
      </c>
      <c r="F248" s="7">
        <v>113</v>
      </c>
      <c r="G248" s="7" t="s">
        <v>229</v>
      </c>
      <c r="H248" s="5" t="s">
        <v>94</v>
      </c>
      <c r="I248" s="30">
        <v>44339</v>
      </c>
      <c r="J248" s="29">
        <v>44339.291655092587</v>
      </c>
      <c r="K248">
        <v>112</v>
      </c>
      <c r="L248" t="s">
        <v>227</v>
      </c>
      <c r="M248" t="s">
        <v>227</v>
      </c>
    </row>
    <row r="249" spans="2:13" ht="28.8" x14ac:dyDescent="0.3">
      <c r="B249" s="5" t="s">
        <v>26</v>
      </c>
      <c r="C249" s="5" t="s">
        <v>72</v>
      </c>
      <c r="D249" s="6">
        <v>44339</v>
      </c>
      <c r="E249" s="28">
        <v>44339.296412037038</v>
      </c>
      <c r="F249" s="7">
        <v>113</v>
      </c>
      <c r="G249" s="7" t="s">
        <v>229</v>
      </c>
      <c r="H249" s="5" t="s">
        <v>87</v>
      </c>
      <c r="I249" s="30">
        <v>44339</v>
      </c>
      <c r="J249" s="29">
        <v>44339.294386574074</v>
      </c>
      <c r="K249">
        <v>135</v>
      </c>
      <c r="L249" t="s">
        <v>235</v>
      </c>
      <c r="M249" t="s">
        <v>235</v>
      </c>
    </row>
    <row r="250" spans="2:13" ht="28.8" x14ac:dyDescent="0.3">
      <c r="B250" s="5" t="s">
        <v>29</v>
      </c>
      <c r="C250" s="5" t="s">
        <v>83</v>
      </c>
      <c r="D250" s="6">
        <v>44339</v>
      </c>
      <c r="E250" s="28">
        <v>44339.295752314822</v>
      </c>
      <c r="F250" s="7">
        <v>113</v>
      </c>
      <c r="G250" s="7" t="s">
        <v>229</v>
      </c>
      <c r="H250" s="5" t="s">
        <v>92</v>
      </c>
      <c r="I250" s="30">
        <v>44339</v>
      </c>
      <c r="J250" s="29">
        <v>44339.294837962967</v>
      </c>
      <c r="K250">
        <v>112</v>
      </c>
      <c r="L250" t="s">
        <v>227</v>
      </c>
      <c r="M250" t="s">
        <v>227</v>
      </c>
    </row>
    <row r="251" spans="2:13" x14ac:dyDescent="0.3">
      <c r="B251" s="5" t="s">
        <v>29</v>
      </c>
      <c r="C251" s="5" t="s">
        <v>50</v>
      </c>
      <c r="D251" s="6">
        <v>44339</v>
      </c>
      <c r="E251" s="28">
        <v>44339.295659722215</v>
      </c>
      <c r="F251" s="7">
        <v>113</v>
      </c>
      <c r="G251" s="7" t="s">
        <v>229</v>
      </c>
      <c r="H251" s="5" t="s">
        <v>91</v>
      </c>
      <c r="I251" s="30">
        <v>44339</v>
      </c>
      <c r="J251" s="29">
        <v>44339.284895833327</v>
      </c>
      <c r="K251">
        <v>112</v>
      </c>
      <c r="L251" t="s">
        <v>227</v>
      </c>
      <c r="M251" t="s">
        <v>227</v>
      </c>
    </row>
    <row r="252" spans="2:13" ht="28.8" x14ac:dyDescent="0.3">
      <c r="B252" s="5" t="s">
        <v>26</v>
      </c>
      <c r="C252" s="5" t="s">
        <v>85</v>
      </c>
      <c r="D252" s="6">
        <v>44339</v>
      </c>
      <c r="E252" s="28">
        <v>44339.295416666675</v>
      </c>
      <c r="F252" s="7">
        <v>113</v>
      </c>
      <c r="G252" s="7" t="s">
        <v>229</v>
      </c>
      <c r="H252" s="5" t="s">
        <v>89</v>
      </c>
      <c r="I252" s="30">
        <v>44339</v>
      </c>
      <c r="J252" s="29">
        <v>44339.295173611121</v>
      </c>
      <c r="K252">
        <v>112</v>
      </c>
      <c r="L252" t="s">
        <v>227</v>
      </c>
      <c r="M252" t="s">
        <v>227</v>
      </c>
    </row>
    <row r="253" spans="2:13" x14ac:dyDescent="0.3">
      <c r="B253" s="5" t="s">
        <v>26</v>
      </c>
      <c r="C253" s="5" t="s">
        <v>54</v>
      </c>
      <c r="D253" s="6">
        <v>44339</v>
      </c>
      <c r="E253" s="28">
        <v>44339.295370370368</v>
      </c>
      <c r="F253" s="7">
        <v>113</v>
      </c>
      <c r="G253" s="7" t="s">
        <v>229</v>
      </c>
      <c r="H253" s="5" t="s">
        <v>88</v>
      </c>
      <c r="I253" s="30">
        <v>44339</v>
      </c>
      <c r="J253" s="29">
        <v>44339.285555555551</v>
      </c>
      <c r="K253">
        <v>112</v>
      </c>
      <c r="L253" t="s">
        <v>227</v>
      </c>
      <c r="M253" t="s">
        <v>227</v>
      </c>
    </row>
    <row r="254" spans="2:13" x14ac:dyDescent="0.3">
      <c r="B254" s="5" t="s">
        <v>26</v>
      </c>
      <c r="C254" s="5" t="s">
        <v>62</v>
      </c>
      <c r="D254" s="6">
        <v>44339</v>
      </c>
      <c r="E254" s="28">
        <v>44339.29519675926</v>
      </c>
      <c r="F254" s="7">
        <v>113</v>
      </c>
      <c r="G254" s="7" t="s">
        <v>229</v>
      </c>
      <c r="H254" s="5" t="s">
        <v>63</v>
      </c>
      <c r="I254" s="30">
        <v>44339</v>
      </c>
      <c r="J254" s="29">
        <v>44339.29246527778</v>
      </c>
      <c r="K254">
        <v>135</v>
      </c>
      <c r="L254" t="s">
        <v>235</v>
      </c>
      <c r="M254" t="s">
        <v>235</v>
      </c>
    </row>
    <row r="255" spans="2:13" ht="28.8" x14ac:dyDescent="0.3">
      <c r="B255" s="5" t="s">
        <v>26</v>
      </c>
      <c r="C255" s="5" t="s">
        <v>72</v>
      </c>
      <c r="D255" s="6">
        <v>44339</v>
      </c>
      <c r="E255" s="28">
        <v>44339.294259259259</v>
      </c>
      <c r="F255" s="7">
        <v>113</v>
      </c>
      <c r="G255" s="7" t="s">
        <v>229</v>
      </c>
      <c r="H255" s="5" t="s">
        <v>87</v>
      </c>
      <c r="I255" s="30">
        <v>44339</v>
      </c>
      <c r="J255" s="29">
        <v>44339.293599537035</v>
      </c>
      <c r="K255">
        <v>112</v>
      </c>
      <c r="L255" t="s">
        <v>227</v>
      </c>
      <c r="M255" t="s">
        <v>227</v>
      </c>
    </row>
    <row r="256" spans="2:13" ht="28.8" x14ac:dyDescent="0.3">
      <c r="B256" s="5" t="s">
        <v>26</v>
      </c>
      <c r="C256" s="5" t="s">
        <v>79</v>
      </c>
      <c r="D256" s="6">
        <v>44339</v>
      </c>
      <c r="E256" s="28">
        <v>44339.293703703712</v>
      </c>
      <c r="F256" s="7">
        <v>113</v>
      </c>
      <c r="G256" s="7" t="s">
        <v>229</v>
      </c>
      <c r="H256" s="5" t="s">
        <v>81</v>
      </c>
      <c r="I256" s="30">
        <v>44339</v>
      </c>
      <c r="J256" s="29">
        <v>44339.293472222227</v>
      </c>
      <c r="K256">
        <v>112</v>
      </c>
      <c r="L256" t="s">
        <v>227</v>
      </c>
      <c r="M256" t="s">
        <v>227</v>
      </c>
    </row>
    <row r="257" spans="2:13" x14ac:dyDescent="0.3">
      <c r="B257" s="5" t="s">
        <v>26</v>
      </c>
      <c r="C257" s="5" t="s">
        <v>56</v>
      </c>
      <c r="D257" s="6">
        <v>44339</v>
      </c>
      <c r="E257" s="28">
        <v>44339.293009259258</v>
      </c>
      <c r="F257" s="7">
        <v>113</v>
      </c>
      <c r="G257" s="7" t="s">
        <v>229</v>
      </c>
      <c r="H257" s="5" t="s">
        <v>68</v>
      </c>
      <c r="I257" s="30">
        <v>44339</v>
      </c>
      <c r="J257" s="29">
        <v>44339.290856481479</v>
      </c>
      <c r="K257">
        <v>135</v>
      </c>
      <c r="L257" t="s">
        <v>235</v>
      </c>
      <c r="M257" t="s">
        <v>235</v>
      </c>
    </row>
    <row r="258" spans="2:13" x14ac:dyDescent="0.3">
      <c r="B258" s="5" t="s">
        <v>26</v>
      </c>
      <c r="C258" s="5" t="s">
        <v>62</v>
      </c>
      <c r="D258" s="6">
        <v>44339</v>
      </c>
      <c r="E258" s="28">
        <v>44339.292384259265</v>
      </c>
      <c r="F258" s="7">
        <v>113</v>
      </c>
      <c r="G258" s="7" t="s">
        <v>229</v>
      </c>
      <c r="H258" s="5" t="s">
        <v>63</v>
      </c>
      <c r="I258" s="30">
        <v>44339</v>
      </c>
      <c r="J258" s="29">
        <v>44339.287812499999</v>
      </c>
      <c r="K258">
        <v>112</v>
      </c>
      <c r="L258" t="s">
        <v>227</v>
      </c>
      <c r="M258" t="s">
        <v>227</v>
      </c>
    </row>
    <row r="259" spans="2:13" ht="28.8" x14ac:dyDescent="0.3">
      <c r="B259" s="5" t="s">
        <v>29</v>
      </c>
      <c r="C259" s="5" t="s">
        <v>70</v>
      </c>
      <c r="D259" s="6">
        <v>44339</v>
      </c>
      <c r="E259" s="28">
        <v>44339.291886574079</v>
      </c>
      <c r="F259" s="7">
        <v>113</v>
      </c>
      <c r="G259" s="7" t="s">
        <v>229</v>
      </c>
      <c r="H259" s="5" t="s">
        <v>77</v>
      </c>
      <c r="I259" s="30">
        <v>44339</v>
      </c>
      <c r="J259" s="29">
        <v>44339.291666666672</v>
      </c>
      <c r="K259">
        <v>112</v>
      </c>
      <c r="L259" t="s">
        <v>227</v>
      </c>
      <c r="M259" t="s">
        <v>227</v>
      </c>
    </row>
    <row r="260" spans="2:13" x14ac:dyDescent="0.3">
      <c r="B260" s="5" t="s">
        <v>29</v>
      </c>
      <c r="C260" s="5" t="s">
        <v>60</v>
      </c>
      <c r="D260" s="6">
        <v>44339</v>
      </c>
      <c r="E260" s="28">
        <v>44339.291817129633</v>
      </c>
      <c r="F260" s="7">
        <v>113</v>
      </c>
      <c r="G260" s="7" t="s">
        <v>229</v>
      </c>
      <c r="H260" s="5" t="s">
        <v>76</v>
      </c>
      <c r="I260" s="30">
        <v>44339</v>
      </c>
      <c r="J260" s="29">
        <v>44339.286585648151</v>
      </c>
      <c r="K260">
        <v>112</v>
      </c>
      <c r="L260" t="s">
        <v>227</v>
      </c>
      <c r="M260" t="s">
        <v>227</v>
      </c>
    </row>
    <row r="261" spans="2:13" x14ac:dyDescent="0.3">
      <c r="B261" s="5" t="s">
        <v>29</v>
      </c>
      <c r="C261" s="5" t="s">
        <v>58</v>
      </c>
      <c r="D261" s="6">
        <v>44339</v>
      </c>
      <c r="E261" s="28">
        <v>44339.29083333334</v>
      </c>
      <c r="F261" s="7">
        <v>113</v>
      </c>
      <c r="G261" s="7" t="s">
        <v>229</v>
      </c>
      <c r="H261" s="5" t="s">
        <v>69</v>
      </c>
      <c r="I261" s="30">
        <v>44339</v>
      </c>
      <c r="J261" s="29">
        <v>44339.285983796297</v>
      </c>
      <c r="K261">
        <v>112</v>
      </c>
      <c r="L261" t="s">
        <v>227</v>
      </c>
      <c r="M261" t="s">
        <v>227</v>
      </c>
    </row>
    <row r="262" spans="2:13" x14ac:dyDescent="0.3">
      <c r="B262" s="5" t="s">
        <v>26</v>
      </c>
      <c r="C262" s="5" t="s">
        <v>56</v>
      </c>
      <c r="D262" s="6">
        <v>44339</v>
      </c>
      <c r="E262" s="28">
        <v>44339.290729166663</v>
      </c>
      <c r="F262" s="7">
        <v>113</v>
      </c>
      <c r="G262" s="7" t="s">
        <v>229</v>
      </c>
      <c r="H262" s="5" t="s">
        <v>68</v>
      </c>
      <c r="I262" s="30">
        <v>44339</v>
      </c>
      <c r="J262" s="29">
        <v>44339.285763888889</v>
      </c>
      <c r="K262">
        <v>112</v>
      </c>
      <c r="L262" t="s">
        <v>227</v>
      </c>
      <c r="M262" t="s">
        <v>227</v>
      </c>
    </row>
    <row r="263" spans="2:13" x14ac:dyDescent="0.3">
      <c r="B263" s="5" t="s">
        <v>26</v>
      </c>
      <c r="C263" s="5" t="s">
        <v>52</v>
      </c>
      <c r="D263" s="6">
        <v>44339</v>
      </c>
      <c r="E263" s="28">
        <v>44339.289444444446</v>
      </c>
      <c r="F263" s="7">
        <v>113</v>
      </c>
      <c r="G263" s="7" t="s">
        <v>229</v>
      </c>
      <c r="H263" s="5" t="s">
        <v>66</v>
      </c>
      <c r="I263" s="30">
        <v>44339</v>
      </c>
      <c r="J263" s="29">
        <v>44339.285208333335</v>
      </c>
      <c r="K263">
        <v>112</v>
      </c>
      <c r="L263" t="s">
        <v>227</v>
      </c>
      <c r="M263" t="s">
        <v>227</v>
      </c>
    </row>
    <row r="264" spans="2:13" x14ac:dyDescent="0.3">
      <c r="B264" s="5" t="s">
        <v>26</v>
      </c>
      <c r="C264" s="5" t="s">
        <v>48</v>
      </c>
      <c r="D264" s="6">
        <v>44339</v>
      </c>
      <c r="E264" s="28">
        <v>44339.287858796291</v>
      </c>
      <c r="F264" s="7">
        <v>113</v>
      </c>
      <c r="G264" s="7" t="s">
        <v>229</v>
      </c>
      <c r="H264" s="5" t="s">
        <v>63</v>
      </c>
      <c r="I264" s="30">
        <v>44339</v>
      </c>
      <c r="J264" s="29">
        <v>44339.283182870364</v>
      </c>
      <c r="K264">
        <v>112</v>
      </c>
      <c r="L264" t="s">
        <v>227</v>
      </c>
      <c r="M264" t="s">
        <v>227</v>
      </c>
    </row>
    <row r="265" spans="2:13" ht="28.8" x14ac:dyDescent="0.3">
      <c r="B265" s="5" t="s">
        <v>26</v>
      </c>
      <c r="C265" s="5" t="s">
        <v>43</v>
      </c>
      <c r="D265" s="6">
        <v>44339</v>
      </c>
      <c r="E265" s="28">
        <v>44339.280011574068</v>
      </c>
      <c r="F265" s="7">
        <v>113</v>
      </c>
      <c r="G265" s="7" t="s">
        <v>229</v>
      </c>
      <c r="H265" s="5" t="s">
        <v>46</v>
      </c>
      <c r="I265" s="30">
        <v>44339</v>
      </c>
      <c r="J265" s="29">
        <v>44339.279282407406</v>
      </c>
      <c r="K265">
        <v>112</v>
      </c>
      <c r="L265" t="s">
        <v>227</v>
      </c>
      <c r="M265" t="s">
        <v>227</v>
      </c>
    </row>
    <row r="266" spans="2:13" x14ac:dyDescent="0.3">
      <c r="B266" s="5" t="s">
        <v>29</v>
      </c>
      <c r="C266" s="5" t="s">
        <v>41</v>
      </c>
      <c r="D266" s="6">
        <v>44339</v>
      </c>
      <c r="E266" s="28">
        <v>44339.279375000006</v>
      </c>
      <c r="F266" s="7">
        <v>113</v>
      </c>
      <c r="G266" s="7" t="s">
        <v>229</v>
      </c>
      <c r="H266" s="5" t="s">
        <v>45</v>
      </c>
      <c r="I266" s="30">
        <v>44339</v>
      </c>
      <c r="J266" s="29">
        <v>44339.274305555555</v>
      </c>
      <c r="K266">
        <v>112</v>
      </c>
      <c r="L266" t="s">
        <v>227</v>
      </c>
      <c r="M266" t="s">
        <v>227</v>
      </c>
    </row>
    <row r="267" spans="2:13" ht="28.8" x14ac:dyDescent="0.3">
      <c r="B267" s="5" t="s">
        <v>26</v>
      </c>
      <c r="C267" s="5" t="s">
        <v>37</v>
      </c>
      <c r="D267" s="6">
        <v>44339</v>
      </c>
      <c r="E267" s="28">
        <v>44339.264201388884</v>
      </c>
      <c r="F267" s="7">
        <v>113</v>
      </c>
      <c r="G267" s="7" t="s">
        <v>229</v>
      </c>
      <c r="H267" s="5" t="s">
        <v>39</v>
      </c>
      <c r="I267" s="30">
        <v>44339</v>
      </c>
      <c r="J267" s="29">
        <v>44339.263749999998</v>
      </c>
      <c r="K267">
        <v>112</v>
      </c>
      <c r="L267" t="s">
        <v>227</v>
      </c>
      <c r="M267" t="s">
        <v>227</v>
      </c>
    </row>
    <row r="268" spans="2:13" x14ac:dyDescent="0.3">
      <c r="B268" s="5" t="s">
        <v>29</v>
      </c>
      <c r="C268" s="5" t="s">
        <v>30</v>
      </c>
      <c r="D268" s="6">
        <v>44339</v>
      </c>
      <c r="E268" s="28">
        <v>44339.264178240737</v>
      </c>
      <c r="F268" s="7">
        <v>113</v>
      </c>
      <c r="G268" s="7" t="s">
        <v>229</v>
      </c>
      <c r="H268" s="5" t="s">
        <v>36</v>
      </c>
      <c r="I268" s="30">
        <v>44339</v>
      </c>
      <c r="J268" s="29">
        <v>44339.261666666665</v>
      </c>
      <c r="K268">
        <v>135</v>
      </c>
      <c r="L268" t="s">
        <v>235</v>
      </c>
      <c r="M268" t="s">
        <v>235</v>
      </c>
    </row>
    <row r="269" spans="2:13" x14ac:dyDescent="0.3">
      <c r="B269" s="5" t="s">
        <v>29</v>
      </c>
      <c r="C269" s="5" t="s">
        <v>30</v>
      </c>
      <c r="D269" s="6">
        <v>44339</v>
      </c>
      <c r="E269" s="28">
        <v>44339.261597222219</v>
      </c>
      <c r="F269" s="7">
        <v>113</v>
      </c>
      <c r="G269" s="7" t="s">
        <v>229</v>
      </c>
      <c r="H269" s="5" t="s">
        <v>36</v>
      </c>
      <c r="I269" s="30">
        <v>44339</v>
      </c>
      <c r="J269" s="29">
        <v>44339.257291666669</v>
      </c>
      <c r="K269">
        <v>112</v>
      </c>
      <c r="L269" t="s">
        <v>227</v>
      </c>
      <c r="M269" t="s">
        <v>227</v>
      </c>
    </row>
    <row r="270" spans="2:13" ht="28.8" x14ac:dyDescent="0.3">
      <c r="B270" s="5" t="s">
        <v>26</v>
      </c>
      <c r="C270" s="5" t="s">
        <v>32</v>
      </c>
      <c r="D270" s="6">
        <v>44339</v>
      </c>
      <c r="E270" s="28">
        <v>44339.261226851864</v>
      </c>
      <c r="F270" s="7">
        <v>113</v>
      </c>
      <c r="G270" s="7" t="s">
        <v>229</v>
      </c>
      <c r="H270" s="5" t="s">
        <v>35</v>
      </c>
      <c r="I270" s="30">
        <v>44339</v>
      </c>
      <c r="J270" s="29">
        <v>44339.261076388902</v>
      </c>
      <c r="K270">
        <v>112</v>
      </c>
      <c r="L270" t="s">
        <v>227</v>
      </c>
      <c r="M270" t="s">
        <v>227</v>
      </c>
    </row>
    <row r="271" spans="2:13" x14ac:dyDescent="0.3">
      <c r="B271" s="5" t="s">
        <v>26</v>
      </c>
      <c r="C271" s="5" t="s">
        <v>27</v>
      </c>
      <c r="D271" s="6">
        <v>44339</v>
      </c>
      <c r="E271" s="28">
        <v>44339.260682870372</v>
      </c>
      <c r="F271" s="7">
        <v>113</v>
      </c>
      <c r="G271" s="7" t="s">
        <v>229</v>
      </c>
      <c r="H271" s="5" t="s">
        <v>34</v>
      </c>
      <c r="I271" s="30">
        <v>44339</v>
      </c>
      <c r="J271" s="29">
        <v>44339.255555555559</v>
      </c>
      <c r="K271">
        <v>112</v>
      </c>
      <c r="L271" t="s">
        <v>227</v>
      </c>
      <c r="M271" t="s">
        <v>227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 2 0 2 3 - 0 3 - 2 4 T 0 2 : 1 8 : 5 0 . 9 5 5 7 4 5 4 - 0 4 : 0 0 < / L a s t P r o c e s s e d T i m e > < / D a t a M o d e l i n g S a n d b o x . S e r i a l i z e d S a n d b o x E r r o r C a c h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D a t a M a s h u p   x m l n s = " h t t p : / / s c h e m a s . m i c r o s o f t . c o m / D a t a M a s h u p " > A A A A A B U D A A B Q S w M E F A A C A A g A N H 5 4 V r b R x V e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R X M c L x i m n E y Q 5 w a + A h v 3 P t s f y J d 9 7 f p O C w 3 h a s P J F D l 5 f x A P U E s D B B Q A A g A I A D R + e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0 f n h W K I p H u A 4 A A A A R A A A A E w A c A E Z v c m 1 1 b G F z L 1 N l Y 3 R p b 2 4 x L m 0 g o h g A K K A U A A A A A A A A A A A A A A A A A A A A A A A A A A A A K 0 5 N L s n M z 1 M I h t C G 1 g B Q S w E C L Q A U A A I A C A A 0 f n h W t t H F V 6 U A A A D 2 A A A A E g A A A A A A A A A A A A A A A A A A A A A A Q 2 9 u Z m l n L 1 B h Y 2 t h Z 2 U u e G 1 s U E s B A i 0 A F A A C A A g A N H 5 4 V g / K 6 a u k A A A A 6 Q A A A B M A A A A A A A A A A A A A A A A A 8 Q A A A F t D b 2 5 0 Z W 5 0 X 1 R 5 c G V z X S 5 4 b W x Q S w E C L Q A U A A I A C A A 0 f n h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x 5 S K Y t 9 G N P p 0 2 U v 4 J M d E c A A A A A A g A A A A A A E G Y A A A A B A A A g A A A A 3 4 J p e 8 Y 6 r i 4 N T j k A R x m r m T d D s e 5 R S 9 q L N f S 2 a b 3 b a l s A A A A A D o A A A A A C A A A g A A A A K B r y e T 5 S H r e q j 7 V 8 N a x 2 e z M U X Q R B L d K Q V R a A E I m w z I Z Q A A A A o 0 k 8 T V e f a A s Y z i 0 7 7 5 d W U 3 i 9 V N f y i K Q B / 8 p C a U f Q r t J d d k G F S Z w n M N e 9 6 e c r j E U W K F h q D c O D D n F z M 1 g 7 N w i G f j D 9 2 M V o m N J C o d + T l Q o v a d 5 A A A A A W I g q f N v Q a u c 6 4 2 p E t w B L E P 2 G Q A w E V + A a 8 h c 3 M q D w 0 e 3 O d g N n 9 g a e x R i R U P q 2 x x / w T x 1 g d k P o / i l 9 B a y a u E Q 0 s g = = < / D a t a M a s h u p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 N e t L o g D M 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 N e t L o g D M 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 C o l u m n s \ D a t a C e n t r e < / K e y > < / D i a g r a m O b j e c t K e y > < D i a g r a m O b j e c t K e y > < K e y > C o l u m n s \ D e v i c e M A C < / K e y > < / D i a g r a m O b j e c t K e y > < D i a g r a m O b j e c t K e y > < K e y > C o l u m n s \ L o g D a t e < / K e y > < / D i a g r a m O b j e c t K e y > < D i a g r a m O b j e c t K e y > < K e y > C o l u m n s \ L o g T i m e < / K e y > < / D i a g r a m O b j e c t K e y > < D i a g r a m O b j e c t K e y > < K e y > C o l u m n s \ L o g R e c o r d T y p e < / K e y > < / D i a g r a m O b j e c t K e y > < D i a g r a m O b j e c t K e y > < K e y > C o l u m n s \ D e t a i l s D a t a < / K e y > < / D i a g r a m O b j e c t K e y > < D i a g r a m O b j e c t K e y > < K e y > C o l u m n s \ P r e v L o g D a t e < / K e y > < / D i a g r a m O b j e c t K e y > < D i a g r a m O b j e c t K e y > < K e y > C o l u m n s \ P r e v L o g T i m e < / K e y > < / D i a g r a m O b j e c t K e y > < D i a g r a m O b j e c t K e y > < K e y > C o l u m n s \ P r e v R e c o r d T y p e < / K e y > < / D i a g r a m O b j e c t K e y > < D i a g r a m O b j e c t K e y > < K e y > C o l u m n s \ P r e v D e t a i l s D a t a 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 C o l u m n s \ D a t a C e n t r e 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 C o l u m n s \ D e v i c e M A C 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 C o l u m n s \ L o g D a t e 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 C o l u m n s \ L o g T i m e 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 C o l u m n s \ L o g R e c o r d T y p e 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 C o l u m n s \ D e t a i l s D a t a 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 C o l u m n s \ P r e v L o g D a t e 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 C o l u m n s \ P r e v L o g T i m e 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 C o l u m n s \ P r e v R e c o r d T y p e 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 C o l u m n s \ P r e v D e t a i l s D a t a 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 S t a r t T i m e ( S e c ) < / K e y > < / D i a g r a m O b j e c t K e y > < D i a g r a m O b j e c t K e y > < K e y > M e a s u r e s \ S u m   o f   S t a r t T i m e ( S e c ) \ T a g I n f o \ F o r m u l a < / K e y > < / D i a g r a m O b j e c t K e y > < D i a g r a m O b j e c t K e y > < K e y > M e a s u r e s \ S u m   o f   S t a r t T i m e ( S e c ) \ T a g I n f o \ V a l u e < / K e y > < / D i a g r a m O b j e c t K e y > < D i a g r a m O b j e c t K e y > < K e y > M e a s u r e s \ M i n   o f   S t a r t T i m e ( S e c ) < / K e y > < / D i a g r a m O b j e c t K e y > < D i a g r a m O b j e c t K e y > < K e y > M e a s u r e s \ M i n   o f   S t a r t T i m e ( S e c ) \ T a g I n f o \ F o r m u l a < / K e y > < / D i a g r a m O b j e c t K e y > < D i a g r a m O b j e c t K e y > < K e y > M e a s u r e s \ M i n   o f   S t a r t T i m e ( S e c ) \ T a g I n f o \ V a l u e < / K e y > < / D i a g r a m O b j e c t K e y > < D i a g r a m O b j e c t K e y > < K e y > M e a s u r e s \ M a x   o f   S t a r t T i m e ( S e c ) < / K e y > < / D i a g r a m O b j e c t K e y > < D i a g r a m O b j e c t K e y > < K e y > M e a s u r e s \ M a x   o f   S t a r t T i m e ( S e c ) \ T a g I n f o \ F o r m u l a < / K e y > < / D i a g r a m O b j e c t K e y > < D i a g r a m O b j e c t K e y > < K e y > M e a s u r e s \ M a x   o f   S t a r t T i m e ( S e c ) \ T a g I n f o \ V a l u e < / K e y > < / D i a g r a m O b j e c t K e y > < D i a g r a m O b j e c t K e y > < K e y > M e a s u r e s \ A v e r a g e   o f   S t a r t T i m e ( S e c ) < / K e y > < / D i a g r a m O b j e c t K e y > < D i a g r a m O b j e c t K e y > < K e y > M e a s u r e s \ A v e r a g e   o f   S t a r t T i m e ( S e c ) \ T a g I n f o \ F o r m u l a < / K e y > < / D i a g r a m O b j e c t K e y > < D i a g r a m O b j e c t K e y > < K e y > M e a s u r e s \ A v e r a g e   o f   S t a r t T i m e ( S e c ) \ T a g I n f o \ V a l u e < / K e y > < / D i a g r a m O b j e c t K e y > < D i a g r a m O b j e c t K e y > < K e y > C o l u m n s \ D a t a C e n t r e < / K e y > < / D i a g r a m O b j e c t K e y > < D i a g r a m O b j e c t K e y > < K e y > C o l u m n s \ D e v i c e M A C < / K e y > < / D i a g r a m O b j e c t K e y > < D i a g r a m O b j e c t K e y > < K e y > C o l u m n s \ L o g D a t e < / K e y > < / D i a g r a m O b j e c t K e y > < D i a g r a m O b j e c t K e y > < K e y > C o l u m n s \ L o g T i m e < / K e y > < / D i a g r a m O b j e c t K e y > < D i a g r a m O b j e c t K e y > < K e y > C o l u m n s \ L o g R e c o r d T y p e < / K e y > < / D i a g r a m O b j e c t K e y > < D i a g r a m O b j e c t K e y > < K e y > C o l u m n s \ D e t a i l s D a t a < / K e y > < / D i a g r a m O b j e c t K e y > < D i a g r a m O b j e c t K e y > < K e y > C o l u m n s \ P r e v L o g D a t e < / K e y > < / D i a g r a m O b j e c t K e y > < D i a g r a m O b j e c t K e y > < K e y > C o l u m n s \ P r e v L o g T i m e < / K e y > < / D i a g r a m O b j e c t K e y > < D i a g r a m O b j e c t K e y > < K e y > C o l u m n s \ P r e v R e c o r d T y p e < / K e y > < / D i a g r a m O b j e c t K e y > < D i a g r a m O b j e c t K e y > < K e y > C o l u m n s \ P r e v D e t a i l s D a t a < / K e y > < / D i a g r a m O b j e c t K e y > < D i a g r a m O b j e c t K e y > < K e y > C o l u m n s \ S t a r t T i m e ( S e c ) < / K e y > < / D i a g r a m O b j e c t K e y > < D i a g r a m O b j e c t K e y > < K e y > L i n k s \ & l t ; C o l u m n s \ S u m   o f   S t a r t T i m e ( S e c ) & g t ; - & l t ; M e a s u r e s \ S t a r t T i m e ( S e c ) & g t ; < / K e y > < / D i a g r a m O b j e c t K e y > < D i a g r a m O b j e c t K e y > < K e y > L i n k s \ & l t ; C o l u m n s \ S u m   o f   S t a r t T i m e ( S e c ) & g t ; - & l t ; M e a s u r e s \ S t a r t T i m e ( S e c ) & g t ; \ C O L U M N < / K e y > < / D i a g r a m O b j e c t K e y > < D i a g r a m O b j e c t K e y > < K e y > L i n k s \ & l t ; C o l u m n s \ S u m   o f   S t a r t T i m e ( S e c ) & g t ; - & l t ; M e a s u r e s \ S t a r t T i m e ( S e c ) & g t ; \ M E A S U R E < / K e y > < / D i a g r a m O b j e c t K e y > < D i a g r a m O b j e c t K e y > < K e y > L i n k s \ & l t ; C o l u m n s \ M i n   o f   S t a r t T i m e ( S e c ) & g t ; - & l t ; M e a s u r e s \ S t a r t T i m e ( S e c ) & g t ; < / K e y > < / D i a g r a m O b j e c t K e y > < D i a g r a m O b j e c t K e y > < K e y > L i n k s \ & l t ; C o l u m n s \ M i n   o f   S t a r t T i m e ( S e c ) & g t ; - & l t ; M e a s u r e s \ S t a r t T i m e ( S e c ) & g t ; \ C O L U M N < / K e y > < / D i a g r a m O b j e c t K e y > < D i a g r a m O b j e c t K e y > < K e y > L i n k s \ & l t ; C o l u m n s \ M i n   o f   S t a r t T i m e ( S e c ) & g t ; - & l t ; M e a s u r e s \ S t a r t T i m e ( S e c ) & g t ; \ M E A S U R E < / K e y > < / D i a g r a m O b j e c t K e y > < D i a g r a m O b j e c t K e y > < K e y > L i n k s \ & l t ; C o l u m n s \ M a x   o f   S t a r t T i m e ( S e c ) & g t ; - & l t ; M e a s u r e s \ S t a r t T i m e ( S e c ) & g t ; < / K e y > < / D i a g r a m O b j e c t K e y > < D i a g r a m O b j e c t K e y > < K e y > L i n k s \ & l t ; C o l u m n s \ M a x   o f   S t a r t T i m e ( S e c ) & g t ; - & l t ; M e a s u r e s \ S t a r t T i m e ( S e c ) & g t ; \ C O L U M N < / K e y > < / D i a g r a m O b j e c t K e y > < D i a g r a m O b j e c t K e y > < K e y > L i n k s \ & l t ; C o l u m n s \ M a x   o f   S t a r t T i m e ( S e c ) & g t ; - & l t ; M e a s u r e s \ S t a r t T i m e ( S e c ) & g t ; \ M E A S U R E < / K e y > < / D i a g r a m O b j e c t K e y > < D i a g r a m O b j e c t K e y > < K e y > L i n k s \ & l t ; C o l u m n s \ A v e r a g e   o f   S t a r t T i m e ( S e c ) & g t ; - & l t ; M e a s u r e s \ S t a r t T i m e ( S e c ) & g t ; < / K e y > < / D i a g r a m O b j e c t K e y > < D i a g r a m O b j e c t K e y > < K e y > L i n k s \ & l t ; C o l u m n s \ A v e r a g e   o f   S t a r t T i m e ( S e c ) & g t ; - & l t ; M e a s u r e s \ S t a r t T i m e ( S e c ) & g t ; \ C O L U M N < / K e y > < / D i a g r a m O b j e c t K e y > < D i a g r a m O b j e c t K e y > < K e y > L i n k s \ & l t ; C o l u m n s \ A v e r a g e   o f   S t a r t T i m e ( S e c ) & g t ; - & l t ; M e a s u r e s \ S t a r t T i m e ( S e c ) & g t ; \ M E A S U R E 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 S t a r t T i m e ( S e c ) 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 S t a r t T i m e ( S e c ) \ T a g I n f o \ F o r m u l a 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 S t a r t T i m e ( S e c ) \ T a g I n f o \ V a l u e 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 S t a r t T i m e ( S e c ) 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 M e a s u r e s \ M i n   o f   S t a r t T i m e ( S e c ) \ T a g I n f o \ F o r m u l a 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 S t a r t T i m e ( S e c ) \ T a g I n f o \ V a l u e 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 S t a r t T i m e ( S e c ) 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 S t a r t T i m e ( S e c ) \ T a g I n f o \ F o r m u l a 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 S t a r t T i m e ( S e c ) \ T a g I n f o \ V a l u e 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 S t a r t T i m e ( S e c ) 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 S t a r t T i m e ( S e c ) \ T a g I n f o \ F o r m u l a 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 S t a r t T i m e ( S e c ) \ T a g I n f o \ V a l u e 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 C o l u m n s \ D a t a C e n t r e 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 C o l u m n s \ D e v i c e M A C 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 C o l u m n s \ L o g D a t e 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 C o l u m n s \ L o g T i m e 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 C o l u m n s \ L o g R e c o r d T y p e 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 C o l u m n s \ D e t a i l s D a t a 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 C o l u m n s \ P r e v L o g D a t e 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 C o l u m n s \ P r e v L o g T i m e 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 C o l u m n s \ P r e v R e c o r d T y p e 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 C o l u m n s \ P r e v D e t a i l s D a t a 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 C o l u m n s \ S t a r t T i m e ( S e c ) 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 S t a r t T i m e ( S e c ) & g t ; - & l t ; M e a s u r e s \ S t a r t T i m e ( S e c ) & g t ; 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 S t a r t T i m e ( S e c ) & g t ; - & l t ; M e a s u r e s \ S t a r t T i m e ( S e c ) & g t ; \ C O L U M N 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 S t a r t T i m e ( S e c ) & g t ; - & l t ; M e a s u r e s \ S t a r t T i m e ( S e c ) & g t ; \ M E A S U R E 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 S t a r t T i m e ( S e c ) & g t ; - & l t ; M e a s u r e s \ S t a r t T i m e ( S e c ) & g t ; 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 L i n k s \ & l t ; C o l u m n s \ M i n   o f   S t a r t T i m e ( S e c ) & g t ; - & l t ; M e a s u r e s \ S t a r t T i m e ( S e c ) & g t ; \ C O L U M N 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 S t a r t T i m e ( S e c ) & g t ; - & l t ; M e a s u r e s \ S t a r t T i m e ( S e c ) & g t ; \ M E A S U R E 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 S t a r t T i m e ( S e c ) & g t ; - & l t ; M e a s u r e s \ S t a r t T i m e ( S e c ) & g t ; 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 S t a r t T i m e ( S e c ) & g t ; - & l t ; M e a s u r e s \ S t a r t T i m e ( S e c ) & g t ; \ C O L U M N 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 S t a r t T i m e ( S e c ) & g t ; - & l t ; M e a s u r e s \ S t a r t T i m e ( S e c ) & g t ; \ M E A S U R E 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 S t a r t T i m e ( S e c ) & g t ; - & l t ; M e a s u r e s \ S t a r t T i m e ( S e c ) & g t ; 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 S t a r t T i m e ( S e c ) & g t ; - & l t ; M e a s u r e s \ S t a r t T i m e ( S e c ) & g t ; \ C O L U M N 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 S t a r t T i m e ( S e c ) & g t ; - & l t ; M e a s u r e s \ S t a r t T i m e ( S e c ) & g t ; \ M E A S U R E 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 T a b l e 6 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 T a b l e 6 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 L o g i n T i m e ( H r s ) < / K e y > < / D i a g r a m O b j e c t K e y > < D i a g r a m O b j e c t K e y > < K e y > M e a s u r e s \ C o u n t   o f   L o g i n T i m e ( H r s ) \ T a g I n f o \ F o r m u l a < / K e y > < / D i a g r a m O b j e c t K e y > < D i a g r a m O b j e c t K e y > < K e y > M e a s u r e s \ C o u n t   o f   L o g i n T i m e ( H r s ) \ T a g I n f o \ V a l u e < / K e y > < / D i a g r a m O b j e c t K e y > < D i a g r a m O b j e c t K e y > < K e y > C o l u m n s \ D a t a C e n t r e < / K e y > < / D i a g r a m O b j e c t K e y > < D i a g r a m O b j e c t K e y > < K e y > C o l u m n s \ D e v i c e M A C < / K e y > < / D i a g r a m O b j e c t K e y > < D i a g r a m O b j e c t K e y > < K e y > C o l u m n s \ L o g D a t e < / K e y > < / D i a g r a m O b j e c t K e y > < D i a g r a m O b j e c t K e y > < K e y > C o l u m n s \ L o g T i m e < / K e y > < / D i a g r a m O b j e c t K e y > < D i a g r a m O b j e c t K e y > < K e y > C o l u m n s \ L o g R e c o r d T y p e < / K e y > < / D i a g r a m O b j e c t K e y > < D i a g r a m O b j e c t K e y > < K e y > C o l u m n s \ D e t a i l s D a t a < / K e y > < / D i a g r a m O b j e c t K e y > < D i a g r a m O b j e c t K e y > < K e y > C o l u m n s \ P r e v L o g D a t e < / K e y > < / D i a g r a m O b j e c t K e y > < D i a g r a m O b j e c t K e y > < K e y > C o l u m n s \ P r e v L o g T i m e < / K e y > < / D i a g r a m O b j e c t K e y > < D i a g r a m O b j e c t K e y > < K e y > C o l u m n s \ P r e v R e c o r d T y p e < / K e y > < / D i a g r a m O b j e c t K e y > < D i a g r a m O b j e c t K e y > < K e y > C o l u m n s \ P r e v D e t a i l s D a t a < / K e y > < / D i a g r a m O b j e c t K e y > < D i a g r a m O b j e c t K e y > < K e y > C o l u m n s \ L o g i n T i m e ( H r s ) < / K e y > < / D i a g r a m O b j e c t K e y > < D i a g r a m O b j e c t K e y > < K e y > L i n k s \ & l t ; C o l u m n s \ C o u n t   o f   L o g i n T i m e ( H r s ) & g t ; - & l t ; M e a s u r e s \ L o g i n T i m e ( H r s ) & g t ; < / K e y > < / D i a g r a m O b j e c t K e y > < D i a g r a m O b j e c t K e y > < K e y > L i n k s \ & l t ; C o l u m n s \ C o u n t   o f   L o g i n T i m e ( H r s ) & g t ; - & l t ; M e a s u r e s \ L o g i n T i m e ( H r s ) & g t ; \ C O L U M N < / K e y > < / D i a g r a m O b j e c t K e y > < D i a g r a m O b j e c t K e y > < K e y > L i n k s \ & l t ; C o l u m n s \ C o u n t   o f   L o g i n T i m e ( H r s ) & g t ; - & l t ; M e a s u r e s \ L o g i n T i m e ( H r s ) & g t ; \ M E A S U R E 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 L o g i n T i m e ( H r s ) 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 L o g i n T i m e ( H r s ) \ T a g I n f o \ F o r m u l a 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 L o g i n T i m e ( H r s ) \ T a g I n f o \ V a l u e 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 C o l u m n s \ D a t a C e n t r e 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 C o l u m n s \ D e v i c e M A C 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 C o l u m n s \ L o g D a t e 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 C o l u m n s \ L o g T i m e 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 C o l u m n s \ L o g R e c o r d T y p e 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 C o l u m n s \ D e t a i l s D a t a 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 C o l u m n s \ P r e v L o g D a t e 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 C o l u m n s \ P r e v L o g T i m e 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 C o l u m n s \ P r e v R e c o r d T y p e 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 C o l u m n s \ P r e v D e t a i l s D a t a 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 C o l u m n s \ L o g i n T i m e ( H r s ) 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 L o g i n T i m e ( H r s ) & g t ; - & l t ; M e a s u r e s \ L o g i n T i m e ( H r s ) & g t ; 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 L o g i n T i m e ( H r s ) & g t ; - & l t ; M e a s u r e s \ L o g i n T i m e ( H r s ) & g t ; \ C O L U M N 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 L o g i n T i m e ( H r s ) & g t ; - & l t ; M e a s u r e s \ L o g i n T i m e ( H r s ) & g t ; \ M E A S U R E 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 D a t a C e n t r e < / s t r i n g > < / k e y > < v a l u e > < i n t > 1 3 0 < / i n t > < / v a l u e > < / i t e m > < i t e m > < k e y > < s t r i n g > D e v i c e M A C < / s t r i n g > < / k e y > < v a l u e > < i n t > 1 3 1 < / i n t > < / v a l u e > < / i t e m > < i t e m > < k e y > < s t r i n g > L o g D a t e < / s t r i n g > < / k e y > < v a l u e > < i n t > 1 0 6 < / i n t > < / v a l u e > < / i t e m > < i t e m > < k e y > < s t r i n g > L o g T i m e < / s t r i n g > < / k e y > < v a l u e > < i n t > 1 0 7 < / i n t > < / v a l u e > < / i t e m > < i t e m > < k e y > < s t r i n g > L o g R e c o r d T y p e < / s t r i n g > < / k e y > < v a l u e > < i n t > 1 6 0 < / i n t > < / v a l u e > < / i t e m > < i t e m > < k e y > < s t r i n g > D e t a i l s D a t a < / s t r i n g > < / k e y > < v a l u e > < i n t > 1 3 1 < / i n t > < / v a l u e > < / i t e m > < i t e m > < k e y > < s t r i n g > P r e v L o g D a t e < / s t r i n g > < / k e y > < v a l u e > < i n t > 1 4 1 < / i n t > < / v a l u e > < / i t e m > < i t e m > < k e y > < s t r i n g > P r e v L o g T i m e < / s t r i n g > < / k e y > < v a l u e > < i n t > 1 4 2 < / i n t > < / v a l u e > < / i t e m > < i t e m > < k e y > < s t r i n g > P r e v R e c o r d T y p e < / s t r i n g > < / k e y > < v a l u e > < i n t > 1 6 8 < / i n t > < / v a l u e > < / i t e m > < i t e m > < k e y > < s t r i n g > P r e v D e t a i l s D a t a < / s t r i n g > < / k e y > < v a l u e > < i n t > 1 6 6 < / i n t > < / v a l u e > < / i t e m > < / C o l u m n W i d t h s > < C o l u m n D i s p l a y I n d e x > < i t e m > < k e y > < s t r i n g > D a t a C e n t r e < / s t r i n g > < / k e y > < v a l u e > < i n t > 0 < / i n t > < / v a l u e > < / i t e m > < i t e m > < k e y > < s t r i n g > D e v i c e M A C < / s t r i n g > < / k e y > < v a l u e > < i n t > 1 < / i n t > < / v a l u e > < / i t e m > < i t e m > < k e y > < s t r i n g > L o g D a t e < / s t r i n g > < / k e y > < v a l u e > < i n t > 2 < / i n t > < / v a l u e > < / i t e m > < i t e m > < k e y > < s t r i n g > L o g T i m e < / s t r i n g > < / k e y > < v a l u e > < i n t > 3 < / i n t > < / v a l u e > < / i t e m > < i t e m > < k e y > < s t r i n g > L o g R e c o r d T y p e < / s t r i n g > < / k e y > < v a l u e > < i n t > 4 < / i n t > < / v a l u e > < / i t e m > < i t e m > < k e y > < s t r i n g > D e t a i l s D a t a < / s t r i n g > < / k e y > < v a l u e > < i n t > 5 < / i n t > < / v a l u e > < / i t e m > < i t e m > < k e y > < s t r i n g > P r e v L o g D a t e < / s t r i n g > < / k e y > < v a l u e > < i n t > 6 < / i n t > < / v a l u e > < / i t e m > < i t e m > < k e y > < s t r i n g > P r e v L o g T i m e < / s t r i n g > < / k e y > < v a l u e > < i n t > 7 < / i n t > < / v a l u e > < / i t e m > < i t e m > < k e y > < s t r i n g > P r e v R e c o r d T y p e < / s t r i n g > < / k e y > < v a l u e > < i n t > 8 < / i n t > < / v a l u e > < / i t e m > < i t e m > < k e y > < s t r i n g > P r e v D e t a i l s D a t a 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T a b l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 D a t a C e n t r e < / s t r i n g > < / k e y > < v a l u e > < i n t > 1 3 0 < / i n t > < / v a l u e > < / i t e m > < i t e m > < k e y > < s t r i n g > D e v i c e M A C < / s t r i n g > < / k e y > < v a l u e > < i n t > 1 3 1 < / i n t > < / v a l u e > < / i t e m > < i t e m > < k e y > < s t r i n g > L o g D a t e < / s t r i n g > < / k e y > < v a l u e > < i n t > 1 0 6 < / i n t > < / v a l u e > < / i t e m > < i t e m > < k e y > < s t r i n g > L o g T i m e < / s t r i n g > < / k e y > < v a l u e > < i n t > 1 0 7 < / i n t > < / v a l u e > < / i t e m > < i t e m > < k e y > < s t r i n g > L o g R e c o r d T y p e < / s t r i n g > < / k e y > < v a l u e > < i n t > 1 6 0 < / i n t > < / v a l u e > < / i t e m > < i t e m > < k e y > < s t r i n g > D e t a i l s D a t a < / s t r i n g > < / k e y > < v a l u e > < i n t > 1 3 1 < / i n t > < / v a l u e > < / i t e m > < i t e m > < k e y > < s t r i n g > P r e v L o g D a t e < / s t r i n g > < / k e y > < v a l u e > < i n t > 1 4 1 < / i n t > < / v a l u e > < / i t e m > < i t e m > < k e y > < s t r i n g > P r e v L o g T i m e < / s t r i n g > < / k e y > < v a l u e > < i n t > 1 4 2 < / i n t > < / v a l u e > < / i t e m > < i t e m > < k e y > < s t r i n g > P r e v R e c o r d T y p e < / s t r i n g > < / k e y > < v a l u e > < i n t > 1 6 8 < / i n t > < / v a l u e > < / i t e m > < i t e m > < k e y > < s t r i n g > P r e v D e t a i l s D a t a < / s t r i n g > < / k e y > < v a l u e > < i n t > 1 6 6 < / i n t > < / v a l u e > < / i t e m > < i t e m > < k e y > < s t r i n g > S t a r t T i m e ( S e c ) < / s t r i n g > < / k e y > < v a l u e > < i n t > 1 5 5 < / i n t > < / v a l u e > < / i t e m > < / C o l u m n W i d t h s > < C o l u m n D i s p l a y I n d e x > < i t e m > < k e y > < s t r i n g > D a t a C e n t r e < / s t r i n g > < / k e y > < v a l u e > < i n t > 0 < / i n t > < / v a l u e > < / i t e m > < i t e m > < k e y > < s t r i n g > D e v i c e M A C < / s t r i n g > < / k e y > < v a l u e > < i n t > 1 < / i n t > < / v a l u e > < / i t e m > < i t e m > < k e y > < s t r i n g > L o g D a t e < / s t r i n g > < / k e y > < v a l u e > < i n t > 2 < / i n t > < / v a l u e > < / i t e m > < i t e m > < k e y > < s t r i n g > L o g T i m e < / s t r i n g > < / k e y > < v a l u e > < i n t > 3 < / i n t > < / v a l u e > < / i t e m > < i t e m > < k e y > < s t r i n g > L o g R e c o r d T y p e < / s t r i n g > < / k e y > < v a l u e > < i n t > 4 < / i n t > < / v a l u e > < / i t e m > < i t e m > < k e y > < s t r i n g > D e t a i l s D a t a < / s t r i n g > < / k e y > < v a l u e > < i n t > 5 < / i n t > < / v a l u e > < / i t e m > < i t e m > < k e y > < s t r i n g > P r e v L o g D a t e < / s t r i n g > < / k e y > < v a l u e > < i n t > 6 < / i n t > < / v a l u e > < / i t e m > < i t e m > < k e y > < s t r i n g > P r e v L o g T i m e < / s t r i n g > < / k e y > < v a l u e > < i n t > 7 < / i n t > < / v a l u e > < / i t e m > < i t e m > < k e y > < s t r i n g > P r e v R e c o r d T y p e < / s t r i n g > < / k e y > < v a l u e > < i n t > 8 < / i n t > < / v a l u e > < / i t e m > < i t e m > < k e y > < s t r i n g > P r e v D e t a i l s D a t a < / s t r i n g > < / k e y > < v a l u e > < i n t > 9 < / i n t > < / v a l u e > < / i t e m > < i t e m > < k e y > < s t r i n g > S t a r t T i m e ( S e c ) 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C l i e n t W i n d o w X M L " > < C u s t o m C o n t e n t > < ! [ C D A T A [ T a b l e 6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 D a t a C e n t r e < / s t r i n g > < / k e y > < v a l u e > < i n t > 1 3 0 < / i n t > < / v a l u e > < / i t e m > < i t e m > < k e y > < s t r i n g > D e v i c e M A C < / s t r i n g > < / k e y > < v a l u e > < i n t > 1 3 1 < / i n t > < / v a l u e > < / i t e m > < i t e m > < k e y > < s t r i n g > L o g D a t e < / s t r i n g > < / k e y > < v a l u e > < i n t > 1 0 6 < / i n t > < / v a l u e > < / i t e m > < i t e m > < k e y > < s t r i n g > L o g T i m e < / s t r i n g > < / k e y > < v a l u e > < i n t > 1 0 7 < / i n t > < / v a l u e > < / i t e m > < i t e m > < k e y > < s t r i n g > L o g R e c o r d T y p e < / s t r i n g > < / k e y > < v a l u e > < i n t > 1 6 0 < / i n t > < / v a l u e > < / i t e m > < i t e m > < k e y > < s t r i n g > D e t a i l s D a t a < / s t r i n g > < / k e y > < v a l u e > < i n t > 1 3 1 < / i n t > < / v a l u e > < / i t e m > < i t e m > < k e y > < s t r i n g > P r e v L o g D a t e < / s t r i n g > < / k e y > < v a l u e > < i n t > 1 4 1 < / i n t > < / v a l u e > < / i t e m > < i t e m > < k e y > < s t r i n g > P r e v L o g T i m e < / s t r i n g > < / k e y > < v a l u e > < i n t > 1 4 2 < / i n t > < / v a l u e > < / i t e m > < i t e m > < k e y > < s t r i n g > P r e v R e c o r d T y p e < / s t r i n g > < / k e y > < v a l u e > < i n t > 1 6 8 < / i n t > < / v a l u e > < / i t e m > < i t e m > < k e y > < s t r i n g > P r e v D e t a i l s D a t a < / s t r i n g > < / k e y > < v a l u e > < i n t > 1 6 6 < / i n t > < / v a l u e > < / i t e m > < i t e m > < k e y > < s t r i n g > S t a r t T i m e ( H r s ) < / s t r i n g > < / k e y > < v a l u e > < i n t > 1 5 6 < / i n t > < / v a l u e > < / i t e m > < / C o l u m n W i d t h s > < C o l u m n D i s p l a y I n d e x > < i t e m > < k e y > < s t r i n g > D a t a C e n t r e < / s t r i n g > < / k e y > < v a l u e > < i n t > 0 < / i n t > < / v a l u e > < / i t e m > < i t e m > < k e y > < s t r i n g > D e v i c e M A C < / s t r i n g > < / k e y > < v a l u e > < i n t > 1 < / i n t > < / v a l u e > < / i t e m > < i t e m > < k e y > < s t r i n g > L o g D a t e < / s t r i n g > < / k e y > < v a l u e > < i n t > 2 < / i n t > < / v a l u e > < / i t e m > < i t e m > < k e y > < s t r i n g > L o g T i m e < / s t r i n g > < / k e y > < v a l u e > < i n t > 3 < / i n t > < / v a l u e > < / i t e m > < i t e m > < k e y > < s t r i n g > L o g R e c o r d T y p e < / s t r i n g > < / k e y > < v a l u e > < i n t > 4 < / i n t > < / v a l u e > < / i t e m > < i t e m > < k e y > < s t r i n g > D e t a i l s D a t a < / s t r i n g > < / k e y > < v a l u e > < i n t > 5 < / i n t > < / v a l u e > < / i t e m > < i t e m > < k e y > < s t r i n g > P r e v L o g D a t e < / s t r i n g > < / k e y > < v a l u e > < i n t > 6 < / i n t > < / v a l u e > < / i t e m > < i t e m > < k e y > < s t r i n g > P r e v L o g T i m e < / s t r i n g > < / k e y > < v a l u e > < i n t > 7 < / i n t > < / v a l u e > < / i t e m > < i t e m > < k e y > < s t r i n g > P r e v R e c o r d T y p e < / s t r i n g > < / k e y > < v a l u e > < i n t > 8 < / i n t > < / v a l u e > < / i t e m > < i t e m > < k e y > < s t r i n g > P r e v D e t a i l s D a t a < / s t r i n g > < / k e y > < v a l u e > < i n t > 9 < / i n t > < / v a l u e > < / i t e m > < i t e m > < k e y > < s t r i n g > S t a r t T i m e ( H r s ) 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l e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 D a t a C e n t r e < / s t r i n g > < / k e y > < v a l u e > < i n t > 1 3 0 < / i n t > < / v a l u e > < / i t e m > < i t e m > < k e y > < s t r i n g > D e v i c e M A C < / s t r i n g > < / k e y > < v a l u e > < i n t > 1 3 1 < / i n t > < / v a l u e > < / i t e m > < i t e m > < k e y > < s t r i n g > L o g D a t e < / s t r i n g > < / k e y > < v a l u e > < i n t > 1 0 6 < / i n t > < / v a l u e > < / i t e m > < i t e m > < k e y > < s t r i n g > L o g T i m e < / s t r i n g > < / k e y > < v a l u e > < i n t > 1 0 7 < / i n t > < / v a l u e > < / i t e m > < i t e m > < k e y > < s t r i n g > L o g R e c o r d T y p e < / s t r i n g > < / k e y > < v a l u e > < i n t > 1 6 0 < / i n t > < / v a l u e > < / i t e m > < i t e m > < k e y > < s t r i n g > D e t a i l s D a t a < / s t r i n g > < / k e y > < v a l u e > < i n t > 1 3 1 < / i n t > < / v a l u e > < / i t e m > < i t e m > < k e y > < s t r i n g > P r e v L o g D a t e < / s t r i n g > < / k e y > < v a l u e > < i n t > 1 4 1 < / i n t > < / v a l u e > < / i t e m > < i t e m > < k e y > < s t r i n g > P r e v L o g T i m e < / s t r i n g > < / k e y > < v a l u e > < i n t > 1 4 2 < / i n t > < / v a l u e > < / i t e m > < i t e m > < k e y > < s t r i n g > P r e v R e c o r d T y p e < / s t r i n g > < / k e y > < v a l u e > < i n t > 1 6 8 < / i n t > < / v a l u e > < / i t e m > < i t e m > < k e y > < s t r i n g > P r e v D e t a i l s D a t a < / s t r i n g > < / k e y > < v a l u e > < i n t > 1 6 6 < / i n t > < / v a l u e > < / i t e m > < i t e m > < k e y > < s t r i n g > L o g i n T i m e ( H r s ) < / s t r i n g > < / k e y > < v a l u e > < i n t > 1 6 0 < / i n t > < / v a l u e > < / i t e m > < / C o l u m n W i d t h s > < C o l u m n D i s p l a y I n d e x > < i t e m > < k e y > < s t r i n g > D a t a C e n t r e < / s t r i n g > < / k e y > < v a l u e > < i n t > 0 < / i n t > < / v a l u e > < / i t e m > < i t e m > < k e y > < s t r i n g > D e v i c e M A C < / s t r i n g > < / k e y > < v a l u e > < i n t > 1 < / i n t > < / v a l u e > < / i t e m > < i t e m > < k e y > < s t r i n g > L o g D a t e < / s t r i n g > < / k e y > < v a l u e > < i n t > 2 < / i n t > < / v a l u e > < / i t e m > < i t e m > < k e y > < s t r i n g > L o g T i m e < / s t r i n g > < / k e y > < v a l u e > < i n t > 3 < / i n t > < / v a l u e > < / i t e m > < i t e m > < k e y > < s t r i n g > L o g R e c o r d T y p e < / s t r i n g > < / k e y > < v a l u e > < i n t > 4 < / i n t > < / v a l u e > < / i t e m > < i t e m > < k e y > < s t r i n g > D e t a i l s D a t a < / s t r i n g > < / k e y > < v a l u e > < i n t > 5 < / i n t > < / v a l u e > < / i t e m > < i t e m > < k e y > < s t r i n g > P r e v L o g D a t e < / s t r i n g > < / k e y > < v a l u e > < i n t > 6 < / i n t > < / v a l u e > < / i t e m > < i t e m > < k e y > < s t r i n g > P r e v L o g T i m e < / s t r i n g > < / k e y > < v a l u e > < i n t > 7 < / i n t > < / v a l u e > < / i t e m > < i t e m > < k e y > < s t r i n g > P r e v R e c o r d T y p e < / s t r i n g > < / k e y > < v a l u e > < i n t > 8 < / i n t > < / v a l u e > < / i t e m > < i t e m > < k e y > < s t r i n g > P r e v D e t a i l s D a t a < / s t r i n g > < / k e y > < v a l u e > < i n t > 9 < / i n t > < / v a l u e > < / i t e m > < i t e m > < k e y > < s t r i n g > L o g i n T i m e ( H r s ) 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 N e t L o g D M 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 N e t L o g D M 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 C o l u m n s \ D a t a C e n t r e 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 C o l u m n s \ D e v i c e M A C 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 C o l u m n s \ L o g D a t e 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 C o l u m n s \ L o g T i m e 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 C o l u m n s \ L o g R e c o r d T y p e 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 C o l u m n s \ D e t a i l s D a t a 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 C o l u m n s \ P r e v L o g D a t e 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 C o l u m n s \ P r e v L o g T i m e 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 C o l u m n s \ P r e v R e c o r d T y p e 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 C o l u m n s \ P r e v D e t a i l s D a t a 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 C o l u m n s \ D a t a C e n t r e 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 C o l u m n s \ D e v i c e M A C 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 C o l u m n s \ L o g D a t e 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 C o l u m n s \ L o g T i m e 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 C o l u m n s \ L o g R e c o r d T y p e 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 C o l u m n s \ D e t a i l s D a t a 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 C o l u m n s \ P r e v L o g D a t e 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 C o l u m n s \ P r e v L o g T i m e 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 C o l u m n s \ P r e v R e c o r d T y p e 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 C o l u m n s \ P r e v D e t a i l s D a t a 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 C o l u m n s \ S t a r t T i m e ( S e c ) 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 T a b l e 6 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 T a b l e 6 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 C o l u m n s \ D a t a C e n t r e 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 C o l u m n s \ D e v i c e M A C 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 C o l u m n s \ L o g D a t e 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 C o l u m n s \ L o g T i m e 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 C o l u m n s \ L o g R e c o r d T y p e 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 C o l u m n s \ D e t a i l s D a t a 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 C o l u m n s \ P r e v L o g D a t e 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 C o l u m n s \ P r e v L o g T i m e 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 C o l u m n s \ P r e v R e c o r d T y p e 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 C o l u m n s \ P r e v D e t a i l s D a t a 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 C o l u m n s \ L o g i n T i m e ( H r s ) 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T a b l e 3 , T a b l e 4 , T a b l e 6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B2061D92-6731-4C92-979E-BC7AD20C36BE}">
  <ds:schemaRefs/>
</ds:datastoreItem>
</file>

<file path=customXml/itemProps10.xml><?xml version="1.0" encoding="utf-8"?>
<ds:datastoreItem xmlns:ds="http://schemas.openxmlformats.org/officeDocument/2006/customXml" ds:itemID="{94900D4B-FC30-4370-9CC9-E0ECFE2A0EB3}">
  <ds:schemaRefs/>
</ds:datastoreItem>
</file>

<file path=customXml/itemProps11.xml><?xml version="1.0" encoding="utf-8"?>
<ds:datastoreItem xmlns:ds="http://schemas.openxmlformats.org/officeDocument/2006/customXml" ds:itemID="{67E843DF-0426-44E8-BBB8-1DECDCB37986}">
  <ds:schemaRefs/>
</ds:datastoreItem>
</file>

<file path=customXml/itemProps12.xml><?xml version="1.0" encoding="utf-8"?>
<ds:datastoreItem xmlns:ds="http://schemas.openxmlformats.org/officeDocument/2006/customXml" ds:itemID="{4F6ABC47-AF9F-4ABE-B02E-CAAAD73A542D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6CC48CF3-921F-4E75-B2D2-D4F5C8C63D9C}">
  <ds:schemaRefs/>
</ds:datastoreItem>
</file>

<file path=customXml/itemProps14.xml><?xml version="1.0" encoding="utf-8"?>
<ds:datastoreItem xmlns:ds="http://schemas.openxmlformats.org/officeDocument/2006/customXml" ds:itemID="{CC79282F-B415-4F11-846A-9F6C866C37DB}">
  <ds:schemaRefs/>
</ds:datastoreItem>
</file>

<file path=customXml/itemProps15.xml><?xml version="1.0" encoding="utf-8"?>
<ds:datastoreItem xmlns:ds="http://schemas.openxmlformats.org/officeDocument/2006/customXml" ds:itemID="{C6C29551-F768-4834-AE48-144FC73A97F6}">
  <ds:schemaRefs/>
</ds:datastoreItem>
</file>

<file path=customXml/itemProps16.xml><?xml version="1.0" encoding="utf-8"?>
<ds:datastoreItem xmlns:ds="http://schemas.openxmlformats.org/officeDocument/2006/customXml" ds:itemID="{F3FD9935-DB2D-41EF-9EC4-B9B100B0EABF}">
  <ds:schemaRefs/>
</ds:datastoreItem>
</file>

<file path=customXml/itemProps17.xml><?xml version="1.0" encoding="utf-8"?>
<ds:datastoreItem xmlns:ds="http://schemas.openxmlformats.org/officeDocument/2006/customXml" ds:itemID="{AFA24A6B-9788-47F2-94EF-97B7D534F394}">
  <ds:schemaRefs/>
</ds:datastoreItem>
</file>

<file path=customXml/itemProps18.xml><?xml version="1.0" encoding="utf-8"?>
<ds:datastoreItem xmlns:ds="http://schemas.openxmlformats.org/officeDocument/2006/customXml" ds:itemID="{A164A6CB-6B35-467F-89C7-EBBB4205185B}">
  <ds:schemaRefs/>
</ds:datastoreItem>
</file>

<file path=customXml/itemProps19.xml><?xml version="1.0" encoding="utf-8"?>
<ds:datastoreItem xmlns:ds="http://schemas.openxmlformats.org/officeDocument/2006/customXml" ds:itemID="{4A88EBD7-5BEF-4EE7-AE42-60E82BFA123C}">
  <ds:schemaRefs/>
</ds:datastoreItem>
</file>

<file path=customXml/itemProps2.xml><?xml version="1.0" encoding="utf-8"?>
<ds:datastoreItem xmlns:ds="http://schemas.openxmlformats.org/officeDocument/2006/customXml" ds:itemID="{D350EA89-817B-4DF5-85C4-699AC4997BCB}">
  <ds:schemaRefs/>
</ds:datastoreItem>
</file>

<file path=customXml/itemProps20.xml><?xml version="1.0" encoding="utf-8"?>
<ds:datastoreItem xmlns:ds="http://schemas.openxmlformats.org/officeDocument/2006/customXml" ds:itemID="{678A1D90-47D3-47F7-85AB-C9B3FEA84A35}">
  <ds:schemaRefs/>
</ds:datastoreItem>
</file>

<file path=customXml/itemProps3.xml><?xml version="1.0" encoding="utf-8"?>
<ds:datastoreItem xmlns:ds="http://schemas.openxmlformats.org/officeDocument/2006/customXml" ds:itemID="{954EC436-D7A3-44B5-9A42-B5647FF3BEAC}">
  <ds:schemaRefs/>
</ds:datastoreItem>
</file>

<file path=customXml/itemProps4.xml><?xml version="1.0" encoding="utf-8"?>
<ds:datastoreItem xmlns:ds="http://schemas.openxmlformats.org/officeDocument/2006/customXml" ds:itemID="{A7795525-17F1-483F-B0CC-42143883A63F}">
  <ds:schemaRefs/>
</ds:datastoreItem>
</file>

<file path=customXml/itemProps5.xml><?xml version="1.0" encoding="utf-8"?>
<ds:datastoreItem xmlns:ds="http://schemas.openxmlformats.org/officeDocument/2006/customXml" ds:itemID="{81D0726F-FF90-4FD4-B414-FB88CD7DB7B1}">
  <ds:schemaRefs/>
</ds:datastoreItem>
</file>

<file path=customXml/itemProps6.xml><?xml version="1.0" encoding="utf-8"?>
<ds:datastoreItem xmlns:ds="http://schemas.openxmlformats.org/officeDocument/2006/customXml" ds:itemID="{EF294329-E888-4B7A-AE81-54B1C3CD3E7C}">
  <ds:schemaRefs/>
</ds:datastoreItem>
</file>

<file path=customXml/itemProps7.xml><?xml version="1.0" encoding="utf-8"?>
<ds:datastoreItem xmlns:ds="http://schemas.openxmlformats.org/officeDocument/2006/customXml" ds:itemID="{36235DB8-1AB0-48B9-837D-2D02A774C867}">
  <ds:schemaRefs/>
</ds:datastoreItem>
</file>

<file path=customXml/itemProps8.xml><?xml version="1.0" encoding="utf-8"?>
<ds:datastoreItem xmlns:ds="http://schemas.openxmlformats.org/officeDocument/2006/customXml" ds:itemID="{1D7F33CD-179B-4D44-9047-DDD29BC4885B}">
  <ds:schemaRefs/>
</ds:datastoreItem>
</file>

<file path=customXml/itemProps9.xml><?xml version="1.0" encoding="utf-8"?>
<ds:datastoreItem xmlns:ds="http://schemas.openxmlformats.org/officeDocument/2006/customXml" ds:itemID="{AEAA7BBC-268C-43CE-B16E-0B964DE48EE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ReadMeFirst</vt:lpstr>
      <vt:lpstr>Deliverables</vt:lpstr>
      <vt:lpstr>PostingsReviewsOf</vt:lpstr>
      <vt:lpstr>NetLogData</vt:lpstr>
      <vt:lpstr>NetLogDataDM</vt:lpstr>
      <vt:lpstr>RecordTypes</vt:lpstr>
      <vt:lpstr>Devices</vt:lpstr>
      <vt:lpstr>112 DM</vt:lpstr>
      <vt:lpstr>113 DM</vt:lpstr>
      <vt:lpstr>NetLogDM Stage1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Pravallika</dc:creator>
  <cp:lastModifiedBy>Pravallika Settipalli</cp:lastModifiedBy>
  <dcterms:created xsi:type="dcterms:W3CDTF">2023-03-20T17:04:32Z</dcterms:created>
  <dcterms:modified xsi:type="dcterms:W3CDTF">2023-03-27T02:39:45Z</dcterms:modified>
</cp:coreProperties>
</file>