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24030" windowHeight="5055" tabRatio="346" activeTab="1"/>
  </bookViews>
  <sheets>
    <sheet name="Piv Con" sheetId="4" r:id="rId1"/>
    <sheet name="Contacted" sheetId="1" r:id="rId2"/>
    <sheet name="Piv_RNA" sheetId="5" r:id="rId3"/>
    <sheet name="RNA" sheetId="2" r:id="rId4"/>
    <sheet name="Sheet3" sheetId="3" r:id="rId5"/>
    <sheet name="Sheet1" sheetId="6" r:id="rId6"/>
  </sheets>
  <definedNames>
    <definedName name="_xlnm._FilterDatabase" localSheetId="1" hidden="1">Contacted!$A$1:$AD$260</definedName>
    <definedName name="_xlnm._FilterDatabase" localSheetId="0" hidden="1">'Piv Con'!$AJ$81:$AK$85</definedName>
    <definedName name="_xlnm._FilterDatabase" localSheetId="3" hidden="1">RNA!$A$1:$R$331</definedName>
  </definedNames>
  <calcPr calcId="144525"/>
  <pivotCaches>
    <pivotCache cacheId="22" r:id="rId7"/>
    <pivotCache cacheId="23" r:id="rId8"/>
  </pivotCaches>
</workbook>
</file>

<file path=xl/calcChain.xml><?xml version="1.0" encoding="utf-8"?>
<calcChain xmlns="http://schemas.openxmlformats.org/spreadsheetml/2006/main">
  <c r="AI28" i="4" l="1"/>
  <c r="AI25" i="4"/>
  <c r="AI24" i="4"/>
  <c r="AI16" i="4"/>
  <c r="AI17" i="4"/>
  <c r="AI18" i="4"/>
  <c r="AI19" i="4"/>
  <c r="AI20" i="4"/>
  <c r="AI21" i="4"/>
  <c r="AI15" i="4"/>
  <c r="AI7" i="4"/>
  <c r="AI8" i="4"/>
  <c r="AI9" i="4"/>
  <c r="AI10" i="4"/>
  <c r="AI11" i="4"/>
  <c r="AI12" i="4"/>
  <c r="AI6" i="4"/>
  <c r="AI3" i="4"/>
  <c r="AI2" i="4"/>
  <c r="AI48" i="4"/>
  <c r="AI46" i="4"/>
  <c r="AI45" i="4"/>
  <c r="AI44" i="4"/>
  <c r="AI43" i="4"/>
  <c r="AI42" i="4"/>
  <c r="AI40" i="4"/>
  <c r="AI39" i="4"/>
  <c r="AI38" i="4"/>
  <c r="AI37" i="4"/>
  <c r="AI36" i="4"/>
  <c r="AI34" i="4"/>
  <c r="AI33" i="4"/>
  <c r="AI68" i="4"/>
  <c r="AI66" i="4"/>
  <c r="AI65" i="4"/>
  <c r="AI63" i="4"/>
  <c r="AI62" i="4"/>
  <c r="AI61" i="4"/>
  <c r="AI59" i="4"/>
  <c r="AI58" i="4"/>
  <c r="AI57" i="4"/>
  <c r="AI56" i="4"/>
  <c r="AI54" i="4"/>
  <c r="AI53" i="4"/>
  <c r="AI81" i="4"/>
  <c r="AI80" i="4"/>
  <c r="AI78" i="4"/>
  <c r="AI77" i="4"/>
  <c r="AI76" i="4"/>
  <c r="AI75" i="4"/>
  <c r="AI73" i="4"/>
  <c r="AI101" i="4"/>
  <c r="AI100" i="4"/>
  <c r="AI98" i="4"/>
  <c r="AI97" i="4"/>
  <c r="AI96" i="4"/>
  <c r="AI95" i="4"/>
  <c r="AI93" i="4"/>
  <c r="AI92" i="4"/>
  <c r="AI91" i="4"/>
  <c r="AI90" i="4"/>
  <c r="AI88" i="4"/>
  <c r="AI87" i="4"/>
  <c r="AI102" i="4" s="1"/>
  <c r="AI121" i="4"/>
  <c r="AI119" i="4"/>
  <c r="AI117" i="4"/>
  <c r="AI116" i="4"/>
  <c r="AI115" i="4"/>
  <c r="AI114" i="4"/>
  <c r="AI112" i="4"/>
  <c r="AI111" i="4"/>
  <c r="AI110" i="4"/>
  <c r="AI109" i="4"/>
  <c r="AI107" i="4"/>
  <c r="AI106" i="4"/>
  <c r="AI122" i="4" s="1"/>
  <c r="AH122" i="4"/>
  <c r="AH102" i="4"/>
  <c r="AH69" i="4"/>
  <c r="AB16" i="4"/>
  <c r="AC16" i="4" s="1"/>
  <c r="AB17" i="4"/>
  <c r="AC17" i="4" s="1"/>
  <c r="AB18" i="4"/>
  <c r="AC18" i="4" s="1"/>
  <c r="AB19" i="4"/>
  <c r="AC19" i="4" s="1"/>
  <c r="AB20" i="4"/>
  <c r="AC20" i="4" s="1"/>
  <c r="AB21" i="4"/>
  <c r="AC21" i="4" s="1"/>
  <c r="AB3" i="4"/>
  <c r="AC3" i="4" s="1"/>
  <c r="AB4" i="4"/>
  <c r="AC4" i="4" s="1"/>
  <c r="AB5" i="4"/>
  <c r="AC5" i="4" s="1"/>
  <c r="AB6" i="4"/>
  <c r="AC6" i="4"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 i="1"/>
  <c r="AW52" i="4"/>
  <c r="AH49" i="4"/>
  <c r="AI155" i="4"/>
  <c r="AI153" i="4"/>
  <c r="AI151" i="4"/>
  <c r="AI150" i="4"/>
  <c r="AI149" i="4"/>
  <c r="AI147" i="4"/>
  <c r="AI146" i="4"/>
  <c r="AI141" i="4"/>
  <c r="AI139" i="4"/>
  <c r="AI138" i="4"/>
  <c r="AI137" i="4"/>
  <c r="AI136" i="4"/>
  <c r="AI134" i="4"/>
  <c r="AI133" i="4"/>
  <c r="AI132" i="4"/>
  <c r="AI131" i="4"/>
  <c r="AI130" i="4"/>
  <c r="AI129" i="4"/>
  <c r="AI128" i="4"/>
  <c r="AI126" i="4"/>
  <c r="R65" i="4"/>
  <c r="S65" i="4"/>
  <c r="T65" i="4"/>
  <c r="Q65" i="4"/>
  <c r="AH82" i="4"/>
  <c r="AI69" i="4" l="1"/>
  <c r="AI49" i="4"/>
  <c r="AI82" i="4"/>
  <c r="R33" i="4"/>
  <c r="S33" i="4"/>
  <c r="T33" i="4"/>
  <c r="U33" i="4"/>
  <c r="Q33" i="4"/>
  <c r="AH156" i="4" l="1"/>
  <c r="AH142" i="4"/>
  <c r="AI29" i="4"/>
  <c r="U3" i="4"/>
  <c r="U4" i="4"/>
  <c r="U5" i="4"/>
  <c r="U6" i="4"/>
  <c r="U7" i="4"/>
  <c r="U8" i="4"/>
  <c r="U9" i="4"/>
  <c r="AH22" i="4"/>
  <c r="AH4" i="4"/>
  <c r="AH13" i="4"/>
  <c r="T4" i="4"/>
  <c r="T5" i="4"/>
  <c r="T6" i="4"/>
  <c r="T7" i="4"/>
  <c r="T8" i="4"/>
  <c r="T9" i="4"/>
  <c r="T3" i="4"/>
  <c r="Y7" i="4"/>
  <c r="AH29" i="4"/>
  <c r="AH26" i="4"/>
  <c r="AA22" i="4"/>
  <c r="AA26" i="4" s="1"/>
  <c r="Z22" i="4"/>
  <c r="AA25" i="4" s="1"/>
  <c r="AB15" i="4"/>
  <c r="AC15" i="4" s="1"/>
  <c r="AA7" i="4"/>
  <c r="Z7" i="4"/>
  <c r="AB2" i="4"/>
  <c r="AC2" i="4" s="1"/>
  <c r="S9" i="4"/>
  <c r="R9" i="4"/>
  <c r="Q9" i="4"/>
  <c r="S8" i="4"/>
  <c r="R8" i="4"/>
  <c r="Q8" i="4"/>
  <c r="S7" i="4"/>
  <c r="R7" i="4"/>
  <c r="Q7" i="4"/>
  <c r="S6" i="4"/>
  <c r="R6" i="4"/>
  <c r="Q6" i="4"/>
  <c r="S5" i="4"/>
  <c r="R5" i="4"/>
  <c r="Q5" i="4"/>
  <c r="S4" i="4"/>
  <c r="R4" i="4"/>
  <c r="Q4" i="4"/>
  <c r="S3" i="4"/>
  <c r="R3" i="4"/>
  <c r="Q3" i="4"/>
  <c r="AI142" i="4" l="1"/>
  <c r="AI4" i="4"/>
  <c r="U10" i="4"/>
  <c r="U11" i="4" s="1"/>
  <c r="V4" i="4"/>
  <c r="V3" i="4"/>
  <c r="V6" i="4"/>
  <c r="V8" i="4"/>
  <c r="V7" i="4"/>
  <c r="V9" i="4"/>
  <c r="V5" i="4"/>
  <c r="AI13" i="4"/>
  <c r="AI22" i="4"/>
  <c r="T10" i="4"/>
  <c r="T11" i="4" s="1"/>
  <c r="AI156" i="4"/>
  <c r="AI26" i="4"/>
  <c r="R10" i="4"/>
  <c r="R11" i="4" s="1"/>
  <c r="AB22" i="4"/>
  <c r="AC22" i="4" s="1"/>
  <c r="AB7" i="4"/>
  <c r="AC7" i="4" s="1"/>
  <c r="S10" i="4"/>
  <c r="S11" i="4" s="1"/>
  <c r="Q10" i="4"/>
  <c r="Q11" i="4" s="1"/>
  <c r="V10" i="4" l="1"/>
  <c r="V11" i="4" s="1"/>
</calcChain>
</file>

<file path=xl/sharedStrings.xml><?xml version="1.0" encoding="utf-8"?>
<sst xmlns="http://schemas.openxmlformats.org/spreadsheetml/2006/main" count="9280" uniqueCount="1838">
  <si>
    <t>KAWASAN</t>
  </si>
  <si>
    <t>C_WITEL</t>
  </si>
  <si>
    <t>WITEL</t>
  </si>
  <si>
    <t>ADDON</t>
  </si>
  <si>
    <t>NDEM_CABUT</t>
  </si>
  <si>
    <t>NDEM_PS</t>
  </si>
  <si>
    <t>ND_SPEEDY</t>
  </si>
  <si>
    <t>ITEM_CABUT</t>
  </si>
  <si>
    <t>ITEM_PS</t>
  </si>
  <si>
    <t>TGL_CABUT</t>
  </si>
  <si>
    <t>TGL_PS</t>
  </si>
  <si>
    <t>CHANNEL_PS</t>
  </si>
  <si>
    <t>CHANNEL_CABUT</t>
  </si>
  <si>
    <t>NO_HP</t>
  </si>
  <si>
    <t>KCONTACT_CABUT</t>
  </si>
  <si>
    <t>KCONTACT_PS</t>
  </si>
  <si>
    <t>TIM SURVEI</t>
  </si>
  <si>
    <t>CHANNEL FIX</t>
  </si>
  <si>
    <t>Nama Pelanggan</t>
  </si>
  <si>
    <t>Relasi</t>
  </si>
  <si>
    <t>Cabut add on</t>
  </si>
  <si>
    <t>alasan cabut(kategori)</t>
  </si>
  <si>
    <t>Detail 1</t>
  </si>
  <si>
    <t>Detail 2</t>
  </si>
  <si>
    <t>berapa kisaran yang diinginkan pelanggan?</t>
  </si>
  <si>
    <t xml:space="preserve"> bagaimana kualitas produk kami</t>
  </si>
  <si>
    <t>Bagaimana penyampaian dari agent kami?</t>
  </si>
  <si>
    <t>alasan awal pelanggan berlangganan</t>
  </si>
  <si>
    <t>DIVRE 4</t>
  </si>
  <si>
    <t>PEKALONGAN</t>
  </si>
  <si>
    <t>MIG2P3P</t>
  </si>
  <si>
    <t>INETFL10M</t>
  </si>
  <si>
    <t>TAM</t>
  </si>
  <si>
    <t>CC WITEL</t>
  </si>
  <si>
    <t>monic</t>
  </si>
  <si>
    <t>ybs</t>
  </si>
  <si>
    <t>people</t>
  </si>
  <si>
    <t>kurang jelas</t>
  </si>
  <si>
    <t>terpaksa</t>
  </si>
  <si>
    <t>DIVRE 1</t>
  </si>
  <si>
    <t>product</t>
  </si>
  <si>
    <t>jelas</t>
  </si>
  <si>
    <t>JAMBI</t>
  </si>
  <si>
    <t>INETF20M</t>
  </si>
  <si>
    <t>sering gangguan</t>
  </si>
  <si>
    <t>butuh</t>
  </si>
  <si>
    <t>DIVRE 5</t>
  </si>
  <si>
    <t>INBOUND 147</t>
  </si>
  <si>
    <t>DIVRE 2</t>
  </si>
  <si>
    <t>BANTEN</t>
  </si>
  <si>
    <t>INETF10M</t>
  </si>
  <si>
    <t>DIVRE 7</t>
  </si>
  <si>
    <t>MAKASSAR</t>
  </si>
  <si>
    <t>pindah alamat</t>
  </si>
  <si>
    <t>BEKASI</t>
  </si>
  <si>
    <t>pj</t>
  </si>
  <si>
    <t>process</t>
  </si>
  <si>
    <t>DIVRE 3</t>
  </si>
  <si>
    <t>BANDUNGBRT</t>
  </si>
  <si>
    <t>kendala teknis</t>
  </si>
  <si>
    <t>DIVRE 6</t>
  </si>
  <si>
    <t>BALIKPAPAN</t>
  </si>
  <si>
    <t>cukup jelas</t>
  </si>
  <si>
    <t>RIKEP</t>
  </si>
  <si>
    <t>BANDUNG</t>
  </si>
  <si>
    <t>INETF50M</t>
  </si>
  <si>
    <t>tidak jelas</t>
  </si>
  <si>
    <t>price</t>
  </si>
  <si>
    <t>mahal</t>
  </si>
  <si>
    <t>KARAWANG</t>
  </si>
  <si>
    <t>PURWOKERTO</t>
  </si>
  <si>
    <t>NTB</t>
  </si>
  <si>
    <t>PLASA</t>
  </si>
  <si>
    <t>MALANG</t>
  </si>
  <si>
    <t>belum ada pemasangan</t>
  </si>
  <si>
    <t>KALSEL</t>
  </si>
  <si>
    <t>INETF200M</t>
  </si>
  <si>
    <t>KALTENG</t>
  </si>
  <si>
    <t>JAKUT</t>
  </si>
  <si>
    <t>ACEH</t>
  </si>
  <si>
    <t>cabut indihome</t>
  </si>
  <si>
    <t>CIREBON</t>
  </si>
  <si>
    <t>SOLO</t>
  </si>
  <si>
    <t>KUDUS</t>
  </si>
  <si>
    <t>TANGERANG</t>
  </si>
  <si>
    <t>MEDAN</t>
  </si>
  <si>
    <t>MALUKU</t>
  </si>
  <si>
    <t>INETF30M</t>
  </si>
  <si>
    <t>JAKBAR</t>
  </si>
  <si>
    <t>BOGOR</t>
  </si>
  <si>
    <t>INDIBOX</t>
  </si>
  <si>
    <t>jarang digunakan</t>
  </si>
  <si>
    <t>tertarik</t>
  </si>
  <si>
    <t>tidak</t>
  </si>
  <si>
    <t>physical evident</t>
  </si>
  <si>
    <t>tidak merasa berlangganan</t>
  </si>
  <si>
    <t>JAKTIM</t>
  </si>
  <si>
    <t>suami</t>
  </si>
  <si>
    <t>istri</t>
  </si>
  <si>
    <t>hanya butuh inet only</t>
  </si>
  <si>
    <t>belum ada saran</t>
  </si>
  <si>
    <t>MINIPACK</t>
  </si>
  <si>
    <t>SAMARINDA</t>
  </si>
  <si>
    <t>cukup bagus</t>
  </si>
  <si>
    <t>ganti paket</t>
  </si>
  <si>
    <t>sangat jelas</t>
  </si>
  <si>
    <t>KALTARA</t>
  </si>
  <si>
    <t>TASIKMALAYA</t>
  </si>
  <si>
    <t>bagus</t>
  </si>
  <si>
    <t>sangat bagus</t>
  </si>
  <si>
    <t>kurang bagus</t>
  </si>
  <si>
    <t>jarang dipakai</t>
  </si>
  <si>
    <t>user berkurang</t>
  </si>
  <si>
    <t>MyIH</t>
  </si>
  <si>
    <t>Teknisi</t>
  </si>
  <si>
    <t>Tidak</t>
  </si>
  <si>
    <t xml:space="preserve">Plasa </t>
  </si>
  <si>
    <t>UPSPEED</t>
  </si>
  <si>
    <t>tidak bagus</t>
  </si>
  <si>
    <t>INETF40M</t>
  </si>
  <si>
    <t>Row Labels</t>
  </si>
  <si>
    <t>Grand Total</t>
  </si>
  <si>
    <t>REGIONAL</t>
  </si>
  <si>
    <t>Add On</t>
  </si>
  <si>
    <t>Jml</t>
  </si>
  <si>
    <t>Jml Data</t>
  </si>
  <si>
    <t>Contacted</t>
  </si>
  <si>
    <t>RNA</t>
  </si>
  <si>
    <t>Jml Call</t>
  </si>
  <si>
    <t>%</t>
  </si>
  <si>
    <t>Price Detail</t>
  </si>
  <si>
    <t>alasan</t>
  </si>
  <si>
    <t>jml</t>
  </si>
  <si>
    <t>Saran</t>
  </si>
  <si>
    <t>Total</t>
  </si>
  <si>
    <t>Product Detail</t>
  </si>
  <si>
    <t>Chanel Offering</t>
  </si>
  <si>
    <t>chanel tidak menarik</t>
  </si>
  <si>
    <t>Process Detail</t>
  </si>
  <si>
    <t>SF</t>
  </si>
  <si>
    <t>Physical evident</t>
  </si>
  <si>
    <t xml:space="preserve"> %</t>
  </si>
  <si>
    <t xml:space="preserve">  Total</t>
  </si>
  <si>
    <t>Price</t>
  </si>
  <si>
    <t>Product</t>
  </si>
  <si>
    <t>Process</t>
  </si>
  <si>
    <t>CC</t>
  </si>
  <si>
    <t>Ya</t>
  </si>
  <si>
    <t>UpSpeed</t>
  </si>
  <si>
    <t>People</t>
  </si>
  <si>
    <t>tidak sulit</t>
  </si>
  <si>
    <t>umur</t>
  </si>
  <si>
    <t>STB2</t>
  </si>
  <si>
    <t>cukup 1 useetv</t>
  </si>
  <si>
    <t xml:space="preserve">MyIH </t>
  </si>
  <si>
    <t>PLC</t>
  </si>
  <si>
    <t>tingkatkan kualitas produk</t>
  </si>
  <si>
    <t>EDUCATION</t>
  </si>
  <si>
    <t xml:space="preserve">user berkurang </t>
  </si>
  <si>
    <t>efisiensi</t>
  </si>
  <si>
    <t xml:space="preserve">cabut useetv </t>
  </si>
  <si>
    <t xml:space="preserve">tv rusak </t>
  </si>
  <si>
    <t>tidak ada tv</t>
  </si>
  <si>
    <t>tidak bisa dipasang</t>
  </si>
  <si>
    <t xml:space="preserve">alat tidak bisa digunakan </t>
  </si>
  <si>
    <t>sudah ada smarttv</t>
  </si>
  <si>
    <t>belum ada pemakaian</t>
  </si>
  <si>
    <t>call reject(pelanggan tidak bersedia melanjutkan)</t>
  </si>
  <si>
    <t>Count of umur</t>
  </si>
  <si>
    <t>Saran untuk telkom?</t>
  </si>
  <si>
    <t>perbanyak channel</t>
  </si>
  <si>
    <t>tidak terpakai</t>
  </si>
  <si>
    <t>tarif lebih terjangkau</t>
  </si>
  <si>
    <t>Sales Force</t>
  </si>
  <si>
    <t>sulit</t>
  </si>
  <si>
    <t>SWPLC</t>
  </si>
  <si>
    <t>SURABAYA SELATAN</t>
  </si>
  <si>
    <t>ya,prosesnya lama</t>
  </si>
  <si>
    <t>tv rusak</t>
  </si>
  <si>
    <t>tv pelanggan sedang rusak</t>
  </si>
  <si>
    <t>informasi tidak sesuai</t>
  </si>
  <si>
    <t>SULSELBAR</t>
  </si>
  <si>
    <t>MADIUN</t>
  </si>
  <si>
    <t xml:space="preserve">ganti paket </t>
  </si>
  <si>
    <t>tidak digunakan</t>
  </si>
  <si>
    <t>NTT</t>
  </si>
  <si>
    <t>belum ada pemasangan namun pelanggan sudah dikenakan tagihannya</t>
  </si>
  <si>
    <t>tam</t>
  </si>
  <si>
    <t>INETF100M</t>
  </si>
  <si>
    <t>sudah jarang dipakai</t>
  </si>
  <si>
    <t>400k</t>
  </si>
  <si>
    <t>cukup dengan kec sebelumnya</t>
  </si>
  <si>
    <t>200k</t>
  </si>
  <si>
    <t>sudah jarang digunakan</t>
  </si>
  <si>
    <t>INET10Q050</t>
  </si>
  <si>
    <t>INETC40M</t>
  </si>
  <si>
    <t xml:space="preserve">MyiH </t>
  </si>
  <si>
    <t>300k</t>
  </si>
  <si>
    <t>IN73348952[142551103331/agus  /085726353944 ] 142551103331 / agus  / downgrade ke 20 mbps inet only harga 330K blm PPN 10%</t>
  </si>
  <si>
    <t>MYIN017-10042000390;CUST;100 Mbps (New Internet Fair Usage Speed);agus yono;142551103331/085726353944</t>
  </si>
  <si>
    <t>terlalu mahal</t>
  </si>
  <si>
    <t>KEDIRI</t>
  </si>
  <si>
    <t>GORONTALO</t>
  </si>
  <si>
    <t>i147;42369;DOWN;downgrade ke kec 50 mbps paket pelanggan streamix ;615k blm ppn 10% ;bp jamal;142519102453;082157902283;13 agustus 2020; 21.27pm</t>
  </si>
  <si>
    <t>MYIN017-25062004375;CUST;100 Mbps (New Internet Fair Usage Speed);Aditya Agung S;142519102453/082134682827</t>
  </si>
  <si>
    <t>PLS;JPR;PL84603; DG 3P PAKET PENU BERKH ; WWAWAN SUKARDI 20 MBPS</t>
  </si>
  <si>
    <t>PLSCSR;PL83152;JPR;PRISTY;UPGRADE;20-50MBPS;KAPIT,SH		146539101871		082122795049</t>
  </si>
  <si>
    <t>Upspeed</t>
  </si>
  <si>
    <t>prose cabut sulit</t>
  </si>
  <si>
    <t>JAKSEL</t>
  </si>
  <si>
    <t>SALES FORCE</t>
  </si>
  <si>
    <t>NORMALISASI PAKET PHOENIX 10Mbps;APS</t>
  </si>
  <si>
    <t>MYIN017-20082002445;CUST;Speed Existing Not Found;andreas sianturi;122217245303/085210040062</t>
  </si>
  <si>
    <t>ANDREAS SIANTURI</t>
  </si>
  <si>
    <t>tidak dipakai</t>
  </si>
  <si>
    <t>PLS;CEP;PL84672;NANCY OKTARINA;081382645709;DW;3P-2P;PHOENIX 10 MBPS 280K APS</t>
  </si>
  <si>
    <t>OBCR4;OLMTH81;082113364419;Bu Nancy;20M;200K+10K;0621;TS1;Program Upgrade Speed + Ih Study</t>
  </si>
  <si>
    <t>ardiansyah</t>
  </si>
  <si>
    <t>ingin mengurangi tagihan</t>
  </si>
  <si>
    <t>RIDAR</t>
  </si>
  <si>
    <t>SOC ; 168792 ; Yudieyha Ria Azmi ; 111519200605 ; 082174143800 ; downgrade ke kecepatan 50 mbps ; 14 Agustus 2020 ; 15.08</t>
  </si>
  <si>
    <t>MYIN017-31072005297;CUST;100 Mbps (New Internet Fair Usage Speed);Yudi Azmi;111519200605/085368883800</t>
  </si>
  <si>
    <t>YUDI AZMI</t>
  </si>
  <si>
    <t>tidak bisa di sod</t>
  </si>
  <si>
    <t>INETC50M</t>
  </si>
  <si>
    <t>i147;42614;DOWN;HSI Gamers 50 Mbps 625.000 blm ppn 10% ; bp fiki;111501225409;081371433770;1september2020;11.56</t>
  </si>
  <si>
    <t>[PLSCSR: PL113960]; PBR;FIKI;081371433770;UPGRADE PAKET KE 100MBPS PHOENIX 935K</t>
  </si>
  <si>
    <t>FIKI SANDRA</t>
  </si>
  <si>
    <t>terlalu banyak pembayarannya</t>
  </si>
  <si>
    <t>[PLSCSR:PL197540]:WAHYU MUHAMMAD ZULARIF:081378209969:DOWNGRADE SPEED DARI 50 MBPS KE 10 MBPS</t>
  </si>
  <si>
    <t>[PLSCSR;PL197540;NADYA];DRI;WAHYU MUHAMMAD ZULARIF;081378209969;UPGRADE SPEED DARI 10 MBPS KE 50 MBPS PHOENIX</t>
  </si>
  <si>
    <t>suharti</t>
  </si>
  <si>
    <t>ibu</t>
  </si>
  <si>
    <t>pemakaian hanya sendiri</t>
  </si>
  <si>
    <t>INETC100M</t>
  </si>
  <si>
    <t>SOC : 171903 : Rosdiawan Novaldy : 111522200297 : 085363892686 : migrasi paket dari 2P HSI Gamers kecepatan 100 Mbps ke paket 2P Phonix dengan kecepatan 20 Mbps : 21/09/2020 : 04:40</t>
  </si>
  <si>
    <t>[PLSCSR:PL76867];PBR;Rosdiawan Obby Novaldy;085363892686;MC PAKET GAMERS;100MBPS;1.380.000;Rizki nossa; 22JULI20</t>
  </si>
  <si>
    <t>rosdiawan obby novaldy</t>
  </si>
  <si>
    <t>saat diupgrade tidak berpengaruh ,untuk main game tetap lambat juga</t>
  </si>
  <si>
    <t>i147;42833;DOWN; downgrade speed ke 20 mbps phoenix;robi;111501226682;085364516010;2020-08-19 19:50:50</t>
  </si>
  <si>
    <t>[PLSCSR:PL76867];PBR;ROBI;085364516010;MC;PAKET PHOENIX;100MBPS;935.000;Rizki nosssa; 16JULI20</t>
  </si>
  <si>
    <t>robby</t>
  </si>
  <si>
    <t xml:space="preserve">sama saja tetap limit </t>
  </si>
  <si>
    <t>[PLSCSR:PL197540]:NURHAINI MANGUNSONG:082336576468:DOWNGRADE SPEED DARI 100 MBPS KE 50 MBPS</t>
  </si>
  <si>
    <t>[PLSCSR;PL197540;NADYA];DRI;NURHAINI MANGUNSONG;082336576468;UPGRADE SPEED DARI 100 MBPS KE 200 MBPS PRESTIGE</t>
  </si>
  <si>
    <t>NURHAINI MANGUNSONG</t>
  </si>
  <si>
    <t>PLS;PAT;PL44089;SARMIDI;085226470135;DOWNGRADE 50MBPS SINGLE PLAY;APS</t>
  </si>
  <si>
    <t>[PLSCSR:PL63928];PAT;VERA;SARMIDI;085226470135;IH 100M;1P ONLY;1260K</t>
  </si>
  <si>
    <t>samidi</t>
  </si>
  <si>
    <t>keberatan biayanya</t>
  </si>
  <si>
    <t>1jtk</t>
  </si>
  <si>
    <t>PLSCSR;PL97833;2P-2P;PAKET PHOENIX PINDAH KE PAKET INET TV 10 MBPS;MUHAMMAD KHOIRUZZAD;081542478188;01-09-2020</t>
  </si>
  <si>
    <t>PLSCSR;PL97833;JPR;UPGRED SPEED 20 MBPS;MUHAMMAD KHOIRUZZAD;081542478188;14-07-2020</t>
  </si>
  <si>
    <t>MUHAMMAD KHOIRUZZAD</t>
  </si>
  <si>
    <t>PLS;KDS;PL60364;FRAN KURNIAWAN; 082220072500;DOWNGRADE 50MBPS PHOENIX @575RB</t>
  </si>
  <si>
    <t>PLS;KDS;PL44149;B1278NRI;KURNIAWAN;08562653773;IH100MBPHONENIX-935K;13.25;23-6-2020;,......</t>
  </si>
  <si>
    <t>nugroho</t>
  </si>
  <si>
    <t>anak</t>
  </si>
  <si>
    <t>yang mengontrak dirumah pelanggan hanya ingin dikecepatan 50mbps</t>
  </si>
  <si>
    <t>PLSCSR ;RMB ;PL197997 ;PERMINTAAN RUSMANI; 08995600333 ;MO_INET ONLY 20MBPS;ACC IKKE CTB</t>
  </si>
  <si>
    <t>MYIN017-08072001546;CUST;100 Mbps (New Internet Fair Usage Speed);Ismawati;146570111382/08995600333</t>
  </si>
  <si>
    <t>ABDUL AZIZ</t>
  </si>
  <si>
    <t>PLSCSR;PL44089;PAT;KUKUH;LIZAM;082326317457;DOWNGRADE 10MBPS 260K;APS</t>
  </si>
  <si>
    <t>[PLSCSR:PL63928];PAT;VERA;ZUHDI;082322498322;IH 20M;2P NETZ 2 STREAMIX 330K</t>
  </si>
  <si>
    <t>AHMAD ZUHDI</t>
  </si>
  <si>
    <t>pemakaian hanya ber2</t>
  </si>
  <si>
    <t>INETC20M</t>
  </si>
  <si>
    <t>i147;63833;MIG;migrasi paket dari 1p INET ke 2p HSI GAMERS kec 20mbps harga 395.000 + ppn 10%;NENSI SETYAWATI;142507101045; 081225181808 ;9/19/2020;2:49 PM</t>
  </si>
  <si>
    <t>MYIN017-23062001762;CUST;30 Mbps (New Internet Fair Usage Speed);Nensi Setyawati;142507101045/082324102201</t>
  </si>
  <si>
    <t>ahmad</t>
  </si>
  <si>
    <t>pelanggan tidak pernah permintaan downgrade</t>
  </si>
  <si>
    <t>PLSCSR;PL44089;PAT;KUKUH;AGUS;02954790195;2P 50M STREAMIX;615K</t>
  </si>
  <si>
    <t xml:space="preserve">MYIN017-13052000964;CUST;100 Mbps (New Internet Fair Usage Speed);Agus Pranoto;141571101089/081391309941	</t>
  </si>
  <si>
    <t>AGUS PRANOTO</t>
  </si>
  <si>
    <t>900k</t>
  </si>
  <si>
    <t>wawan</t>
  </si>
  <si>
    <t>setelah diupgrade sama saja seperti dikecepatan sebelumnya</t>
  </si>
  <si>
    <t>agus sulistiono</t>
  </si>
  <si>
    <t>warungnya sedang sepi</t>
  </si>
  <si>
    <t>PLS;JPR;PL84603;DG PAKET 20 MBPS EDWIN NICHOLAS; 082126734684</t>
  </si>
  <si>
    <t>PLS;JPR;PL84603;UPGRADE 30 MBPS</t>
  </si>
  <si>
    <t>LIE LIAN FONG</t>
  </si>
  <si>
    <t>tagihannya terlalu mahal</t>
  </si>
  <si>
    <t>PLSCSR ;RMB ;PL197997 ;PERMINTAAN SUKRAN ; 082322210569;MO_1P KE 3P UP GAMER 40MBPS;ACC IKKE CTB</t>
  </si>
  <si>
    <t>PLS;RMB;PL197997;PERM_SUKRAN; 08122920582;MO_INET-ONLY-50MBPS</t>
  </si>
  <si>
    <t>SUKRAN AL ABD SYUKUR H</t>
  </si>
  <si>
    <t>pelanggan down grade karena paket</t>
  </si>
  <si>
    <t>PLS;KDS;PL60364;SUBARI ; 08156519467;UPGRADE TMBAH LAYANAN USEETV 10MBPS @280RB</t>
  </si>
  <si>
    <t>PLS;KDS;PL44149;B1278NRISOEBARI;08156519467;IH20MPHOENIX-280K;9.40;7-11-2019;......</t>
  </si>
  <si>
    <t>SOEBARI</t>
  </si>
  <si>
    <t>PLSCSR ;RMB ;PL197997 ;PERMINTAAN ZAINUDDIN; 082134796682;MO_INET ONLY 20MBPS;ACC IKKE CTB</t>
  </si>
  <si>
    <t>PLSCSR ;RMB ;PL197997 ;PERMINTAAN ZAINUDDIN; 082134796682;MO_UPGRADE SINGLE PLAY 50MBPS</t>
  </si>
  <si>
    <t>ZAINUDDIN</t>
  </si>
  <si>
    <t>di50mbps sering gangguan terus</t>
  </si>
  <si>
    <t>i147;42353;CA Salah satu;pelanggan ingin cabut iptv dan migrasi dr 3p prestige 100mbps ke phoenix (inet dan telp) kec 20mbps harga 345k blm ppn 10% retensi nok karena penggunaan sudah berkurang;SUDIANTO;172101812766;081241113089;17agustus2020;10.36</t>
  </si>
  <si>
    <t>PLSCSR;PL85347;BAL;FENDY;CAROLINA;085241808896;UP 100 MBPS PHOENIX</t>
  </si>
  <si>
    <t>avid</t>
  </si>
  <si>
    <t>sama saja tetap lambat,tidak ada perubahannya</t>
  </si>
  <si>
    <t>DBS/R7-MKS/MO_1P;Inet;40Mbps - 1P;Inet;20Mbps/Pic;St.Hamsinah;082187643588</t>
  </si>
  <si>
    <t>DBS/R7-MKS/MO_SinglePlay;Inet20Mbps - 1P;Inet;40Mbps/Pic;SittiHamsinah;082187643588</t>
  </si>
  <si>
    <t xml:space="preserve">AYU </t>
  </si>
  <si>
    <t>sudah tidak digunakan untuk ujian</t>
  </si>
  <si>
    <t>PLS;PTR;PL119646;DIAN 08991962439;DOWNGRADE PRESTIGE 50MBPS</t>
  </si>
  <si>
    <t>MYIN017-26032001100;[MOSS]; 100 Mbps (New Internet Fair Usage Speed);PT GARUDA ABADI;172103819078/082345441495;SOURCE:MOSS</t>
  </si>
  <si>
    <t xml:space="preserve">PUTRI HANDAYANI </t>
  </si>
  <si>
    <t>kantornya sedang tutup</t>
  </si>
  <si>
    <t>tingkatkan pelayanan petugas</t>
  </si>
  <si>
    <t>PLS;SBAL;PL85347;H SYAHRULLAH;081355027447;DOWN 10 MBOPS STREAMIX</t>
  </si>
  <si>
    <t>PLSCSR;PL197480;BAL;SUCI;H. SYAHRULLAH;081355027447;UPGRADE 50 MBPS STREAMIX</t>
  </si>
  <si>
    <t>H. SYAHRULLAH</t>
  </si>
  <si>
    <t>tidak pernah dipakai</t>
  </si>
  <si>
    <t>SUMSEL</t>
  </si>
  <si>
    <t>i147;42417;DOWN;  migrasi  (  downgrade )    dari netizen II 50 mbps  ke streamix kec 20 mbps   varian  indihome study   harga 385k blm 10% ;ADI ;111707111056;085839619103;12  sept 2020;15.24</t>
  </si>
  <si>
    <t>MYIN017-05042000787;CUST;50 Mbps (New Internet Fair Usage Speed);Adi wijaya;111707111056/08122020950</t>
  </si>
  <si>
    <t>Adi Wijaya T.</t>
  </si>
  <si>
    <t>sudah tidak butuh internet</t>
  </si>
  <si>
    <t>SOC ; 168837; MARRIPATU QORIA ; 111744101623 ; 082377838485 ; Cabut Telepon dan Downgrade ke 1P internet only kecepatan 50 Mbps ; 28.08.2020 ; 12.28</t>
  </si>
  <si>
    <t>MYIN017-03082000565;CUST;100 Mbps (New Internet Fair Usage Speed);sutrisno;111744101623/082377838485</t>
  </si>
  <si>
    <t>ahyar</t>
  </si>
  <si>
    <t>cukup dikecepatan 50mbps</t>
  </si>
  <si>
    <t>LAMPUNG</t>
  </si>
  <si>
    <t>PLS;MJP;PL200088;APS SURYO;	08127207237;CBT TELPDAN DOWNGRADE 50MBPS</t>
  </si>
  <si>
    <t>MYIN017-25062000463;CUST;100 Mbps (New Internet Fair Usage Speed);Suryo;111808105204/081273417314</t>
  </si>
  <si>
    <t>suryo sularso SE</t>
  </si>
  <si>
    <t>cukup dikecepatan 50mbps,dan tagihannya juga sebelumnya tidak sesuai dengan di aplikasi</t>
  </si>
  <si>
    <t>i147;42409;CA salah satu;Cabut Telpon &amp; Pindah Streamix 20 Mbps ( 385K + ppn );Bp Ari;111802120532;082185372666;19/09/2020;16.31</t>
  </si>
  <si>
    <t>MYIN017-11062002398;CUST;50 Mbps (New Internet Fair Usage Speed);ARI WIJAYA;111802120532/082185372666</t>
  </si>
  <si>
    <t>ari wijaya</t>
  </si>
  <si>
    <t>sudah diupgrade sama saja dikecepatan sebelumnya</t>
  </si>
  <si>
    <t>i147;42257;DOWN; 50 mbps prestige 825.000 blm ppn 10%;bp anadri ;04118953375;082271308741;22/09/2020;20:59</t>
  </si>
  <si>
    <t>MYIN017-11072004359;CUST;100 Mbps (New Internet Fair Usage Speed);Andri hasanuddin;172111217548/082271308741</t>
  </si>
  <si>
    <t>Andri hasanuddin</t>
  </si>
  <si>
    <t>pemakaian tidak terlalu maksimal</t>
  </si>
  <si>
    <t>PLS;PKN;PL082728;SALMIAH;085395207925;RETENSI DOWN PAKET STREAMIX 20MBPS</t>
  </si>
  <si>
    <t>PLS;PKN;PL082728;SALMIAH;085395207925;UPGRADE 30MBPS PAKET FIT</t>
  </si>
  <si>
    <t>SALMIAH</t>
  </si>
  <si>
    <t>pemakaian sudah berkurang</t>
  </si>
  <si>
    <t>BTLCA;PL114042;DG 2P-1P INET ONLY 10M  SEAMLESS;RP 260KPPN;ANDIK;081226963779;INFOOK;IQMAH</t>
  </si>
  <si>
    <t>MYIN017-16052000170;CUST;50 Mbps (New Internet Fair Usage Speed);andik febrian;141504109079/081226963779</t>
  </si>
  <si>
    <t>ANDIK FEBRIAN</t>
  </si>
  <si>
    <t>ya,karena harus ketelkomnya</t>
  </si>
  <si>
    <t>i147;42564;DOWN; phoenix 20 mbps; PUSPASARI ;143592103025;081393910819;3/09/2020;5:30</t>
  </si>
  <si>
    <t>MYIN017-14082001898;CUST;40 Mbps (New Internet Fair Usage Speed);Aditya teguh w;143592103025/082249505151</t>
  </si>
  <si>
    <t>PUSPASARI</t>
  </si>
  <si>
    <t>penggunaan tidak terlalu banyak</t>
  </si>
  <si>
    <t>DG INTERNET SINGLE PLAY 20MBPS ; PELURUSAN BW</t>
  </si>
  <si>
    <t>SP40602/KOPEGTEL SOLO/ZULKARNAEN IBNU SUMANTRI/R4/SOLO/UPGRADE BW INTERNET SINGLE PLAY 50MBPS/PIC AZIS +62 897-5074-571/ACHMAD</t>
  </si>
  <si>
    <t>AZIZ COMP</t>
  </si>
  <si>
    <t>salah input paket</t>
  </si>
  <si>
    <t>pelanggan permintaan upspeed ke 20mbps namun  diupgrade ke 50mbps</t>
  </si>
  <si>
    <t>IN72516114; DG 50MB-20MB;[141555107952/irham/082138185301]</t>
  </si>
  <si>
    <t>MYIN017-11052001195;CUST;50 Mbps (New Internet Fair Usage Speed);IRHAM ADI PRASETYO;141555107952/082138185301</t>
  </si>
  <si>
    <t>IRHAM ADI PRASETYO</t>
  </si>
  <si>
    <t>200-300k</t>
  </si>
  <si>
    <t>BTLCA;PL91058;DG;2P-2P;50M-10M;PHOENIX;280K;USAHA SEPI;BAGUS(PEMILIK);08562827052</t>
  </si>
  <si>
    <t>[PLSCSR:PL92058]:KAS;ANIEK;BAGUS;08562827052;UPGRADE;10MB-50MB;2P;PHOENIX;575K</t>
  </si>
  <si>
    <t>bagus setiono, S.Pd</t>
  </si>
  <si>
    <t>usaha foto copynya sedang sepi</t>
  </si>
  <si>
    <t>BTLCA;PL196973;2P-1P INET ONLY 10MBPS RP250KPPN;EFISIENSI;LESTARI/ISTRI;081804235773;INFOK</t>
  </si>
  <si>
    <t>BTLCA;PLS;SLO;PL196974;2P-1P;INETONLY20MB;330KPPN;LESTARI AGUSTINA-ISTRI-;081329192602 ;INFOOK;DINDA</t>
  </si>
  <si>
    <t>lestari</t>
  </si>
  <si>
    <t>terlalu besar biayanya</t>
  </si>
  <si>
    <t>i147;42313;CA Salah satu; cabut telpon jadi streamix 50mbps harga 615.000+ ppn 10% ;BENEDICTUS;146528109967;0811371982;8/8/2020;15.05</t>
  </si>
  <si>
    <t>MYIN017-14062000183;CUST;100 Mbps (New Internet Fair Usage Speed);benedictus ardiyanto;146528109967/081325633337</t>
  </si>
  <si>
    <t>benedictus ardiyanto</t>
  </si>
  <si>
    <t>kualitasnya kurang bagus(lambat)</t>
  </si>
  <si>
    <t>ya,karena harus nelfon berkali-kali</t>
  </si>
  <si>
    <t>PLSCSR;TGG;PL112395;DG;FEBRI KURNIA;083153448255;3P;10 MBPS;PTGSTDKDTG</t>
  </si>
  <si>
    <t>PLSCSR;TGG;PL112376;UG;REZA;082198808723;3P;UG TO 20MBPS;PTGSTDKDTG</t>
  </si>
  <si>
    <t>reza pahlepi</t>
  </si>
  <si>
    <t>selama pandemi cafenya sedang sepi</t>
  </si>
  <si>
    <t>PLSCSR;MLA;PL51991;DG;YENDI;081250403050;DG 3P GAMERS 20MBPS;PTGSTDKDTG</t>
  </si>
  <si>
    <t>MYIN017-27062002189;CUST;50 Mbps (New Internet Fair Usage Speed);YENDI;162314201077/081250403050</t>
  </si>
  <si>
    <t>yendi</t>
  </si>
  <si>
    <t>pemakaiannya sedikit</t>
  </si>
  <si>
    <t>BENGKULU</t>
  </si>
  <si>
    <t>i147 Save Draft ticket;42502;DOWN:phoenix yg 10 mbps;pak cahyadi;07367341812;081273556595 / 081363044128;07/08/2020;16.22</t>
  </si>
  <si>
    <t>MYIN017-23062001405;CUST;30 Mbps (New Internet Fair Usage Speed);Nurcahyadi Siddiq;111726108722/081273556595</t>
  </si>
  <si>
    <t>nurcahyadi siddiq</t>
  </si>
  <si>
    <t>tidak pernah di30mbps</t>
  </si>
  <si>
    <t>berikan informasi yang sesuai</t>
  </si>
  <si>
    <t xml:space="preserve">ya,prosesnya sampai minggu </t>
  </si>
  <si>
    <t>i147;76922;DOWN; 3p kecepatan 50 Mbps 825.000 blm PPN 10% ;SYAPIK PERIANTO SPD;111728100162;081271305447;13-08-2020;22:07</t>
  </si>
  <si>
    <t>MYIN017-23012001644;[SPPIT88];Upgrade Speed New Internet Fair Usage Speed 100 Mbps;siyapik perianto;111728100162/081271305447;MYINDIHOME_PARTNER</t>
  </si>
  <si>
    <t>SYAPIK PERIANTO SPD</t>
  </si>
  <si>
    <t>i147;72544;MIG; phoenix 20 mbps 345.000;ermansyah;111726120169;081271866202;27092020;07.46</t>
  </si>
  <si>
    <t>Pencabutan ussetv,MC Upgrade 50Mbps//Pelanggan walk in plasa</t>
  </si>
  <si>
    <t>yusna</t>
  </si>
  <si>
    <t>saat pandemi warnetnya sepi</t>
  </si>
  <si>
    <t>SOC ; 131729 ; Beni septiono ; 111726123666 ; 08117311196 ; Downgrade speed ke 20Mbps ; 28-08-2020 ; 08.10</t>
  </si>
  <si>
    <t>MYIN017-19052004723;CUST;50 Mbps (New Internet Fair Usage Speed);DEWI PRANA SUCI;111726123666/08117311196</t>
  </si>
  <si>
    <t>BENI SEPTIONO</t>
  </si>
  <si>
    <t>saat ini pemakaiannya hanya sendiri</t>
  </si>
  <si>
    <t>down grade ke 50 mbps/ tidak sanggup bayar</t>
  </si>
  <si>
    <t>MYIN017-21062003122;CUST;100 Mbps (New Internet Fair Usage Speed);Madongta Purba;111726109117/081373793333</t>
  </si>
  <si>
    <t>MADONGTA PURBA</t>
  </si>
  <si>
    <t>tidak sesuai dengan harga diaplikasi</t>
  </si>
  <si>
    <t>800k</t>
  </si>
  <si>
    <t>PL35080;YBS; 0895331890439 ;DOWNGRADE 20MB TERINDIKASI SHARE BANDWITH ACC ASMAN CS SUPENDI WARTOYO</t>
  </si>
  <si>
    <t>MYIN017-09092001927;CUST;100 Mbps (New Internet Fair Usage Speed);Adah saadah SS;131247105196/0895331890439</t>
  </si>
  <si>
    <t>lilik</t>
  </si>
  <si>
    <t>karena kebutuhannya sudah tidak banyak</t>
  </si>
  <si>
    <t>PL35080;YBS; 085223145221 ;DOWNGRADE 10MB</t>
  </si>
  <si>
    <t>PLSCSR:PL35080;131252111544;UPSPEED 10MB TO 20MB;EKA PERMANI;085223145221</t>
  </si>
  <si>
    <t>EKA PERMANI</t>
  </si>
  <si>
    <t>setoran tiap bulannya terlalu mahal</t>
  </si>
  <si>
    <t>PLS;CBN;PL112984;MABRURI;089661798181;DOWNSPEED KE 50MB;RETENSI</t>
  </si>
  <si>
    <t>PLS;CBN;PL131141;MC;UPGRADE;100MBGAMERS;MABRURI_089660798181;2409</t>
  </si>
  <si>
    <t>mambur</t>
  </si>
  <si>
    <t>admin</t>
  </si>
  <si>
    <t>DOWNGRADE 10 MBPS STREAMIX</t>
  </si>
  <si>
    <t>[PLSCSR:PL85172];LLG;PUTRA AGUNG PRANATA;085367313443;STREAMIX 20 MBPS</t>
  </si>
  <si>
    <t>PUTRA AGUNG PRANATA</t>
  </si>
  <si>
    <t>tidak terbayar</t>
  </si>
  <si>
    <t>ya,susah menghubunginya</t>
  </si>
  <si>
    <t>PLS;PBM;PL73839;YANUAR FADLI;07133313369;2P;10MBPS;PHOENIX</t>
  </si>
  <si>
    <t>[PLSCSR:PL108377];RIV;BP YANUAR;082182553331;UPGRADE SPEED 20MB</t>
  </si>
  <si>
    <t>YANUAR FADLI</t>
  </si>
  <si>
    <t>tagihan sudah naik</t>
  </si>
  <si>
    <t>JAKPUS</t>
  </si>
  <si>
    <t>INDIBOX1</t>
  </si>
  <si>
    <t>IN75258831;bu siska/08158181222;CA INDIBOX DAN SEAMLESS;EFISIENSI</t>
  </si>
  <si>
    <t>CRL;es081058;INDIBOX;60K;SISKA;08158181222;asmeiliana@yahoo.com;PATOKAN: SEBELAH WIHARA;CAT: HITAM;DIAL TO;08158181222;sumbercp:MYCX;BSD</t>
  </si>
  <si>
    <t>siska</t>
  </si>
  <si>
    <t>CABUT INDIBOX KARENA TDK MAMPU BAYAR;heni zuliarti;085268274595;PERMINTAAN PELANGGAN;WALK IN PLASA MNA</t>
  </si>
  <si>
    <t>CRL;MLG;61280;Heni zuliarti;085268274595;INDIBOX;70K</t>
  </si>
  <si>
    <t>Heni zuliarti</t>
  </si>
  <si>
    <t xml:space="preserve">kurang optimal,tidak bisa dipakai </t>
  </si>
  <si>
    <t>pemutusan indibox/ tdk digunakan lagi</t>
  </si>
  <si>
    <t>CRL;MLG;51092;ALI;085273649228;Indibox;70K;Call 085273649228</t>
  </si>
  <si>
    <t>ALI MULYADI</t>
  </si>
  <si>
    <t>pelanggan sering keluar kota ,jadi jarang ada dirumah</t>
  </si>
  <si>
    <t>pemutusan indibox</t>
  </si>
  <si>
    <t>CRL;MLG; 51303; MLUMBAN TORUAN; 081377648047; INDibox; 70k;call;081377648047</t>
  </si>
  <si>
    <t>MLUMBAN TORUAN</t>
  </si>
  <si>
    <t>indiboxnya belum ada,namun sudah dikenakan tagihannya</t>
  </si>
  <si>
    <t>CABUT INDIBOX APS TIGOR SIMANGUNSONG</t>
  </si>
  <si>
    <t>CRL;MDN;GM080691;BAPAKTIGOR;081373621971;indibox 60K;DIAL TO;081373621971;tigorsimangunsong@gmail.com dekat mayang puskes</t>
  </si>
  <si>
    <t>TIGOR SIMANGUNSONG</t>
  </si>
  <si>
    <t>tidak ada siaran tv diindiboxnya</t>
  </si>
  <si>
    <t>CABUT INDIBOX PAKET TETAP PHOENIX 10 MBSP 280K APS NANANG 085784621574</t>
  </si>
  <si>
    <t>CRL;BDG;FZ180993;indibox;nanang ;085784621574</t>
  </si>
  <si>
    <t>NANANG NURHIDAYAT</t>
  </si>
  <si>
    <t>CA INDIBOX 60K APS SANDRY 085379162882</t>
  </si>
  <si>
    <t>CRL;MLG;61052;082374656789;RICO;INDIBOX;60K</t>
  </si>
  <si>
    <t>rico</t>
  </si>
  <si>
    <t>siarannya tidak menarik,film lama semua</t>
  </si>
  <si>
    <t>CABUT INDIBOX PEANGGAN LANSIA DIATWARKAN 147 TIDAK PAHAM APS NAZZIRUDIN 085384822204</t>
  </si>
  <si>
    <t>CRL;MDN;AD201296;ARIF;085384822204;indibox 70K;DIAL TO 085384822204;arif8747@gmail.com</t>
  </si>
  <si>
    <t>NAZZURUDIN ARIF</t>
  </si>
  <si>
    <t>anaknya tidak pernah nonton tv,lebih sering main handphone</t>
  </si>
  <si>
    <t>[PLSCSR:PL69246:DINDA];PLT;bpk sofi ;08117773105;cabut indibox;BY NOSSA IN78478013</t>
  </si>
  <si>
    <t>CRL;MDN;MJ050797;SOFIA AUDINA ILHAMI;082285114664;indibox 60K;DIAL TO;082285114664;audinasofia159@gmail.com</t>
  </si>
  <si>
    <t>SOFIA AUDINA ILHAMI</t>
  </si>
  <si>
    <t>[PLSCSR:PL69246:DINDA];PLT;bpk heri ; 85264648040 ;cabut INDIBOX;BY NOSSA IN78221398</t>
  </si>
  <si>
    <t>CRL;MLG;51174 ; SUHERI; 085264648040;INDIBOX;60K</t>
  </si>
  <si>
    <t>SUHERI SANJAYA</t>
  </si>
  <si>
    <t>sudah tidak dipakai</t>
  </si>
  <si>
    <t>[PLSCSR:197722;FITRI];PLT;HORAS;081378815815;CABUT LAYANAN INDIBOX TIDAK DIGUNAKAN LAGI SUDAH PASANG PAKET TV DI PAKET 2P STREAMIX</t>
  </si>
  <si>
    <t>CRL;MKS;YK221293; 081378815815;HORAS ;indibox;70k;dialto 081378815815</t>
  </si>
  <si>
    <t>HORAS SIRINGO RINGO</t>
  </si>
  <si>
    <t xml:space="preserve">karena sudah ada usee tvnya </t>
  </si>
  <si>
    <t>[PLSCSR:PL69246:DINDA];PLT;bpk ananda; 82174012129 ;Cabut indibox;BY NOSSA IN78099702</t>
  </si>
  <si>
    <t>CRL;BDG;AN281092;INDIBOX;ANUUR;082174012129:PERUM CITRA INDOMAS 2  KEL TANJUNG UNCANG BATAM RIAU PATOKAN BELAKNG RUKO/ TOKO;ANUUR_343@GMAIL.COM</t>
  </si>
  <si>
    <t>ANUUR</t>
  </si>
  <si>
    <t>pelanggan diinformasikan diberikan undian(hadiah indibox) ,dan tidak dikenakan biaya</t>
  </si>
  <si>
    <t>PLS;RMG;PL199560;FIRMAN;082113455840;NONAKTIF INDIBOX</t>
  </si>
  <si>
    <t>CRL;JH130790;INDIBOX;60K;FIRMAN;082113455840;firmanaldilah@gmail.com;BSD REC.CP.082113455840 PATOKAN RUMAH WARNA CREAM PAGAR PUTIH</t>
  </si>
  <si>
    <t>FIRMAN ALDILAH</t>
  </si>
  <si>
    <t>ingin mengurangi pengeluaran</t>
  </si>
  <si>
    <t>MADURA</t>
  </si>
  <si>
    <t>[PLSCSR:PL153556];PME;ACHMAD; 087750562599 ;CAINDIBOX</t>
  </si>
  <si>
    <t>CRL;CW;FA241289;INDIBOX;ACHMAD;087750562599;14082020;70K;DT.087750562599</t>
  </si>
  <si>
    <t>ACHMAD HIDAYATULLAH</t>
  </si>
  <si>
    <t>[PLSCSR;PL103255]SMP;MDR;MASKURRIYANTO;082337521223;TDKMEMBUTUHKANINDIBOX</t>
  </si>
  <si>
    <t>CRL;MDN;PB170990;MASKUR RIYANTO;082337521223;INDIBOX;60000;DIAL TO 082337521223 ;maskur.riyanto@gmail.com</t>
  </si>
  <si>
    <t>MASKUR RIYANTO</t>
  </si>
  <si>
    <t>IN76918961[152426304377/Subakti wardoyo/085336092779] T1 / 42885 / COM / bp subakti / 152426304377 / cabut indibox karena tidak digunakan kembali [Z_PERMINTAAN][DCS]</t>
  </si>
  <si>
    <t>CRL;CW;US020475;INDIBOX:SUBAKTI:085604151599:16072020:70000:DIALTO;085604151599</t>
  </si>
  <si>
    <t>SUBAKTI WARDOYO</t>
  </si>
  <si>
    <t>konten tidak menarik</t>
  </si>
  <si>
    <t>untuk kuotanya sangat boros,dan fitur-fitur dari indiboxnya masih terbatas</t>
  </si>
  <si>
    <t>ya,karena masih dikenakan iurannya</t>
  </si>
  <si>
    <t>PLSCSR:PL74385;DUROHIM;087883916058;UPGRADE 2P PHOENIX KE 2P STREAMIX 20MBPS RP 385.000</t>
  </si>
  <si>
    <t>INDIBOX;DUROHIM;087883916058;REQ DSW_DWI</t>
  </si>
  <si>
    <t>DUROHIM</t>
  </si>
  <si>
    <t>tidak bisa terconnect ke internetnya</t>
  </si>
  <si>
    <t>BTLCA;PLS;BRB;PL44072;RIDWAN;081326892474;CABUT INDIBOX;TDK DIGUNAKAN</t>
  </si>
  <si>
    <t>CRL;CW;AA200594;INDIBOX;RIDWAN;081326892474;030820;60k;DT:081326892474</t>
  </si>
  <si>
    <t>RIDWAN HARJA SUKMANA</t>
  </si>
  <si>
    <t>BTLCA;PL83183;ZAHRUDIN YUSUF;0895322080-795;1P;250K</t>
  </si>
  <si>
    <t>CRL;MLG;51355;ZAHRUDIN YUSUF.;0895358195740;indibox;60k</t>
  </si>
  <si>
    <t>ZAHRUDIN YUSUF</t>
  </si>
  <si>
    <t>mengganggu anak jadi sering youtube-an</t>
  </si>
  <si>
    <t>CABUT INDIBOX;IN76916584</t>
  </si>
  <si>
    <t>CRL;MDN;NA301091;JOHAN ;indibox 60K;DIAL TO;08164242577;johanharijanto577@gmail.com</t>
  </si>
  <si>
    <t>JOHAN HARIJANTO</t>
  </si>
  <si>
    <t>ya,responnya lama</t>
  </si>
  <si>
    <t>MAGELANG</t>
  </si>
  <si>
    <t>PL66562;WIWIN;081390623999;PELURUSAN 2P INDI 10MB PHOENIX/CABUT INDIBOX</t>
  </si>
  <si>
    <t>CRL;CW;SW130490;INDIBOX;Wiwin Anisyah Widyanti;DT/SMS/WA;081390623999;190220;60k</t>
  </si>
  <si>
    <t>Wiwin Anisyah Widyanti</t>
  </si>
  <si>
    <t>ccwite;myin;mrn08;IN78545486[122432209600/bu.fajar /082211764656];cabut indibox;non setting</t>
  </si>
  <si>
    <t>122432209600 CRL;CW;RA140194;INDIBOX;FAJAR YUNEWA HARTIN;082211764656;18072020;DT;082211764656;fajaryunewa@gmail.com</t>
  </si>
  <si>
    <t>FAJAR YUNEWA HARTIN</t>
  </si>
  <si>
    <t>sudah tidak digunakan,karena sudah tidak ada cucunya pelanggan</t>
  </si>
  <si>
    <t>LEVEL5;PLS;CPA;PL57787;RETENSI;CABUT INDIBOX;ADE; 087771682087 ;TDK DI GUNAKAN LAGI;CSRI</t>
  </si>
  <si>
    <t>CRL:LR240299:INDIBOX;70K;SUKARDI;087875413896;smpnurulikhlas.ciputat@gmail.com;BSD REC ; 087875413896</t>
  </si>
  <si>
    <t>aden</t>
  </si>
  <si>
    <t>CABUT INDIBOX</t>
  </si>
  <si>
    <t>CRL;GM010490;INDIBOX;60K;EVA LEONITA MOHA;082293564075;Evalionitam@gmail.com;BSD DIAL TO 082293564075 PATOKAN RUMAH ADAT DULOHUPA MASUK KE DALAM</t>
  </si>
  <si>
    <t>EVA LEONITA MOHA</t>
  </si>
  <si>
    <t>SOC ; 165666 ; Jamal Monoarfa ; 172322201745 ; 085338830540 ; Cabut IndiBox ; 15-09-2020 ; 23:33</t>
  </si>
  <si>
    <t>CRL;BDG;MF120592;INDIBOX;JAMAL;085338830540;70K jamal.monoarfa02@gmail.com</t>
  </si>
  <si>
    <t>JAMAL MONOARFA</t>
  </si>
  <si>
    <t>jaringannya lambat sekali</t>
  </si>
  <si>
    <t>PLSCSR:PL45212;GTO;PRICILLYA;MIRANDA;085246529299;INDIBOX</t>
  </si>
  <si>
    <t>MIRANDA ANDRIANA TUAHUNS S PD</t>
  </si>
  <si>
    <t>CABUT INDIBOX APS RIRI</t>
  </si>
  <si>
    <t>CRL;MD230898;INDIBOX;RIRI WULANDARI FENIKA;087720648685;60K;BSD NO YANG AKAN DI KIRIMKAN LINK 087720648685; fadillahauliafenika@gmail.com</t>
  </si>
  <si>
    <t>RIRI WULANDARI FENIKA</t>
  </si>
  <si>
    <t>karena tidak bisa terhubung keinternetnya</t>
  </si>
  <si>
    <t>PLS;PWK;PL196991;INDAH UTAMI;087879836309;DOWNGRADE KE 1P INET ONLY 10MBPS</t>
  </si>
  <si>
    <t>CRL;MLG;51388;INDAH UTAMI;087879836309;INDIBOX;70K UNTUK PATOKAN ALAMAT SEMENTARA DI KIRIMKAN KE PAK ASEP DARLAN DEPAN BRI PLERET DI POS SATPAM</t>
  </si>
  <si>
    <t>INDAH UTAMI</t>
  </si>
  <si>
    <t>kurang bermanfaat dan kurang dipakai oleh pelanggan</t>
  </si>
  <si>
    <t>CRL;CW;EY110187;INDIBOX;fitrah hadi kesuma/PJ;WA;081368516004;DT;081368516004;60.000;070120</t>
  </si>
  <si>
    <t>fitrah hadi kesuma</t>
  </si>
  <si>
    <t>tidak bisa nyala indiboxnya</t>
  </si>
  <si>
    <t>IN76028579[172321804991/WAHYUDIN NAKI/085342128178] TI / 42476 / COM / bp.wahyudin / 172321804991 / INDIBOX1 minta di nonaktifkan</t>
  </si>
  <si>
    <t>CRL;BDG;DP211298;INDIBOX;WAHYUDIN NAKI;085342128178;70K;wahyudin.naki@gmail.com alamat : PELABUHAN ANGGREK 01  KWANDANG GORONTALO UTARA depan psar rabu</t>
  </si>
  <si>
    <t>WAHYUDIN NAKI</t>
  </si>
  <si>
    <t>ya,sudah beberapa kali melapor pencabutan namun tetap dikenakan biaya</t>
  </si>
  <si>
    <t>IN77453301  [122325214529/ bp ilham/085212224586] T1 / 42903 / COM / ilham / 122325214529 / cabut indibox / inputer [Z_PERMINTAAN][DCS]</t>
  </si>
  <si>
    <t>ECOMM-FB;MCADDONS;INDIBOX;muhhamadilham;085212224586;ilhamkeybil@gmail.com(Permintaan Pelanggan)</t>
  </si>
  <si>
    <t>muhammad ilham</t>
  </si>
  <si>
    <t>IN76863432 [122329215247/ bp febron/0811134422] T1 / 42483 / COM / bp febron / 02184939156 / cabut indibox [Z_PERMINTAAN][DCS]</t>
  </si>
  <si>
    <t>CRL;BDG;DP211298;INDIBOX;RITA;085719654467 DIAL TO 0811134422;70K;frt_siregar@yahoo.com  Theodora.rita@yahoo.com alamat : BLOK P TATA 4 NO 10</t>
  </si>
  <si>
    <t>FEBRON RT SIREGAR, IR</t>
  </si>
  <si>
    <t>filmnya tidak terlalu begitu menarik dan selalu buffering</t>
  </si>
  <si>
    <t>PLS;CLS;PL197134;BP IVAN;082221432188;CA ADDON INDIBOX</t>
  </si>
  <si>
    <t>CRL;MLG;51226;IVANFARIADY;082221432188;INDIBOX;60K</t>
  </si>
  <si>
    <t>IVAN FARIADY</t>
  </si>
  <si>
    <t>tidak bisa browsing film yang pelanggan mau</t>
  </si>
  <si>
    <t>IN76819981[111214001386/VERA /08116093688/ CABUT/ INDIBOX</t>
  </si>
  <si>
    <t>CRL;CW;AU130283;INDIBOX;VERA WATI;08116093688;06092020;70K;DT;08116093688</t>
  </si>
  <si>
    <t>VERA WATI</t>
  </si>
  <si>
    <t>tidak bisa tersambung ke internetnya</t>
  </si>
  <si>
    <t>[PLSCSR:PL92518];IMU;ALI;081265919191;UPKE30MB</t>
  </si>
  <si>
    <t>CRL;RM000000;INDIBOX;60K;ALI RIDWAN;081265919191;lailaksamana@gmail.com;BSD DIAL TO 081265919191 PENGIRIMAN KANTOR PARTAI GERINDA DEPAN CAFE GARFOO CAT KANTOR KUNING</t>
  </si>
  <si>
    <t>ali ridwan</t>
  </si>
  <si>
    <t>[PLSCSR:PL84060];BJI;JUNAIDI;081260649021;UPGRADE KE 20 MBPS PHOENIX</t>
  </si>
  <si>
    <t>CRL;CW;NN181192;Indibox;BPK.FERIYANTO KEPALA SEKOLAH(PJ);25/02/2020;Rp.60.000;WA/SMS;085297829044;DT;081260649021</t>
  </si>
  <si>
    <t>junaidi</t>
  </si>
  <si>
    <t>untuk sekolahannya tidak jadi dipasangkan tv</t>
  </si>
  <si>
    <t>PLSCSR;BJM;PL199851;DG;ROSE LINDA;082157085165;CAAPS INDIBOX;UNTUK KANTOR DAN TIDAK ADA TV;70K;VR;PTGSTDKDTG</t>
  </si>
  <si>
    <t>CRL;MDN;BR191190;Rose Linda, SE;082157085165;indibox 70K;DIAL TO;082157085165; alamt JL GUBERNOR SUBARJO LGKR  SELT  LANDASAN ULIN BARAT KODYA BANJARBARU 70722</t>
  </si>
  <si>
    <t>Rose Linda, SE</t>
  </si>
  <si>
    <t>pemakaiannya tidak efektif</t>
  </si>
  <si>
    <t>[PLSCSR;PL199322];BLB;AP KHOIRUL;152703902106;CP 087754727089;CABUT INDIBOX 66000/CSR TITA</t>
  </si>
  <si>
    <t>CRL;CW;ET190498;INDIBOX;70;CHOERUL HAMDANI ;WA;087754727089; DIAL TO;087754727089</t>
  </si>
  <si>
    <t>CHOERUL HAMDANI</t>
  </si>
  <si>
    <t>tvnya sedang rusak</t>
  </si>
  <si>
    <t>[PLSCSR;PL0120010];BTU;INDAHWATI;081330990539;CABUT INDIBOX 60 K</t>
  </si>
  <si>
    <t>CRL;MDN;RN240790;NOVAL;085649644414;indibox70K;DIALTO;085649644414;am.tyan@gmail.com // 152707222939 INDARAGIRI NO 28</t>
  </si>
  <si>
    <t>noval</t>
  </si>
  <si>
    <t>karena dirumah anaknya tidak ada yang mengawasi untuk menggunakan indiboxnya</t>
  </si>
  <si>
    <t>PAPUA BARAT</t>
  </si>
  <si>
    <t>PLCSR;SON;PLSARA94;AYU;JEKY;08124835012;CABUTINDIBOX;SN;1901001801118</t>
  </si>
  <si>
    <t>CRL;IW130797;INDIBOX;70K;JEKY;08114859684;magdasupit@yahoo.com PATOKAN DEKAT KALI KANAL DARI PINGGIR JALAN RUMAH WARNA KUNING BIRU;BSD</t>
  </si>
  <si>
    <t>JEKY STENLY RUNTUWAROW</t>
  </si>
  <si>
    <t>jaringannya susah terconnect</t>
  </si>
  <si>
    <t>I147;BP.FADIL;082140419858;CABUT INDIBOX KRNA SDH TDK DI GUNAKAN;IN76841321</t>
  </si>
  <si>
    <t>CRL;BDG;VA140597;INDIBOX;FADHILADZIKRIRAMADHAN;081357460896;60K;customsramadhan@gmail.com; PATOKAN BELAKANG MUSHOLA PAGAR WARNA PUTIH GANG SEBELAH BARAT</t>
  </si>
  <si>
    <t>FADHILA DZIKRI RAMADHAN</t>
  </si>
  <si>
    <t>ganti ke usee tv</t>
  </si>
  <si>
    <t>[PLSCSR;PL81475];KDI;HERI;085853567076;CABUT INDIBOX;21102020</t>
  </si>
  <si>
    <t>CRL;MDN;RN240790;Heri panca;085853567076;indibox70K;DIALTO;085853567076;heri.pancasetya@gmail.com // 152640215361 dekat mesjid rumah warna merah batu bata bangunan baru</t>
  </si>
  <si>
    <t>eripanca</t>
  </si>
  <si>
    <t>monitor dan televisinya tidak support</t>
  </si>
  <si>
    <t>PASURUAN</t>
  </si>
  <si>
    <t>PLS;LMJ;VN011089;APS HARIYONO;IN76866726;CABUT INDIBOX</t>
  </si>
  <si>
    <t>CRL;GM010490;INDIBOX;60K;HARIONO SE;081232313888;nagacell@yahoo.co.id;BSD PATOKAN RUMAHNYA DEKAT PERUMAHAN KENZAMZAM CAT RUMAH WARNA HITAM</t>
  </si>
  <si>
    <t>HARIONO SE</t>
  </si>
  <si>
    <t>tidak pernah dipakai ,karena jarang dirumah</t>
  </si>
  <si>
    <t>ya,sampai 8 bulan belum diproses-proses dan tetap dikenakan tagihannya</t>
  </si>
  <si>
    <t>PLSCSR;PL76559;PBL;MISNAN; 085336916229 ;CAINDIBOX/TIDAK DIGUNAKAN</t>
  </si>
  <si>
    <t>CRL;MDN;NN280292;SULIYATIN;082301662359;INDIBOX;70k;DIAL TO; 082301662359 misnan12@gmail.com</t>
  </si>
  <si>
    <t>MISNAN</t>
  </si>
  <si>
    <t>PLS;MJP;PL150751;APS GUSTIRA 	081278115721;CABUT INDIBOX KRN TDK DIGUNAKAN</t>
  </si>
  <si>
    <t>AOSF;MYIN;SPKEY08;GUSTIRA;111801028681/081278115721;INDIBOX 60K;</t>
  </si>
  <si>
    <t>hendra</t>
  </si>
  <si>
    <t>ya,karena permintaan dari bulan 8 ,namun hingga saat ini tagihannya masih ada padahal indiboxnya sudah tidak aktif</t>
  </si>
  <si>
    <t>CXNOSSA;IN77927087;NOVI /085336859222;CA INDIBOX</t>
  </si>
  <si>
    <t>CRL;CW;US020475;INDIBOX:DEDY:08123144099:13062020:60000:DIALTO:08123144099</t>
  </si>
  <si>
    <t>NOVI EKA YUNITA</t>
  </si>
  <si>
    <t>pelanggan tidak memiliki tv</t>
  </si>
  <si>
    <t>DENPASAR</t>
  </si>
  <si>
    <t>CCDPR;TMAR;bitha kayana/085739786434;cabut indibox;IN76087437</t>
  </si>
  <si>
    <t>CRL;MDN;AS210492;INDIBOX;60K;Ni Putu; 085739786434 ;DIAL TO 085739786434 ; bithakayana252020@gmail.com</t>
  </si>
  <si>
    <t>NI PUTU BITHA KAYANA</t>
  </si>
  <si>
    <t>PLS;TMAR;CSR AYU DARMA;AP BP A.A RAKA PEMAYUN;087861215002;CBT INDIBOX KARNA PENGGUNA ADA DI LOMBOK;ALAT SDH KEMBALI SN: 1901001818602</t>
  </si>
  <si>
    <t>crl;mlg;51352;agung;087861215002;INDIBOX;60k</t>
  </si>
  <si>
    <t>agung</t>
  </si>
  <si>
    <t>tidak pernah ditonton</t>
  </si>
  <si>
    <t>PLS;PTR;PL197296;HAMZAH;081343553046;CABUT INDIBOX</t>
  </si>
  <si>
    <t>SPIS90A-B1477PIE;HAMZAH;081343553046;ADDON INDIBOX</t>
  </si>
  <si>
    <t>HAMZAH</t>
  </si>
  <si>
    <t>karena sudah punya smart tv</t>
  </si>
  <si>
    <t>PLS;PTR;PL197296;ADI;081355047529;CABUT INDIBOX</t>
  </si>
  <si>
    <t>crl;mlg;51352;ADI SADLI, ST;081355047529;INDIBOX;60k jl daingtata tata 1</t>
  </si>
  <si>
    <t>ADI SADLI, ST</t>
  </si>
  <si>
    <t>USEEENTRYH</t>
  </si>
  <si>
    <t>MY INDIHOME</t>
  </si>
  <si>
    <t>PLS;KNG;PL096274;UTYMAH; 087884609035 ;RETENSI BATAL CBT 2P PHOENIX 10MBPS</t>
  </si>
  <si>
    <t>MI;MYIR-10150930470001;SPDSB77;utymah;087779648612</t>
  </si>
  <si>
    <t>UTYMAH</t>
  </si>
  <si>
    <t>USEEINDYHD</t>
  </si>
  <si>
    <t>PLS;KAD;ENFA;TUTI;081214222247;CA TTM_ADDON</t>
  </si>
  <si>
    <t>PLSCSR;PL35076;ADE;131243100751;UPSPEED DR 1MB KE 10MB;MOH ASEP;081320422247</t>
  </si>
  <si>
    <t>mohasep</t>
  </si>
  <si>
    <t>tidak ada manfaatnya</t>
  </si>
  <si>
    <t>PLSCSR;PRD;PL35078;OJI;SANIRA;082240813656;MIGRASI;INETONLY;19/08</t>
  </si>
  <si>
    <t>PLS;PRD;PL196877;APRI;131245118308;MIGRASI PAKET STREAMIX;20MB;SANIRA;08220813656</t>
  </si>
  <si>
    <t>SANIRA</t>
  </si>
  <si>
    <t>jarang dipakai karena pelanggan sudah memakai smart tv</t>
  </si>
  <si>
    <t>USEEINTVNH</t>
  </si>
  <si>
    <t>PLSCSR:PL35080;DESSY;131252103241;UPSPEED 10MB TO 20MB;MULYATI;081999938553</t>
  </si>
  <si>
    <t>MI;MYIR-10195375580001;SPDNK06-B1603PIW;MULYATI;083195630374</t>
  </si>
  <si>
    <t>MULYATI</t>
  </si>
  <si>
    <t>tidak dipakai lagi</t>
  </si>
  <si>
    <t>PLS;KNG;PL196878;DWI WARDATI NUGRAHANI; 085624749510 ;RETENSI 10MBPS;EFISIENSI DANA</t>
  </si>
  <si>
    <t>PLSCSR;PL169506;131239100057;UPSPEED 1M KE STR 10MBPS;DWI;085624749510</t>
  </si>
  <si>
    <t>DWI WARDATI NUGRAHANI</t>
  </si>
  <si>
    <t xml:space="preserve">saat pemasangan ,dan teknisinya datang ,tidak bisa memasangkan tvnya karena teknisi bilang sedang buru-buru ingin mengerjakan ditempat lain jadi dipasangkan wifinya saja </t>
  </si>
  <si>
    <t>USEEINMV2H</t>
  </si>
  <si>
    <t>SOC ; 168791 ; Aas Adiwijaya ; 131249105644 ; 08996341990 ; migrasi paket Phonix 100 Mbps ; 21 Agustus 2020 ; 19.07</t>
  </si>
  <si>
    <t>PLSCSR:PL35080;131249105644;UPSELL 2P3P;Aas Adiwijaya;08996341990;IN66181628</t>
  </si>
  <si>
    <t>Aas Adiwijaya</t>
  </si>
  <si>
    <t>[PLSCSR:PL114738]MJL;TIAN;DIAN;08122219403;RETENSI 1P INET ONLY 10MB</t>
  </si>
  <si>
    <t>MI;MYIR-10217003670001;SPHDY27-B1549PIW;DIAN HERLAMBANG ST;08122219403</t>
  </si>
  <si>
    <t>DIAN HERLAMBANG ST</t>
  </si>
  <si>
    <t>anak-anaknya pesantren jadi tidak ada yang menggunakan</t>
  </si>
  <si>
    <t>PLSCSR;PL83028;131233105780;RETENSI1P10MB;SULAEMAN ADIGUNA; 085797351854</t>
  </si>
  <si>
    <t>PL112983;TRI_085797351854;MC;VALUETANPAOTT;10MB;1309</t>
  </si>
  <si>
    <t>TRI</t>
  </si>
  <si>
    <t>tagihannya naik terus</t>
  </si>
  <si>
    <t>PLS;MJL;PL105074;BUDI CAHYANA;2P/1P;CA IPTV</t>
  </si>
  <si>
    <t>MI;MYIR-10192311690001;SPYDI91-B1549PIW;BUDI CAHYANA;085314803109</t>
  </si>
  <si>
    <t>BUDI CAHYANA</t>
  </si>
  <si>
    <t>sudah pakai parabola</t>
  </si>
  <si>
    <t>USEEFOXMVH</t>
  </si>
  <si>
    <t>PLSCSR;PL131141;RETENSI;10MBODPHIJAUINET;131232160053;YUYUN; 081224321249</t>
  </si>
  <si>
    <t>MI;MYIR-10198609460001;SPTHE01;yuyun sukawati;082216937397</t>
  </si>
  <si>
    <t>YUYUN SUKAWATI</t>
  </si>
  <si>
    <t>karena pl sedang dijakarta</t>
  </si>
  <si>
    <t>USEEINTLTH</t>
  </si>
  <si>
    <t>i147 Save Draft ticket;45776;DOWN; downgrade dari 3p 200mbps ke 3p 20mbps dengan harga 515.000+PPN 10% ;TARIP BIN KARNAPI;111502220651;082114116611;14 agustus 2020;20.59 WIB</t>
  </si>
  <si>
    <t>PL35080;tarip /082114116611;downgrade ke paket prestige 200mbps;SCCD;IN67985824</t>
  </si>
  <si>
    <t>TARIP BIN KARNAPI</t>
  </si>
  <si>
    <t>usaha warnetnya sedang sepi</t>
  </si>
  <si>
    <t>PLSCSR;PL196878;131238104446;UPSPEED 10MB - 20MB;DEFRI RUSTIANDI;082295125486</t>
  </si>
  <si>
    <t>MI;MYIR-10197270260001;SPNFJ91-B1558PIW;Defri Rustiandi;08972303393</t>
  </si>
  <si>
    <t>DEFRI RUSTIANDI</t>
  </si>
  <si>
    <t>PL112983;ADIN SYAEFIUDIN;081316699600;MIGRASI PAKET INET ONLY 20MB PLGN BERSEDIA TTP BERLANGGANAN;RETENSI</t>
  </si>
  <si>
    <t>MI;MYIR-10216103140001;SPEPI91-D1463AFN;Adin Syaefiudin;082116488999</t>
  </si>
  <si>
    <t>agustin</t>
  </si>
  <si>
    <t>chanelnya yang terbuka hanya sedikit</t>
  </si>
  <si>
    <t>PLSCSR;PL196879;131234121945;UPSPEED 10MB-20MB;JAENAH;085921410339</t>
  </si>
  <si>
    <t>MI;MYIR-10188985560001;SPLLK86;JAENAH;081324921422</t>
  </si>
  <si>
    <t xml:space="preserve">JAENAH </t>
  </si>
  <si>
    <t>tidak dipakai sama sekali karena tv pelanggan rusak</t>
  </si>
  <si>
    <t>migrasi paket phoenix salh input sales psb</t>
  </si>
  <si>
    <t>MI;MYIR-10212380190001;SPLSB91;Tabaheriyanto;0811733981</t>
  </si>
  <si>
    <t>TABAHERIYANTO</t>
  </si>
  <si>
    <t>tvnya tidak digunakan</t>
  </si>
  <si>
    <t>ya,karena tagihannya ada</t>
  </si>
  <si>
    <t>USEEINACTH</t>
  </si>
  <si>
    <t xml:space="preserve">MIG APS PHOENIX 10MBPS;YENI; 082166013550	</t>
  </si>
  <si>
    <t>[PLSCSR:PL108377]; RIV;IBU LISNA ; CP 087811928999; UPGRADE SPEED 10MBPS</t>
  </si>
  <si>
    <t>yeni</t>
  </si>
  <si>
    <t>karyawan</t>
  </si>
  <si>
    <t>CA APS;TDL;TIDAK DIPAKAI GANTI KE PAKET 1P INTERNET ONLY 10MBPS;TRI;085279742474;DP0</t>
  </si>
  <si>
    <t>SP;SPDWW17-B1325PIU;MUHAMMAD TRI SAPUTRA;085279742474</t>
  </si>
  <si>
    <t>MUHAMMAD TRI SAPUTRA</t>
  </si>
  <si>
    <t>sudah ada smart tv</t>
  </si>
  <si>
    <t>PENYESUAIAN PAKET PELANGGAN PERMINTAAN PCM</t>
  </si>
  <si>
    <t>MI;MYIR-10175263410001;MKTDEFINITE;Hisbullah Akbar;081995056782</t>
  </si>
  <si>
    <t>HISBULLAH AKBAR</t>
  </si>
  <si>
    <t>pelanggan tidak pernah permintaan cabut</t>
  </si>
  <si>
    <t>i147;42281;MIG; internet only 20 Mbps ;YUS NINGSIH;111731115504 ; 081377914521 ;23/8/2020;17:59</t>
  </si>
  <si>
    <t>MI;MYIR-10197639190001;SPAGG17-B1143PIU;YUS NINGSIH;081286910659</t>
  </si>
  <si>
    <t>guntar</t>
  </si>
  <si>
    <t>karena pemakaiannya lebih,dan di 10mbps sangat lambat</t>
  </si>
  <si>
    <t>(i147;76473;CA;minta cabut STB ke 2 karena sudah tidak ada yg menggunakan;TEMI KUSWANTO NGUI;122510236696;087883839086 ;19/10/2020;13.29)</t>
  </si>
  <si>
    <t>IN68841425;Temi kuswanto ngui /087883839086;CC;SA;NURUL;TAMBAH STB 2ND DGN PLC</t>
  </si>
  <si>
    <t>Temi kuswanto ngui</t>
  </si>
  <si>
    <t>pindah rumah</t>
  </si>
  <si>
    <t>MYIN003-01082003458;CUST;Second Set Top Box Hybrid   PLC;Joko Prasanto;111726125579/08122810003</t>
  </si>
  <si>
    <t>JOKO PRASANTO</t>
  </si>
  <si>
    <t>pelanggan tidak permintaan pencabutan,dan plc masih aktif</t>
  </si>
  <si>
    <t>CABUT TV PAKET INET TETAP ABN 260K APS HENDRA 082373450241</t>
  </si>
  <si>
    <t>[PLSCSR:PL82666];JBI;AYU LESTARI;HENDRA;085266006977;TAMBAH SECOND STB PLC</t>
  </si>
  <si>
    <t>M YUSUF H ALI</t>
  </si>
  <si>
    <t>sudah komplain 3x,namun belum diperbaiki juga tv keduanya</t>
  </si>
  <si>
    <t>i147;42533;CA:Cabut STB kedua;bp yuono;141363104181;082326741313;26/10/2020;13.17wib</t>
  </si>
  <si>
    <t>PLSCSR;PL44102;PWT;FIAN;YUWONO;082326741313;ADDON 2NDSTB PLC</t>
  </si>
  <si>
    <t>YUWONO IGNATIUS</t>
  </si>
  <si>
    <t>youtube dan chanel-chanelnya tidak bisa</t>
  </si>
  <si>
    <t>BTLCA;PLS;CLC;PL83149;TURMI PATMAWATI;082335626363;CABUT 2ND STB</t>
  </si>
  <si>
    <t>MOD;PLSCSR;PL150827;RIMAT;TURMI;082335626363;SECOND STB</t>
  </si>
  <si>
    <t>TURMI PATMAWATI</t>
  </si>
  <si>
    <t>pemakaian baru 3 hari langsung tidak dapat sinyal</t>
  </si>
  <si>
    <t>i147;42165;CA;cabut stb kedua &amp; PLC;bp danang;141527109303;081802502511;10-10-2020;07:33</t>
  </si>
  <si>
    <t>MYIN003-07072005035;CUST;Second Set Top Box Hybrid   PLC;Danang Novianto;141527109303/081802502511</t>
  </si>
  <si>
    <t>Danang novianto</t>
  </si>
  <si>
    <t>sudah tidak dipakai lagi</t>
  </si>
  <si>
    <t>i147;63913;CA;CPE tambahan;HARYO RONGGO WARDONO;146528109413;081227695065;14 oktober 2020;2;19PM</t>
  </si>
  <si>
    <t>MYIN003-30072007059;[SPLAN86];Second Set Top Box Hybrid   PLC Second Set Top Box Hybrid   PLC;Haryo Ronggo Wardono;146528109413/081259226668;MYINDIHOME_PARTNER</t>
  </si>
  <si>
    <t>HARYO RONGGO WARDONO</t>
  </si>
  <si>
    <t>CABUT SECONDSTB</t>
  </si>
  <si>
    <t>PLSCSR:PL119389;GTO;SUHAIYA;YUSUF;085255333380;SECONDSTB</t>
  </si>
  <si>
    <t>nawa</t>
  </si>
  <si>
    <t>PLSCSR:PL45212;GTO;PRICILLYA;CHANDRA;082213533314;SECONDSTB</t>
  </si>
  <si>
    <t>PLSCSR:PL45203;GTO;ASNAWATY;CHANDRA;082213533314;2NDSTB</t>
  </si>
  <si>
    <t>CHANDRA SALINDEHO</t>
  </si>
  <si>
    <t>pelanggan ingin pasang namun belum ada pemasangan,jadi harus dicabut dahulu agar bisa pemasangan ulang</t>
  </si>
  <si>
    <t>i147;42263;CA;stbkedua + plc ;bp raditya ;07413612620 ; 08117499174 ;29-10-2020;17.10 wib</t>
  </si>
  <si>
    <t>[PLSCSR:PL196931];JBI;VIVIT;RADITYA;081274717744;PARAREL TV</t>
  </si>
  <si>
    <t>RADITYA HADITAMA</t>
  </si>
  <si>
    <t>i147;42829;CA;Second Set Top Box Hybrid HD;bapak wahyu;131265101007;085223267171;12/10/2020;10.10</t>
  </si>
  <si>
    <t>PLSCSR;PL035082;ANNA LEGI YULIANA;131265101007;STBT PLC;SITI;082117334100</t>
  </si>
  <si>
    <t>wahyudi</t>
  </si>
  <si>
    <t>sudah ada pemasangan,namun ditinggalkan oleh teknisinya  dan tidak diaktifkan oleh indihomenya,teknisi sudah janji keesokan harinya mau datang namun tidak ada yang datang-datang</t>
  </si>
  <si>
    <t>CA APS;FITUR;STB PLC;YURIKA SETHIASARI;081297776868</t>
  </si>
  <si>
    <t>[PLSCSR:PL112410];RIV;YURIKA SETHIASARI;081297776868;TAMBAH PLC</t>
  </si>
  <si>
    <t>YURIKA SETHIASARI</t>
  </si>
  <si>
    <t>PELANGGAN MINTA CANCEL PEMASANGAN STB KE 2 DAN TMBAHAN PLC INFO LIDYA STEPHANIE</t>
  </si>
  <si>
    <t>R1SU314646 / AMEX / SUPRIADI / TREG1 / SUMSEL / TAMBAH STB KE 2 DAN LAYANAN PLC / ROBERT SARAGIH 6281397378299</t>
  </si>
  <si>
    <t>ROBERT SARAGIH</t>
  </si>
  <si>
    <t>saat instalasi pelanggan merasa sulit harus diurus ke peorangan dulu ,tidak bisa terima jadi pasang saja</t>
  </si>
  <si>
    <t>SUMBAR</t>
  </si>
  <si>
    <t>PLS;PL131437;YAUMIL;081363329849;CABUT 2ND STB</t>
  </si>
  <si>
    <t>[PLSCSR;PL113125];PDG;YAUMIL;085269826808 / 082381539300;ADD ON SECOND STB DAN PLC</t>
  </si>
  <si>
    <t>YAUMIL AKBAR</t>
  </si>
  <si>
    <t>karena keluarganya sudah tinggal sendiri</t>
  </si>
  <si>
    <t>PLSCSR;PLLAB86;MKW;MARSYA;RAHMA APRIYETI;CABUT SECOND STB</t>
  </si>
  <si>
    <t>PLSCSR;SON;PLDAYA00;RAHMA APRIYETI;082198703606;2ND STB PLC.</t>
  </si>
  <si>
    <t>RAHMA APRIYETI</t>
  </si>
  <si>
    <t>pelanggan belum ada pemasangan dan pelanggan tidak permintaan pencabutan/pembatalan</t>
  </si>
  <si>
    <t xml:space="preserve">PLSCSR:GTTST87:REMOVE WIFI EXTENDER DAN PLC:PLS:DNY:TAG BLN DEPAN FULL:SN PLC:219A608X04733 WIFI EXT:7438RPNMINI91CB13545:AP BP PUDJI KUASA BP DANIEL:CP 081919497990:CSR FIDA	</t>
  </si>
  <si>
    <t>PLSCSR:PL113182;MYR;BPK DANIEL;081919497990;TAMBAH ADD ON SECOND STB 100RB+PPN10%</t>
  </si>
  <si>
    <t>PUDJI SETIONO</t>
  </si>
  <si>
    <t>SULTENG</t>
  </si>
  <si>
    <t>PLSCSR;PL79894;PAL;FIKRI;AKSA;081354545640;ADD ON SECOND STB TAMBAHAN KABEL LAN/ TERMINATE PLC</t>
  </si>
  <si>
    <t>PLSCSR;PL79894;PAL;FIKRI;AKSA;081354545640;ADD ON SECOND STB TAMBAHAN</t>
  </si>
  <si>
    <t>AKSA TANREWARA SS</t>
  </si>
  <si>
    <t>kalo tiap malam suka macet(terputus-putus)</t>
  </si>
  <si>
    <t>IN78094538 IN78094538[122706216893/vina/08129808166] 98091 / saltik / vina nur / 122706216893 / tagihan melonjak refer IN77791201 [A_INTERNET][DCS]call ulang 08129808166 pelanggan dgn ibu VINA pelanggan VOCA Pengembalian dan Pengambilan perangkat STB ...</t>
  </si>
  <si>
    <t>MYIN003-28042002611;[SPNZR74];Second Set Top Box Hybrid PLC Second Set Top Box Hybrid PLC;wivina tjhia;122706216893/0818967887;MYINDIHOME_PARTNER</t>
  </si>
  <si>
    <t>WIVINA TJHIA</t>
  </si>
  <si>
    <t>layanan tvnya tidak bisa akses,pelanggan sudah permintaan teknisi perbaiki namun tidak ada yang datang</t>
  </si>
  <si>
    <t>ya,pelanggan sudah migrasi namun tagihannya masih ada</t>
  </si>
  <si>
    <t>i147;62875;CA;cabut sbt ke 2;edwar ;111526100873;08117580250 ;10/17/2020;7:26 PM</t>
  </si>
  <si>
    <t>ADD STB ke-2 +PLC; 100.000; 111526100873/EDWARD /08117580250; nossa; 01mai20</t>
  </si>
  <si>
    <t>EDWAR OKTAVINO ARDILES</t>
  </si>
  <si>
    <t>tidak bisa dipakai karena beda aliran listrik</t>
  </si>
  <si>
    <t>PLSCSR;SMR;PL113887;DG;RAYMOND;08510701282;CABUT PLC;PTGSTDKDTG</t>
  </si>
  <si>
    <t>MYIN003-02092003318;CUST;Second Set Top Box Hybrid   PLC;Raymond ;162301202384/085107101282</t>
  </si>
  <si>
    <t>Raymond</t>
  </si>
  <si>
    <t>SOC : 113609 ; Aldo Dinandi ; 162407212668 ; 081351377677 ; CABUT SECOND STB ; 08 OKTOBER 2020 ; 19:13</t>
  </si>
  <si>
    <t>MYIN003-17092003534;CUST;Second Set Top Box Hybrid   PLC;Aldo Bagus Dinandi;162407212668/081351377677</t>
  </si>
  <si>
    <t>ALDO BAGUS DINANDI</t>
  </si>
  <si>
    <t>karena sudah ada provider lain</t>
  </si>
  <si>
    <t>MOD;PLS;PWT;PL53394;BAMBANG UTAMA;0281636421;CABUT PLC</t>
  </si>
  <si>
    <t>PLSCSR;PL53394;PWT;SEPTO;BAMBANG UTAMA;08112815505;ADDON 2ND STB</t>
  </si>
  <si>
    <t>BAMBANG UTAMA</t>
  </si>
  <si>
    <t xml:space="preserve"> internetnya bermasalah terus</t>
  </si>
  <si>
    <t>MIG APS;TDL;TDK DIGUNAKAN LAGI;EKO SURYADI;6282180030003;REMOVE 2ND STB PLC</t>
  </si>
  <si>
    <t>[PLSCSR:PL108377];RIV;IBPK EKO;082180030003;ADD ON STB KEDUA PLC;100K;ADD_OSC</t>
  </si>
  <si>
    <t>bram</t>
  </si>
  <si>
    <t>dari awal pemasangan tidak bisa dipakai,dan teknisi sudah janji datang namun tidak datang dan dibiarkan seperti</t>
  </si>
  <si>
    <t>i147;72619;CA Salah satu; cabut tv dan telfon, migrasi paket 1p inet only 20 Mbps 330.000+ppn;BAMBANG ARIYANTO BSC;122527200586;081212345348;30-09-2020;09.50WIB</t>
  </si>
  <si>
    <t>[PLSCSR:PL96904];ANNA;081280004026;PLC SECOND STB</t>
  </si>
  <si>
    <t>ayu</t>
  </si>
  <si>
    <t>biayanya terlalu besar dan jarang dipakai juga</t>
  </si>
  <si>
    <t>ya,saat menghubungi call centernya</t>
  </si>
  <si>
    <t>IN79186742[122502257269/ ibu rahdania/081905108357] T/ cabut plc digantikan dengan kabel dg harga 190rb</t>
  </si>
  <si>
    <t>[PLSCSR:PL21082];RAHDANIA;0811898418;ADD ON 2ND STB</t>
  </si>
  <si>
    <t>Rachdaniah</t>
  </si>
  <si>
    <t>tidak dapat sinyalnya</t>
  </si>
  <si>
    <t>i147;42269;CA;2nd STB+PLC;bapak robinson;121117222218;085316171977;11/10/2020;13:30 WIB</t>
  </si>
  <si>
    <t>MYIN003-25042000166;CUST;Second Set Top Box Hybrid + PLC;Robinson HS;121117222218/085316171977</t>
  </si>
  <si>
    <t>Robinson.H simanjuntak</t>
  </si>
  <si>
    <t>ccdpr;elsaa;08113804734;cabut stb ke 2;nossa IN79223606</t>
  </si>
  <si>
    <t>[PLSCSR:PL69254];TMAR;BU VORNALITA;08113804734;TAMBAH STB KEDUA PLUS PLC 100K;IN68973989</t>
  </si>
  <si>
    <t>VORNALITA PELSA SAMBALAO</t>
  </si>
  <si>
    <t>SOC ; 158078 ; YARHADI ; 122502402928 ; 081511776822 ; Permintaan pemberhentian cabut STB (STB ke-2 dan ke-3) ; 16 Oktober 2020 ; 13:42</t>
  </si>
  <si>
    <t>[PLSCSR:PL21082];YARHADI;081511776822;ADD ON 2ND STB DAN PLC</t>
  </si>
  <si>
    <t>diah</t>
  </si>
  <si>
    <t>keluarganya sudah pindah</t>
  </si>
  <si>
    <t>i147;42428;CA ADDON; cabut PLC ., karena sejak pemasangan sama sekali tdk bisa digunakan ;bapak glendy ;bapak glendy ;081244230019 ;12,10,20;16.51</t>
  </si>
  <si>
    <t>PLS;BAL;PL45092;GLENDY;081244230019;OFFRWA;DEAL STB KEDUA DAN PLC;100K</t>
  </si>
  <si>
    <t>glendy Hendrawan</t>
  </si>
  <si>
    <t>PLSCSR;NNK;PL197065;AO;RAHMAT;082136768292;CABUT ADD ON;PTGSTDKDTG</t>
  </si>
  <si>
    <t>PLSCSR;NNK;PL197065;AO;RAHMAT;082136768292;2ND STB DAN PLC;PTGSDTG</t>
  </si>
  <si>
    <t>megawati</t>
  </si>
  <si>
    <t>teknisinya tidak ada yang datang,belum ada pemasnagan</t>
  </si>
  <si>
    <t>PLSCSR;TRK;PL197035;RET;ISTIANA QANAAH;085248530455;LOWER VALUE 20MBPS-PHOENIX INET PRESTIGE 20MBPS;PHOENIX INET PRESTIGE 20MBPS 340K;PTGSTDKDTG</t>
  </si>
  <si>
    <t>PLSCSR;TRK;PL197056;UG;NURBIATI;085248530455;2P-3P;PHOENIX10MBPS-LOWERVALUE10MBPS;PLC,INDIJOWO;INDIKIDS;PTGSTDNG</t>
  </si>
  <si>
    <t>ISTIANA QANAAH</t>
  </si>
  <si>
    <t>ingin mengurangi pembayarannya</t>
  </si>
  <si>
    <t>SUKABUMI</t>
  </si>
  <si>
    <t>PLS;CJR;102364;SHINTA;081910111665;20102020;CABUT ADD ON DAN PLC SUDAH TIDAK DIGUNAKAN LAGI</t>
  </si>
  <si>
    <t>PLSCSR;PL102364;CIANJUR;HARRY;HARRY;08111266169;ADD 2ND STB</t>
  </si>
  <si>
    <t>ani</t>
  </si>
  <si>
    <t>PLS;PL75232;CABUT 2ND STB DAN PLC;APS HARI; 082300007272</t>
  </si>
  <si>
    <t>MYIN003-25032008689;[SPDVG96];Second Set Top Box Hybrid PLC Second Set Top Box Hybrid PLC;Hari Marfalino;111401105201/082300007272;MYINDIHOME_PARTNER</t>
  </si>
  <si>
    <t>HARI MARFALINO</t>
  </si>
  <si>
    <t>ponakan pelangganan sudah pindah kebandung</t>
  </si>
  <si>
    <t>i147;76073;CA;cabut second stb+plc;bp heri;111801206564;082237729800;5/10/2020;12:24</t>
  </si>
  <si>
    <t>[PLSCSR:PL150751];MJP;DIANDRA;HERI 	082237729800;ADD STB KE 2 PLC</t>
  </si>
  <si>
    <t>HERI SUPRIYANTO</t>
  </si>
  <si>
    <t>kabelnya terlalu jauh</t>
  </si>
  <si>
    <t>PLS;BJW;PL167930;JOICE;082144166710;ACONG;CABUT PLC;SALAH INPUT</t>
  </si>
  <si>
    <t>PLS;BJW;PL167930;JOICE;082144266710;ACONG;SECOND STB PLC</t>
  </si>
  <si>
    <t>anton</t>
  </si>
  <si>
    <t>karena sudah tidak digunakan</t>
  </si>
  <si>
    <t>SULUTMALUT</t>
  </si>
  <si>
    <t>PLSCSR:PL92764;TTE;NURHILDA;CBTSECONDSTB;085249604954;12102020</t>
  </si>
  <si>
    <t>PLSCSR:PL53763;TTE;SEVRI;M ABDUL AZIZ;082377777290;ADD 2ND STB/PLC</t>
  </si>
  <si>
    <t>M ABDUL AZIZ</t>
  </si>
  <si>
    <t>sudah tidak dipakai dan tvnya sedang rusak juga</t>
  </si>
  <si>
    <t>CABUT PLC;TIDAK DIGUNAKAN LAGI;IKRAM</t>
  </si>
  <si>
    <t>[PLSCSR:PL44196];BNA;IKRAM;082365885514;ADD STB KEDUA;PLC;SETTING;20202509</t>
  </si>
  <si>
    <t>M IKRAM MAULANDA ANHAR</t>
  </si>
  <si>
    <t>pelanggan sudh lapor gangguan,sudah menghubungi customer servicenya,namun tidak ada perbaikan</t>
  </si>
  <si>
    <t>SOC ; CHARIS86 ; SOSMED ; @lily_scorpion68(TW DM) ; 111601149516 ; 0813113391380 ; CABUT STB KE 2 ; 02/10/2020 ; 17.44</t>
  </si>
  <si>
    <t>[PLSCSR;PL112203;WIDA];PLT;LILI WIJAYA;081311339138;085263218200 TAMBAH ADDON STB KEDUA DAN PLC;PELANGGAN MINTA DI SETTING HARI SABTU;KARNA PLGGN HANYA HARI SABTU DI RUMAH</t>
  </si>
  <si>
    <t>LILY WIJAYA</t>
  </si>
  <si>
    <t>yang  memekai sudah pindah rumah</t>
  </si>
  <si>
    <t>YOGYAKARTA</t>
  </si>
  <si>
    <t>i147;42049;CA Salah satu; cabut useetv migrasi paket ke inet only 20 mbps dg abondemen 330k + 10%;bapak agus;141133104894;087749555758;20/10/2020;19:32WIB</t>
  </si>
  <si>
    <t>PENAMBAHAN SECOND STB   PLSCSR; KTB ;PL111778; APS MAULITA ; 087885855859; PENAMBAHAN SECOND STB PLC; BY JOAN</t>
  </si>
  <si>
    <t>agus</t>
  </si>
  <si>
    <t>staff</t>
  </si>
  <si>
    <t>[PLSCSR;PL80863;REFI];BNA;AJIE MASAID;082243514867;PHOENIX 20MBPS</t>
  </si>
  <si>
    <t>[PLSCSR;PL112481;ANGGI];BNA;TEGUSEGA;082274017102;ADD STB KETIGA DAN PLC</t>
  </si>
  <si>
    <t>fera</t>
  </si>
  <si>
    <t>sering eror</t>
  </si>
  <si>
    <t>CC-1500250/CA APS IPTV sudah tidak digunakan cp bp kurnia 08990022111</t>
  </si>
  <si>
    <t>TAM DBS1 / AHMAD WAHYUDI / 082110106794 / R2 / JAKTIM / ADDON PLC   / BP  ROMI 087872899408 / 081310124312</t>
  </si>
  <si>
    <t>KURNIA HAKIM PUTRA</t>
  </si>
  <si>
    <t>i147;42548;CA;cabut STB tambahan dengan PLC ;HJ CHOLILAH;121112211704;085885804440 ;10/1/2020;4:21</t>
  </si>
  <si>
    <t>IN75393892	121112211704		cholilah	85885804440	PSB + pasang Fitur /Add On	tambah STB 2 PLC</t>
  </si>
  <si>
    <t>HJ CHOLILAH</t>
  </si>
  <si>
    <t>karena chanel indosiarnya tidak bisa</t>
  </si>
  <si>
    <t>KALBAR</t>
  </si>
  <si>
    <t>PLSCSR;KTP;PL197828;DG;RISTA;089516441881;;dg 20 mbps ;PTGSTDKDTG</t>
  </si>
  <si>
    <t>SF;PTK;SPAWF81;AO;RISTA;081255722238;2NDSTBPLC;PTGSDTG</t>
  </si>
  <si>
    <t>rista</t>
  </si>
  <si>
    <t>karena pindah rumah</t>
  </si>
  <si>
    <t>PLSCSR;BPN;PL46097;CAAO;HENDRIX SANJAYA;085247106162;STBKE2DGNPLC;80K;20K;PTGDTG;INFONOSSA;IN78410487 STB KE DUA PROMO 3 BULAN JADI 60K;CABUT TIDAK ADA PENGAJUAN</t>
  </si>
  <si>
    <t>PLSCSR;BPN;PL46097;AO;HENDRIX SANJAYA;085247106162;STBKE2DGNPLC;80K;20K;PTGDTG;INFONOSSA;IN78410487 STB KE DUA PROMO 3 BULAN JADI 60K</t>
  </si>
  <si>
    <t>HENDRIX SANJAYA</t>
  </si>
  <si>
    <t>pelanggan membatalkan pencabutannya,dan masih berlangganan plcnya</t>
  </si>
  <si>
    <t>PLS;TOPAZ;PL096940;APS;081282412595;CA 2nd STB=PLC;TAG PRORATA;IN79056419;FA</t>
  </si>
  <si>
    <t>MYIN003-13052001603;CUST;Second Set Top Box Hybrid + PLC;shandy lafianto;122848210157/081282412595</t>
  </si>
  <si>
    <t>shandy lafianto</t>
  </si>
  <si>
    <t>ya,banyak persyaratannya</t>
  </si>
  <si>
    <t>PLSCSR;PL097269;MYR;SRIYANTI TANDEAN;08123022660;ALIH PAKET INET TLP 30 Mbps TLP 100' LOKAL SLJJ Rp 350000+ WIFI EXTENDER Rp 35000+PPN 10%+MATERAI 3000;TAG BULAN NOV MASIH TERHITUNG PROPORSIONAL;SN STB ZC1JGF615020;SN PLC 219A841A00204</t>
  </si>
  <si>
    <t>PLSCSR;PL088900;MYR;THE ANGELINE (YANTI);081234539311;ADD PLC AP BOGI TL PSB MANYAR KRN PLC SUDAH TERPASANG DILOKASI NAMUN BELUM ADA INPUTAN</t>
  </si>
  <si>
    <t>yanti</t>
  </si>
  <si>
    <t>IN76727111	121116202985		BP REMEDI 	082129851749		cabut PLC saja	Efisiensi krn mahal -EHM</t>
  </si>
  <si>
    <t>IN75517958;121116202985;bp.remedi 082129851749 ;add stb ke 2 menggunakan plc; melalui bendang TL</t>
  </si>
  <si>
    <t>IR.REMEDI PERANGINANGIN</t>
  </si>
  <si>
    <t>pelanggan tidak pernah permintaan pemasangan plc, hanya tarik internet,namun tagihannya ada</t>
  </si>
  <si>
    <t>ya,karena sudah berbulan-bulan tidak diproses ,pelanggan pun dikenakan tagihannya</t>
  </si>
  <si>
    <t>i147;42713; CA;cabut Second stb 80k +ppn 10% ;ib.gea;131185136769;089699929990;15-10-2020;16.31</t>
  </si>
  <si>
    <t>MYIN003-28042002508;[SPSIS91];Second Set Top Box Hybrid PLC Second Set Top Box Hybrid PLC;Ghea mergianthi;131185136769/085222612666;MYINDIHOME_PARTNER</t>
  </si>
  <si>
    <t>KOKON ROSITA</t>
  </si>
  <si>
    <t>47;55694;CA;0274389195;0896729100;bu eni;cabut useetv dan migrasi ke paket phoenix denagn kecepatan 20mbps;02102020;12.05wib</t>
  </si>
  <si>
    <t>PLSCSR;KTB;PL85962ENI:089672947400;MC Add PLC;koord TL Ervan By Niko</t>
  </si>
  <si>
    <t>eni</t>
  </si>
  <si>
    <t>jaraknya jauh dari modemnya jadi jarang dapat sinyal</t>
  </si>
  <si>
    <t>SURABAYA UTARA</t>
  </si>
  <si>
    <t>[PLSCSR:PL124435];GRD;H ARBIN SHEKH ABUBAK;RETCA 2P INET+USEETV 280000+PPN10%;CA PLC DAN 2NDSTB SEJAK AWAL BAF;CS ALYA</t>
  </si>
  <si>
    <t>[PLSCSR:PL73716];GRD;ARBIN;08165438903;PSB 2P 10MB 320+PPN10% ;ADD ON 2ND STB DAN STB KE 3 80K DAN PLC 20K+PPN10%;BIAYA PASANG 150K(KDBK)</t>
  </si>
  <si>
    <t>H ARBIN SHEKH ABUBAKAR</t>
  </si>
  <si>
    <t>belum ada pemasangan namun dikenakan tagihannya</t>
  </si>
  <si>
    <t>SUMUT</t>
  </si>
  <si>
    <t>[PLSCSR;PL839777;AMY];SBG;SURYANI TANJUNG; 082362079160 ;ADD ON USEETV</t>
  </si>
  <si>
    <t>[PLSCSR;PL839777;AMY];SBG;SURYANI TANJUNG;082362079160;ADD ON USEETV</t>
  </si>
  <si>
    <t>SURYANI TANJUNG</t>
  </si>
  <si>
    <t>[PLSCSR:PL196461];KDS;ELVIRA AGUSTINA;SUYATNO; 089508784342;ADD ON UPGRADE INET TV 10MBPS @280.000 BLM PPN</t>
  </si>
  <si>
    <t>[PLSCSR:PL196461];KDS;ELVIRA AGUSTINA;SUYATNO;089508784342;ADD ON UPGRADE INET TV 10MBPS @280.000 BLM PPN</t>
  </si>
  <si>
    <t>SUYATNO</t>
  </si>
  <si>
    <t>121202220683</t>
  </si>
  <si>
    <t>CRL;BDG;LT150895;INDIBOX;Zefanya;08119000892;anyahalim2@gmail.com H MAKSUM  GANDARIA UTARA JAKARTA SELATAN (SEBERANG SUZUKI RADIO DALAM)</t>
  </si>
  <si>
    <t>Zefanya Angeline</t>
  </si>
  <si>
    <t>karena sudah ada netflix</t>
  </si>
  <si>
    <t xml:space="preserve">tertarik </t>
  </si>
  <si>
    <t>SPEGA10-B1115NRI;SUDARMONO; 085293199145 ;MIG 1-2P;IH 10MBPS;LOWER VALUE 260K</t>
  </si>
  <si>
    <t>[PLSCSR;PL29990];PDG;GUSNIATI;ORANGTUA;08126717976;ADDON;ENTRY TV;UPGRADE 50MB STREAMIX</t>
  </si>
  <si>
    <t>nia</t>
  </si>
  <si>
    <t>keadaan pandemi ini ,mengurangi biayanya</t>
  </si>
  <si>
    <t>[PLSCSR:PL44096];TGL;ASTRID;MUCHDOR ALKAF; 081322505422 ;1P-3P;VALUE;330K;JL MERPATI NO 93 SEBRANG JL MUSI SAMPING TOKO PARFUM HARUM WANGI</t>
  </si>
  <si>
    <t>[PLSCSR:PL44096];TGL;ASTRID;MUCHDOR ALKAF;081322505422;1P-3P;VALUE;330K;JL MERPATI NO 93 SEBRANG JL MUSI SAMPING TOKO PARFUM HARUM WANGI</t>
  </si>
  <si>
    <t>MUCHDOR ALKAF</t>
  </si>
  <si>
    <t>cabut indihome karena hampir satu bulannya kebanyakan gangguannya dan lambat sekali</t>
  </si>
  <si>
    <t>PLS PLS;JT;107232;FASYA;081382053610 / 0818188337;UPGRADE;DARI 2P KE 3P SEMARAK KEBAHAGIAAN 10MBPS</t>
  </si>
  <si>
    <t>ALFIAN ABIZAR</t>
  </si>
  <si>
    <t>ya,sudah dihubungi ke 147 ,ternyata tidak bisa dan harus ketelkomnya</t>
  </si>
  <si>
    <t>CRL;MDN;RW280889;Januar Ibrahim;081519193663;indibox 60K;DIAL TO;081519193663;jansibrahim5@gmail.com</t>
  </si>
  <si>
    <t>Januar Ibrahim</t>
  </si>
  <si>
    <t xml:space="preserve">pelanggan sudah beli tv android </t>
  </si>
  <si>
    <t>ya,saat di call center aja berbelit-belit dan tidak mengerti</t>
  </si>
  <si>
    <t>PLSCSR;PL43362;A/P RADON;081210080498;2P-3P PRESTIGE 200MBPS</t>
  </si>
  <si>
    <t>RADON SUTEADI</t>
  </si>
  <si>
    <t>ya,terlalu persyaratannya</t>
  </si>
  <si>
    <t>PLSCSR:PL112446;MIRA;082114421425;UPGRADE 2P TO 3P;TAMBAH TV</t>
  </si>
  <si>
    <t>yogi</t>
  </si>
  <si>
    <t>pelanggan tidak pernah permintaan cabut ,paket pun masih aktif</t>
  </si>
  <si>
    <t>BL G GOLDEN LAND HOUSING 38  KEL BALOI PERMAI BATAM RIAU 29163</t>
  </si>
  <si>
    <t>CCWITEL</t>
  </si>
  <si>
    <t>sugianto</t>
  </si>
  <si>
    <t>tidak bisa terkoneksi oleh internet</t>
  </si>
  <si>
    <t>CCW;SKB;HS89;Siti sopiah;02632324018;2P3P</t>
  </si>
  <si>
    <t>Siti sopiah</t>
  </si>
  <si>
    <t>ya,tidak diproses-proses</t>
  </si>
  <si>
    <t>jl insyur h juanda rt 01/014 cianjur</t>
  </si>
  <si>
    <t>M RIFDAL PRATAMA</t>
  </si>
  <si>
    <t>CRL;MDN;DU150795;2P3P ENTRY 60K; AZIZ ; 0895700622620 ;DIAL TO: 0895700622620</t>
  </si>
  <si>
    <t>AZIZ ABDUL AZIZ</t>
  </si>
  <si>
    <t>CRL;MLG;51087;MULIADY;081385126126;INDIBOX;60K</t>
  </si>
  <si>
    <t>MULIADY KARIMUN</t>
  </si>
  <si>
    <t>tidak ada yang nonton</t>
  </si>
  <si>
    <t>TECHNICIAN</t>
  </si>
  <si>
    <t>AOTECH;IRVA95132020;ADD USEETV;083117633864;AHMAD ARIF SUBIYANTO</t>
  </si>
  <si>
    <t>CHRISTIN NATALIA</t>
  </si>
  <si>
    <t>anaknya sudah tidak menonton hbo</t>
  </si>
  <si>
    <t>CRL;MDN;MH200396;INDIBOX;70k;DWITASARII;081260478048;DIALTO;082184129812;adwitsari800@gmail.com</t>
  </si>
  <si>
    <t>dwitasari</t>
  </si>
  <si>
    <t>pelanggan tidak memiliki tv ,namun pelanggan diinformasikan bisa terhubung  dihandphone juga</t>
  </si>
  <si>
    <t>CRL;MLG;61052;081235964624;ANUNG;INDIBOX;60K</t>
  </si>
  <si>
    <t>ANUNG PRIAMBODO</t>
  </si>
  <si>
    <t>selama pemakaian 4 hari saja,setelah itu  sudah tidak bisa tersambung ke internetnya</t>
  </si>
  <si>
    <t>ya,karena masih ada tagihhannya</t>
  </si>
  <si>
    <t>131633106737</t>
  </si>
  <si>
    <t>CRL;CW;AA200594;INDIBOX;LISNA;083819003417;230620;60k;DT:083819003417</t>
  </si>
  <si>
    <t>nanang</t>
  </si>
  <si>
    <t>PLSCSR:GTTST87:PLS:DNY:CSR PIPIT; ADD USEETV; 3P 20MB ABN 380RB BLM PPN; TAGIHAN BLN DPN PROPORSIONAL; PAK HARYONO 628113569695</t>
  </si>
  <si>
    <t>ika</t>
  </si>
  <si>
    <t>film kartunnya sudah banyak ada di tv</t>
  </si>
  <si>
    <t>CRL;MDN;WP260994;2P3P ENTRY 60K;Anik Vega Vitianingsih;081332765765;DIAL TO 081332765765</t>
  </si>
  <si>
    <t>Anik Vega Vitianingsih</t>
  </si>
  <si>
    <t>layanan indihomenya banyak yang dilock</t>
  </si>
  <si>
    <t>ECOMM-FB;MCADDONS;INDIBOX;judie oktavius;081232371639;judie629@gmail.com(Permintaan Pelanggan)</t>
  </si>
  <si>
    <t>Judie oktavius</t>
  </si>
  <si>
    <t>kemahalan</t>
  </si>
  <si>
    <t xml:space="preserve">ya,pelayanannya lambat </t>
  </si>
  <si>
    <t>INETC10M</t>
  </si>
  <si>
    <t>0838+36145706</t>
  </si>
  <si>
    <t>cxnossa;IN63231808;kevin; 082189189028 ;mig 3p gamers 10mb 380k</t>
  </si>
  <si>
    <t>cxnossa;IN63231808;kevin;082189189028;mig 3p gamers 10mb 380k</t>
  </si>
  <si>
    <t>KEVIN LIMBUNAN</t>
  </si>
  <si>
    <t>PLSCSR;PL199661;ALIH PAKET INET ONLY 30 MBPS AP SYAIFUL ANAM CP c</t>
  </si>
  <si>
    <t>PLSCSR;PL199661;ALIH PAKET INET ONLY 30 MBPS AP SYAIFUL ANAM CP 085706679500</t>
  </si>
  <si>
    <t>SYAIFUL ANAM</t>
  </si>
  <si>
    <t>[PLSCSR:PL38519];GSK;AAN ; 085100754447 / 082231437888 ;ALIH PAKET 10 MBPS PAKET 3P CERIA 360:CSR LALA</t>
  </si>
  <si>
    <t>[PLSCSR:PL38519];GSK;AAN ;085100754447/082231437888;ALIH PAKET 10 MBPS PAKET 3P CERIA 360:CSR LALA</t>
  </si>
  <si>
    <t>AAN KURNIAWAN</t>
  </si>
  <si>
    <t>tidak terlalu digunakan</t>
  </si>
  <si>
    <t>CRL;MDN;sarah.butar;MOCHMOENIR; 08123023222 ;indibox 70k;DIAL TO;08123023222;mochmoenir@gmail.com</t>
  </si>
  <si>
    <t>CRL;MDN;sarah.butar;MOCHMOENIR;08123023222;indibox 70k;DIAL TO;08123023222;mochmoenir@gmail.com</t>
  </si>
  <si>
    <t>MOCHMOENIR</t>
  </si>
  <si>
    <t>AOSF;SPXTH02;AS 1P-3P 20MB;08155069959;ROBERT ITEM</t>
  </si>
  <si>
    <t>ROBERT ITEM</t>
  </si>
  <si>
    <t>layanan cathplay dan netflix tidak bisa digunakan</t>
  </si>
  <si>
    <t>CRL;JH130790;INDIBOX;70K;MARDIANSYAH;mrdianst@gmail.com;08113280800;BSD REC.CP.08113280800 PATOKAN DEPAN LAUNDRY IBU TUTI PAGAR WARNA HIJAU</t>
  </si>
  <si>
    <t>MARDIANSYAH PRASETYO</t>
  </si>
  <si>
    <t>sudah ada smart tv jadi tidak terllau digunakan</t>
  </si>
  <si>
    <t>CRL;GM010490;INDIBOX;70K;ERVAN APENDI;085694744423;muhamadevaldi@gmail.com;BSD DIAL TO 085694744423 PATOKANNYA MASUK JL AHMAD YANI</t>
  </si>
  <si>
    <t>ERVAN APENDI</t>
  </si>
  <si>
    <t>pelanggan tidak pernah permintaan pencabutan</t>
  </si>
  <si>
    <t>i147;42640;MIG; permintaan perubahan ke 3p prestidge 20mbps 515K+Ppn10%;Bp.HINDRAWAN;129330200056; 087872880234 ;08-07-2020;17:38</t>
  </si>
  <si>
    <t>i147;42640;MIG; permintaan perubahan ke 3p prestidge 20mbps 515K+Ppn10%;Bp.HINDRAWAN;129330200056;087872880234;08-07-2020;17:38</t>
  </si>
  <si>
    <t>IR HINDRAWAN HANAFIE MM</t>
  </si>
  <si>
    <t>CRL;CW;AA200594;INDIBOX;fariz;081396107831;090520;60k;DT:081396107831</t>
  </si>
  <si>
    <t>arif</t>
  </si>
  <si>
    <t>CRL;MLG;51301;ITA ROSTIANI AGUSTIN;083829620307;INDIBOX;60K</t>
  </si>
  <si>
    <t>Ita Rostiani Agustin</t>
  </si>
  <si>
    <t>tidak terlalu dipakai</t>
  </si>
  <si>
    <t>CRL;MDN;NA110497;SUMARDI;088235674225;indibox 60K;DIALTO 088235674225 ;ardimardi3681@gmail.com</t>
  </si>
  <si>
    <t>SUMARDI</t>
  </si>
  <si>
    <t>sudah pakai smart tv jadi tidak terpakai</t>
  </si>
  <si>
    <t>PLSCSR;35041;DIAN;131432121274;UPG_100MBPS_STREAMIX;KARTIWAN;085316885555;27/11/2019</t>
  </si>
  <si>
    <t>KARTIWAN MOHAMAD ROFI</t>
  </si>
  <si>
    <t>salah paket,seharusnya paket streamix</t>
  </si>
  <si>
    <t>PLSTSM;PL194234;YEYET;082318421559;MUTASI OHH INET TV 10 MBPS;24/07/2020</t>
  </si>
  <si>
    <t>YEYET DARMAYANTI</t>
  </si>
  <si>
    <t>CRL;CW;NN181192;Indibox;IBU.DOLLY(PJ);28/02/2020;Rp.60.000;WA/SMS;081361625353;DT;081361625353</t>
  </si>
  <si>
    <t>dolly</t>
  </si>
  <si>
    <t>cabut indihome karena pindah rumah</t>
  </si>
  <si>
    <t xml:space="preserve">ya,pelanggan di bulan 11 masih dikenakan tagihannya </t>
  </si>
  <si>
    <t>[PLSCSR:PL111886];HASAN BASRI ;087787423274/0816810874;MIG 2P-3P FIT 10 MB</t>
  </si>
  <si>
    <t>HASAN BASRI</t>
  </si>
  <si>
    <t>pelanggan tidak pernah permintaan pencabutan,dan tv masih aktif</t>
  </si>
  <si>
    <t>[PLSCSR;GT72146;NOVITA ARIFIN];PMS;MAHMUD DAULAY; 081370692163 ;ADD USEETV PRESTIGE</t>
  </si>
  <si>
    <t>[PLSCSR;GT72146;NOVITA ARIFIN];PMS;MAHMUD DAULAY;081370692163;ADD USEETV PRESTIGE</t>
  </si>
  <si>
    <t>MAHMUD DAULAY</t>
  </si>
  <si>
    <t>CRL;IW130797;INDIBOX;60K;SRI;08159613291;srisumarni0510@gmail.com PATOKAN ADA ALFA SM INDOMARET MASUK KEDALAM GG ROSMA INDAH 1 RUMAH WARNA ORANGE</t>
  </si>
  <si>
    <t>SRI SUMARNI</t>
  </si>
  <si>
    <t>jarang dilihat</t>
  </si>
  <si>
    <t>[PLSCSR;PL57039;MARDHIYAH];PSP;TAKWA; 081225666618 ;MC 2P-3P;ADD ON USEETV 20 MBPS FIT</t>
  </si>
  <si>
    <t>[PLSCSR;PL57039;MARDHIYAH];PSP;TAKWA;081225666618;MC 2P-3P;ADD ON USEETV 20 MBPS FIT</t>
  </si>
  <si>
    <t>siregar</t>
  </si>
  <si>
    <t>anggaran yang didapat tidak sanggup untuk tv juga</t>
  </si>
  <si>
    <t>CRL;MLG;51174 ; SUMARNO; 082240156321 ;INDIBOX;60K</t>
  </si>
  <si>
    <t>CRL;MLG;51174 ; SUMARNO; 082240156321;INDIBOX;60K</t>
  </si>
  <si>
    <t>SUMARNO</t>
  </si>
  <si>
    <t>DOWNGRADE GAMERS 50 MBPS</t>
  </si>
  <si>
    <t>SC3609054;AVG;KOP;SKY71;SEPTIAN;082180600075;2-3P;PL</t>
  </si>
  <si>
    <t>SEPTIAN EDI SAPUTRA</t>
  </si>
  <si>
    <t>warnetnya sedang sepi</t>
  </si>
  <si>
    <t>PLS;KBI;PL171296;APS YOGI SETIAWAN;0895640585553;DOWNGRADE 20MBPSS</t>
  </si>
  <si>
    <t>[PLSCSR:PL171296];KBI;DESTI;ALDI;082176603707;UPGRADE 50MBPS</t>
  </si>
  <si>
    <t>YOGI SETIAWAN</t>
  </si>
  <si>
    <t>PLS;MJP;PL200088;APS REZA; 081990537452 ;DOWNGRADE 20MBPS</t>
  </si>
  <si>
    <t>[PLSCSR:PL150751];MJP;DIANDRA;SALMA 	081278462205;UP 50 MBPS PHOENIX</t>
  </si>
  <si>
    <t>reza</t>
  </si>
  <si>
    <t>pemakaiannya hanya sedikit</t>
  </si>
  <si>
    <t>i147;76572;CA Salah satu;1P inet Only 20 mbps;Bapak Aji;111801028391; 085368805886 ;01/08/2020;08.52WIB</t>
  </si>
  <si>
    <t>[PLSCSR:PL107887];MJP:MEGA;AJI;085368805886;UP 50 MBPS</t>
  </si>
  <si>
    <t>adi</t>
  </si>
  <si>
    <t xml:space="preserve">billing 50mbpsnya tidak mendapatkan promo </t>
  </si>
  <si>
    <t>MODIF PAKET SEBELUMNYA;10MBPS;ODP HITAM HIJAU;hammad Farhan Maulana;089615859560</t>
  </si>
  <si>
    <t>[PLSCSR:PL107887];MJP;CARING CC;Muhammad Farhan Maulana;111801208593/+62289615859560;SEPT/ussp HPN;Upgrade Speed to 20 Mbps</t>
  </si>
  <si>
    <t>MUHAMMAD FARHAN MAULANA</t>
  </si>
  <si>
    <t>nyaman di 10mbpsnya</t>
  </si>
  <si>
    <t>INETF300M</t>
  </si>
  <si>
    <t>IN74630862	122101228959		doni 	811127774 4	Down Grade	downgrade inet ke 200mbps	Efisiensi krn mahal -EHM</t>
  </si>
  <si>
    <t>IN74429143	122101228959		bapak doni 	08111  7744	Up Grade	upg speed new varian baru ke 300mbps</t>
  </si>
  <si>
    <t>DONNY ALWI</t>
  </si>
  <si>
    <t xml:space="preserve">belum butuh </t>
  </si>
  <si>
    <t>IN76075850 Call dgn bu Ruswati/ 083873660027 pelanggan dpt penawaran bln Juli 2020 utk upgrade speed ke 20 Mbps namun sdh ditolak, hari ini pelanggan dpt notifikasi perubahan speed ke 20 Mbps melalui WA di cek ada inputan upgrade [PLSCSR:PL112005];APS;R...</t>
  </si>
  <si>
    <t>[PLSCSR:PL112005];APS;RUSWATI;083873660027;UPGRADE INET 20MBPS KENAIKAN 3K;HASIL CARING</t>
  </si>
  <si>
    <t>RUSWATI</t>
  </si>
  <si>
    <t>dikecepatan 10mbps sudah cukup</t>
  </si>
  <si>
    <t>i147;42129;CA Salah satu; 2p phoenix 20 mbps 345k+ppn;bp imam ;122706211977;085227888889;5:40 PM 9/23/2020</t>
  </si>
  <si>
    <t>IN66956891[122706211977/pak imam /085227888889] 72203 / com / pak imam / 122706211977 / gagal sc upg speed [Z_PERMINTAAN][DCS]</t>
  </si>
  <si>
    <t>Imam Subarkah</t>
  </si>
  <si>
    <t>pelanggan sudah tidak pakai internet ,hanya pakai telfonnya saja</t>
  </si>
  <si>
    <t>IN74681809 call 0811890354 pelanggan dgn bpk PONCO pelanggan tdk bersedia dtg ke plasa telkom dikarenakan tdk ingin repot,utk proses tagihan tdk sesuai dikarenakan pelanggan tdk merasa upspeed ke 30Mbps ,namun speed 30Mbps,pelanggan ingin didowngrade k...</t>
  </si>
  <si>
    <t>[PLSCSR;PL114281];APS;0811890354;UPG 30MB TAMBAH 5K;CARING</t>
  </si>
  <si>
    <t>Ponco Abdul Malik</t>
  </si>
  <si>
    <t>pelanggan tidak merasa permintaan upspeed,namun keupgrade sendiri</t>
  </si>
  <si>
    <t>INGIN PAKET KE SEBELUMNYA TIDAK MERASA UPGRADE</t>
  </si>
  <si>
    <t>PLS;CSR;PL109360;KARLINA;085210707975;UPGRADE SPEED 20MB TO REVISI 30MB</t>
  </si>
  <si>
    <t>karlina</t>
  </si>
  <si>
    <t>penggunaannya sudah berkurang</t>
  </si>
  <si>
    <t>PLS;RKB;PL114327;DOWNGRADE;1P INET ONLY 10MBPS;REZA SESAR PRATAMA; 082218748202 ;PENGGUNAAN BERKURANG</t>
  </si>
  <si>
    <t>[PLSCSR:PL114327];REZA SESAR PRATAMA;082218748202;UPSPEED TO 30MBPS</t>
  </si>
  <si>
    <t>REZA SESAR PRATAMA</t>
  </si>
  <si>
    <t>i147;76473;DOWN; downgrade apket HSI gamers ke kec 50 mbps dengan abonemen perbulan 625.000 blm ppn 10%;Nama pelanggan;122402213580; 087871717855 ;3/9/2020;7.06</t>
  </si>
  <si>
    <t>IN72634305 CRS [122402213580/SALIM/087871717855] T1 / 63904 / inf / salim / 122402213580 / upgrade speed ke 100mbps hsi gamers rp995000+ppn10% [C_KONTEN][DCS]</t>
  </si>
  <si>
    <t>SALIM SUPRIYADI</t>
  </si>
  <si>
    <t>sedang tidak ada dirumah</t>
  </si>
  <si>
    <t>PLS;PDG;PL168641;RETENSI;2P 100MBPS DOWNGRADE TO 2P 50MBPS+NON KLAIM;IYAN YULIAWAN; 081222803434 ;EFISIENSI HARGA MAHAL</t>
  </si>
  <si>
    <t>[PLSCSR;PL167688];IYAN YULIAWAN;081222803434;UPSPEED TO 100MBPS</t>
  </si>
  <si>
    <t>iyan yuliawan</t>
  </si>
  <si>
    <t>cukup di 50mbpsnya</t>
  </si>
  <si>
    <t>PLSCSR;PL44102;PWT;FIAN;HERI; 085747267757 ;2P-3P;10MBVALUE</t>
  </si>
  <si>
    <t>PLSCSR;PL53394;PWT;SEPTO;HERI PURWATI;085747267757;UP20MBPS PHOENIX</t>
  </si>
  <si>
    <t>handoyo</t>
  </si>
  <si>
    <t>banyak kendala</t>
  </si>
  <si>
    <t>PLS;PLR;PL091953;RESTA;TUSYADI; 085888890510 ;DOWNGRADE 20MBPS KE 10MBPS</t>
  </si>
  <si>
    <t>CCW;SKB;PL105070;131633106359;UP SPEED 20 MBPS 20K;TUSYADI;085720536304</t>
  </si>
  <si>
    <t>TUSYADI</t>
  </si>
  <si>
    <t>PLSCSR:PL34838:SAHRUL:085881207727:DW 50-30Mbps;Efisiensi</t>
  </si>
  <si>
    <t>PLSCSR:PL111788;VIA;131313122907;UPSPEED 20MBPS KE 50MBPS;YULI;08588207727</t>
  </si>
  <si>
    <t>SAHRUL AFRIO</t>
  </si>
  <si>
    <t>kecepatannya sama saja tidak berpengaruh</t>
  </si>
  <si>
    <t>i147; 42387; CA Salah satu; cabut tv, migrasi paket dr 3p 30 mbps ke HSI GAMERS phoenix, 20 mbps (395k blm ppn); bp iman;  131312102021; 081991196888 ; 9/9 2020; 10.33 WIB</t>
  </si>
  <si>
    <t>PLSCSR;PL125009;131312102021;UPSPEED KE 30MBPS;IMAN;081991196888</t>
  </si>
  <si>
    <t>LIE TIOEN JOENG</t>
  </si>
  <si>
    <t>pelanggan perlunya yang gamers</t>
  </si>
  <si>
    <t>SOC ; 170734 ; ribut127@gmail.com ; 131626171073 ; 085759650024 ; downgrade speed 50 Mbps ; 24/09/2020 ; 11.27</t>
  </si>
  <si>
    <t>MYIN017-06082003918;CUST;100 Mbps (New Internet Fair Usage Speed);Sri;131626171073/085864247468</t>
  </si>
  <si>
    <t>bayu</t>
  </si>
  <si>
    <t>karena sudah pakai wms</t>
  </si>
  <si>
    <t>SULTRA</t>
  </si>
  <si>
    <t>dg 10 mbps</t>
  </si>
  <si>
    <t>MODIF STREAMIX 20 MBPS</t>
  </si>
  <si>
    <t>RONNY SAPUTRA</t>
  </si>
  <si>
    <t>jarang ada dirumah</t>
  </si>
  <si>
    <t>ca pots dan useetv;aktf inet ret ca 10mbps 210k blm ppn aps bp ustadz M So im 081297565165;ssi psn tele dr bp fauzan heni so kapasan</t>
  </si>
  <si>
    <t>CCW;SPNET;EXP;SMSBLAST;0812975651650;PAKET 360RB</t>
  </si>
  <si>
    <t>MOHAMMAD SO IM</t>
  </si>
  <si>
    <t>PLS;LMG;Ainur Rofiq;DOWNGRADE KE NET TV 10MBPS;320.000 BLM PPN;PL98023;TDK PERLU KUNJUNGAN</t>
  </si>
  <si>
    <t>PLS;LMG;Ainur Rofiq;085604210352;UP KE STREAMIX 20MBPS;385.000 BLM PPN;PL98023;PERLU KUNJUNGAN</t>
  </si>
  <si>
    <t>Ainur Rofiq</t>
  </si>
  <si>
    <t>kondisi warung pelanggan sedang sepi</t>
  </si>
  <si>
    <t>i147;42250;DOWN; downgrade speed inet only 100 Mbps ke 50 Mbps (560.000 + ppn10%);bapak ahmad ;152412230891; 082230373783 ;13/09/2020;22:05</t>
  </si>
  <si>
    <t>i147;;UPG; Upgrade speed ke kecepatan 100 Mbps paket Phoenix Harga 935.000+PPN 10 % ;ACHMUSLIK;152412230891;082230373783;28 agustus 2020;13.47 wib</t>
  </si>
  <si>
    <t>fup di 100mbpsnya tidak bisa jadi tidak dilanjutkan</t>
  </si>
  <si>
    <t>[PLSCSR:PL38544]MGO; BU SITI ; 082244604446 ; ALIH PAKET 2P INET INDIHOMETV 10MB 320+PPN10%  ;CS NAHDIYAH; NO VISIT</t>
  </si>
  <si>
    <t>CRL;MDN;U_INT;WP030192;Pak Rizal;083830200348;UG 20Mbps selisih 20k;dial to 083830200348</t>
  </si>
  <si>
    <t>iren</t>
  </si>
  <si>
    <t>tagihannya tidak flat</t>
  </si>
  <si>
    <t>325k</t>
  </si>
  <si>
    <t>PraNPC;CTB;AP ABDUL ROZEK; 085233657334 ;RET 1P 10MB 210K BLM PPN;CTB AGUS</t>
  </si>
  <si>
    <t>CCW;SPNET;EXP;SMSBLAST;0856084694092;PAKET 330RB</t>
  </si>
  <si>
    <t>yati</t>
  </si>
  <si>
    <t>255k</t>
  </si>
  <si>
    <t>[PLSCSR;PL38519];GSK;RYAN;082229472906;CAUSEE DOWN 20-10MB;1P 10MBPS;250;CSRPURI;TANPA VISIT</t>
  </si>
  <si>
    <t>OBC;SPNET;UPGRADE 20MB;ANANTA RYAN NUGRAHA;82229472906</t>
  </si>
  <si>
    <t>ANANTA RYAN NUGRAHA</t>
  </si>
  <si>
    <t>biayanya terlalu mahal</t>
  </si>
  <si>
    <t>250k</t>
  </si>
  <si>
    <t>PLSCSR:PL098561;MYR;CS LARAS;BPK REVAN;081548612817;ALIH PAKET 2P INET TELP 10MBPS 280RB+PPN10%+3RB MATERAI;TAGIHAN BLN DEPAN PROPORSIONAL (TAG BLN NOVEMBER SESUAI PAKET BARU);CABUT USEETV SN7412BBA0255C</t>
  </si>
  <si>
    <t>CRL;MDN;U_INT;TN311094;EVAN;088805724199;070620;DIAL TO;081548612817 selisih:50000/40M /WFH</t>
  </si>
  <si>
    <t>revan</t>
  </si>
  <si>
    <t>ada beberapa keluarga yang sudah pindah</t>
  </si>
  <si>
    <t>perluas jaringan</t>
  </si>
  <si>
    <t>ya,</t>
  </si>
  <si>
    <t>PLS;LMG;FARID; 081252092181 ;ALIH KE NET TV 10MBPS;320.000 BLM PPN;PL98023;PERLU KUNJUNGAN</t>
  </si>
  <si>
    <t>AOSF;SPXSF01;GATOT SUNARIADI;085850606005; UG 20MBPS + ;210K</t>
  </si>
  <si>
    <t>fariq</t>
  </si>
  <si>
    <t>pelanggan tidak permintaan downgrade</t>
  </si>
  <si>
    <t>[PLSCSR:PL60272];TDS;APWILLIAM; 081233334349 ;TAMBAH LAYANAN USEETV 3P 10MB ABN 360RB+PPN 10% FIT VARIAN MOVIES;NURUL;PERLUVISIT</t>
  </si>
  <si>
    <t>TAM DBS2 RISKY / CP AGENT : 082231384721 /REG 5 / SURABAYA/1P / Internet only 20MB / Pic CP WILLIAM HARTONO: 081233334349</t>
  </si>
  <si>
    <t>WILLIAM HARTONO</t>
  </si>
  <si>
    <t>ganti paket ke tv kabel</t>
  </si>
  <si>
    <t>[PLSCSR:PL38519];GSK;SUGENG;087786776632;2P PHOENIX 10MB;280K;TANPA KUNJUNGAN;CSR INTAN</t>
  </si>
  <si>
    <t>AOSF;SPXRC01;SUGENG;087786776632; UG 20MBPS + ;220K</t>
  </si>
  <si>
    <t>SUGENG</t>
  </si>
  <si>
    <t>tidak ada pakai</t>
  </si>
  <si>
    <t>ya,tagihannya masih sama</t>
  </si>
  <si>
    <t>cxNOSSA;IN75275079;ibu ani/082139999356;minta dikembalikan ke 10 mbps saja;no visit</t>
  </si>
  <si>
    <t>CCW;SPNET;EXP;SMSBLAST;82139999356;PAKET 330</t>
  </si>
  <si>
    <t>Anik Farida S, Sos</t>
  </si>
  <si>
    <t>pelanggan ingin menurunkan tagaihannya</t>
  </si>
  <si>
    <t>[PLSCSR:PL171057];GRD;RUMENAH(WARKOP ANANDA); 085731175553 ;DOWNSPEED INET ONLY 20MB 330K+PPN10%;BERLAKU PRORATA;CS CITRA</t>
  </si>
  <si>
    <t>CRL;MLG;51360;fattah;082139439982;UG50Mbps;90k;dial to 082139439982</t>
  </si>
  <si>
    <t>ibu rumi</t>
  </si>
  <si>
    <t>diupgrade tanpa sepengetahuan pelanggan</t>
  </si>
  <si>
    <t>PLS;TDS;PL60272;AP BASORI; 087853257895 ;RETCA 3P-2P INET TLP 10  MBPS MBPS 215RB+PPN10%;HIKMAH;TIDAK PERLU VISIT</t>
  </si>
  <si>
    <t>CRL;MDN;U_INT;AR131295;ACHMAD ;081332112396;dial to 081332112396harga selisih : 20000</t>
  </si>
  <si>
    <t>ACHMAD BASORI H,DRS.</t>
  </si>
  <si>
    <t>karena pandemi ingin mengurangi pengeluarannya</t>
  </si>
  <si>
    <t>230k</t>
  </si>
  <si>
    <t>[PLSCSR:PL188740];GSK;DYAH AYU JUVENIKA;PENYESUAIAN PAKET 10 MBPS;190;CSR;LALA</t>
  </si>
  <si>
    <t>OBC;SPNET;UPGRADE20MB;200K;Dyah Ayu Juvenika;81230501917</t>
  </si>
  <si>
    <t>imam</t>
  </si>
  <si>
    <t>ayah</t>
  </si>
  <si>
    <t>ingin mengurangi biayanya</t>
  </si>
  <si>
    <t>[PLSCSR:PL101173];GRD;AP ANITA;082144333861;DG 20-10MB 1P INET ONLY ABN 250K+PPN10%;BERLAKU PRORATA;CS AGNES;TANPA VISIT</t>
  </si>
  <si>
    <t>PLS;SBU;SPNET;UPGRADE INET;20MB;200K;082144333861</t>
  </si>
  <si>
    <t>DIW MARTA ALI WARDANA</t>
  </si>
  <si>
    <t>keberatan tagihannya saja</t>
  </si>
  <si>
    <t>ya,prosesnya lama dan tagihannya masih ada</t>
  </si>
  <si>
    <t>i147;62885;DOWN;Prestige 20mbps 515k;bu yenny;152415205992;081216134445;25/09/2020;09.13</t>
  </si>
  <si>
    <t>i147;42842;UPG; paket 3p kec. 20 mbps ke kec. 50 mbps dengan harga 825 belum ppn 10%;YENNY MARIANI PRANOTO;03151161278;081216134445;8 agustus 2020;10.48</t>
  </si>
  <si>
    <t>YENNY MARIANI PRANOTO</t>
  </si>
  <si>
    <t>sering terputus-putus,dan pelanggan harus beli paket internet sendiri</t>
  </si>
  <si>
    <t>[PLSCSR:PL197939];GRD;SHINTA PRAMUDIA WARDANI; 082221119234 ;RETCA 2P-1P INET ONLY 10MBPS ABN 250.000+PPN10%;TAG OKT BERLAKU PRORATA;CS WIDYA</t>
  </si>
  <si>
    <t>CRL;MDN;U_INT;SA190992;SHINTA PRAMUDIA WARDANI ; 082234683807;dial to : 082234683807;240720 Selisih Tarif Rp 13000; 20mbps</t>
  </si>
  <si>
    <t>SHINTA PRAMUDIA WARDANI</t>
  </si>
  <si>
    <t>karena telfonnya tidak terpakai</t>
  </si>
  <si>
    <t>cxNOSSA;IN75147487;Riani dewi/085258336068;Tagihan gimmick tidak sesuai;no visit</t>
  </si>
  <si>
    <t>AOSF;SPXRC01;PAK AJIS;089699096603; UG 20MBPS + ;220K</t>
  </si>
  <si>
    <t>pelanggan tidak pernah permintaan upspeed namun tagihan indihome pelanggan selalu naik</t>
  </si>
  <si>
    <t>[PLSCSR;PL099168];GRD;GUNARSO; 081357942133 ;DG 2P 20MB KE STREAMIX TNP ADD ON CHNL;ABN 320K+PPN 10%;TAG OKTO TARIF LAMA;CS LILIS;TNP VST</t>
  </si>
  <si>
    <t>PLS;SBU;SPNET;UPGRADE INET;20MB;200K;87852571104</t>
  </si>
  <si>
    <t>GUNARSO W</t>
  </si>
  <si>
    <t>CXNOSSA;IN74886278;Very Hidayat/081218646691;Tagihan melonjak;no visit</t>
  </si>
  <si>
    <t>AOSF;SPXSF01;VERY HIDAYAT;081218646691; UG 20MBPS + ;210K</t>
  </si>
  <si>
    <t>Very Hidayat</t>
  </si>
  <si>
    <t>tidak pernah permintaan upspeed,namun keupgrade sendiri</t>
  </si>
  <si>
    <t>PLS;LMG;NANDA; 085746157146 ;DOWNGRADE KE GAMERS 10MBPS;300.000 BLM PPN;PL98023;TDK PERLU KUNJUNGAN</t>
  </si>
  <si>
    <t>OBC;CCW;YANI;AGREE INET20MB;813368547960</t>
  </si>
  <si>
    <t>Reiza Judis Pradana V</t>
  </si>
  <si>
    <t>pemakaiannya tidak banyak</t>
  </si>
  <si>
    <t>PLSCSR:GTTST87:ADD ON MINIPACK JOWO, ADD ON KONSER, ADD ON INDINEWS, ADD ON INDIBASKETBALL, ADD ON EXTRA ADDON, ADD ON INDISPORT 2:PLS:DNY:AKTIVASI PAKET 320RB BLM PPN INET + TV 10MBPS SDH TERMASUK ADDON:AP IBU VICKY:CP 6281233441896:CSR DIO</t>
  </si>
  <si>
    <t>CRL; MDN; U_INT; CN101296;vicky nurul avindra;081233441896:15072020; 30MBPS; Rp85.000; Dial to 081233441896</t>
  </si>
  <si>
    <t>vicky nurul avindra</t>
  </si>
  <si>
    <t>hanya pemakaian sendiri</t>
  </si>
  <si>
    <t>i147;76496;MIG;Migrasi Paket Ke Paket Streamix Kecepatan 20 Mbps;Bapak Hadi;152446210824;081216923382;6/9/2020;08:10</t>
  </si>
  <si>
    <t>i147;42364;UPG; permintaan upg speed dari 10 mbps ke 30 mbps varian baru;Bapak Hadi;152446210824; 081359348305 ;31/05/2020;18:04</t>
  </si>
  <si>
    <t>hadi</t>
  </si>
  <si>
    <t>ganti paket ke paket streamix</t>
  </si>
  <si>
    <t>PLSCSR;PL098561;MYR;BAGUS AJI JAYA PAMUNGKAS;081234419769;DOWNSPEED 20 Mbps Rp 260000+PPN 10%+MATERAI 3000 TAG BULAN OKT MASIH TERHITUNG PROPORSIONAL DG PAKET LAMA</t>
  </si>
  <si>
    <t>CRL;CW;AA011181;UpgradeSpeed 50Mbps;Bagus;081234419769;211219;Rp.110.000</t>
  </si>
  <si>
    <t>BAGUS AJI JAYA PAMUNGKAS</t>
  </si>
  <si>
    <t>sudah tidak tinggal dirumah</t>
  </si>
  <si>
    <t>PLS;DNY;GTTST87;ADD SERVICE;IDH2P PAKET PHOENIX 10MB+TELP 300MNT;HARGA 280K BLM PPN;AP BP DRIYO:081331165026:CSR TERRY;KDBK;BUNDLING HALO</t>
  </si>
  <si>
    <t>CRL;MLG;51343;lilik;081331165026;UP40MBPS;45K</t>
  </si>
  <si>
    <t>Driyo Palwoko A.MD</t>
  </si>
  <si>
    <t>PLSCSR;PL119864;ACHMAD ZAKARIA; 085230830884 ;ALIH PAKET INTERNET DAN USEETV 10 MBPS KEMBALI KE HARGA AWAL PROMO 260,000 + PPN 10% (TAGIHAN OKTOBER 2020 PROPORSIONAL)</t>
  </si>
  <si>
    <t>crl;mlg;51347;MUHAMAD FAHMI;085230830884;20mbps;40k</t>
  </si>
  <si>
    <t>MUHAMAD FAHMI</t>
  </si>
  <si>
    <t>di10mbps sudah cukup</t>
  </si>
  <si>
    <t>ya,tagihannya masih ada</t>
  </si>
  <si>
    <t>[PLSCSR:PL124435];GRD;DARMA ARDYASA; 081216963170 ;DG 2P-1P INET ONLY 10MBPS HRGA 250000+PPN10%';STB TDK AKTIF SEJAK PSB;TAG OKTOBER PROPOSIONAL;CS ALYA</t>
  </si>
  <si>
    <t>CRL;HH10893;20MBPS;DARMA;20K;081216501763;BSD</t>
  </si>
  <si>
    <t>DARMA ARDYASA</t>
  </si>
  <si>
    <t>pekerjaannya sedikit berkurang</t>
  </si>
  <si>
    <t>cxnossa;IN75055208;Fitriah Nur Aini/ 08563011895 ;dwngrdae 10mb</t>
  </si>
  <si>
    <t>CRL;MDN;U_INT;MA011094; fitri ; 08563011895 ;dial to 08563011895 ;20mbps; 25k</t>
  </si>
  <si>
    <t>fitri</t>
  </si>
  <si>
    <t>pelanggan diinformasikan  penambahan hanya 25k,ternyata penambahan 70k</t>
  </si>
  <si>
    <t>(penambahan)25k</t>
  </si>
  <si>
    <t>PLS;LMG;VEBRIANTI INTAN PURWASIH;081336167001;DOWNGRADE KE NET TV 10MBPS;320.000 BLM PPN;PL98023;TDK PERLU KUNJUNGAN</t>
  </si>
  <si>
    <t>AOSF;SPXMT92;VEBRIANTI INTAN PURWASIH;081336167001; UG 20M + ;220K</t>
  </si>
  <si>
    <t>VEBRIANTI INTAN PURWASIH</t>
  </si>
  <si>
    <t>pelanggan tidak mengetahui kalo diupgrade</t>
  </si>
  <si>
    <t>CXNOSSA;IN74908539;monica /085211111073;pelanggan menginfokan tidak ada penawaran ataupun permintaan terkait upgarde speed ke 50mbps nya tersebut, pelanggan tidak terima tagihannya melonjak;no visit</t>
  </si>
  <si>
    <t>AOSF;SPXMT92;MONIKA;085211111073; UG 50MBPS + ;462K</t>
  </si>
  <si>
    <t>monika</t>
  </si>
  <si>
    <t>pelanggan tidak pernah permintaan upspeed,namun tiba-tiba tagihannya naik dengan sendirinya</t>
  </si>
  <si>
    <t>PL131000;YADI YANSYAH;085272038723;DOWN 50MB PHOENIX</t>
  </si>
  <si>
    <t>[PLSCSR:PL131000];TBH;YADI YANSYAH;085272038723;UPGRADE SPEED KE 100MBPS PHOENIX</t>
  </si>
  <si>
    <t>PLSCSR ;RMB ;PL197997 ;PERMINTAAN PAK WELLY; 0895367079258;MO_DOWNGRADE SINGLE PLAY 50MBPS</t>
  </si>
  <si>
    <t>PLSCSR ;RMB ;PL197997 ;PERMINTAAN KEJARI REMBANG; 0895367079258 ; MO_UP SINGLE PLAY 100MBPS</t>
  </si>
  <si>
    <t>BTLCAPL84603DG INET USE 260 K KARENA DI UPGRADE PUTANYA 100 MBPS</t>
  </si>
  <si>
    <t>SOC ; 96178 ; SETYANTO ; 142539103418 ; 081225021172 ; Upgrade speed 50Mbps ; 25/07/2020 ; 19;26</t>
  </si>
  <si>
    <t>SOC ; 166809; 146593100388 ; Ifan Dwi Wahyudi ; 082229665156 ; migrasi paket ke 1p internet 20Mbps (down revenue); 01/09/2020 ; 14:37</t>
  </si>
  <si>
    <t>SOC ; 101677 ; 146593100388 ; Ifan Wahyuee ; Migrasi ke paket Phoenix speed 50 Mbps ; 082229665156 ; 25-1-2020 ; 15:40</t>
  </si>
  <si>
    <t>IN72582641[142508100605/bp.iwan /085290335332] T1 / 42481 / COM / bp.iwan / 142508100605 / downgrade ke paket PHONIX kec 20 Mbps</t>
  </si>
  <si>
    <t>MYIN017-04062001071;CUST;100 Mbps (New Internet Fair Usage Speed);Iwan Safrudin;142508100605/085290335332</t>
  </si>
  <si>
    <t>MyiH</t>
  </si>
  <si>
    <t>PLSCSR;PWD;PL44099;20MB;GANTI PAKET;081249629320</t>
  </si>
  <si>
    <t>PLSCSR;PWD;PL44099;GANTI 100MB;STREAMIK;081249629320</t>
  </si>
  <si>
    <t>PLSCSR;PL44089;PAT;KUKUH;SUGIH;082220902323;DOWNGRADE 10MBPS PHOENIX 280K;APS</t>
  </si>
  <si>
    <t>IN65893785[146551109431/BPK SUGIARTO/082220902323] 75518 / INF / bp sugiarto / 02954101304 /migrasi dari 3p ke 2p PHOENIX speed 20mbps REFER TO IN64460983</t>
  </si>
  <si>
    <t>SOC ; 171880 ; DIYAH NOVIYA FURQONIYAH  ; 142598103653  ; 081393588150 ; Downgrade dari 100mbps ke 50mbps ;  27 september 2020 ; 15.28</t>
  </si>
  <si>
    <t>SOC ; 106730 ; Makin Gingers ; 142598103653 ; 081393588150 ; up speed ke 100Mbps ; 06 Agustus 2020 ; 14.38</t>
  </si>
  <si>
    <t>PENYESUAIAN PAKET 10M PHOENIX;280K</t>
  </si>
  <si>
    <t>[PLSCSR:PL63928];PAT;VERA;DIAN;081999960808;IH 20M;2P PHOENIX;280KUP SOLIKIN</t>
  </si>
  <si>
    <t>PLSCSR;PWD;PL44099;UPGRADE;2P-3P;SEPUDIN; 082227821810</t>
  </si>
  <si>
    <t>MYIN017-10062002412;CUST;100 Mbps (New Internet Fair Usage Speed);Agus Priyanto;141568107268/082227821810</t>
  </si>
  <si>
    <t>PLSCSR;PL97833;JPR;DOWNGRADE 20 MBPS;UPT BALAI LATIHAN KERJA (BLK);082338312194;18-08-2020</t>
  </si>
  <si>
    <t>PLSCSR;PL97833;JPR;UPGRED SPEED 50 MBPS;BLK PECANGAAN;081336295059;02-07-2020</t>
  </si>
  <si>
    <t>s</t>
  </si>
  <si>
    <t>SOC ; 99493 ; MUHAMMAD KHOIRUN NIAM ; 142598103778 ; 085740800462 ; migrasi ke paket HSI Gamers 10 Mbps ; 01-09-2020 ; 08:21</t>
  </si>
  <si>
    <t>SOC ; 144915 ; 142598103778 ; 085740800462 ; MUHAMMAD KHOIRUN NIAM ; Upgrade ke 20 Mbps single play ; 13 Mei 2020 ; 12.41</t>
  </si>
  <si>
    <t>PLS;PTR;PL108815;RASBI;08124211009;DOWNGRADE 20MBPS STREAMIX</t>
  </si>
  <si>
    <t>PKSCSR;PL72444;RIDHO;PTR;RASBI;08124211009;081340649784;UP 100MBPS STREAMIX</t>
  </si>
  <si>
    <t>PLS;BAL;PL45092;ST NURBAYA;081241326136;DOWNGRADE 10MBPS</t>
  </si>
  <si>
    <t>PLS;BAL;PL45092;NURBAYA;081241326136;OFFRWA;DEAL UP 20MBPS;13k</t>
  </si>
  <si>
    <t>PLS;PTR;PL197509;RUSMIN;081242155616;MO INET ONLY 20 MBPS</t>
  </si>
  <si>
    <t>MYIN017-15092002429;CUST;30 Mbps (New Internet Fair Usage Speed);muhammad rusmin;172101823304/081242155616</t>
  </si>
  <si>
    <t>PLS;PTR;PL197296;BASRI;085235684799;MO 20MBPS SINGLE PLAY</t>
  </si>
  <si>
    <t>MYIN017-01042002599;CUST;100 Mbps (New Internet Fair Usage Speed);Basri;172103801256/085235684799</t>
  </si>
  <si>
    <t>i147;42275;MIG; migrasi ke paket HSI IndiHome Gamers (2P) kec 20 mbps  395.000 + ppn 10%;bertus ;111708105854;081929392220;14/09/2020;11:08</t>
  </si>
  <si>
    <t>MYIN017-26082004715;CUST;30 Mbps (New Internet Fair Usage Speed);Bertus;111708105854/081929392220</t>
  </si>
  <si>
    <t>DOWNGRADE PHOENIX 10 MBPS</t>
  </si>
  <si>
    <t>[PLSCSR:PL85172];LLG;MASTATIK;081373648167;UPGARDE 20 MBPS PHOENIX</t>
  </si>
  <si>
    <t>[PLSCSR:PL099547];BTA;ERLISDAH;081384514035;RETENSI PELANGGAN MIGRASI KE 10 MBPS LOWER VALUE</t>
  </si>
  <si>
    <t>MYIN017-04052000740;CUST;30 Mbps (New Internet Fair Usage Speed);Oka Amanda;111722106646/0895418910609</t>
  </si>
  <si>
    <t>PLSCSR;PL98001;SUD;WANDI;H.sulaiman; 081343969684 ;AO 2P-3P 10 MBPS STREAMIX</t>
  </si>
  <si>
    <t>PLSCSR;PL98001;SUD;WANDI;H.sulaiman;085334833964;AO UP 50 MBPS PHOENIX</t>
  </si>
  <si>
    <t>PLS;PTR;PL108815;TALIF;085254184658;DOWNGRADE PHOENIX 10MBPS;CABUT USEE TV</t>
  </si>
  <si>
    <t>PLS;PTR;PL108815;TALIF;085254184658;AO FIT 20MBPS</t>
  </si>
  <si>
    <t>PLS;GOW;PL45098;FITRIYANI;082346708907;ADD USEETV STREAMIX 10 MBPS</t>
  </si>
  <si>
    <t>PLS;GOW;PL45098;RATNA;FITRY;082346708907;RETENSI 1P INET ONLY 20 MBP</t>
  </si>
  <si>
    <t>BTLCA;PL92058;DG;3P-2P;20M-10M;PHOENIX;280K;CA USEE TV;TV JARANG DITONTON DAN EFISIEN ANGGARAN;AGUS;082240001000</t>
  </si>
  <si>
    <t>[PLSCSR:PL92058]:KAS;ANIEK;AGUS;082240001000;REWARD ADD ON;UPGRADE 10MBPS-20MBPS;3P;FIT EXTRA SPORT;360K</t>
  </si>
  <si>
    <t>IN72804383 [142566100844/BU IKE/081933882009] T1 / login / COM / bu ike / 0271857568 / minta downgrade ke kec 30 mbps seperti sebelumnya /147</t>
  </si>
  <si>
    <t>MYIN017-12052001136;CUST;50 Mbps (New Internet Fair Usage Speed);Bayu;142566100844/08175484117</t>
  </si>
  <si>
    <t>penyesuaian paket ke 10Mb</t>
  </si>
  <si>
    <t>[PLSCSR:PL163352]SLO;Dhany Asihanto;081225903999;Upgrade Speed 20Mb</t>
  </si>
  <si>
    <t>BTLCA;PLS;SKH;PL61883;YUSUP;081548572947;DG 20MBPS 330K;INFOOK;EFI TAG;IPUL</t>
  </si>
  <si>
    <t>PLS;SKH;PL61883;YUSUP;081548572947;UPG 50MBPS 560K;;INFOOK;IPUL</t>
  </si>
  <si>
    <t>BTLCA;PL109505;2P-2P PHOENIX;10MBPS 230 + PPN 10%K;PELANGGAN HC; INGIN KEMBALI KE PAKET AWAL; INFO CSR SEBELUMNYA BISA;DEVI NURYANTI;081244999972;INFOOK;RISQI</t>
  </si>
  <si>
    <t>PLSCSR;SLO;PL112990;SLO;DEVI;081244999972;Upgrade 2p Phoenix 20mbps 345k+ppn;INFOOK;DONNA</t>
  </si>
  <si>
    <t xml:space="preserve">PLS;WNG;PL197020;OKTA;RIZA,SELAKUANAK;082236469291;DG3P-1P;INETONLY20MBPS	</t>
  </si>
  <si>
    <t>MYIN017-07062000784;CUST;30 Mbps (New Internet Fair Usage Speed);Muhammad Ikhsan AR;142554100430/082236469291</t>
  </si>
  <si>
    <t>PELANGGAN BATAL UPGRADE 20MBPS; KEMBALI KE 10MBPS; BY WA CC</t>
  </si>
  <si>
    <t>[PLSCSR:PL112990]SLO;Tn ACHMAD AL AMIN;081325760107;Upgrade Speed 20Mb</t>
  </si>
  <si>
    <t>BTLCA;PL91620;2P;IH STREAMIX 20MB;@385RB;EFISIENSI TAG;JOKO;085728037021</t>
  </si>
  <si>
    <t>MYIN017-08111900126;[SPRTA87];Upgrade Speed New Internet Fair Usage Speed 20 Mbps;joko nugroho;141553111901/085728037021;MYINDIHOME_PARTNER</t>
  </si>
  <si>
    <t>IN73178522/147/[141505218695/MUHAMMAD YUSUF/082323626911] Non Teknis - Tagihan melonjak/ downgrade ke 20m phoenix 20m/345k blm ppn</t>
  </si>
  <si>
    <t>MYIN017-24062000642;[SPLUS87];Upgrade Speed 40 Mbps (New Internet Fair Usage Speed);MUHAMMAD YUSUF;141505218695/082323626911;MYINDIHOME_PARTNER</t>
  </si>
  <si>
    <t>BTLCA;PL114042;DG 2P-1P INET ONLY;10M RP 250KPPN;MARIA;085290538563;INFOOK;IQMAH</t>
  </si>
  <si>
    <t>PLSCSR;SLO;PL98964;MARIA ROSIANA;085290538563;UP SPEED 2P PHOENIX 20MBPS 345K_PPN;INFOK;NINA</t>
  </si>
  <si>
    <t>BTLCA;PL196974;2P 30MBPS-20MBPS;2P PHOENIX 20MB;345K;WISNUGROHO;081393304744;INFOOK;DINDA</t>
  </si>
  <si>
    <t>SC3065483;AVG;KSO;ACH66;WISNU;1000MT;10M;ESSENSIAL;2PKE3P;MIG;GLD-FCL19;SPT</t>
  </si>
  <si>
    <t>PLSCSR;SAA;PL199530;DG;WILDAN ISKANDAR;082155356337/0;DG 3P FIT 20 MB;PTGSTDKDTG;</t>
  </si>
  <si>
    <t>MYIN017-02072000420;CUST;30 Mbps (New Internet Fair Usage Speed);Wildan Iskandar;161304214978/ 085759847851</t>
  </si>
  <si>
    <t>PLSCSR:SMR:PL113258:DG:ANRIH:082195478887:3P;DG 50 MBPS:PTGSTDKDTG</t>
  </si>
  <si>
    <t>MYIN017-22082004555;CUST;100 Mbps (New Internet Fair Usage Speed);anrih roi;162301315477/082195478887</t>
  </si>
  <si>
    <t>PLSCSR;BOG;PL114549;DG;PUGUH WICAKSONO;081348384795;DG 3P 30MBPS TO 3P 10MBPS;PTGSDTG;</t>
  </si>
  <si>
    <t>MYIN017-28072006364;CUST;30 Mbps (New Internet Fair Usage Speed);Puguh wicaksono;162305201891/081348384795</t>
  </si>
  <si>
    <t>DOWNGRADE 10 MBPS;Indra Pranata;082282857332;PERMINTAAN PELANGGAN;WALK IN PLASA CRP</t>
  </si>
  <si>
    <t>SOC ; 158070 ; Indra pranata ; 111771106590 ; 082175213047 ; Migrasi Paket 1P Single Play Inet 20 Mbps ; 12 Agustus 2020 ; 11.30</t>
  </si>
  <si>
    <t>downgrade ke 10Mbps//pelanggan walk in plasa</t>
  </si>
  <si>
    <t>[PLSCSR:29975];BNK;TOSSY;ZAKARIA;081373554000;UPGRADE 20 MBPS</t>
  </si>
  <si>
    <t>DOWNGRADE 10 MBPS;Agis salim; 081373848795 ;PERMINTAAN PELANGGAN;WALK IN PLASA CRP</t>
  </si>
  <si>
    <t>MYIN017-23062001723;CUST;40 Mbps (New Internet Fair Usage Speed);Ayugi zasubhi bestia;111771100043/082371065043</t>
  </si>
  <si>
    <t>Migrasi Paket 20Mbps//Pelanggan walk In plasa</t>
  </si>
  <si>
    <t>walk in plasa</t>
  </si>
  <si>
    <t>PL35080;TOTO;0895635425424;DOWNGRADE 50MB</t>
  </si>
  <si>
    <t>PLSCSR:PL35080;131250101700;UPSPEED 50MB TO 100MB;TOTO;0895635425424</t>
  </si>
  <si>
    <t>i147;76278;MIG; migrasi downgrade ke prestige 20mbps;BP JAMAL;131232138276;081291196891;24/09/2020;9:26</t>
  </si>
  <si>
    <t>MYIN017-15052005714;CUST;50 Mbps (New Internet Fair Usage Speed);jamaluddin;131232138276/081291196891</t>
  </si>
  <si>
    <t>PLS;PRD;PL113510;SHINTA;ANI;085322345069;DOWNGRADE 1P;10MB</t>
  </si>
  <si>
    <t>MYIN017-22062008153;CUST;30 Mbps (New Internet Fair Usage Speed);Andriansyah ;131245107631/087730000683</t>
  </si>
  <si>
    <t>PL83024;YBS;089660892545;DOWNGRADE 20MBPS;ORDER HENPRI</t>
  </si>
  <si>
    <t>MYIN017-06082000668;CUST;100 Mbps (New Internet Fair Usage Speed);Cindy shafira ;131249110494/0895379287202</t>
  </si>
  <si>
    <t>PLSCSR;PL112996;131232104736;UPSELL 2P/3P;GANI; 085284518775</t>
  </si>
  <si>
    <t>PLSCSR;PL112996;131232104736;UPSPEED 1MB KE 20MB;GANI;085284518775</t>
  </si>
  <si>
    <t>[PLSCSR:PL114738]MJL;TIAN;AFIF;082119372477;RETENSI 1P INET ONLY 10MB</t>
  </si>
  <si>
    <t>MYIN017-04062000223;CUST;30 Mbps (New Internet Fair Usage Speed);Afif;131240117646/082119372477</t>
  </si>
  <si>
    <t>PLSCSR;PL112996;131232107510;DOWNGRADE 20MB KE 10MB;FIRDAUS;081322780716</t>
  </si>
  <si>
    <t>PLSCSR;PL83028;131232107510;SLAMET FIRDAUS;081322780716;17042020</t>
  </si>
  <si>
    <t>i147;42912 ;DOWN;permintaan untuk downgrade paket kec.50 mbps dengan abonemen Rp 560.000/bulan +ppn 10%;bp iwan;131242105727;085210500038;1-09-2020;13:09</t>
  </si>
  <si>
    <t>PLSCSR;PL35085;AJIE;131242105727;UPSPEED 50MB-100MBPS;IWAN;085210500038</t>
  </si>
  <si>
    <t>PLS;KNG;PL096274;SUTRISNO;089601680137;RETENSI BATAL CBT DOWNGRADE 10MBPS</t>
  </si>
  <si>
    <t>PLSCSR;PL196878;131237100520;UP SPEED 20MB - 50MB;SUTRISNO;089601680137</t>
  </si>
  <si>
    <t>DOWNGRADE KE 20 MBPS ;Maswan sahri/ abraar aqil Faiq;081271012895;PERMINTAAN PELANGGAN;WALK IN PLASA CRP</t>
  </si>
  <si>
    <t>MYIN017-09072006122;[SPPIT88];Upgrade Speed 50 Mbps (New Internet Fair Usage Speed);abraaraqilfaiq;111771107809/081271012895;MYINDIHOME_PARTNER</t>
  </si>
  <si>
    <t>SOC ; 169736 ; tegun rakanto ; 111730106266 ; 081279101295 ; migrasi 2P Streamix (Internet dan IndiHome TV) 20Mbps ; 23/08/2020 ; 15.46</t>
  </si>
  <si>
    <t>UPGRADE 50MBPS;Teguh Rakanto;081279101295;PERMINTAAN PELANGGAN;WALK IN PLASA AGR</t>
  </si>
  <si>
    <t>DOWNGRADE 10 MBPS</t>
  </si>
  <si>
    <t>[PLSCSR:PL108377];RIV;BAPAK SAPARUDIN SABAS;081369359752;UPGRADE SPEED 20MB</t>
  </si>
  <si>
    <t xml:space="preserve">MIG APS;DG TO 20 MB PHOENIX;INDRA KURNIAWAN;082175468801	</t>
  </si>
  <si>
    <t xml:space="preserve">[PLSCSR;PL097674];RIV;INDRA;082175468801;UPGRADE 50 MB PHOENIX	</t>
  </si>
  <si>
    <t>[PLSCSR:PL85172];LLG;Fitri Handayani;082281382592;STREAMIIX 20 MBPS</t>
  </si>
  <si>
    <t xml:space="preserve">MIG APS;DG;50-20 PHOENIX;IBRAHIM U_ SEKOLAH A;081377874732	</t>
  </si>
  <si>
    <t xml:space="preserve">[PLSCSR;PL199500];RIV;IBRAHIM;081377874732;UPGRADE 50 MBPS PHOENIX	</t>
  </si>
  <si>
    <t>[PLSCSR:PL108377];RIV;BIBU NUR LAILA ; CP 081379170020;UPGRADE SPEED 20MB</t>
  </si>
  <si>
    <t>PL096908;CBT INDIBOX;APS;BUDI SISWANTO;SN 1901001816877;AM</t>
  </si>
  <si>
    <t>crl;mlg;51106;BUDI SISWANTO;085602444714;indibox;70k</t>
  </si>
  <si>
    <t>CABUT INDIBOX KARENA TDK DIGUNAKAN LAGI;rosmala Dewi;085841672609;PERMINTAAN PELANGGAN;WALK IN PLASA CRP</t>
  </si>
  <si>
    <t>CRL;BDG;TS240496;INDIBOX;ROSMALADEWI;085841672609;70K;dewirosmala13@gmail.com;patokan toko Felicia Gallery</t>
  </si>
  <si>
    <t>CA INDIBOX APS 	IN77379004[111716153652/bp erwin/085380085900]</t>
  </si>
  <si>
    <t>CRL;CW;FA241289;INDIBOX;ERWIN;085380085900;12092020;70K;DT.085380085900</t>
  </si>
  <si>
    <t>cabut tv karna tidak di pakai 082371406123 ibu wati</t>
  </si>
  <si>
    <t>CRL;MKS;IK150594;082371406123;NOVRI;INDIBOX;70K;dialto082371406123;wfh;vr05/09/20</t>
  </si>
  <si>
    <t>PLS; PL170954; CSR NABILA; PENGHAPUSAN INDIBOX 60K APS JESSYCA FANI 082168005319</t>
  </si>
  <si>
    <t>CRL;CW;FA241289;INDIBOX;JESSYCA;082168005319;12082020;70K;DT.082168005319</t>
  </si>
  <si>
    <t>[PLSCSR;PL114126;ENO];TBK;HERRY SUSETYOMARDI; 082383288811 ;CABUT INDIBOX</t>
  </si>
  <si>
    <t>CRL;MDN;U_INT;DM070187;HERRY ;082383288811;indibox 70K;DIAL TO;082383288811;herrysusetyomardi@gmail.com</t>
  </si>
  <si>
    <t>PLS;YOS;PL122326;CABUT INDIBOX APS.YULIANA; 081385117494</t>
  </si>
  <si>
    <t>CRL;MLG;51357;YULIANA;081385117494;INDIBOX;70K</t>
  </si>
  <si>
    <t>CL INDIBOX:SN : 19001001811709MAC : FCD5D9241447</t>
  </si>
  <si>
    <t>CRL;CW;fa241289;indibox;JOMIMA 082248768038 WA;12/07/2020;Rp70.000 DT.081355327868</t>
  </si>
  <si>
    <t>CL INDIBOX;SUYADI ANWAR;081336008879;MAC;FCD5D92418A4; SN; 1901001812826</t>
  </si>
  <si>
    <t>CRL;MDN;RN240790;SUYADI ANWAR;081336008879;indibox70K;DIALTO;081336008879;suyadianwar3@gmail.com // 172001791022  ante bantu merah sebalah cofe hatu</t>
  </si>
  <si>
    <t>[PLSCSR;PL103255]SMP;MDR;NURAFIFAH;082335665987;CAINDIBOX</t>
  </si>
  <si>
    <t>CRL;MDN; NS300697; PAMUNGKAS ; 085231694331 ; indibox ; Rp70.000;dial to: 085231694331 ; regarpamungkas1998@gmail.com</t>
  </si>
  <si>
    <t>[PLSCSR;PL196074]SMP;MDR;EKARACHMAWATI;081232520207;CAINDIBOX</t>
  </si>
  <si>
    <t>CRL;MDN;maria.hotmaida;EKA RACHMAYANTI;081232520207;indibox 60K;DIAL TO;081232520207;ongenhensa@gmail.com</t>
  </si>
  <si>
    <t>CXNOSSA;PLS;PME;38564;MUBAROQ;085231196664;CAINDIBOX;IN78750306</t>
  </si>
  <si>
    <t>CRL;CW;SW130490;INDIBOX;ACHMAD MUBAROK;085231196664;DT/SMS/WA;085231196664;140120;60k</t>
  </si>
  <si>
    <t>MOD;PLS;PWT;PL53394;IQBAL FATTAH B;082264524311;CABUT INDIBOX</t>
  </si>
  <si>
    <t>CRL;MLG;51371;IQBAL FATTAH B;082264524311;INDIBOX;60K</t>
  </si>
  <si>
    <t>PLS;JPR;PL84603;DG CABUT INDBOX;082227876456;ZAINUDDIN</t>
  </si>
  <si>
    <t>CRL;CW;WR010490;Indibox;Zainudin(Owner);WA;085866110218;29/01/2020;Rp.60.000;DT/SMS/WA;082227876456</t>
  </si>
  <si>
    <t>SOC ; 103061 ; Alfa Sticker Sticker ; 142213102133 ; 082252252247 ; migrasi ke 1P 20mbps ; 21-10-2020 ; 22:50</t>
  </si>
  <si>
    <t>CRL;CW;US020475;INDIBOX:IMAM:085700884843:071119:RP60.000</t>
  </si>
  <si>
    <t>PLSCSR;PL198161;UPGRADE;STREAMIX;100MBPS;BAMBANGSUSANTO;08990036998</t>
  </si>
  <si>
    <t>crl;mlg;51355;BAMBANG SUSANTO;08990036998;indibox;60k</t>
  </si>
  <si>
    <t>SOC ; 170744 ; Imam ; 122445206712  ; 085156309270 ; Cabut IndiBOX ; 15 Oktober 2020 ; 14.41</t>
  </si>
  <si>
    <t>CRL;CW;AU130283;INDIBOX;IMAM SYAFEI;081290402018(WA);25082020;70K;DT;085156309270</t>
  </si>
  <si>
    <t>CABUT INDIBOX APS YENI</t>
  </si>
  <si>
    <t>CRL;MDN;DS090694;BAPAK BRAM;082280347552;indibox 60K;DIAL TO;082280347552;togibm@gmail.com</t>
  </si>
  <si>
    <t>IN74738540	121112230472		Ezra raka	081315401874	Cabut Produk dan/atau Fitur	permintaan cabut indibox 60.000	Efisiensi krn mahal -EHM</t>
  </si>
  <si>
    <t>CRL;RM000000;INDIBOX;70K;EZRA;081315401874;ezraraka20@gmail.com;BSD DIAL TO 081315401874 PATOKAN DARI GANG MELINJO MASUK ADA POS RONDA CAT HIJAU PAGAR HITAM</t>
  </si>
  <si>
    <t>SOC ; 171879 ; setia latifah ; 122112205802 ;087723781557 ; Cabut IndiBOX ;26/9/2020 ; 12.45</t>
  </si>
  <si>
    <t>CRL;CW;YY050687;INDIBOX;setia latifah;087723781557;21072020;70000;DIALTO;087723781557</t>
  </si>
  <si>
    <t>PLS;PWK;PL196991;PRIYADI NOER RACHMAN;082299116981;CA INDIBOX</t>
  </si>
  <si>
    <t>CRL;MDN;AW230990;PRIYADI  ;082299116981;indibox 70K;DIAL  TO;082299116981;alamt gmail:ardirahman3126@gmail.com</t>
  </si>
  <si>
    <t>PLS;SUB;PL196881;131269110459;SINTA SINTIA/PELAPOR OPI MUHAMMAD ROJAB;082117300650;CABUT INDIBOX;SN 1901001819094</t>
  </si>
  <si>
    <t>CRL;MDN;RW280889;OPI;082117300650;indibox 60K;DIAL TO;082117300650;opimuhammad9@gmail.com</t>
  </si>
  <si>
    <t>YUSUF BUDI PRASETYO;122810226461;081229859047 / 081286279048;CABUT INDIBOX</t>
  </si>
  <si>
    <t>CRL;RM000000;INDIBOX;70K;LIA;081286279048;edi.kurniawan9@yahoo.com;BSD DIAL TO 081286279048 PATOKAN DEKAT INDO GROSIR SEDERET CAT RUMAH CREAM PAGAR HITAM</t>
  </si>
  <si>
    <t>Cabut Indibox 122816210971/bp eman/089525112050 IN78832024</t>
  </si>
  <si>
    <t>crl;mlg;61306;eman;INDIBOX;60K;DT089525112050</t>
  </si>
  <si>
    <t>CA INDIBOX;ANAS IN78544273;085216200622</t>
  </si>
  <si>
    <t>CRL;CW;YY050687;Indibox;ANAS ANWAR;wa/sms;085216200622;230220;Rp60.000;DT;085216200622</t>
  </si>
  <si>
    <t>CC;SA;IN76057236;CA  indibox Sdh Tdk digunakan;bu.lisa /081212966442</t>
  </si>
  <si>
    <t>CRL;MLG;51405;LisaEspandiary;081212966442;indibox;60k</t>
  </si>
  <si>
    <t>SEMARANG</t>
  </si>
  <si>
    <t>PLS;PL44074;SCCDM; ibu risya /085700083616; CBT INDIBOX</t>
  </si>
  <si>
    <t>crl;mlg;51350;EVA;085700083616;indibox;70k</t>
  </si>
  <si>
    <t>PLS;PL44074;SCCDR;ibu.fia/082144656363;CBT INDIBOX</t>
  </si>
  <si>
    <t>ECOMM-FB;MCADDONS;INDIBOX;SULANGPRIYONO;082136963009;141410107712@indibox.co.id(Permintaan Pelanggan)</t>
  </si>
  <si>
    <t>PLS;PL38181;DW;MDP;ADIT;082385628004;MIG K 20MBPS PHOENIX;CA INDIBOX</t>
  </si>
  <si>
    <t>CRL;BDG;SU120286;INDIBOX;ADIT;082385628004 70k</t>
  </si>
  <si>
    <t>PLS;PL113125;APS RESA; 082268100156 ;CABUT INDIBOX;EFI</t>
  </si>
  <si>
    <t>CRL;CW;FA241289;INDIBOX;RESA/ANAK;082268100156;12092020;70K;DT.082268100156</t>
  </si>
  <si>
    <t>PLS;DEP;PL150025;T1 / 62868 / COM / bu Tia / 02177805358 / cabut indibox;IN76872839</t>
  </si>
  <si>
    <t>CRL;MLG;51344;TIA;081375225548;INDIBOX;60K</t>
  </si>
  <si>
    <t>CC;SA;IN79198310[122370250216/rohilah /08561515964]; CABUT INDIBOX/JARANG DIGUNAKAN</t>
  </si>
  <si>
    <t>CRL;CW;ET190498;INDIBOX;70;DENY ABULLAH;WA;08561515964; DIAL TO;08561515964 qotrunisa@yahoo.com</t>
  </si>
  <si>
    <t>[PLSCSR:PL69244];IMU;HAFNI; 081264193193 ;CABUT INDIBOX</t>
  </si>
  <si>
    <t>CRL;CW;DY151194;INDIBOX;Hafn;WA081264193193:290220:RP60.000;DIALTO;081264193193</t>
  </si>
  <si>
    <t>GTGGT84857CABUT ALL LAYANAN PINDAH ALAMAT MODEM SUDAH DISERAHKAN DI GTG MEDAN</t>
  </si>
  <si>
    <t>CRL;BDG;DA011298;INDIBOX;HERLINA RITONGA;085275571885</t>
  </si>
  <si>
    <t>[PLSCSR:PL105463];IMU;AGUSTINUS;082162623981;MODIF UP 20MB INET</t>
  </si>
  <si>
    <t>CRL;MLG;51351;AGUSTINUS NAINGGOLAN;082162623981;INDIBOX;60K</t>
  </si>
  <si>
    <t>PLSCR;TTG;PL196904;DG;SITI RAMLAH;082358183713;CA;INDIBOX;TIDAK MINAT DIGUNAKAN;70K;PTGSTDKDTG</t>
  </si>
  <si>
    <t>CRL;MDN;EF170491;SITI;082358183713;INDIBOX70K;DIAL TO;082358183713;sramlach.123@gmail.com</t>
  </si>
  <si>
    <t>CRL;CW;YY050687;INDIBOX:BAGUS INDRA RIYANTO:083857938749:27052020:60000:DIALTO:083857938749</t>
  </si>
  <si>
    <t>[PLSCSR:PL170075];NWI;RINA YUNIARTI;085736556060;MC hapus indibox karena pelanggan tertambah indibox</t>
  </si>
  <si>
    <t>crl;mlg;61250;rina;70k;indibox;085736556060;152605203847 dekat atm bca notokusuman dibelakang garasi coklat</t>
  </si>
  <si>
    <t>PLSCSR;PL197533;MGT;EMA;081224263676;CA INDIBOX</t>
  </si>
  <si>
    <t>CRL;CW;ET190498;INDIBOX;EMA KUSMAYAWATI;081224263676;200820;70k;DT:081224263676</t>
  </si>
  <si>
    <t>[PLSCSR;PL106005];TUL;TANIA;082234240749;CABUT INDIBOX 60K/BULAN // SN : 1901001801110 MAC : FCD5D923EAE0;25092020</t>
  </si>
  <si>
    <t>CRL;MDN;maria.hotmaida;TANIA SAFIRA KURNIYANTI;082234240749;indibox 60K;DIAL TO;082234240749;taniasafirakurniyanti@gmail.com</t>
  </si>
  <si>
    <t>[PLSCSR;PL106005];TUL;PAK ALI UAP;08113030744;CABUT INDIBOX 60K (SN INDIBOX = 1901001812591 / MAC : FCD5D92417B9);08102020;NON VISIT</t>
  </si>
  <si>
    <t>ECOMM-FB;MCADDONS;INDIBOX;ali;08113030744;aliasyhari91519@gmail.com(Permintaan Pelanggan)</t>
  </si>
  <si>
    <t>[PLSCSR;PL196122];KDI;ZAUHARUL AFIDIN; 085748189232 ;CABUT INDIBOX;19102020</t>
  </si>
  <si>
    <t>CRL;BDG;WH271101;INDIBOX;ZAUHARUL;081217831772;oket45732@gmail.com JL. DAHU DSN 01  JATIREJO KEDIRI 64151,di sebelah bpk kasundawu(rumah pa zauharul)</t>
  </si>
  <si>
    <t>PLSCSR;PL859520;KDI;THOHARI;085606401001;CABUT INDIBOX;ORDER CBD;10102020;NON VISIT</t>
  </si>
  <si>
    <t>CRL;MDN;NN280292;THOHARI;085606401001;INDIBOX;DIAL TO;085606401001; thohari77@gmail.com</t>
  </si>
  <si>
    <t>PLSCSR;PL38548;PSN;HAMID;0818580500;TAMBAH USEETV</t>
  </si>
  <si>
    <t>CRL;MLG;51092;HAMID;0818580500;Indibox;70K;Call 0818580500</t>
  </si>
  <si>
    <t>PLS;LMJ;VN011089;APS MEILIA;082398982064 ; CABUT INBOX;IN76682461</t>
  </si>
  <si>
    <t>CRL;CW;AU130283;INDIBOX;MEI LIA ISNAWATI;085849096607;14082020;70K;DT;085849096607</t>
  </si>
  <si>
    <t>CA INDIBOX;TITIK NURYANTI;082334874573</t>
  </si>
  <si>
    <t>CRL;MDN;NN280292;TITIK NURYANTI;082334874573;INDIBOX;70.000; DIAL TO 082334874573;  titknuryanti15072020@gmail.com</t>
  </si>
  <si>
    <t>PLSCSR;PL196027;LMJ;AP SAHROWARDI;085203033111;MO PHOENIX 20MBPS</t>
  </si>
  <si>
    <t>CRL;MDN;MA250391;SAHROWARDI;085203033111;indibox 70K;DIAL TO;085203033111;sahrowardi123@gmail.com</t>
  </si>
  <si>
    <t>PLSMETCSR RIAHABIBI SH MH081369565665CABUT KARNA TIDAK DIGUNAKAN LAGIUTIP PRORATAINFO INTAN BETA AR BANDARJAYA</t>
  </si>
  <si>
    <t>CRL:MLG:61223:HABIBI:081369565665:INDIBOX:60K</t>
  </si>
  <si>
    <t>PLD;MJP;PL107887;APS AUDRIA;'082175014062; CABUT INDIBOX</t>
  </si>
  <si>
    <t>CRL;MDN;DA200484;audria;082175014062;indibox 70K;DIAL TO 082175014062;audriaekaaa@gmail.com</t>
  </si>
  <si>
    <t>PLSCSR;PL099171;RKT;RITA;0895337228883;ALIH PAKET INT ONLY 10MB 220K;PPN</t>
  </si>
  <si>
    <t>CRL;MLG;51353;BP. OKI;0895337228883;INDIBOX;60K</t>
  </si>
  <si>
    <t>CCMKS;IN73700835;MARLEDA;085341087465;CA INDIBOX</t>
  </si>
  <si>
    <t>CRL;GM010490;INDIBOX;70K;MARELDA ELY ARIESTA';0895803165249;mareldaariesta@gmail.com;BSD DIAL TO 0895803165249 PATOKAN DEPAN RUKO ALFAMIDI CAT RUMAH WARNA KUNING</t>
  </si>
  <si>
    <t>PLS;SUD;PL98001;ASDAR HM;0811691098;RETENSI 2P 20 MBPS INET TELPON</t>
  </si>
  <si>
    <t>CRL:MDN;SS221097;bapak ASDAR 70K;DIALTO 0811691098;yassersaleh174@gmail.com,KAPASA RAYA  TAMALANREA JAYA MAKASSAR 90245, disamping tower</t>
  </si>
  <si>
    <t>PLSCSR;PL83047;131232162030;DOWNGRADE;INET ONLY 10MB;RETENSI;KHODIJAH; 82117727273</t>
  </si>
  <si>
    <t>MI;MYIR-10220505200001;SPSQH76;khodijah;082117727273</t>
  </si>
  <si>
    <t>PL111978;YBS;087760634928;MIGRASI INET ONLY</t>
  </si>
  <si>
    <t>PLS;IMY;PL131570;AWALUDIN;087760634928;PSB STREAMIX 20MBPS RP.385.000</t>
  </si>
  <si>
    <t>i147;63881;CA useetv dan inet;Migrasi ke tlpn only 235K;Pa Anthony;131232100754;081931155950;9/14/2020;7:20 wib</t>
  </si>
  <si>
    <t>PL196879;MIGRASI PAKET FIT MOVIES 10MBPS 360000;ANTONI;081931155950</t>
  </si>
  <si>
    <t>PL111978;SAHRONI; 083805286036 ;RETENSI BATAL CABUT;MIGRASI PHOENIX 10MBPS</t>
  </si>
  <si>
    <t>MI;MYIR-10235326150002;SPrhd76;SAHRONI;083805286038</t>
  </si>
  <si>
    <t>131239130509|USEEINMV2H|20200815221818-DEL|||ZTE2</t>
  </si>
  <si>
    <t>PLSCSR;PL35077;IVAN;131239115035;ADDON;MINIPACK;MOVIE2;Chaerul;085224558799;IN73347389</t>
  </si>
  <si>
    <t>PL83024;MUHAMAD IMAM AUZAI; 082219105754 ;CABUT USTV</t>
  </si>
  <si>
    <t>MI;MYIR-10185049680001;SPSUS67-B1558PIW;Darojata ropiah;085156506828</t>
  </si>
  <si>
    <t>USEEINMV1H</t>
  </si>
  <si>
    <t>MYIN-USEEINMV1H-08052020043931|aiful18@gmail.com||MYIN</t>
  </si>
  <si>
    <t>PLSCSR:PL111978;ANNITA;131251101225;UPSPEED 10M KUOTA 20GB TO 10M;ASRIFUL AHMAD;085316764816</t>
  </si>
  <si>
    <t>PLS;CBN;PL112984;SUJATI; 089514371853 ;RETENSI;INET ONLY 10MB</t>
  </si>
  <si>
    <t>MI;MYIR-10189541850001;SPggw99;SUJATI;089514371853</t>
  </si>
  <si>
    <t>PL131570;NURASIAH; 087717954264 ;MIGRASI PHOENIX 10MBPS</t>
  </si>
  <si>
    <t>MI;MYIR-10224556600002;SPMJL98-B1570NRI;NURASIAH;087821467091</t>
  </si>
  <si>
    <t>PLSCBN;PL112996;131232155275;MO NETIZEN 2;DARYATNO; 085721382804</t>
  </si>
  <si>
    <t>MI;MYIR-10177124060001;MKTMDM3;Daryatno;085721382804</t>
  </si>
  <si>
    <t>USEEINNWHD</t>
  </si>
  <si>
    <t>SOC ; 165663 ; 131244103391 ; Sholihin Suhada ; 081214490843 ; migrasi ke single play 20Mbps ; 31 agustus 2020 ; 15.35</t>
  </si>
  <si>
    <t>[PLSCSR:PL35085]MJL;AJIE;SOLIHIN;081213177621;ADDON INDINEWS HD</t>
  </si>
  <si>
    <t>PL112983;MUJI_CTB;087729001404;MIGRASI PAKET INET ONLY 10MB PLGN BERSEDIA TTP BERLANGGANAN;RETENSI</t>
  </si>
  <si>
    <t>MI;MYIR-10187573680001;SPier99-D1541AFN;Firmansyah Irfan;087729001404</t>
  </si>
  <si>
    <t>USEEESSENH</t>
  </si>
  <si>
    <t>PL111978; ROIS IBNU; 089661158531 ;EFISIENSI HARGA;DOWNGRADE FIT 50MBPS</t>
  </si>
  <si>
    <t>PLSCSR:PL131570;131247101356;UPSELL 2P3P;ROIS;089661158531</t>
  </si>
  <si>
    <t>USEEINKRNH</t>
  </si>
  <si>
    <t>PL83024;YBS;081225246031;CABUT ADDON USTV</t>
  </si>
  <si>
    <t>PLSCSR;PL83024;HERLINA;131249101551;MINIPACK INDIKOREA;UJANG;082113619006</t>
  </si>
  <si>
    <t>PLS;CBN;PL11298;SANI; 085722453104 ;SINGLE PLAY 20MB;RETENSI</t>
  </si>
  <si>
    <t>PLS;CSR;PL131141;DEBBY;UPGRADE;20MBSTREAMIX;GHIFFARI;085722453104;29012020</t>
  </si>
  <si>
    <t>Pencabutan ussetv//pelanggan tidak menggunakan lagi</t>
  </si>
  <si>
    <t>Permintaan Paket fit 10Mbps//Pelanggan walk in plasa</t>
  </si>
  <si>
    <t>i147;76278;CA Salah satu;cabut tv mig inet only 20mbps , 330.000 blm ppn 10% ;BP ASWANDI ;111727153522 ;085378636999 ;26/8/2020;19:23</t>
  </si>
  <si>
    <t>MI;MYIR-10186008080001;SPKKE97;Megawati;082279095339</t>
  </si>
  <si>
    <t>[PLSCSR:PL108376];RIV;HARYADI;081368065299;UPGRADE SPEED 20 MBPS PAKET SINGLEPLAY INET</t>
  </si>
  <si>
    <t>MI;MYIR-10182850450001;SPSUW22-B1522PIU;HARYADI;081368065299</t>
  </si>
  <si>
    <t>CA APS PINDAH ALAMAT</t>
  </si>
  <si>
    <t>MI;MYIR-10182267580002;SPMRM17-B1119PIU;DESPRI HANA PUTRA;085279077573</t>
  </si>
  <si>
    <t>USEEINSPHD</t>
  </si>
  <si>
    <t>[PLSCSR:PL099547];BTA;TEGUH WIRAWAN;081299882687;RETENSI PELANGGAN MIGRASI KE 20 MBPS PHOENIX</t>
  </si>
  <si>
    <t>111722109616|USEEINSPHD|20200612190243|||zte</t>
  </si>
  <si>
    <t>UPGRADE PAKET 2P HSI; INFO PELANGGAN ACC AM WASSY; PERMINTAAN TEMPORER</t>
  </si>
  <si>
    <t>[PLSCSR:PL85172];LLG;BUPATI;082375082075;UPGRADE 200 MBPS PRESTIGE</t>
  </si>
  <si>
    <t>i147;76474;CA;stb 2;bu tanti;121602102152; 082111170567;4/10/2020;11.52</t>
  </si>
  <si>
    <t>PLSCSR:PL21079;121602102152;bu tanti;082111170567;ADD ON STB 2 PLC;100K;BI</t>
  </si>
  <si>
    <t>CABUT PARALEL PLC APS NUR 089608165187</t>
  </si>
  <si>
    <t>[PLSCSR:PL82666];JBI;AYULESTARI;ZULFIKAR;085312838928;SECOND SET TOP BOX;PLC</t>
  </si>
  <si>
    <t>i147;76993 ;CA;CA STB k 2.  ;KRISTIYANTO 122516209446 ;082110352898;16 okt 2020 ;13.22)</t>
  </si>
  <si>
    <t>[PLSCSR:PL21082];KRISTIYANTO ;082110352898;ADD ON 2ND STB PLC</t>
  </si>
  <si>
    <t>i147;42574;MIG;migrasi dari 3p prestige  20mbps ke 1p inet 20 mbps (330k belum ppn 10 %);dwi;121602125233;081290880049;29/9/2020;14.56wib</t>
  </si>
  <si>
    <t>IN63513435;MIA;081932332690/087874801704;ADD ON 2ND STB+PLC</t>
  </si>
  <si>
    <t>IN79007317;TAN SIOK ING;SARI;083806619346;CA INET &amp; USEETV KRNA SDH TDK DIGUNAKAN;SDH SEPUH</t>
  </si>
  <si>
    <t>PERMINTAAN STB2 PLC;REQ NIA</t>
  </si>
  <si>
    <t>LEVEL 3 :PLS;JTN;PL113778;RETENSI;CA STB KE 2 DAN PLC; VANIA; +6281317197847; SERING GGN</t>
  </si>
  <si>
    <t>SF;RIANDA BAMBANG;DGJKT01;VANIA;081317197847;STB TAMBAHAN+PLC DAN WIFI EXT</t>
  </si>
  <si>
    <t>DW 10MBPS 320K CA TV KEDUA APS ESTHER 082178996810</t>
  </si>
  <si>
    <t>[PLSCSR:PL199459];JBI;YUNI LESTARI;ESTHER;082178996810;081213623706;UP 20 MBPS STREAMIX TAMBAH TV KEDUA PLC 100K;SETTING STB</t>
  </si>
  <si>
    <t>i147;76542;CA ADDON;cabut stb ke-2;ibu elsi;122370300873; 081386875053 ;11/10/2020;09.41</t>
  </si>
  <si>
    <t>[PLSCSR:PL091975];ABDUL ROJAK;082124689026;ADD ON SECOND STB DAN PLC</t>
  </si>
  <si>
    <t>PLSCSR;PLYEN80;BIAK;YENNY;AMELIA; 082238845138 ;CABUT STB KE 3;STB ID 0010049900E068000419D458002B4088;PLC 2196618B04646</t>
  </si>
  <si>
    <t>PLSCSR;PLYEN80;BIAK;YENNY;AMELIA;082248295950;ADD ON SECOND STB PLC</t>
  </si>
  <si>
    <t>PLSCSR;SON;PLVICA94;VICA;SAMIA;081240193891;CABUTTVKE2DANPLC</t>
  </si>
  <si>
    <t>PLSCSR;PLNHIS94;GTGSON;NHIFSA;SIBUSAMIA;081240193891;2NDSTBDANPLC</t>
  </si>
  <si>
    <t>[PLSCSR;PL106005];TUL;ILHAM;081335117267;CABUT 2ND STB, DOWNGRADE PAKET STREAMIX 20MBPS 320000 + PPN10% = 355000/BULAN;05102020;NON VISIT</t>
  </si>
  <si>
    <t>PLSCSR;PL859520;KDI;ILHAM ZULKARNAEN;081335117267;TAMBAH ADDON STB TAMBAHAN KE 2 DAN PLC 100K;ORDER PELANGGAN 16/09/2020;PEMASANGAN STB TAMBHAN KE 2;VISIT</t>
  </si>
  <si>
    <t>PLS;LMJ;VN011089;APS RANA;CABUT SMART CAM</t>
  </si>
  <si>
    <t>PLS;LMJ;VN011089;APS AHA;082133005256</t>
  </si>
  <si>
    <t>PAPUA</t>
  </si>
  <si>
    <t>PLSCSR;ABE;PL197563;AMEL;ROLLY;082198123444;MO UP 20MBPS</t>
  </si>
  <si>
    <t>PLSCSR;ABE;PLGUS90;IBU;082198123444;STB ke 2 dan PLC</t>
  </si>
  <si>
    <t>PLS;CSR;ABE;MArice;081356299812;cabut stb 2</t>
  </si>
  <si>
    <t>PLSCSR;PL197563;ABE;AMEL;MARICE;082399628585;AO SECOND STB</t>
  </si>
  <si>
    <t>Cabut 2stb;ibu helli; 081269147147 ;efesiensi anggaran kantor dan tidak digunakan lagi</t>
  </si>
  <si>
    <t>[PLSCSR;PL57039;MARDHIYAH];PSP;HELLI JERNIH;081375333300;ADD ON SECOND STB</t>
  </si>
  <si>
    <t>CABUT 2ND STB DAN DOWNGRADE</t>
  </si>
  <si>
    <t>MYIN003-08012002553;[TAW1PMS038];Second Set Top Box Hybrid PLC Second Set Top Box Hybrid PLC;RAHMAD PUTRA;111311111490/082294728171;MYINDIHOME_TECHNICIAN</t>
  </si>
  <si>
    <t>CA PLC GANTI IKR KARENA DI LOKASI TIDAK SUPPORT KOORD TL ERVAN</t>
  </si>
  <si>
    <t>SOC; 168816 ; BADRUDIN MARMA RATMANA ; 146130112604 ; 0811483677 ; 2nd STB PLC ; 29/08/2020 ; 20.12 / INPUL</t>
  </si>
  <si>
    <t>SOC ; 11476 ; Natalia (chatbot) ; 121715200488  ; 081807070025  ; Cabut STB Tambahan ; 06/10/2020 ; 17.06</t>
  </si>
  <si>
    <t>IN62844058 [121715200488/NATALIA /081807070025] 42425 / kom / NATALIA / 121715200488 / tambah STB ke 2 PLC [C_KONTEN][DCS]</t>
  </si>
  <si>
    <t>BABEL</t>
  </si>
  <si>
    <t>[PLSCSR:PL150815];PGP;ERWIN;081995825421;CABUTTVKE2DANPLC/3F100499007040800000DCDFD6C0A34D/219A227B04137</t>
  </si>
  <si>
    <t>[PLSCSR:PL150812];PGP;ERWIN;081995825421;STB2 DAN PLC</t>
  </si>
  <si>
    <t>PLS;SRG;PL096947;RAHMAT;081214900026;DOWNGRADE 3P PROGRAM UPGARDE SPEED 40MBPS TO 1P SINGLE PLAY INTERNET ONLY 20MBPS DAN CABUT 2ND STB;EFISIENSI TAGIHAN</t>
  </si>
  <si>
    <t>PLSCSR;PL096947;APS;BU NURCI;087772829777;ADD ON STB KE2</t>
  </si>
  <si>
    <t>CABUT SECOND STB DAN PLC</t>
  </si>
  <si>
    <t>PLSCSR;PL84578;131631101692;ADD STB2;ADD PLC;SARIBUONO;081563335516</t>
  </si>
  <si>
    <t>PLSCSR;PL196114;131626155693;UP SPEED 30MBPS;ELI;081280403999</t>
  </si>
  <si>
    <t>PLSCSR;PL196912;131626155693;TAMBAH STB KE 2;ELI;081280403999</t>
  </si>
  <si>
    <t>(i147;63829;CA;2ND STB;MEGA SRI S;122429207226; 0818210234 ;10/14/2020;13:41 wib)</t>
  </si>
  <si>
    <t>[PLSCSR:PL94444];IJ85;mega/0818210234;ADD ON STB 2 PLC;IN73015697;SETTING</t>
  </si>
  <si>
    <t>CC;SMR;DIAN SPV;CA ADDON;JURJANNAH;082120624777;CABUT 2ND STB DAN PLC;05/10/2020</t>
  </si>
  <si>
    <t>PLSCSR;SMR;PL51283;AO;NURJANAH;082120624777/08125818115;ADDON 2ND STB DAN PLC;PTGSDTG</t>
  </si>
  <si>
    <t>BTLCA;PL197188;BAMBANG SANTOSO;085869543550;CBT PLC DAN ADD ON INDIACTION,JOWO,INDISPORT;CSDILA</t>
  </si>
  <si>
    <t>[PLSCSR;PL83186];PKL;IKKE;bambangsantoso;085869543550;JL.JENSUD-GGMAKOM BRIMOB RUMAH KE 3 DARI GG</t>
  </si>
  <si>
    <t>PLSCSR;PL197188;PKL;DILA;SAID ALI ALJAIDI; 08122942030 ;CBT PLC DAN UPG 30MBPS;3P;370K;CS DILA</t>
  </si>
  <si>
    <t>[PLSCSR:PL44095];PKL;AJENG;FARIS MOH BISYIR-SAID ALI ALJAIDI;08122942030;2ndSTB+PLC;100K;RmhBesarDpnNotarisRezaSungkar</t>
  </si>
  <si>
    <t>plasagmp;mf261190;ap;fajaruddin;cp; 081289490095 ;cabut stbkedua</t>
  </si>
  <si>
    <t>TAM DBS2 RISKY / CP AGENT : 082231384721 /REG 2/ JAKARTA / add secon stb / Pic CP FAJARUDDIN 081388111545 dan 085371753323;INPUL PLC</t>
  </si>
  <si>
    <t>MOD;PLS;PWT;HANDRI; 081548845405 ;PENDING 2NDSTBPLC;Rangkaian listrik tidak 1 jalur</t>
  </si>
  <si>
    <t>MYIN003-30092004439;CUST;Second Set Top Box Hybrid   PLC;HANDRI PANGARSO UTOMO;143362100793/081548845405</t>
  </si>
  <si>
    <t>PLSCSR;PL45127;RANTEPAO;INRI;JEMAAT RANTE PASELE;081355566847;HAPUS ADD ON</t>
  </si>
  <si>
    <t>PLSCSR;PL45127;RANTEPAO;INRI;CHRISTOPORUS;081333978099;2ND STB</t>
  </si>
  <si>
    <t>LEVEL 3 : PLS;JTN;PL108827;RETENSI;TRIPLE PLAY 10 MBPS NON OTT DOWNGRADE KE 2P STREAMIX 20MBPS; FIKRI; 081294062766 ; HARGA PAKET EXISTING TIDAK MENARIK</t>
  </si>
  <si>
    <t>PLS;JTN;ADE96;PL21107;FIKRI;081294062766;TAMBAH STB KE 2 DAN PLC</t>
  </si>
  <si>
    <t>PLS;PTR;PL171554;MUSAFIR 085222821515;CAPS 2P;DONE BAYAR TUNGGKAN 2 BULAN;TIDAK DP PELANGGAN HC;SUDAH TIDAK DIGUNAKAN LAGI;MODEM KEMBALI</t>
  </si>
  <si>
    <t>PLSCSR;BAL;PL197938;ASTRI;MUSAFIR;085222821515;AO;SECOND STB;</t>
  </si>
  <si>
    <t>PLSCSR;NNK;PL197065;AO;FATYA INDAH MARIKA;082353229927;CABUT ADD  ON;PTGSTDKDTG</t>
  </si>
  <si>
    <t>PLSCSR;NNK;PL197065;AO;FATYA INDAH MARIKA;082353229927;2ND STB DAN PLC;PTGSTDKDTG</t>
  </si>
  <si>
    <t>PLSCSR;PL196114;131626133735;UPGRADE STREAMIX 20MBPS;ADIT;085723925303</t>
  </si>
  <si>
    <t>PLSCSR;PL35054;131626133735;2ND STB/PLC;REZA;083127190048;ARIS</t>
  </si>
  <si>
    <t>(i147;45080;CA;STB ke 2 ADD ON;Indrawati Merico;111802112177;081274301888;12/10/2020;12:55 wib)</t>
  </si>
  <si>
    <t>[PLSCSR:PL112220];MJP;RIANA;indrawati;081274301888 / 081379905999;ADD PLC</t>
  </si>
  <si>
    <t>TIDAK JADI PASANG KARENA BEDA LANTAI TIDAK BISA PAKAI PLC;INFO HD</t>
  </si>
  <si>
    <t>[PLSCSR;PL102159];KAL;SUTRISNO;082110158981;ADD ON STB KEDUA;PLC</t>
  </si>
  <si>
    <t>PLSCSR;PL131582;INE;131245100183;CABUT 2ND STB;TIARA SUKA MAULINA;081324283142</t>
  </si>
  <si>
    <t>PLS;PRD;PL113510;SHINTA;131245100183; ADD ON SECOND STB DAN PLC;TIARA;081395761616</t>
  </si>
  <si>
    <t>[PLSCSR;PL96842]; MUJIANTI; 082257512450;CABUT SECOND STB MAU INPUL PKE LAN</t>
  </si>
  <si>
    <t>[PLSCSR:MAYA92];KPN;MUJIANTI;082257512450;ADD ON 2STB DA  PLC;100K</t>
  </si>
  <si>
    <t>PL;PLS37920;END;KRISTINA;081353753919;CBT PERANGKAT PLC;TAGIHAN MAHAL</t>
  </si>
  <si>
    <t>[PLSCSR;PL96842];BAPAK ADI; 081353753919;ADD ON SECOND STB PLC;100K</t>
  </si>
  <si>
    <t>PLS;CBT;PL111886;RETENSI;2P-1P INET 50 MBPS ;M FAIZAL HABIEBIE ;081296345998/ ;TAG. NOV PROPORSIONAL</t>
  </si>
  <si>
    <t>[PLSCSR:PL111884];FAIZAL;081296345998;ADD 2ND STB;SETT SEGERA;IN66036269;RA;BY NOSSA</t>
  </si>
  <si>
    <t>hapus stb plc dengan alasan stb tidak tersetting</t>
  </si>
  <si>
    <t>[PLSCSR:PL67309];MTR;EVA CANDRAWATI;08123717903;PENAMBAHAN STB KEDUA PLC @100K/BLN REQ APS</t>
  </si>
  <si>
    <t>SINGARAJA</t>
  </si>
  <si>
    <t>[PLSCSR;PL131997];APR;I KOMANG MUDIANA;087863286267;USEETV PASSIVE;PHOENIX 20MBPS</t>
  </si>
  <si>
    <t>[PLSCSR;PL131997];APR;I KOMANG MUDIANA;087863286267;TAMBAH STB KE 2</t>
  </si>
  <si>
    <t>DOWN 10 MBPS;CABUT STB KE-2 DAN PLC;[PLSCSR;PLC98193];PBR;INGGRID;085256580290</t>
  </si>
  <si>
    <t>PLSCSR;MDO;PL47060-GABY;INGGRID MANOPPO;085256580290;ADD_2STB</t>
  </si>
  <si>
    <t>-</t>
  </si>
  <si>
    <t>PLSCSR;MDO;PL47060-GABY;SHELLA;085266666184;ADD_2STB</t>
  </si>
  <si>
    <t>cabut stb</t>
  </si>
  <si>
    <t>PLSCSR;MDO;PL47062-CAMELIA;NOVITA;085298458446;ADD 2STB</t>
  </si>
  <si>
    <t>Permintaan cabut PLC, cp; 081370508112 / 085270117755 Khairul Ansari</t>
  </si>
  <si>
    <t>permintaan PLC, cp; 081370508112 / 085270117755  Khairul Ansari</t>
  </si>
  <si>
    <t>penyesuaian fasteldin terbaru 2020</t>
  </si>
  <si>
    <t>[PLSCSR:PL083321];TOPAZ;GM JAKUT;0811904254;ADD ON 2ND STB+PLC</t>
  </si>
  <si>
    <t>i147;76541;CA;STB ke 2;bp valen ;172419231059;082110775121;05102020;10:55</t>
  </si>
  <si>
    <t>PLS;TMAR;PL69254;BAPAK VALEN;087762670064;TAMBAH STB KEDUA DAN PLC 100K;IN73757154</t>
  </si>
  <si>
    <t>PLS;PSR;PL64693;DEV98;RETENSI;CCA STB 2; NUR;08978863450; HARGA PAKET EXISTING TIDAK MENARIK</t>
  </si>
  <si>
    <t>MYIN003-04082000950;CUST;Second Set Top Box Hybrid   PLC;Nur Aprilliyani;122114308430/08978863450</t>
  </si>
  <si>
    <t>i147; 42795; CA; cabut STB+PLC; IBU GINA; 131165166367; 081806046000; 02/10/2020; 14.55 WIB</t>
  </si>
  <si>
    <t>PLSCSR;PL113922;MEGA;131165166367;ADD ON SECOND STB plc;NOVA;081809881927 ipul sc SC-501061588]</t>
  </si>
  <si>
    <t>[PLSCSR:197722;FITRI];PLT;RIFKY;087882884020;CABUT LAYANAN TV DAN WIFI EXTENDER TIDAK DIGUNAKAN LAGI EFISIENS BIAYA</t>
  </si>
  <si>
    <t>[PLSCSR;PL69246;DINDA];PLT;HENY;081371215153;ADD ON STB TAMBAHAN WITH PLC</t>
  </si>
  <si>
    <t>[PLSCSR:PL171057];GRD;ROBERTUS;082233334327;CA SECOND STB DAN PLC;CS CITRA</t>
  </si>
  <si>
    <t>MYIN003-29072002815;CUST;Second Set Top Box Hybrid   PLC;Robertus Andy T;152403208137/082233334327</t>
  </si>
  <si>
    <t>PLSCSR;PTK;PL114559;UG;DANNY;081351439163;3P-3P;200MBPS-300MBPS PRESTIAGE 2990K;PTGSTDKDTG</t>
  </si>
  <si>
    <t>PLSCSR;PTK;PL114559;AO;DANNY;081351439163;2NDSTB;PLC;PTGSDTG</t>
  </si>
  <si>
    <t>LEVEL5;PLS;CPA;PL57787;DUAL PLAY 20 MBPS NON OTT DOWNGRADE;SURYADI; 08119448099 ; HARGA MAHAL;CSRD</t>
  </si>
  <si>
    <t>MYIN003-04022000776;CUST;Second Set Top Box Hybrid + PLC;Johannes Prabowo;122207222216/08561396621</t>
  </si>
  <si>
    <t>PLS;CBI;PL97112;RETENSI;3P-2P INET+POTS 30 MBPS; TIDAR NOSHA; 081285747441 ; HARGA PAKET EXISTING TIDAK MENARIK</t>
  </si>
  <si>
    <t>PLS;CBI;PL091975;REYSHA;TIDAR NOSHA;081285747441;ADD ON SECOND STB DAN PLC</t>
  </si>
  <si>
    <t>i147;42488;CA;Permintaan cabut STB kedua(PLC);winda permatasari;161101009854 ;082157491836;22 oktober 2020;14.55</t>
  </si>
  <si>
    <t>PLSCSR;BPN;PL56904;AO;WINDA;082157491836;2NDSTB;80K;PLC;20K;PTGSDTG</t>
  </si>
  <si>
    <t>PLSCSR;BPN;PL86411;CAAO;Siti sheila agustini;081257012278;CA ADD ON 2ND STB DAN PLC;PTGSTDKDTG</t>
  </si>
  <si>
    <t>PLSCSR:BPN:PL86411:AO:Siti Sheila Agustini:082255555431:PLC+2NDSTB:110K:PTGSDTG</t>
  </si>
  <si>
    <t>[PLSCSR;GT157399;NONI ANGGRAINI];PMS;MUJITO TAURENS;08126566888;2P-3P PRESTIGE 200MBPS</t>
  </si>
  <si>
    <t>[PLSCSR;PL112203;WIDA];PLT;KUSUMA;081378633401;UP 200MBPS PRESTIGE DARI 100MBPS GAMER;SETTING STB DI LOKASI</t>
  </si>
  <si>
    <t>[PLSCSR:PL82672];TPI;MUHAMMAD; 081344998222 ;UPGRADE STREAMIX 50MBPS 2P 615K PASANG USEETV</t>
  </si>
  <si>
    <t>[PLSCSR:PL82672];TPI;MUHAMMAD;081344998222;UPGRADE STREAMIX 50MBPS 2P 615K PASANG USEETV</t>
  </si>
  <si>
    <t>plscsr;pl35054;131626112288;2P3P;HENDRA RUSWANDI; 0266236187 ;HS89</t>
  </si>
  <si>
    <t>plscsr;pl35054;131626112288;2P3P;HENDRA RUSWANDI;0266236187;HS89</t>
  </si>
  <si>
    <t>PLSCSR;PL97819;131629101506;UPSELL 2P/3P;DANAN; 085719693963</t>
  </si>
  <si>
    <t>PLSCSR;PL97819;131629101506;UPSELL 2P/3P;DANAN;085719693963</t>
  </si>
  <si>
    <t>[PLSCSR;PL195476];KAL;LIANA WULAN SARI; 085697179787 ;RUBAH PAKET KE STREAMIX 20MBPS DAN UPSPEED 10-20MBPS;ANGGIT</t>
  </si>
  <si>
    <t>[PLSCSR;PL195476];KAL;LIANA WULAN SARI;085697179787;RUBAH PAKET KE STREAMIX 20MBPS DAN UPSPEED 10-20MBPS;ANGGIT</t>
  </si>
  <si>
    <t>[PLSCSR:PL150810];PGP;EKAWINARTI;081368605047;PAKETSTREAMIX10MBPS</t>
  </si>
  <si>
    <t>[PLSCSR:PL90635];AYU;KUAN LIONG;UP 3P;130620</t>
  </si>
  <si>
    <t>[PLSCSR:PL131000];TBH;Heryanto ; 08127616896 ;UPGRADE 2P-3P 20MB PAKET GAMER 480K</t>
  </si>
  <si>
    <t>[PLSCSR:PL131000];TBH;Heryanto;08127616896;UPGRADE 2P-3P 20MB PAKET GAMER 480K</t>
  </si>
  <si>
    <t>[PLSCSR:PL82626];PBR;TOMMY; 082285360388 ;UPGRADE 200 MBPS 3P PRESTIGE</t>
  </si>
  <si>
    <t>[PLSCSR:PL82626];PBR;TOMMY;082285360388;UPGRADE 200 MBPS 3P PRESTIGE</t>
  </si>
  <si>
    <t>PLS;MJP;PL977311;APS BAPAK SUPRAYITNO 0811724872;ADD 2P-3P LOWER INFO NOSA BELINDA CC</t>
  </si>
  <si>
    <t>[PLSCSR;PL197102];SARMEDI;083890123555;ADDON IPTV;2P-3P</t>
  </si>
  <si>
    <t>INETFL20M</t>
  </si>
  <si>
    <t>[PLSCSR:PL69239];RIV;asep kurniawan; 082175581786 ;SEWA PERANGKAT INDIBOX;IN65409990</t>
  </si>
  <si>
    <t>[PLSCSR:PL69239];RIV;asep kurniawan;082175581786;SEWA PERANGKAT INDIBOX;IN65409990</t>
  </si>
  <si>
    <t>[PLSCSR;PL113848;CHINTYA];TJB;EVI RAMADANI;085296355555;MO IPTV</t>
  </si>
  <si>
    <t>[PLSCSR:PL44089;PAT;KUKUH;LENY; 0881390129769 ;IH 10M;3P330K</t>
  </si>
  <si>
    <t>[PLSCSR:PL44089;PAT;KUKUH;LENY;0881390129769;IH 10M;3P330K</t>
  </si>
  <si>
    <t>CCW;SKB;HS89;Ishaq Ainal Mutaqin; 02632917327 ;2P3P</t>
  </si>
  <si>
    <t>CCW;SKB;HS89;Ishaq Ainal Mutaqin;02632917327;2P3P</t>
  </si>
  <si>
    <t>CC;SA;IN69589980;CA TLP ADD USEETV MODIF STREAMIX 20MBPS;BP RIFKI/ 081211400800</t>
  </si>
  <si>
    <t>CC;SA;IN69589980;CA TLP ADD USEETV MODIF STREAMIX 20MBPS;BP RIFKI/081211400800</t>
  </si>
  <si>
    <t>ECOMM-FB;MCADDONS;INDIBOX;M.PanduwibowoSE; 081219794359 ;panduwib@gmail.com(Permintaan Pelanggan)</t>
  </si>
  <si>
    <t>ECOMM-FB;MCADDONS;INDIBOX;M.PanduwibowoSE;081219794359;panduwib@gmail.com(Permintaan Pelanggan)</t>
  </si>
  <si>
    <t>Mc prestige 200mbps; 1.990.000; 111501174134/P Rifki/081270338357; nossa; 16juni20</t>
  </si>
  <si>
    <t>TAM DBS1 / NUR MAIMUNAH/R2/TAMBAH STB KE PAKET STREMIX/BPK SIGIT 082126010796</t>
  </si>
  <si>
    <t>IN60530319[146539100307/bp abdurohman/082292949682] 76971 / COM / BP ABDUROHMAN / 146539100307 /cabut telp migrasi paket dari paket 2p telp inet 20 mbps ke 2p paket stremiks 20 mbps</t>
  </si>
  <si>
    <t>[PLSCSR:PL44089;PAT;KUKUH;ADI; c ;IH 10M;2P WINING</t>
  </si>
  <si>
    <t>[PLSCSR:PL44089;PAT;KUKUH;ADI;085725809620;IH 10M;2P WINING</t>
  </si>
  <si>
    <t>CCW;ACH;RM271088;UPGRADE SPEED 20MBPS 2p phoenik ke 2p streamix;111135101725;HENDRI ADI; 085358868944</t>
  </si>
  <si>
    <t>CCW;ACH;RM271088;UPGRADE SPEED 20MBPS 2p phoenik ke 2p streamix;111135101725;HENDRI ADI;085358868944</t>
  </si>
  <si>
    <t>CCW;ACH;RM271088;UPGRADE SPEED 20MBPS;111135101349;RIKA SABTI; 082362996187</t>
  </si>
  <si>
    <t>CCW;ACH;RM271088;UPGRADE SPEED 20MBPS;111135101349;RIKA SABTI;082362996187</t>
  </si>
  <si>
    <t>CCW;ACH;010395So;IN62511528;INPUT ULANG PAKET INET;LOWER VALUE 30MBPS;marwan; 081360290123</t>
  </si>
  <si>
    <t>CCW;ACH;010395So;IN62511528;INPUT ULANG PAKET INET;LOWER VALUE 30MBPS;marwan;081360290123</t>
  </si>
  <si>
    <t>INET10Q53</t>
  </si>
  <si>
    <t>CRL;MLG;51371;CHARLY;08161402716;INDIBOX;60K</t>
  </si>
  <si>
    <t>CRL;BDG;YA230494;INDIBOX;DJUHANA;087829880222 60K  desa tugu kidul blok kuang  patokan; dekat paud kenangan  jayamahendra557@gmail.com</t>
  </si>
  <si>
    <t>CRL;CW;yy050687;INDIBOX;Dadi rustandi;131243103097;02092020;70K;DT;131243103097</t>
  </si>
  <si>
    <t>CRL;MLG;RN93;sukanto;081391444033;CALLCP;INDIBOX;60K;EYEBEAM2311</t>
  </si>
  <si>
    <t>CRL;CW;md150594;indibox;60k;Atika Nur Rohmah Pj;wa/sms;081330556149;02/07/20;        DIAL 081330556149</t>
  </si>
  <si>
    <t>CRL;AZ040392;INDIBOX;RIANA;0811262799;60K;BSD</t>
  </si>
  <si>
    <t>PTTA;PT PIONIR;085772287531;ZTEGCC4E6634;basred80 (http://PIONIR;081285512333;48575443B3A62AA0;alfianrino08@gmail.com/)@gmail.com;UPSELL;2P-3P;ALFY</t>
  </si>
  <si>
    <t>CRL;MDN;GM080691;IBUKHAIRAH;085373648134;indibox 60K;DIAL TO;085373648134;khai.rah@gmail.com dekat masjid alfalah</t>
  </si>
  <si>
    <t>CRL;MDN;MD180694;INDIBOX;70k;ALHAFIZAH ; 082283846972;DIALTO;082283846972</t>
  </si>
  <si>
    <t>CRL;CW;fa241289;indibox;zulaika 081260665528;01/06/2020;Rp60.000 DT.081260665528</t>
  </si>
  <si>
    <t>CRL;CW;AA011181;IndiBOX;Itsa;085733056777;300320;Rp 60.000</t>
  </si>
  <si>
    <t>CRL;MKS;AL251095; 081210381139;AGUS SETIAWAN PRIYANTO; indibox;70K;dialto 081210381139</t>
  </si>
  <si>
    <t>[PLSCSR:PL38544]MGO;DODIK;081234500133;Alih paket 2p 20mb abn 385k+ppn10%;tagihan april prorate;VISIT ADD STB;CSRENA</t>
  </si>
  <si>
    <t>CRL;MLG;61208;M FIRMAN THO AT IR;081333347024;2P3P;60K;AKAD;081333347024</t>
  </si>
  <si>
    <t>i147;75935;MIG; 3p kec 20mbps harga 515 blm ppn 10%;bp thomas;152303330694;085230000939;18/5/2020;8.37</t>
  </si>
  <si>
    <t>152320219991</t>
  </si>
  <si>
    <t>CRL;MDN;WJ030793;2P3P ENTRY 60K;TILAN;08125162456;DIAL TO:08125162456</t>
  </si>
  <si>
    <t>AOTECH;F5TNS011;ADD USEETV DAN INDIMOVIE2;087756000098;LILIK MAYSULAH</t>
  </si>
  <si>
    <t>cxnossa;IN65997302;SRI NAWANG SARI / 085749394001 ;psg useetv;mig streamix</t>
  </si>
  <si>
    <t>cxnossa;IN65997302;SRI NAWANG SARI /085749394001;psg useetv;mig streamix</t>
  </si>
  <si>
    <t>PLS;LMG;Ainur Rofiq; 085604210352 ;UP KE STREAMIX 20MBPS;385.000 BLM PPN;PL98023;PERLU KUNJUNGAN</t>
  </si>
  <si>
    <t>crl;mlg;51352;anwar; 08563002190 ;INDIBOX;70k</t>
  </si>
  <si>
    <t>crl;mlg;51352;anwar;08563002190;INDIBOX;70k</t>
  </si>
  <si>
    <t>CRL;MDN;IF061294;bapak panca;085854840899;indibox 60K;DIAL TO;085854840899;nuristiqomah@gmail.com</t>
  </si>
  <si>
    <t>PLS;PAR;PL096937;RETENSI;GAMERS TRIPLE PLAY 20 MBPS NON OTT DOWNGRADE ; ROSTINA;08127973192; HARGA PAKET EXISTING TIDAK MENARIK</t>
  </si>
  <si>
    <t>[PLSCSR;PL112008];AP YUNITA;081281920216;2P TO 3P 20MBPS FIT</t>
  </si>
  <si>
    <t>[PLSCSR:PL102012];PJR;DIANA; 087874000931 ;UPGRADE 2P 50GB TO 3P FIT 10MBPS</t>
  </si>
  <si>
    <t>[PLSCSR:PL102012];PJR;DIANA;087874000931;UPGRADE 2P 50GB TO 3P FIT 10MBPS</t>
  </si>
  <si>
    <t>CC;SA;CC;SA;IN71419529 [121334200120/bapak zaenal/081380617757] ; ADD TV</t>
  </si>
  <si>
    <t>CRL;CW;SA040194;2P3P;ASEP MUHAMAD RUSYANA;0818207780;091219;60.000 DT:0818207780</t>
  </si>
  <si>
    <t>CRL;BDG;YS180879;INDIBOX;60K;YAYU MULYANI;082216432226;ratuayu796@gmail.com;patokannya warnet44/toko sehat</t>
  </si>
  <si>
    <t>PLS;CSR;PL989420;UPSELLING DARI 2P KE 3P DAN UPSPEED KE 20MBPS;CP IKE 082214249307</t>
  </si>
  <si>
    <t>CXNOSSA;PERMINTAAN PAK THOHIR UP 3P 10MBPS 470K BLM PPN</t>
  </si>
  <si>
    <t>CRL;MDN;MA250391;JEFFRY;08113301777;indibox 70K;DIAL TO;08113301777;jeffriem85@gmail.com</t>
  </si>
  <si>
    <t>PLS;RJW;ANISA;CP ACHMAD;'082240213470;GP KE STREAMIX 20 MBPS;PERMINTAAN TGL 6 JANUARI</t>
  </si>
  <si>
    <t>CRL;ES081058;INDIBOX;60K;TITA;081321170987;fikriarya7@gmail.com;PATOKAN: DEKET MESJID NURUL AEN;CAT: BIRU;DIAL TO;081321170987;sumbercp:mycx;BSD</t>
  </si>
  <si>
    <t>CRL;CW;YY050687;Indibox;ASEP IMRON;wa/sms;085320194296;120320;Rp60.000;DT;085320194296</t>
  </si>
  <si>
    <t>PLSCSR;PL069197;131175109796;CITRA HERLIAWATI;085320180300;UP KE 20MBPS STREAMIX</t>
  </si>
  <si>
    <t>CRL;CW;DW150789;INDIBOX;AMINAH;081222760000;040620;Rp 60.000</t>
  </si>
  <si>
    <t>[PLSCSR;PL30000;AYU];PNN;KARTO;085263119655;2P-3P</t>
  </si>
  <si>
    <t>[PLSCSR;PL839777;AMY];SBG;DELFI SILITONGA;082165308277;ADD ON USEETV 2P-3P</t>
  </si>
  <si>
    <t>[PLSCSR:PL69246];PLT;DINDA;ASNIMAR; 081268189873 ;1P inet ke 2P INET TV;BY NOSSA;IN70446923;SETTING TV DILOKASI</t>
  </si>
  <si>
    <t>[PLSCSR:PL69246];PLT;DINDA;ASNIMAR;081268189873;1P inet ke 2P INET TV;BY NOSSA;IN70446923;SETTING TV DILOKASI</t>
  </si>
  <si>
    <t>PLSCSR;PL35077;IVAN;131236116290;UPSELL;2P KE 3P;GAMER 10MBPS;DARMAWAN;089661391496;SCCD;IN63506616</t>
  </si>
  <si>
    <t>PLSCSR;PL35080;131263132974;UPSEEL 2P/3P;KURNIANINGSIH;082136655507</t>
  </si>
  <si>
    <t>PLSCSR;PL096274;131239115930;UPSELL 2P KE 3P;IIM; 081320748877</t>
  </si>
  <si>
    <t>PLSCSR;PL096274;131239115930;UPSELL 2P KE 3P;IIM;081320748877</t>
  </si>
  <si>
    <t>PLSCSR:PL35080;131249105644;UPSELL 2P3P;Aas Adiwijaya; 08996341990 ;IN66181628</t>
  </si>
  <si>
    <t>[PLSCSR:PL21082];ZULIZAR;887240341;UPGRADE 2P-3P 20MBPS</t>
  </si>
  <si>
    <t>PLSCSR;DMA;PL65547;MC;2P;STREAMIX;081225708638</t>
  </si>
  <si>
    <t>SPEGA10-B1115NRI;SUDARMONO;085293199145;MIG 1-2P;IH 10MBPS;LOWER VALUE 260K</t>
  </si>
  <si>
    <t>PLSCSR:PL091953;PLR;RESTA;LINDA HANDAYANI:081380116311;UPGRADE 2P KE 3P 10MBPS</t>
  </si>
  <si>
    <t>PLSCSR:PL34838;SDL;HARRY;131313125470;UPSELL 2P/3P ADD ON USEE TV;PUTRI;087738887488</t>
  </si>
  <si>
    <t>122370301069</t>
  </si>
  <si>
    <t>I147 ; 42258 ; migrasi dari 2p (tlp+inet) 10mbps ke 3p 10mbps dengan harga 470k + ppn 10% ; ibu nissa ; 122370301069 ; 085693926440 ; 25.04.2020 ; 13.44</t>
  </si>
  <si>
    <t>i147;OFF;42711;MIG;PRESTIGE 10 Mbps 470.000;bu bela;122207442197;087771674443;4/6/2020;16.11</t>
  </si>
  <si>
    <t>i147;42602;MIG; paket streamix 20 mbps;yusuf ;122207441857 ;081542911429;11-4-2020;10.51</t>
  </si>
  <si>
    <t>crl;mlg;51162;santi;081321113904;indibox;60000</t>
  </si>
  <si>
    <t>CRL;MDN;AS210492;2P3P ENTRY 60K;Rossy; 081313519889 ;DIAL TO; 081313519889</t>
  </si>
  <si>
    <t>CRL;MLG;51226;SUPRIYANTO; 082310155070  ;INDIBOX;70K</t>
  </si>
  <si>
    <t>CRL;MLG;51226;SUPRIYANTO;082310155070;INDIBOX;70K</t>
  </si>
  <si>
    <t>SA;CC;IN72781669;DOWNGRADE 10M;Nova evirany/081385611936</t>
  </si>
  <si>
    <t>CRLMDN;U_INT;SG260192 ibu nova: 081385611936 Dial to  :  081385611936 20m.Rp.15.000</t>
  </si>
  <si>
    <t>[PLSCSR:PL108377];RIV;BPK DEDI;085268576117;UPGRADE SPEED 20MB</t>
  </si>
  <si>
    <t>DOWNGRADE 10 MBPS PHOENIX</t>
  </si>
  <si>
    <t>[PLSCSR:PL85172];LLG;SUSI YANTI;085377522688;UPGRADE 20MBPS</t>
  </si>
  <si>
    <t>PLS;PBM;PL73839;IBRAHIM; 082269257519 ;DOWNGRADE SPEED TO 10 MBPS</t>
  </si>
  <si>
    <t>[PLSCSR:PL108377];RIV;BPK IBRAHIM;08971687742;UPGRADE SPEED 20MB</t>
  </si>
  <si>
    <t>[i147;TLPCR;MUHAMAD JULIANTO];APS;ROY MAHFUDIN; 08564898738 ;PROGRAM UPG INET SPEED TO 200MB;111821113477;23/09/2020;09.59WIB</t>
  </si>
  <si>
    <t>[PLSCSR:PL171296];KBI;DESTI;ROY MAHFUDIN;085269010743;UPGRADE 300MBPS INFO OKI TA</t>
  </si>
  <si>
    <t>K kontak : i147;42841;DOWN; downgrade speed ke kec 20 mbps paket streamix seharga 385.000 blm ppn 10%;bp Imron rosyadi;111825101074;08117256665;20/09/2020;18:40wib</t>
  </si>
  <si>
    <t>[PLSCSR:PL112409];MET;EKA; APS IMRON;08117256665;UP TO 100 MBPS/NOSSA</t>
  </si>
  <si>
    <t>APS;HENDRIK;DOWNGRADE KE 10MBPS</t>
  </si>
  <si>
    <t>PLSCSR:PL21114;WIDI AMELIA;85814912809;UP SPEED TO 20MBPS</t>
  </si>
  <si>
    <t>i147;42180;DOWN;  inet only 20 mbps Rp. 330.000 blm ppn 10%;bp.rahmat;122401228496;081218157778;19 september 2020 ;17.59wib</t>
  </si>
  <si>
    <t>[PLSCSR:PL111913];BPK RAHMAT AFANDI;081218157778;UP SPEED TO 30MBPS;FATHIA</t>
  </si>
  <si>
    <t>i147;63843;DOWN; Downgrade dari 1p 40 mbps ke Single Play Phone 20 Mbps Rp 330.000 Blm PPN 10%;ORISA SATIVA;146303602910; 085782465555 ;3:04 PM;9/1/2020</t>
  </si>
  <si>
    <t>MYIN017-04062002049;CUST;40 Mbps (New Internet Fair Usage Speed);Budi Irawan;146303602910/081223453030</t>
  </si>
  <si>
    <t>PLSCSR;PL84578;DW 2P GAMERS 10 MB;AYUDWI; 087720951995</t>
  </si>
  <si>
    <t>PLSCSR;PL84578;131626139602;UP SPEED 20 MB;AYU;087720951995</t>
  </si>
  <si>
    <t>IN75148990	[131626166000/Annisa Nurmala  / 082138991989 ] Non Teknis - Tagihan melonjak [A_IPTV][DCS]</t>
  </si>
  <si>
    <t>PLSCSR;PL84578;131626166000;UP SPEED 20MB TARIF 210K;ANISA;082138991989;IN73358848</t>
  </si>
  <si>
    <t>PLSCSR;PL150105;131312145409;DENI; 083817738145 ;D20-10MBPS ODP</t>
  </si>
  <si>
    <t>PLSCJR;PL102364;131312145409;UPGRADE PHOENIX 20MBPS;EVI;083817738145</t>
  </si>
  <si>
    <t>PLS;SDL;PL111788/VIA;ZENI;089608393929;MO PAKET IH PASSIVE RMH KOSONG</t>
  </si>
  <si>
    <t>PLSCSR:PL111788;VIA;131312112187;UPSPEED 10MBPS KE 30MBPS;ZENI;089608393929</t>
  </si>
  <si>
    <t>PLS;PLR;PL091953;RESTA;SAPRUDIN; 085723840056 ;DOWNGRADE 20MBPS KE 10MBPS</t>
  </si>
  <si>
    <t>CCW;SKB;PL105070;131633106515;UP SPEED 20 MBPS 30K;SAPRUDIN;081563103569</t>
  </si>
  <si>
    <t>10 215</t>
  </si>
  <si>
    <t>PLSCSR;PL35054;131319101388;20M PROMO;HERI APIH</t>
  </si>
  <si>
    <t>PLS;CJR;PL125009/GHIYASDM;DW 20MB-10MB;RIETA; 082214684872</t>
  </si>
  <si>
    <t>PLSCSR;PL35054;02632922379;IN67219407;[02632922379/IBU ALIKA/082214684872] 76948 / COM / ibu alika / 02632922379 / cabut tlp migrasi inet+indihome tv (paket streamix 20 mbps) [Z_PERMINTAAN][DCS]</t>
  </si>
  <si>
    <t>INETBHOME</t>
  </si>
  <si>
    <t>EFI03MKUSMAYEDI081282841114SUDAH TIDAK DIGUNAKAN</t>
  </si>
  <si>
    <t>PLSCSR;PL194465;131313125278;UPSPEED 20 K3 50 MBPS INTERNET ONLY;131313125278;082311266652</t>
  </si>
  <si>
    <t>PLS;CJR;102364;EDI;0817131618;07092020;DOWNGRADE EFISIENSI BIAYA</t>
  </si>
  <si>
    <t>PLSCSR;PL125009;GHIYASDM;131312120792;UPSPEE DARI 20MBPS KE 40MBPS;JONI;08510005558</t>
  </si>
  <si>
    <t>PLS;CJR;PL85111;AMI;085846061069;DOWNGRADE 20/10 MBPS</t>
  </si>
  <si>
    <t>PLSCSR;PL72930;131312136621;UP SPEED 20MBPS;AMI;085846061069</t>
  </si>
  <si>
    <t>PLSCSR;PL196911;131628100099;DW STEAMIX 10 MB;DEVY;0811114068</t>
  </si>
  <si>
    <t>PLSCSR;PL85848;NUR;131628100099;UPSPEED 10MBPS-50MBPS;DEVI;0811114068</t>
  </si>
  <si>
    <t>PLSCSR:PL21079; 121661021784;SITI MARIFAT;081285808040;UPG KE 30M  10K;MI</t>
  </si>
  <si>
    <t>PLSCSR;PL74385;HARUN;08128287774;UPGRADE SPEED KE 50 MBPS FIT</t>
  </si>
  <si>
    <t>i147;42605;DOWN; Permintaan downgrade 1P inet only 20 mbps 330k+ppn 10 %;JUNEVEN;122510231889;089604231582;22/9/2020;12.33</t>
  </si>
  <si>
    <t>IN64195918;JUNEVEN /082148411588;MIG SINGLE PLAY 50 MBPS;560K</t>
  </si>
  <si>
    <t>PLS;GSH;PL101926;RETENSI;DW 2P 20MBPS KE 1P INTERNET ONLY 10MBPS STREAMIX;ADIT;089637183719;PEMAKAIAN TDK TERLALU SERING SUDAH CUKUP 10MBPS</t>
  </si>
  <si>
    <t>PLSCSR;PL74385;ADITYAWIRAWAN;089637183719;UPG 20MBPS;PPD</t>
  </si>
  <si>
    <t>PLS;GSH;PL101926;RETENSI;DW SPEED 30MBPS KE 20MBPS FIT;LIE MIE;0817841563; HARGA MAHAL</t>
  </si>
  <si>
    <t>i147;42441;UPG;Pelanggan upgrade speed varian baru dari 10 mbps kec. 30 mbps (abd tambahan 90k/bln blm ppn 10%);122510242494;0817841563;Tgl 28/07/2020;Jam 15:09 WIB</t>
  </si>
  <si>
    <t>i147;76514;CA; cabut indihoeme tv ingin menggunkan paket phoenix ke kec 20 mbps;BP KUSNADI;122510201358;085780003292;10/9/2020;17:04</t>
  </si>
  <si>
    <t>i147;42144;MIG; IndiHome Paket Berkah dari Rumah 2020 Fit varian Movies 30 mbps Rp.480.000 (Blm PPN 10%);bp kusnadi;122510201358;085780003292;16 juni 2020;19:21 wib</t>
  </si>
  <si>
    <t>i147;42536;DOWN;Permintaan Migrasi paket ke Prestige 20 Mbps seharga Rp. 515.000+PPN 10%;HENDRI WIJAYA;07199222033; 085924976999 ;30/09/2020;14.58</t>
  </si>
  <si>
    <t>i147;45071;UPG;New Upgrade var kecepatan 40 mbps dgn harga 395.000 belum dengan PPN 10 %; HENDRI WIJAYA;111724101859 ;085924976999;22 agustua 2020; 8.45 wib</t>
  </si>
  <si>
    <t>i147;42424;DOWN; HSI GAMERS 50 MBPS 625.000 + PPN;RIKKY FERBIANTO;111723110409;087770418299;07/09/2020;16.05 WIB</t>
  </si>
  <si>
    <t>i147;72195;UP;up speed ke HSI gamers dari 50 mbps ke 100 mbps 995.000;bapak rikky;111723110409; 087770418299;24/07/2020;15.15 wib</t>
  </si>
  <si>
    <t>IN74502113;122510234261; IBU WULI/ 085813892286 ;downgrade ke 2p streamix 20mbps</t>
  </si>
  <si>
    <t>UP PKT STREAMIX 50M;Ibu Siti M;085715096691;REQ KAUBIS CID AZIS</t>
  </si>
  <si>
    <t>BERSEDIA BERLANGGANAN PAKET PREPAID (NDE BLAST WA)</t>
  </si>
  <si>
    <t>CRL;MDN;U_INT;WD210893;ISNARLI;082187360000;UP20MBPS;10000;DIAL TO 082187360000</t>
  </si>
  <si>
    <t>DG 10 MBPS / 0811407468 / ERWIN RISWANTYO</t>
  </si>
  <si>
    <t>CRL;MDN;U_INT;TN311094;ERWIN;08114096686;040120;DIAL TO;08114096686 selisih:105000/50M</t>
  </si>
  <si>
    <t>DOWNGRADE 10MBPS</t>
  </si>
  <si>
    <t>CRL;BDG;ISH010113;UPGRADE20MBPS;JUMARIAH;082194499904</t>
  </si>
  <si>
    <t>CABUT USEETV</t>
  </si>
  <si>
    <t>CRL;MDN;U_INT;PS200291;AGUSTINA KENDEK;082349490002;DIAL TO 082349490002 1.harga selisih Rp 50.000</t>
  </si>
  <si>
    <t>i147;42413;DOWN;100mbps ke 50mbps ;SHOFIYULLOH;152448900844; 85230851352 ;21/09/20;Jam22:25</t>
  </si>
  <si>
    <t>CRL;BDG;RN111091;UPGRADE;shofi;085733144301 100 MBPS sumber cp dari mycx</t>
  </si>
  <si>
    <t>[PLSCSR:PL38544]MGO;BP DONY;081252336699;ALIH PAKET 1P INET ONLY 10MB 250+PPN10%;NO VISIT</t>
  </si>
  <si>
    <t>OBC;CCW;SPNET;PRESTIGE INET 20MB;230K;812523366990;SBU</t>
  </si>
  <si>
    <t>i147;45775;DOWN;Paket Single Play Internet 20 mbps Rp. 330.000+PPN 10%;bu candrawati;152446212252;085100271328;21 Sep 2020;12:357</t>
  </si>
  <si>
    <t>i147;72140;MIG; paket single play internet only kec. 50 mbps di harga 560.000 blm ppn 10% ;CANDRAWATI O.W;152446212252;085100271328;25 AGUSTUS 2020;20.29 PM</t>
  </si>
  <si>
    <t>PLS;LMG;SUTIKNO;081332724354;DOWNGRADE NET 10MBPS;PL113460</t>
  </si>
  <si>
    <t>OBC;SPNET;UPGRADE20MB;200K;SUTIKNO;81332724354</t>
  </si>
  <si>
    <t>[PLSCSR:PL197939];GRD;ARIF PRIYANTO;082139147868;DG SPEED 30-20 MBPS PAKET STREAMIX ABN 385.000+PPN10%;TAG OKT BERLAKU PRORATA;CS WIDYA</t>
  </si>
  <si>
    <t>MYIN017-08052001423;CUST;30 Mbps (New Internet Fair Usage Speed);Arif;152412910445/085655935850</t>
  </si>
  <si>
    <t>[PLSCSR:PL60272];TDS;AP AGUS ; 081717532993 ;ALIH PAKET INET ONLY 10MB 250RB+PPN;AYU</t>
  </si>
  <si>
    <t>CCW;SPNET;EXP;SMSBLAST;087856400407;PAKET 330RB</t>
  </si>
  <si>
    <t>[PLSCSR:PL38544]MGO;BP HARDIAN; 085101155033 ;ALIH PAKET 1P INET ONLY 10MB 250;CS NADYA;NO VISIT</t>
  </si>
  <si>
    <t>CRL;IS300594;UP20MBPS;HENDI;081332644000;30K;BSD</t>
  </si>
  <si>
    <t>tidak bisa bayar</t>
  </si>
  <si>
    <t>AOSF;SPXTH01;REGINA RIDA;082237375178;UG 20mb + INDIBASKET;215K</t>
  </si>
  <si>
    <t>[PLSCSR:PL101173];GRD;MUJIB; 082244454446 ;CABUT USEETV ALIH PAKET 1P INET ONLY 20MB ABN 350K+PPN10%;BERLAKU PRORATA;SN STB 2153017990HYH1508311;CS AGNES;TANPA VISIT</t>
  </si>
  <si>
    <t>CRL;CW;RA290888;Upgrade Speed 50Mbps;mujib;082231060636;311219;Rp.110.000 DialTo: 082231060636</t>
  </si>
  <si>
    <t>SITI;082336441526/ 085730548142 ;BEBASDENDA+DISKON;1P-10M170K;CT0;BELLA;21SEPTEMBER2020/PLASA</t>
  </si>
  <si>
    <t>OBC;SPNET;UPGRADE20MB;200K;Warkop siti badriah;85730548142</t>
  </si>
  <si>
    <t>i147 ; 42789 ; DOWN ; downgrade speed ke PHONIX (TELEPON + INTERNET) 50mbps ; bu.sumarlia ; 152441210869 ; 082338152909 ; 24/09/2020 ; 15.35</t>
  </si>
  <si>
    <t>MYIN017-19082003589;CUST;100 Mbps (New Internet Fair Usage Speed);Sumarlia;152441210869/082338152909</t>
  </si>
  <si>
    <t>PLS;LMG;IMAM SYAFI;081330199683;DOWNGRADE NET I 20MBPS;345RB BLM PPN;PL113460</t>
  </si>
  <si>
    <t>AOSF;SPXFR20;IMAM SYAFII;081330199683; UG 30M + INDIJOWO;320K</t>
  </si>
  <si>
    <t>PLS;LMG;YUSUF ASHABUL;085733346419;DOWNGRADE NET I 10MBPS;280RB BLM PPN;PL113460</t>
  </si>
  <si>
    <t>AOSF;SPXMT92;YUSUF ASHABUL FIRDAUS;; UG 20M + ;220K</t>
  </si>
  <si>
    <t>cxnossa;IN74990182;khoiruull /082233657771;tdk bersedia upgrade20mb;tagihan naik</t>
  </si>
  <si>
    <t>UPBYSMS;UPSPEED 20 MBPS TAMBAHAN BIAYA RP15.000</t>
  </si>
  <si>
    <t>PLS;LMG;SUMIRAN; 085784642998 ;DOWNGRADE NET I 10MBPS; 280RB BLM PPN;PL113460</t>
  </si>
  <si>
    <t>OBC;SPNET;UPGRADE20MB;200K;sumiran;85852888128</t>
  </si>
  <si>
    <t>i147;75251;DOWN;permintaan downgrade paket phonix kec 20 MBPS tlpn+inet;FAIZAH ;152401115589; 081335301656 ;18/9/2020;10.00</t>
  </si>
  <si>
    <t>CRL;MLG;51092;Lutfi;087853530900;50Mb;120K;Call 087853530900</t>
  </si>
  <si>
    <t>i14742541bp reza1524011298280822341965021646 02092020caps karena mengurangi tagihan retensi tawarkan 3p inet  telpon useetv dan inet kec 10 mbps 250K ppn 10 retensi Ok</t>
  </si>
  <si>
    <t>CRL;MDN;SK110891;U_INT;REZA;082234196502;Dial to;082234196502;20mbps selisih tarif ; 10.000</t>
  </si>
  <si>
    <t>[PLSCSR:PL38519];GSK;AZAM; 081232454574 ;DOWN 1P 10MB 250;TANPA KUNJUNGAN;CSR BOYAN</t>
  </si>
  <si>
    <t>SOC ; 168849 ; MUHAMMAD AZAM ALFANANI  ; 152443200784  ; 085708731908 ; Migrasi internet only 20 Mbos ; 5 Juli 2020 ; 08:37</t>
  </si>
  <si>
    <t>[PLSCSR:PL38544];MGO;NUR;081803280802;AP INET TV 10MB ABN 250K+ADD INDIKIDS LITE 20K+PPN10%;TAG OKT PRORATA;NO VISIT;ARIN</t>
  </si>
  <si>
    <t>CRL;MDN;ES230992;U_INT;NUR;085331449722;Dial to;085331449722;20mbps selisih : 20.000 WFH</t>
  </si>
  <si>
    <t>[PLSCSR:PL60272];TDS;AP FREDRIK ; 0811336600 ALIH PAKET PHOENIX 20MB 345RB+PPN;AYU</t>
  </si>
  <si>
    <t>CRL;MLG;51261;FREDRIK;0811336600;UP40MBPS;30K;0811336600</t>
  </si>
  <si>
    <t>PLSCSR;PL098561;MYR;CSR LIA;PAK IKHWAN (PENGHUNI KOS); 081377930682 ;ALIH PAKET 1P INET ONLY 10MBPS 245RB+PPN 10%+MATERAI 3000;RET CA</t>
  </si>
  <si>
    <t>AOSF;SPSMS01;BPK ADI;082397277230; UG 30MBPS + ;315K</t>
  </si>
  <si>
    <t>i147;Login;CA tlp dan useetv;cabut tlp dan useetv beralih ke paket inet only kec 20 mbps dg harga 330.000 + ppn 10%;BU BELINDA;152320230943;081330137012;20/09/2020;12.32</t>
  </si>
  <si>
    <t>CRL;MLG;51211;ibu belinda;081330137012;UP40MBPS;45K;081330137012</t>
  </si>
  <si>
    <t>[PLSCSR:PL101173];GRD;BP NAWADI; 081353635588 ;RETCA 2P INET TV 10MB ABN 280K+PPN10%;CS AGNES;TANPA VISIT</t>
  </si>
  <si>
    <t>CCW;SPNET;EXP;SMSBLAST;0813536355880;PAKET 330RB</t>
  </si>
  <si>
    <t>[PLSCSR:PL38519];GSK;NORMAN; 088228312262 ;DOWN 2P 10MB 280;TANPA KUNJUNGAN;CSR BOYAN</t>
  </si>
  <si>
    <t>CRL;BDG;IR280183;UPGRADE;NORMAN;081574458065;13k</t>
  </si>
  <si>
    <t>PLS;LMG;ACHMAD AGENG ALFIANSYAH; 082302320487 ;DOWNGRADE KE PHOENIX 10 MBPS;280.000 BLM PPN;ILMI;TDK PERLU KUNJUNGAN</t>
  </si>
  <si>
    <t>CRL;MDN;U_INT;AD201296;ACHMAD;085708104760;selisih 13.000 dial to; 085708104760</t>
  </si>
  <si>
    <t>i147;45013;MIG; migrasi paket pelanggan dari paket sebelumnya phoenix kecepatan 50 mbps ke paket hsi gamers 10 mbps harga 360.000 + 10%;bp david;152433200128; 081233101980 ;Tgl 26 sep 2020;Jam 09.54</t>
  </si>
  <si>
    <t>i147;42711;CA Salah satu; permintaan migrasi (cabut telp) ke layanan SINGLE PLAY INTERNET 50 Mbps Rp.560.000+ppn10%;bapak david ;152433200128;081233101980;10.08.2020;08.00 WIB</t>
  </si>
  <si>
    <t>Cxnossa;IN75241187;RANGGA SETIAWAN / 081803307772 ;Downgrade ke pkt lama 10mb phoenix plgn tdk berkenan UP 20mb;percepatan complated no visit</t>
  </si>
  <si>
    <t>AOSF;SPXRC01;RANGGA SETIAWAN;081803307772; UG 20MBPS + ;220K</t>
  </si>
  <si>
    <t>[PLSCSR:PL171057];GRD;MUNAJI MANSYUR; 081938551550 ;CATV ALIH PAKET INET ONLY 250K+PPN10% BERLAKU PRORATA;SNJA17000063109709;CS CITRA</t>
  </si>
  <si>
    <t>PLS;SBU;SPNET;UPGRADE INET;20MB;200K;085748909035</t>
  </si>
  <si>
    <t>[PLSCSR;PL38519];GSK;RACHMAWATI; 081332694965 ;DOWN 20-10MBPS PENYESUAIAN PAKET 250;2P 10MBPS;250;CSRPURI;TANPA VISIT</t>
  </si>
  <si>
    <t>AOSF;SPXFR20;RACHMAWATI;081332694965; UG 20M + INDIJOWO;225K</t>
  </si>
  <si>
    <t>147;42203;DOWN; 2p streamix 20 mbps;bp. siswanto ;152433211827;081357778088;28 september 2020;14:03 WIB</t>
  </si>
  <si>
    <t>crl;mlg;61221;siswanto;081357778088;upgrade30mbps;105k</t>
  </si>
  <si>
    <t>[PLSCSR:PL60272];TDS;AP SITI ; 085779726244 ;ALIH PAKET INET 10MB 250RB+PPN;AYU</t>
  </si>
  <si>
    <t>CRL;MDN;U_INT;NS300491;HASAN; 082244794616;DIAL TO 082313543139;UG 40 MBPS; Rp 50.000.00</t>
  </si>
  <si>
    <t>(i147;42470;CA Salah satu; cabut useetv dan tlp, hanya ingin menggunakaninet only 20 mbps ;ELOK PUSPITA SARI;152448209910;082140464937 ;01 september 2020;08:51 wib)</t>
  </si>
  <si>
    <t xml:space="preserve">	CRL;MDN;U_INT;R070191;bpk tama;08113311833;270420 harga Penawaran Rp20000</t>
  </si>
  <si>
    <t>PLS;LMG;ANTON APRIYANTO;08131163873;DOWNGRADE NET 1P 20MBPS;350RB BLM PPN;PL113460</t>
  </si>
  <si>
    <t>MYIN017-28072003321;CUST;100 Mbps (New Internet Fair Usage Speed);ANTON APRIYANTO;152448901306/081231163873</t>
  </si>
  <si>
    <t>(blank)</t>
  </si>
  <si>
    <t>Count of ADDON</t>
  </si>
  <si>
    <t>Minipack</t>
  </si>
  <si>
    <t>Indibox</t>
  </si>
  <si>
    <t>2P3P</t>
  </si>
  <si>
    <t>Count of prose cabut sulit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</si>
</sst>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164" formatCode="0.0"/>
  </numFmts>
  <fonts count="16">
    <font>
      <sz val="11"/>
      <color theme="1"/>
      <name val="Calibri"/>
      <family val="2"/>
      <charset val="1"/>
      <scheme val="minor"/>
    </font>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charset val="1"/>
      <scheme val="minor"/>
    </font>
    <font>
      <b/>
      <sz val="11"/>
      <color theme="1"/>
      <name val="Calibri"/>
      <family val="2"/>
      <charset val="1"/>
      <scheme val="minor"/>
    </font>
    <font>
      <sz val="11"/>
      <color theme="0"/>
      <name val="Calibri"/>
      <family val="2"/>
      <charset val="1"/>
      <scheme val="minor"/>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4"/>
      <color rgb="FF000000"/>
      <name val="Calibri"/>
      <family val="2"/>
    </font>
    <font>
      <sz val="11"/>
      <color theme="0"/>
      <name val="Calibri"/>
      <family val="2"/>
      <scheme val="minor"/>
    </font>
    <font>
      <sz val="11"/>
      <color rgb="FF333333"/>
      <name val="Arial"/>
      <family val="2"/>
    </font>
    <font>
      <sz val="8"/>
      <color rgb="FF000000"/>
      <name val="Open San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70C0"/>
        <bgColor indexed="64"/>
      </patternFill>
    </fill>
    <fill>
      <patternFill patternType="solid">
        <fgColor rgb="FF00B05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7">
    <xf numFmtId="0" fontId="0" fillId="0" borderId="0"/>
    <xf numFmtId="0" fontId="4" fillId="0" borderId="0"/>
    <xf numFmtId="0" fontId="1" fillId="0" borderId="0"/>
    <xf numFmtId="0" fontId="3" fillId="0" borderId="0"/>
    <xf numFmtId="0" fontId="4" fillId="0" borderId="0"/>
    <xf numFmtId="41" fontId="1" fillId="0" borderId="0" applyFont="0" applyFill="0" applyBorder="0" applyAlignment="0" applyProtection="0"/>
    <xf numFmtId="0" fontId="2" fillId="0" borderId="0"/>
  </cellStyleXfs>
  <cellXfs count="135">
    <xf numFmtId="0" fontId="0" fillId="0" borderId="0" xfId="0"/>
    <xf numFmtId="0" fontId="0" fillId="0" borderId="0" xfId="0" applyAlignment="1">
      <alignment horizontal="left"/>
    </xf>
    <xf numFmtId="0" fontId="0" fillId="0" borderId="0" xfId="0" pivotButton="1"/>
    <xf numFmtId="0" fontId="0" fillId="0" borderId="0" xfId="0" applyNumberFormat="1"/>
    <xf numFmtId="0" fontId="8" fillId="4" borderId="1" xfId="0" applyFont="1" applyFill="1" applyBorder="1" applyAlignment="1">
      <alignment horizontal="center"/>
    </xf>
    <xf numFmtId="0" fontId="6" fillId="0" borderId="3" xfId="0" applyFont="1" applyBorder="1" applyAlignment="1">
      <alignment horizontal="left"/>
    </xf>
    <xf numFmtId="0" fontId="6" fillId="0" borderId="3" xfId="0" applyNumberFormat="1" applyFont="1" applyBorder="1"/>
    <xf numFmtId="0" fontId="8" fillId="4" borderId="1" xfId="0" applyFont="1" applyFill="1" applyBorder="1"/>
    <xf numFmtId="0" fontId="8" fillId="4" borderId="1" xfId="0" applyNumberFormat="1" applyFont="1" applyFill="1" applyBorder="1" applyAlignment="1">
      <alignment horizontal="center"/>
    </xf>
    <xf numFmtId="164" fontId="8" fillId="4" borderId="1" xfId="0" applyNumberFormat="1" applyFont="1" applyFill="1" applyBorder="1" applyAlignment="1">
      <alignment horizontal="center"/>
    </xf>
    <xf numFmtId="0" fontId="0" fillId="0" borderId="1" xfId="0" applyBorder="1" applyAlignment="1">
      <alignment horizontal="center"/>
    </xf>
    <xf numFmtId="1" fontId="0" fillId="0" borderId="1" xfId="5" applyNumberFormat="1" applyFont="1" applyBorder="1" applyAlignment="1">
      <alignment horizontal="center"/>
    </xf>
    <xf numFmtId="0"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horizontal="left" indent="1"/>
    </xf>
    <xf numFmtId="0" fontId="0" fillId="0" borderId="1" xfId="0" applyBorder="1" applyAlignment="1">
      <alignment horizontal="left" indent="1"/>
    </xf>
    <xf numFmtId="164" fontId="0" fillId="0" borderId="1" xfId="0" applyNumberFormat="1" applyBorder="1" applyAlignment="1">
      <alignment horizontal="center"/>
    </xf>
    <xf numFmtId="0" fontId="0" fillId="0" borderId="4" xfId="0" applyBorder="1" applyAlignment="1">
      <alignment horizontal="center" vertical="center"/>
    </xf>
    <xf numFmtId="0" fontId="0" fillId="0" borderId="4" xfId="0" applyNumberFormat="1" applyBorder="1" applyAlignment="1">
      <alignment horizontal="center" vertical="center"/>
    </xf>
    <xf numFmtId="0" fontId="0" fillId="0" borderId="1" xfId="0" applyBorder="1" applyAlignment="1">
      <alignment horizontal="center" vertical="center"/>
    </xf>
    <xf numFmtId="0" fontId="9" fillId="0" borderId="1" xfId="0" applyFont="1" applyFill="1" applyBorder="1" applyAlignment="1">
      <alignment horizontal="center"/>
    </xf>
    <xf numFmtId="1" fontId="9" fillId="0" borderId="1" xfId="5" applyNumberFormat="1" applyFont="1" applyBorder="1" applyAlignment="1">
      <alignment horizontal="center"/>
    </xf>
    <xf numFmtId="1" fontId="9" fillId="0" borderId="1" xfId="0" applyNumberFormat="1" applyFont="1" applyBorder="1" applyAlignment="1">
      <alignment horizontal="center"/>
    </xf>
    <xf numFmtId="0" fontId="10" fillId="2" borderId="1" xfId="0" applyFont="1" applyFill="1" applyBorder="1" applyAlignment="1">
      <alignment horizontal="left"/>
    </xf>
    <xf numFmtId="0" fontId="10" fillId="2" borderId="1" xfId="0" applyFont="1" applyFill="1" applyBorder="1" applyAlignment="1">
      <alignment horizontal="center"/>
    </xf>
    <xf numFmtId="164" fontId="0" fillId="0" borderId="5" xfId="0" applyNumberFormat="1" applyBorder="1" applyAlignment="1">
      <alignment horizontal="center"/>
    </xf>
    <xf numFmtId="0" fontId="0" fillId="0" borderId="1" xfId="0" applyBorder="1"/>
    <xf numFmtId="0" fontId="9" fillId="0" borderId="1" xfId="0" applyFont="1" applyBorder="1" applyAlignment="1">
      <alignment horizontal="center" vertical="center"/>
    </xf>
    <xf numFmtId="0" fontId="9" fillId="0" borderId="1" xfId="0" applyNumberFormat="1" applyFont="1" applyBorder="1" applyAlignment="1">
      <alignment horizontal="center" vertical="center"/>
    </xf>
    <xf numFmtId="0" fontId="9" fillId="2" borderId="1" xfId="0" applyFont="1" applyFill="1" applyBorder="1"/>
    <xf numFmtId="0" fontId="9" fillId="2" borderId="1" xfId="0" applyFont="1" applyFill="1" applyBorder="1" applyAlignment="1">
      <alignment horizontal="center"/>
    </xf>
    <xf numFmtId="164" fontId="9" fillId="2" borderId="1" xfId="0" applyNumberFormat="1" applyFont="1" applyFill="1" applyBorder="1" applyAlignment="1">
      <alignment horizontal="center"/>
    </xf>
    <xf numFmtId="0" fontId="9" fillId="0" borderId="1" xfId="0" applyFont="1" applyFill="1" applyBorder="1" applyAlignment="1">
      <alignment horizontal="center" vertical="center"/>
    </xf>
    <xf numFmtId="164" fontId="9" fillId="0" borderId="1" xfId="0" applyNumberFormat="1" applyFont="1" applyBorder="1" applyAlignment="1">
      <alignment horizontal="center" vertical="center"/>
    </xf>
    <xf numFmtId="0" fontId="8" fillId="5" borderId="1" xfId="0" applyFont="1" applyFill="1" applyBorder="1" applyAlignment="1">
      <alignment horizontal="left"/>
    </xf>
    <xf numFmtId="0" fontId="8" fillId="5" borderId="1" xfId="0" applyFont="1" applyFill="1" applyBorder="1" applyAlignment="1">
      <alignment horizontal="center"/>
    </xf>
    <xf numFmtId="164" fontId="11" fillId="0" borderId="5" xfId="0" applyNumberFormat="1" applyFont="1" applyFill="1" applyBorder="1" applyAlignment="1">
      <alignment horizontal="center"/>
    </xf>
    <xf numFmtId="0" fontId="9" fillId="0" borderId="1" xfId="0" applyFont="1" applyBorder="1" applyAlignment="1">
      <alignment horizontal="center"/>
    </xf>
    <xf numFmtId="0" fontId="8" fillId="5" borderId="1" xfId="0" applyFont="1" applyFill="1" applyBorder="1"/>
    <xf numFmtId="164" fontId="8" fillId="5" borderId="1" xfId="0" applyNumberFormat="1" applyFont="1" applyFill="1" applyBorder="1" applyAlignment="1">
      <alignment horizontal="center"/>
    </xf>
    <xf numFmtId="0" fontId="8" fillId="3" borderId="1" xfId="0" applyFont="1" applyFill="1" applyBorder="1" applyAlignment="1">
      <alignment horizontal="left"/>
    </xf>
    <xf numFmtId="0" fontId="8" fillId="3" borderId="1" xfId="0" applyFont="1" applyFill="1" applyBorder="1" applyAlignment="1">
      <alignment horizontal="center"/>
    </xf>
    <xf numFmtId="0" fontId="8" fillId="3" borderId="1" xfId="0" applyFont="1" applyFill="1" applyBorder="1" applyAlignment="1">
      <alignment wrapText="1"/>
    </xf>
    <xf numFmtId="0" fontId="8" fillId="3" borderId="1" xfId="0" applyFont="1" applyFill="1" applyBorder="1" applyAlignment="1">
      <alignment horizontal="center" wrapText="1"/>
    </xf>
    <xf numFmtId="164" fontId="8" fillId="3" borderId="1" xfId="0" applyNumberFormat="1" applyFont="1" applyFill="1" applyBorder="1" applyAlignment="1">
      <alignment horizontal="center" wrapText="1"/>
    </xf>
    <xf numFmtId="0" fontId="0" fillId="0" borderId="0" xfId="0" applyAlignment="1">
      <alignment horizontal="center"/>
    </xf>
    <xf numFmtId="0" fontId="8" fillId="6" borderId="1" xfId="0" applyFont="1" applyFill="1" applyBorder="1" applyAlignment="1">
      <alignment horizontal="center"/>
    </xf>
    <xf numFmtId="0" fontId="0" fillId="4" borderId="1" xfId="0" applyNumberFormat="1" applyFill="1" applyBorder="1" applyAlignment="1">
      <alignment horizontal="center"/>
    </xf>
    <xf numFmtId="0" fontId="0" fillId="4" borderId="1" xfId="0" applyFill="1" applyBorder="1" applyAlignment="1">
      <alignment horizontal="center"/>
    </xf>
    <xf numFmtId="0" fontId="6" fillId="0" borderId="0" xfId="0" applyFont="1" applyAlignment="1">
      <alignment horizontal="left" indent="1"/>
    </xf>
    <xf numFmtId="0" fontId="6" fillId="0" borderId="0" xfId="0" applyNumberFormat="1" applyFont="1"/>
    <xf numFmtId="0" fontId="0" fillId="0" borderId="1" xfId="0" applyBorder="1" applyAlignment="1">
      <alignment horizontal="left" indent="2"/>
    </xf>
    <xf numFmtId="0" fontId="0" fillId="2" borderId="1" xfId="0" applyNumberFormat="1" applyFill="1" applyBorder="1" applyAlignment="1">
      <alignment horizontal="center"/>
    </xf>
    <xf numFmtId="164" fontId="0" fillId="2" borderId="1" xfId="0" applyNumberFormat="1" applyFill="1" applyBorder="1" applyAlignment="1">
      <alignment horizontal="center"/>
    </xf>
    <xf numFmtId="0" fontId="0" fillId="0" borderId="0" xfId="0" applyAlignment="1">
      <alignment horizontal="left" indent="2"/>
    </xf>
    <xf numFmtId="164" fontId="0" fillId="5" borderId="1" xfId="0" applyNumberFormat="1" applyFill="1" applyBorder="1" applyAlignment="1">
      <alignment horizontal="center"/>
    </xf>
    <xf numFmtId="0" fontId="5" fillId="3" borderId="1" xfId="0" applyFont="1" applyFill="1" applyBorder="1" applyAlignment="1">
      <alignment horizontal="left" indent="1"/>
    </xf>
    <xf numFmtId="0" fontId="7" fillId="3" borderId="1" xfId="0" applyFont="1" applyFill="1" applyBorder="1" applyAlignment="1">
      <alignment horizontal="center"/>
    </xf>
    <xf numFmtId="0" fontId="8" fillId="6" borderId="1" xfId="0" applyFont="1" applyFill="1" applyBorder="1"/>
    <xf numFmtId="164" fontId="8" fillId="6" borderId="1" xfId="0" applyNumberFormat="1" applyFont="1" applyFill="1" applyBorder="1" applyAlignment="1">
      <alignment horizontal="center"/>
    </xf>
    <xf numFmtId="164" fontId="0" fillId="3" borderId="1" xfId="0" applyNumberFormat="1" applyFill="1" applyBorder="1" applyAlignment="1">
      <alignment horizontal="center"/>
    </xf>
    <xf numFmtId="0" fontId="6" fillId="7" borderId="3" xfId="0" applyFont="1" applyFill="1" applyBorder="1"/>
    <xf numFmtId="0" fontId="8" fillId="8" borderId="1" xfId="0" applyFont="1" applyFill="1" applyBorder="1" applyAlignment="1">
      <alignment horizontal="left"/>
    </xf>
    <xf numFmtId="0" fontId="8" fillId="8" borderId="1" xfId="0" applyFont="1" applyFill="1" applyBorder="1" applyAlignment="1">
      <alignment horizontal="center"/>
    </xf>
    <xf numFmtId="0" fontId="8" fillId="8" borderId="1" xfId="0" applyFont="1" applyFill="1" applyBorder="1" applyAlignment="1">
      <alignment wrapText="1"/>
    </xf>
    <xf numFmtId="0" fontId="8" fillId="8" borderId="1" xfId="0" applyFont="1" applyFill="1" applyBorder="1" applyAlignment="1">
      <alignment horizontal="center" wrapText="1"/>
    </xf>
    <xf numFmtId="164" fontId="8" fillId="8" borderId="1" xfId="0" applyNumberFormat="1" applyFont="1" applyFill="1" applyBorder="1" applyAlignment="1">
      <alignment horizontal="center" wrapText="1"/>
    </xf>
    <xf numFmtId="0" fontId="5" fillId="8" borderId="1" xfId="0" applyFont="1" applyFill="1" applyBorder="1" applyAlignment="1">
      <alignment horizontal="left" indent="1"/>
    </xf>
    <xf numFmtId="0" fontId="7" fillId="8" borderId="1" xfId="0" applyFont="1" applyFill="1" applyBorder="1" applyAlignment="1">
      <alignment horizontal="center"/>
    </xf>
    <xf numFmtId="164" fontId="0" fillId="8" borderId="1" xfId="0" applyNumberFormat="1" applyFill="1" applyBorder="1" applyAlignment="1">
      <alignment horizontal="center"/>
    </xf>
    <xf numFmtId="0" fontId="8" fillId="4" borderId="1" xfId="0" applyFont="1" applyFill="1" applyBorder="1" applyAlignment="1">
      <alignment horizontal="center" vertical="center"/>
    </xf>
    <xf numFmtId="0" fontId="8" fillId="0" borderId="0" xfId="0" applyFont="1" applyFill="1" applyBorder="1"/>
    <xf numFmtId="0" fontId="8" fillId="0" borderId="0" xfId="0" applyFont="1" applyFill="1" applyBorder="1" applyAlignment="1">
      <alignment horizontal="center"/>
    </xf>
    <xf numFmtId="164" fontId="8" fillId="0" borderId="0" xfId="0" applyNumberFormat="1" applyFont="1" applyFill="1" applyBorder="1" applyAlignment="1">
      <alignment horizontal="center"/>
    </xf>
    <xf numFmtId="0" fontId="12" fillId="0" borderId="6" xfId="0" applyFont="1" applyBorder="1" applyAlignment="1">
      <alignment horizontal="center" wrapText="1" readingOrder="1"/>
    </xf>
    <xf numFmtId="164" fontId="9" fillId="0" borderId="1" xfId="0" applyNumberFormat="1" applyFont="1" applyBorder="1" applyAlignment="1">
      <alignment horizontal="center"/>
    </xf>
    <xf numFmtId="0" fontId="0" fillId="0" borderId="0" xfId="0" applyFill="1" applyAlignment="1">
      <alignment horizontal="left"/>
    </xf>
    <xf numFmtId="0" fontId="13" fillId="8" borderId="1" xfId="2" applyFont="1" applyFill="1" applyBorder="1" applyAlignment="1"/>
    <xf numFmtId="0" fontId="13" fillId="8" borderId="2" xfId="2" applyFont="1" applyFill="1" applyBorder="1" applyAlignment="1"/>
    <xf numFmtId="0" fontId="0" fillId="0" borderId="0" xfId="0" applyNumberFormat="1" applyFill="1" applyBorder="1" applyAlignment="1">
      <alignment horizontal="center"/>
    </xf>
    <xf numFmtId="0" fontId="0" fillId="0" borderId="0" xfId="0" applyFill="1" applyBorder="1" applyAlignment="1">
      <alignment horizontal="left" indent="1"/>
    </xf>
    <xf numFmtId="0" fontId="8" fillId="4" borderId="1" xfId="0" applyFont="1" applyFill="1" applyBorder="1" applyAlignment="1">
      <alignment horizontal="center" vertical="center"/>
    </xf>
    <xf numFmtId="0" fontId="0" fillId="0" borderId="1" xfId="0" applyFill="1" applyBorder="1" applyAlignment="1">
      <alignment horizontal="left"/>
    </xf>
    <xf numFmtId="22" fontId="0" fillId="0" borderId="1" xfId="0" applyNumberFormat="1" applyFill="1" applyBorder="1" applyAlignment="1">
      <alignment horizontal="left"/>
    </xf>
    <xf numFmtId="0" fontId="14" fillId="0" borderId="1" xfId="0" applyFont="1" applyFill="1" applyBorder="1" applyAlignment="1">
      <alignment horizontal="left" vertical="center"/>
    </xf>
    <xf numFmtId="0" fontId="2" fillId="0" borderId="1" xfId="0" applyFont="1" applyFill="1" applyBorder="1" applyAlignment="1">
      <alignment horizontal="left"/>
    </xf>
    <xf numFmtId="0" fontId="0" fillId="0" borderId="1" xfId="0" applyFill="1" applyBorder="1" applyAlignment="1">
      <alignment horizontal="left" wrapText="1"/>
    </xf>
    <xf numFmtId="1" fontId="0" fillId="0" borderId="1" xfId="0" applyNumberFormat="1" applyFill="1" applyBorder="1" applyAlignment="1">
      <alignment horizontal="left"/>
    </xf>
    <xf numFmtId="0" fontId="15" fillId="0" borderId="0" xfId="0" applyFont="1" applyFill="1" applyAlignment="1">
      <alignment horizontal="left"/>
    </xf>
    <xf numFmtId="0" fontId="0" fillId="0" borderId="4" xfId="0" applyFill="1" applyBorder="1" applyAlignment="1">
      <alignment horizontal="left"/>
    </xf>
    <xf numFmtId="22" fontId="0" fillId="0" borderId="4" xfId="0" applyNumberFormat="1" applyFill="1" applyBorder="1" applyAlignment="1">
      <alignment horizontal="left"/>
    </xf>
    <xf numFmtId="0" fontId="2" fillId="0" borderId="4" xfId="0" applyFont="1" applyFill="1" applyBorder="1" applyAlignment="1">
      <alignment horizontal="left"/>
    </xf>
    <xf numFmtId="0" fontId="0" fillId="0" borderId="1" xfId="0" applyFont="1" applyFill="1" applyBorder="1" applyAlignment="1">
      <alignment horizontal="left"/>
    </xf>
    <xf numFmtId="0" fontId="0" fillId="0" borderId="9" xfId="0" applyFill="1" applyBorder="1" applyAlignment="1">
      <alignment horizontal="left"/>
    </xf>
    <xf numFmtId="22" fontId="0" fillId="0" borderId="9" xfId="0" applyNumberFormat="1" applyFill="1" applyBorder="1" applyAlignment="1">
      <alignment horizontal="left"/>
    </xf>
    <xf numFmtId="0" fontId="2" fillId="0" borderId="9" xfId="0" applyFont="1" applyFill="1" applyBorder="1" applyAlignment="1">
      <alignment horizontal="left"/>
    </xf>
    <xf numFmtId="0" fontId="0" fillId="0" borderId="0" xfId="0" applyFill="1"/>
    <xf numFmtId="22" fontId="2" fillId="0" borderId="1" xfId="0" applyNumberFormat="1" applyFont="1" applyFill="1" applyBorder="1" applyAlignment="1">
      <alignment horizontal="left"/>
    </xf>
    <xf numFmtId="0" fontId="0" fillId="0" borderId="1" xfId="0" applyFill="1" applyBorder="1"/>
    <xf numFmtId="22" fontId="0" fillId="0" borderId="1" xfId="0" applyNumberFormat="1" applyFill="1" applyBorder="1"/>
    <xf numFmtId="0" fontId="0" fillId="0" borderId="1" xfId="0" applyFont="1" applyFill="1" applyBorder="1"/>
    <xf numFmtId="22" fontId="0" fillId="0" borderId="1" xfId="0" applyNumberFormat="1" applyFont="1" applyFill="1" applyBorder="1"/>
    <xf numFmtId="1" fontId="0" fillId="0" borderId="1" xfId="0" applyNumberFormat="1" applyFill="1" applyBorder="1"/>
    <xf numFmtId="0" fontId="2" fillId="0" borderId="1" xfId="0" applyFont="1" applyFill="1" applyBorder="1"/>
    <xf numFmtId="0" fontId="0" fillId="0" borderId="1" xfId="0" applyFont="1" applyFill="1" applyBorder="1" applyAlignment="1"/>
    <xf numFmtId="0" fontId="0" fillId="0" borderId="4" xfId="0" applyFill="1" applyBorder="1"/>
    <xf numFmtId="22" fontId="0" fillId="0" borderId="4" xfId="0" applyNumberFormat="1" applyFill="1" applyBorder="1"/>
    <xf numFmtId="0" fontId="2" fillId="0" borderId="4" xfId="0" applyFont="1" applyFill="1" applyBorder="1"/>
    <xf numFmtId="0" fontId="2" fillId="0" borderId="4" xfId="0" quotePrefix="1" applyFont="1" applyFill="1" applyBorder="1"/>
    <xf numFmtId="22" fontId="2" fillId="0" borderId="4" xfId="0" applyNumberFormat="1" applyFont="1" applyFill="1" applyBorder="1"/>
    <xf numFmtId="0" fontId="2" fillId="0" borderId="1" xfId="0" applyFont="1" applyFill="1" applyBorder="1" applyAlignment="1"/>
    <xf numFmtId="0" fontId="0" fillId="0" borderId="2" xfId="0" applyFill="1" applyBorder="1"/>
    <xf numFmtId="22" fontId="0" fillId="0" borderId="2" xfId="0" applyNumberFormat="1" applyFill="1" applyBorder="1"/>
    <xf numFmtId="22" fontId="2" fillId="0" borderId="1" xfId="0" applyNumberFormat="1" applyFont="1" applyFill="1" applyBorder="1"/>
    <xf numFmtId="0" fontId="2" fillId="0" borderId="1" xfId="0" quotePrefix="1" applyFont="1" applyFill="1" applyBorder="1"/>
    <xf numFmtId="0" fontId="0" fillId="0" borderId="0" xfId="0" applyBorder="1" applyAlignment="1">
      <alignment horizontal="center"/>
    </xf>
    <xf numFmtId="0" fontId="0" fillId="0" borderId="0" xfId="0" applyNumberFormat="1" applyBorder="1" applyAlignment="1">
      <alignment horizontal="center"/>
    </xf>
    <xf numFmtId="0" fontId="0" fillId="0" borderId="0" xfId="0" applyBorder="1" applyAlignment="1">
      <alignment horizontal="left"/>
    </xf>
    <xf numFmtId="0" fontId="8" fillId="4" borderId="1" xfId="0" applyFont="1" applyFill="1" applyBorder="1" applyAlignment="1">
      <alignment horizontal="left"/>
    </xf>
    <xf numFmtId="0" fontId="9" fillId="2" borderId="1" xfId="0" applyFont="1" applyFill="1" applyBorder="1" applyAlignment="1">
      <alignment horizontal="left"/>
    </xf>
    <xf numFmtId="0" fontId="5" fillId="3" borderId="1" xfId="0" applyFont="1" applyFill="1" applyBorder="1" applyAlignment="1">
      <alignment horizontal="left"/>
    </xf>
    <xf numFmtId="0" fontId="13" fillId="5" borderId="1" xfId="2" applyFont="1" applyFill="1" applyBorder="1" applyAlignment="1">
      <alignment horizontal="left"/>
    </xf>
    <xf numFmtId="0" fontId="13" fillId="5" borderId="1" xfId="2" applyFont="1" applyFill="1" applyBorder="1" applyAlignment="1"/>
    <xf numFmtId="0" fontId="13" fillId="5" borderId="1" xfId="2" applyFont="1" applyFill="1" applyBorder="1" applyAlignment="1">
      <alignment horizontal="center"/>
    </xf>
    <xf numFmtId="0" fontId="13" fillId="5" borderId="2" xfId="2" applyFont="1" applyFill="1" applyBorder="1" applyAlignment="1">
      <alignment horizontal="left"/>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5" xfId="0" applyFont="1" applyFill="1" applyBorder="1" applyAlignment="1">
      <alignment horizontal="center" vertical="center"/>
    </xf>
    <xf numFmtId="0" fontId="13" fillId="3" borderId="1" xfId="2" applyFont="1" applyFill="1" applyBorder="1" applyAlignment="1"/>
    <xf numFmtId="1" fontId="0" fillId="0" borderId="4" xfId="0" applyNumberFormat="1" applyFill="1" applyBorder="1" applyAlignment="1">
      <alignment horizontal="left"/>
    </xf>
    <xf numFmtId="1" fontId="0" fillId="0" borderId="9" xfId="0" applyNumberFormat="1" applyFill="1" applyBorder="1" applyAlignment="1">
      <alignment horizontal="left"/>
    </xf>
    <xf numFmtId="1" fontId="0" fillId="0" borderId="1" xfId="0" quotePrefix="1" applyNumberFormat="1" applyFill="1" applyBorder="1" applyAlignment="1">
      <alignment horizontal="left"/>
    </xf>
  </cellXfs>
  <cellStyles count="7">
    <cellStyle name="Comma [0]" xfId="5" builtinId="6"/>
    <cellStyle name="Normal" xfId="0" builtinId="0"/>
    <cellStyle name="Normal 2" xfId="1"/>
    <cellStyle name="Normal 3" xfId="2"/>
    <cellStyle name="Normal 3 2" xfId="4"/>
    <cellStyle name="Normal 4" xfId="3"/>
    <cellStyle name="Normal 5"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rgbClr val="FF0000"/>
              </a:solidFill>
              <a:ln>
                <a:solidFill>
                  <a:schemeClr val="bg1"/>
                </a:solidFill>
              </a:ln>
            </c:spPr>
          </c:dPt>
          <c:dLbls>
            <c:dLbl>
              <c:idx val="0"/>
              <c:layout>
                <c:manualLayout>
                  <c:x val="0.13969335604770033"/>
                  <c:y val="-0.1111111111111111"/>
                </c:manualLayout>
              </c:layout>
              <c:showLegendKey val="0"/>
              <c:showVal val="0"/>
              <c:showCatName val="1"/>
              <c:showSerName val="0"/>
              <c:showPercent val="1"/>
              <c:showBubbleSize val="0"/>
            </c:dLbl>
            <c:dLbl>
              <c:idx val="1"/>
              <c:layout>
                <c:manualLayout>
                  <c:x val="-0.11243611584327094"/>
                  <c:y val="-6.0185185185185147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Con'!$Z$25:$Z$26</c:f>
              <c:strCache>
                <c:ptCount val="2"/>
                <c:pt idx="0">
                  <c:v>Contacted</c:v>
                </c:pt>
                <c:pt idx="1">
                  <c:v>RNA</c:v>
                </c:pt>
              </c:strCache>
            </c:strRef>
          </c:cat>
          <c:val>
            <c:numRef>
              <c:f>'Piv Con'!$AA$25:$AA$26</c:f>
              <c:numCache>
                <c:formatCode>General</c:formatCode>
                <c:ptCount val="2"/>
                <c:pt idx="0">
                  <c:v>259</c:v>
                </c:pt>
                <c:pt idx="1">
                  <c:v>330</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rgbClr val="FF0000"/>
              </a:solidFill>
              <a:ln>
                <a:solidFill>
                  <a:schemeClr val="bg1"/>
                </a:solidFill>
              </a:ln>
            </c:spPr>
          </c:dPt>
          <c:dLbls>
            <c:dLbl>
              <c:idx val="0"/>
              <c:layout>
                <c:manualLayout>
                  <c:x val="0.22500000000000001"/>
                  <c:y val="-0.41698846769689252"/>
                </c:manualLayout>
              </c:layout>
              <c:showLegendKey val="0"/>
              <c:showVal val="0"/>
              <c:showCatName val="1"/>
              <c:showSerName val="0"/>
              <c:showPercent val="1"/>
              <c:showBubbleSize val="0"/>
            </c:dLbl>
            <c:dLbl>
              <c:idx val="1"/>
              <c:layout>
                <c:manualLayout>
                  <c:x val="3.6111111111111135E-2"/>
                  <c:y val="0.18996141306191769"/>
                </c:manualLayout>
              </c:layout>
              <c:showLegendKey val="0"/>
              <c:showVal val="0"/>
              <c:showCatName val="1"/>
              <c:showSerName val="0"/>
              <c:showPercent val="1"/>
              <c:showBubbleSize val="0"/>
            </c:dLbl>
            <c:txPr>
              <a:bodyPr/>
              <a:lstStyle/>
              <a:p>
                <a:pPr>
                  <a:defRPr b="1"/>
                </a:pPr>
                <a:endParaRPr lang="id-ID"/>
              </a:p>
            </c:txPr>
            <c:showLegendKey val="0"/>
            <c:showVal val="0"/>
            <c:showCatName val="1"/>
            <c:showSerName val="0"/>
            <c:showPercent val="1"/>
            <c:showBubbleSize val="0"/>
            <c:showLeaderLines val="1"/>
          </c:dLbls>
          <c:cat>
            <c:strRef>
              <c:f>'Piv Con'!$AX$24:$AX$25</c:f>
              <c:strCache>
                <c:ptCount val="2"/>
                <c:pt idx="0">
                  <c:v>tidak sulit</c:v>
                </c:pt>
                <c:pt idx="1">
                  <c:v>sulit</c:v>
                </c:pt>
              </c:strCache>
            </c:strRef>
          </c:cat>
          <c:val>
            <c:numRef>
              <c:f>'Piv Con'!$AY$24:$AY$25</c:f>
              <c:numCache>
                <c:formatCode>General</c:formatCode>
                <c:ptCount val="2"/>
                <c:pt idx="0">
                  <c:v>191</c:v>
                </c:pt>
                <c:pt idx="1">
                  <c:v>26</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Kualitas Produk</a:t>
            </a:r>
          </a:p>
        </c:rich>
      </c:tx>
      <c:layout>
        <c:manualLayout>
          <c:xMode val="edge"/>
          <c:yMode val="edge"/>
          <c:x val="0.65856933508311499"/>
          <c:y val="0"/>
        </c:manualLayout>
      </c:layout>
      <c:overlay val="0"/>
    </c:title>
    <c:autoTitleDeleted val="0"/>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rgbClr val="FFFF00"/>
              </a:solidFill>
              <a:ln>
                <a:solidFill>
                  <a:schemeClr val="bg1"/>
                </a:solidFill>
              </a:ln>
            </c:spPr>
          </c:dPt>
          <c:dPt>
            <c:idx val="2"/>
            <c:bubble3D val="0"/>
            <c:spPr>
              <a:solidFill>
                <a:srgbClr val="00B050"/>
              </a:solidFill>
              <a:ln>
                <a:solidFill>
                  <a:schemeClr val="bg1"/>
                </a:solidFill>
              </a:ln>
            </c:spPr>
          </c:dPt>
          <c:dPt>
            <c:idx val="3"/>
            <c:bubble3D val="0"/>
            <c:spPr>
              <a:solidFill>
                <a:srgbClr val="FF0000"/>
              </a:solidFill>
              <a:ln>
                <a:solidFill>
                  <a:schemeClr val="bg1"/>
                </a:solidFill>
              </a:ln>
            </c:spPr>
          </c:dPt>
          <c:dPt>
            <c:idx val="4"/>
            <c:bubble3D val="0"/>
            <c:spPr>
              <a:solidFill>
                <a:srgbClr val="7030A0"/>
              </a:solidFill>
              <a:ln>
                <a:solidFill>
                  <a:schemeClr val="bg1"/>
                </a:solidFill>
              </a:ln>
            </c:spPr>
          </c:dPt>
          <c:dLbls>
            <c:dLbl>
              <c:idx val="0"/>
              <c:layout>
                <c:manualLayout>
                  <c:x val="0.12777777777777777"/>
                  <c:y val="-4.6332051966321397E-2"/>
                </c:manualLayout>
              </c:layout>
              <c:showLegendKey val="0"/>
              <c:showVal val="0"/>
              <c:showCatName val="1"/>
              <c:showSerName val="0"/>
              <c:showPercent val="1"/>
              <c:showBubbleSize val="0"/>
            </c:dLbl>
            <c:dLbl>
              <c:idx val="1"/>
              <c:layout>
                <c:manualLayout>
                  <c:x val="-0.19166666666666665"/>
                  <c:y val="8.3397693539378481E-2"/>
                </c:manualLayout>
              </c:layout>
              <c:showLegendKey val="0"/>
              <c:showVal val="0"/>
              <c:showCatName val="1"/>
              <c:showSerName val="0"/>
              <c:showPercent val="1"/>
              <c:showBubbleSize val="0"/>
            </c:dLbl>
            <c:dLbl>
              <c:idx val="2"/>
              <c:layout>
                <c:manualLayout>
                  <c:x val="-0.15555555555555559"/>
                  <c:y val="-3.706564157305705E-2"/>
                </c:manualLayout>
              </c:layout>
              <c:showLegendKey val="0"/>
              <c:showVal val="0"/>
              <c:showCatName val="1"/>
              <c:showSerName val="0"/>
              <c:showPercent val="1"/>
              <c:showBubbleSize val="0"/>
            </c:dLbl>
            <c:dLbl>
              <c:idx val="3"/>
              <c:layout>
                <c:manualLayout>
                  <c:x val="-0.10277777777777777"/>
                  <c:y val="-0.15752897668549268"/>
                </c:manualLayout>
              </c:layout>
              <c:showLegendKey val="0"/>
              <c:showVal val="0"/>
              <c:showCatName val="1"/>
              <c:showSerName val="0"/>
              <c:showPercent val="1"/>
              <c:showBubbleSize val="0"/>
            </c:dLbl>
            <c:dLbl>
              <c:idx val="4"/>
              <c:layout>
                <c:manualLayout>
                  <c:x val="1.3888888888888848E-2"/>
                  <c:y val="-0.20386102865181388"/>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Con'!$AX$3:$AX$7</c:f>
              <c:strCache>
                <c:ptCount val="5"/>
                <c:pt idx="0">
                  <c:v>bagus</c:v>
                </c:pt>
                <c:pt idx="1">
                  <c:v>sangat bagus</c:v>
                </c:pt>
                <c:pt idx="2">
                  <c:v>cukup bagus</c:v>
                </c:pt>
                <c:pt idx="3">
                  <c:v>kurang bagus</c:v>
                </c:pt>
                <c:pt idx="4">
                  <c:v>tidak bagus</c:v>
                </c:pt>
              </c:strCache>
            </c:strRef>
          </c:cat>
          <c:val>
            <c:numRef>
              <c:f>'Piv Con'!$AY$3:$AY$7</c:f>
              <c:numCache>
                <c:formatCode>General</c:formatCode>
                <c:ptCount val="5"/>
                <c:pt idx="0">
                  <c:v>67</c:v>
                </c:pt>
                <c:pt idx="1">
                  <c:v>63</c:v>
                </c:pt>
                <c:pt idx="2">
                  <c:v>46</c:v>
                </c:pt>
                <c:pt idx="3">
                  <c:v>12</c:v>
                </c:pt>
                <c:pt idx="4">
                  <c:v>5</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Kualitas Offering</a:t>
            </a:r>
          </a:p>
        </c:rich>
      </c:tx>
      <c:layout>
        <c:manualLayout>
          <c:xMode val="edge"/>
          <c:yMode val="edge"/>
          <c:x val="0.63533333333333364"/>
          <c:y val="0"/>
        </c:manualLayout>
      </c:layout>
      <c:overlay val="0"/>
    </c:title>
    <c:autoTitleDeleted val="0"/>
    <c:plotArea>
      <c:layout/>
      <c:doughnutChart>
        <c:varyColors val="1"/>
        <c:ser>
          <c:idx val="0"/>
          <c:order val="0"/>
          <c:spPr>
            <a:ln>
              <a:solidFill>
                <a:schemeClr val="bg1"/>
              </a:solidFill>
            </a:ln>
          </c:spPr>
          <c:dPt>
            <c:idx val="0"/>
            <c:bubble3D val="0"/>
            <c:spPr>
              <a:solidFill>
                <a:srgbClr val="FFFF00"/>
              </a:solidFill>
              <a:ln>
                <a:solidFill>
                  <a:schemeClr val="bg1"/>
                </a:solidFill>
              </a:ln>
            </c:spPr>
          </c:dPt>
          <c:dPt>
            <c:idx val="1"/>
            <c:bubble3D val="0"/>
            <c:spPr>
              <a:solidFill>
                <a:srgbClr val="0070C0"/>
              </a:solidFill>
              <a:ln>
                <a:solidFill>
                  <a:schemeClr val="bg1"/>
                </a:solidFill>
              </a:ln>
            </c:spPr>
          </c:dPt>
          <c:dPt>
            <c:idx val="2"/>
            <c:bubble3D val="0"/>
            <c:spPr>
              <a:solidFill>
                <a:srgbClr val="00B050"/>
              </a:solidFill>
              <a:ln>
                <a:solidFill>
                  <a:schemeClr val="bg1"/>
                </a:solidFill>
              </a:ln>
            </c:spPr>
          </c:dPt>
          <c:dPt>
            <c:idx val="3"/>
            <c:bubble3D val="0"/>
            <c:spPr>
              <a:solidFill>
                <a:srgbClr val="FF0000"/>
              </a:solidFill>
              <a:ln>
                <a:solidFill>
                  <a:schemeClr val="bg1"/>
                </a:solidFill>
              </a:ln>
            </c:spPr>
          </c:dPt>
          <c:dPt>
            <c:idx val="4"/>
            <c:bubble3D val="0"/>
            <c:spPr>
              <a:solidFill>
                <a:srgbClr val="7030A0"/>
              </a:solidFill>
              <a:ln>
                <a:solidFill>
                  <a:schemeClr val="bg1"/>
                </a:solidFill>
              </a:ln>
            </c:spPr>
          </c:dPt>
          <c:dLbls>
            <c:dLbl>
              <c:idx val="0"/>
              <c:layout>
                <c:manualLayout>
                  <c:x val="0.14175821722623227"/>
                  <c:y val="-2.3166025983160629E-2"/>
                </c:manualLayout>
              </c:layout>
              <c:showLegendKey val="0"/>
              <c:showVal val="0"/>
              <c:showCatName val="1"/>
              <c:showSerName val="0"/>
              <c:showPercent val="1"/>
              <c:showBubbleSize val="0"/>
            </c:dLbl>
            <c:dLbl>
              <c:idx val="1"/>
              <c:layout>
                <c:manualLayout>
                  <c:x val="-9.2307676333360497E-2"/>
                  <c:y val="0.12046333511243548"/>
                </c:manualLayout>
              </c:layout>
              <c:showLegendKey val="0"/>
              <c:showVal val="0"/>
              <c:showCatName val="1"/>
              <c:showSerName val="0"/>
              <c:showPercent val="1"/>
              <c:showBubbleSize val="0"/>
            </c:dLbl>
            <c:dLbl>
              <c:idx val="2"/>
              <c:layout>
                <c:manualLayout>
                  <c:x val="-0.17472524448814677"/>
                  <c:y val="-9.2664103932642766E-2"/>
                </c:manualLayout>
              </c:layout>
              <c:showLegendKey val="0"/>
              <c:showVal val="0"/>
              <c:showCatName val="1"/>
              <c:showSerName val="0"/>
              <c:showPercent val="1"/>
              <c:showBubbleSize val="0"/>
            </c:dLbl>
            <c:dLbl>
              <c:idx val="3"/>
              <c:layout>
                <c:manualLayout>
                  <c:x val="8.9010973607169058E-2"/>
                  <c:y val="-0.16216218188212486"/>
                </c:manualLayout>
              </c:layout>
              <c:showLegendKey val="0"/>
              <c:showVal val="0"/>
              <c:showCatName val="1"/>
              <c:showSerName val="0"/>
              <c:showPercent val="1"/>
              <c:showBubbleSize val="0"/>
            </c:dLbl>
            <c:dLbl>
              <c:idx val="4"/>
              <c:layout>
                <c:manualLayout>
                  <c:x val="-0.11538459541670061"/>
                  <c:y val="-0.17142859227538898"/>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Con'!$AX$11:$AX$15</c:f>
              <c:strCache>
                <c:ptCount val="5"/>
                <c:pt idx="0">
                  <c:v>sangat jelas</c:v>
                </c:pt>
                <c:pt idx="1">
                  <c:v>jelas</c:v>
                </c:pt>
                <c:pt idx="2">
                  <c:v>cukup jelas</c:v>
                </c:pt>
                <c:pt idx="3">
                  <c:v>tidak jelas</c:v>
                </c:pt>
                <c:pt idx="4">
                  <c:v>kurang jelas</c:v>
                </c:pt>
              </c:strCache>
            </c:strRef>
          </c:cat>
          <c:val>
            <c:numRef>
              <c:f>'Piv Con'!$AY$11:$AY$15</c:f>
              <c:numCache>
                <c:formatCode>General</c:formatCode>
                <c:ptCount val="5"/>
                <c:pt idx="0">
                  <c:v>66</c:v>
                </c:pt>
                <c:pt idx="1">
                  <c:v>66</c:v>
                </c:pt>
                <c:pt idx="2">
                  <c:v>54</c:v>
                </c:pt>
                <c:pt idx="3">
                  <c:v>3</c:v>
                </c:pt>
                <c:pt idx="4">
                  <c:v>6</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Alasan</a:t>
            </a:r>
          </a:p>
        </c:rich>
      </c:tx>
      <c:layout>
        <c:manualLayout>
          <c:xMode val="edge"/>
          <c:yMode val="edge"/>
          <c:x val="0.84453477690288703"/>
          <c:y val="0"/>
        </c:manualLayout>
      </c:layout>
      <c:overlay val="0"/>
    </c:title>
    <c:autoTitleDeleted val="0"/>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rgbClr val="00B050"/>
              </a:solidFill>
              <a:ln>
                <a:solidFill>
                  <a:schemeClr val="bg1"/>
                </a:solidFill>
              </a:ln>
            </c:spPr>
          </c:dPt>
          <c:dPt>
            <c:idx val="2"/>
            <c:bubble3D val="0"/>
            <c:spPr>
              <a:solidFill>
                <a:srgbClr val="FF0000"/>
              </a:solidFill>
              <a:ln>
                <a:solidFill>
                  <a:schemeClr val="bg1"/>
                </a:solidFill>
              </a:ln>
            </c:spPr>
          </c:dPt>
          <c:dLbls>
            <c:dLbl>
              <c:idx val="0"/>
              <c:layout>
                <c:manualLayout>
                  <c:x val="0.125"/>
                  <c:y val="-0.12972974550569985"/>
                </c:manualLayout>
              </c:layout>
              <c:showLegendKey val="0"/>
              <c:showVal val="0"/>
              <c:showCatName val="1"/>
              <c:showSerName val="0"/>
              <c:showPercent val="1"/>
              <c:showBubbleSize val="0"/>
            </c:dLbl>
            <c:dLbl>
              <c:idx val="1"/>
              <c:layout>
                <c:manualLayout>
                  <c:x val="-0.13888888888888892"/>
                  <c:y val="-6.9498077949482068E-2"/>
                </c:manualLayout>
              </c:layout>
              <c:showLegendKey val="0"/>
              <c:showVal val="0"/>
              <c:showCatName val="1"/>
              <c:showSerName val="0"/>
              <c:showPercent val="1"/>
              <c:showBubbleSize val="0"/>
            </c:dLbl>
            <c:dLbl>
              <c:idx val="2"/>
              <c:layout>
                <c:manualLayout>
                  <c:x val="-1.111111111111112E-2"/>
                  <c:y val="-0.15752897668549273"/>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Con'!$AX$18:$AX$20</c:f>
              <c:strCache>
                <c:ptCount val="3"/>
                <c:pt idx="0">
                  <c:v>butuh</c:v>
                </c:pt>
                <c:pt idx="1">
                  <c:v>tertarik</c:v>
                </c:pt>
                <c:pt idx="2">
                  <c:v>terpaksa</c:v>
                </c:pt>
              </c:strCache>
            </c:strRef>
          </c:cat>
          <c:val>
            <c:numRef>
              <c:f>'Piv Con'!$AY$18:$AY$20</c:f>
              <c:numCache>
                <c:formatCode>General</c:formatCode>
                <c:ptCount val="3"/>
                <c:pt idx="0">
                  <c:v>131</c:v>
                </c:pt>
                <c:pt idx="1">
                  <c:v>83</c:v>
                </c:pt>
                <c:pt idx="2">
                  <c:v>14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IndiStudy</a:t>
            </a:r>
          </a:p>
        </c:rich>
      </c:tx>
      <c:overlay val="0"/>
    </c:title>
    <c:autoTitleDeleted val="0"/>
    <c:plotArea>
      <c:layout/>
      <c:doughnutChart>
        <c:varyColors val="1"/>
        <c:ser>
          <c:idx val="0"/>
          <c:order val="0"/>
          <c:spPr>
            <a:ln>
              <a:solidFill>
                <a:schemeClr val="bg1"/>
              </a:solidFill>
            </a:ln>
          </c:spPr>
          <c:dPt>
            <c:idx val="0"/>
            <c:bubble3D val="0"/>
            <c:spPr>
              <a:solidFill>
                <a:srgbClr val="00B0F0"/>
              </a:solidFill>
              <a:ln>
                <a:solidFill>
                  <a:schemeClr val="bg1"/>
                </a:solidFill>
              </a:ln>
            </c:spPr>
          </c:dPt>
          <c:dPt>
            <c:idx val="1"/>
            <c:bubble3D val="0"/>
            <c:spPr>
              <a:solidFill>
                <a:srgbClr val="FFFF00"/>
              </a:solidFill>
              <a:ln>
                <a:solidFill>
                  <a:schemeClr val="bg1"/>
                </a:solidFill>
              </a:ln>
            </c:spPr>
          </c:dPt>
          <c:dPt>
            <c:idx val="2"/>
            <c:bubble3D val="0"/>
            <c:spPr>
              <a:solidFill>
                <a:schemeClr val="bg1">
                  <a:lumMod val="50000"/>
                </a:schemeClr>
              </a:solidFill>
              <a:ln>
                <a:solidFill>
                  <a:schemeClr val="bg1"/>
                </a:solidFill>
              </a:ln>
            </c:spPr>
          </c:dPt>
          <c:dPt>
            <c:idx val="3"/>
            <c:bubble3D val="0"/>
            <c:spPr>
              <a:solidFill>
                <a:srgbClr val="0070C0"/>
              </a:solidFill>
              <a:ln>
                <a:solidFill>
                  <a:schemeClr val="bg1"/>
                </a:solidFill>
              </a:ln>
            </c:spPr>
          </c:dPt>
          <c:dLbls>
            <c:dLbl>
              <c:idx val="0"/>
              <c:layout>
                <c:manualLayout>
                  <c:x val="9.7222222222222224E-2"/>
                  <c:y val="-9.2664103932642863E-2"/>
                </c:manualLayout>
              </c:layout>
              <c:showLegendKey val="0"/>
              <c:showVal val="0"/>
              <c:showCatName val="1"/>
              <c:showSerName val="0"/>
              <c:showPercent val="1"/>
              <c:showBubbleSize val="0"/>
            </c:dLbl>
            <c:dLbl>
              <c:idx val="1"/>
              <c:layout>
                <c:manualLayout>
                  <c:x val="-9.4444444444444525E-2"/>
                  <c:y val="0.12509654030906761"/>
                </c:manualLayout>
              </c:layout>
              <c:showLegendKey val="0"/>
              <c:showVal val="0"/>
              <c:showCatName val="1"/>
              <c:showSerName val="0"/>
              <c:showPercent val="1"/>
              <c:showBubbleSize val="0"/>
            </c:dLbl>
            <c:dLbl>
              <c:idx val="2"/>
              <c:layout>
                <c:manualLayout>
                  <c:x val="-0.11666666666666672"/>
                  <c:y val="1.8532820786528559E-2"/>
                </c:manualLayout>
              </c:layout>
              <c:showLegendKey val="0"/>
              <c:showVal val="0"/>
              <c:showCatName val="1"/>
              <c:showSerName val="0"/>
              <c:showPercent val="1"/>
              <c:showBubbleSize val="0"/>
            </c:dLbl>
            <c:dLbl>
              <c:idx val="3"/>
              <c:layout>
                <c:manualLayout>
                  <c:x val="-8.3333333333333343E-2"/>
                  <c:y val="-0.1482625662922285"/>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Con'!$AJ$18:$AJ$21</c:f>
              <c:strCache>
                <c:ptCount val="4"/>
                <c:pt idx="0">
                  <c:v>MyIH </c:v>
                </c:pt>
                <c:pt idx="1">
                  <c:v>SF</c:v>
                </c:pt>
                <c:pt idx="2">
                  <c:v>147</c:v>
                </c:pt>
                <c:pt idx="3">
                  <c:v>CC</c:v>
                </c:pt>
              </c:strCache>
            </c:strRef>
          </c:cat>
          <c:val>
            <c:numRef>
              <c:f>'Piv Con'!$AK$18:$AK$21</c:f>
              <c:numCache>
                <c:formatCode>General</c:formatCode>
                <c:ptCount val="4"/>
                <c:pt idx="0">
                  <c:v>20</c:v>
                </c:pt>
                <c:pt idx="1">
                  <c:v>20</c:v>
                </c:pt>
                <c:pt idx="2">
                  <c:v>9</c:v>
                </c:pt>
                <c:pt idx="3">
                  <c:v>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Indibox</a:t>
            </a:r>
          </a:p>
        </c:rich>
      </c:tx>
      <c:overlay val="0"/>
    </c:title>
    <c:autoTitleDeleted val="0"/>
    <c:plotArea>
      <c:layout/>
      <c:doughnutChart>
        <c:varyColors val="1"/>
        <c:ser>
          <c:idx val="0"/>
          <c:order val="0"/>
          <c:spPr>
            <a:ln>
              <a:solidFill>
                <a:schemeClr val="bg1"/>
              </a:solidFill>
            </a:ln>
          </c:spPr>
          <c:dPt>
            <c:idx val="0"/>
            <c:bubble3D val="0"/>
            <c:spPr>
              <a:solidFill>
                <a:srgbClr val="FF0000"/>
              </a:solidFill>
              <a:ln>
                <a:solidFill>
                  <a:schemeClr val="bg1"/>
                </a:solidFill>
              </a:ln>
            </c:spPr>
          </c:dPt>
          <c:dPt>
            <c:idx val="1"/>
            <c:bubble3D val="0"/>
            <c:spPr>
              <a:solidFill>
                <a:srgbClr val="00B050"/>
              </a:solidFill>
              <a:ln>
                <a:solidFill>
                  <a:schemeClr val="bg1"/>
                </a:solidFill>
              </a:ln>
            </c:spPr>
          </c:dPt>
          <c:dPt>
            <c:idx val="2"/>
            <c:bubble3D val="0"/>
            <c:spPr>
              <a:solidFill>
                <a:srgbClr val="0070C0"/>
              </a:solidFill>
              <a:ln>
                <a:solidFill>
                  <a:schemeClr val="bg1"/>
                </a:solidFill>
              </a:ln>
            </c:spPr>
          </c:dPt>
          <c:dPt>
            <c:idx val="3"/>
            <c:bubble3D val="0"/>
            <c:spPr>
              <a:solidFill>
                <a:srgbClr val="FFFF00"/>
              </a:solidFill>
              <a:ln>
                <a:solidFill>
                  <a:schemeClr val="bg1"/>
                </a:solidFill>
              </a:ln>
            </c:spPr>
          </c:dPt>
          <c:dLbls>
            <c:dLbl>
              <c:idx val="0"/>
              <c:layout>
                <c:manualLayout>
                  <c:x val="0.10555555555555562"/>
                  <c:y val="-0.50965257162953481"/>
                </c:manualLayout>
              </c:layout>
              <c:showLegendKey val="0"/>
              <c:showVal val="0"/>
              <c:showCatName val="1"/>
              <c:showSerName val="0"/>
              <c:showPercent val="1"/>
              <c:showBubbleSize val="0"/>
            </c:dLbl>
            <c:dLbl>
              <c:idx val="1"/>
              <c:layout>
                <c:manualLayout>
                  <c:x val="-5.5555531253048511E-2"/>
                  <c:y val="-0.14362936109559621"/>
                </c:manualLayout>
              </c:layout>
              <c:showLegendKey val="0"/>
              <c:showVal val="0"/>
              <c:showCatName val="1"/>
              <c:showSerName val="0"/>
              <c:showPercent val="1"/>
              <c:showBubbleSize val="0"/>
            </c:dLbl>
            <c:dLbl>
              <c:idx val="2"/>
              <c:layout>
                <c:manualLayout>
                  <c:x val="-2.2222431223783371E-2"/>
                  <c:y val="-0.16216218188212492"/>
                </c:manualLayout>
              </c:layout>
              <c:showLegendKey val="0"/>
              <c:showVal val="0"/>
              <c:showCatName val="1"/>
              <c:showSerName val="0"/>
              <c:showPercent val="1"/>
              <c:showBubbleSize val="0"/>
            </c:dLbl>
            <c:dLbl>
              <c:idx val="3"/>
              <c:layout>
                <c:manualLayout>
                  <c:x val="6.666666666666668E-2"/>
                  <c:y val="-0.14362936109559621"/>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Con'!$AJ$32:$AJ$35</c:f>
              <c:strCache>
                <c:ptCount val="1"/>
                <c:pt idx="0">
                  <c:v>TAM</c:v>
                </c:pt>
              </c:strCache>
            </c:strRef>
          </c:cat>
          <c:val>
            <c:numRef>
              <c:f>'Piv Con'!$AK$32:$AK$35</c:f>
              <c:numCache>
                <c:formatCode>General</c:formatCode>
                <c:ptCount val="4"/>
                <c:pt idx="0">
                  <c:v>50</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2P3P</a:t>
            </a:r>
          </a:p>
        </c:rich>
      </c:tx>
      <c:layout>
        <c:manualLayout>
          <c:xMode val="edge"/>
          <c:yMode val="edge"/>
          <c:x val="0.87859711286089315"/>
          <c:y val="0"/>
        </c:manualLayout>
      </c:layout>
      <c:overlay val="0"/>
    </c:title>
    <c:autoTitleDeleted val="0"/>
    <c:plotArea>
      <c:layout/>
      <c:doughnutChart>
        <c:varyColors val="1"/>
        <c:ser>
          <c:idx val="0"/>
          <c:order val="0"/>
          <c:spPr>
            <a:ln>
              <a:solidFill>
                <a:schemeClr val="bg1"/>
              </a:solidFill>
            </a:ln>
          </c:spPr>
          <c:dPt>
            <c:idx val="0"/>
            <c:bubble3D val="0"/>
            <c:spPr>
              <a:solidFill>
                <a:srgbClr val="FF0000"/>
              </a:solidFill>
              <a:ln>
                <a:solidFill>
                  <a:schemeClr val="bg1"/>
                </a:solidFill>
              </a:ln>
            </c:spPr>
          </c:dPt>
          <c:dPt>
            <c:idx val="1"/>
            <c:bubble3D val="0"/>
            <c:spPr>
              <a:solidFill>
                <a:srgbClr val="00B050"/>
              </a:solidFill>
              <a:ln>
                <a:solidFill>
                  <a:schemeClr val="bg1"/>
                </a:solidFill>
              </a:ln>
            </c:spPr>
          </c:dPt>
          <c:dPt>
            <c:idx val="2"/>
            <c:bubble3D val="0"/>
            <c:spPr>
              <a:solidFill>
                <a:srgbClr val="0070C0"/>
              </a:solidFill>
              <a:ln>
                <a:solidFill>
                  <a:schemeClr val="bg1"/>
                </a:solidFill>
              </a:ln>
            </c:spPr>
          </c:dPt>
          <c:dPt>
            <c:idx val="3"/>
            <c:bubble3D val="0"/>
            <c:spPr>
              <a:solidFill>
                <a:schemeClr val="bg1">
                  <a:lumMod val="50000"/>
                </a:schemeClr>
              </a:solidFill>
              <a:ln>
                <a:solidFill>
                  <a:schemeClr val="bg1"/>
                </a:solidFill>
              </a:ln>
            </c:spPr>
          </c:dPt>
          <c:dPt>
            <c:idx val="4"/>
            <c:bubble3D val="0"/>
            <c:explosion val="1"/>
            <c:spPr>
              <a:solidFill>
                <a:srgbClr val="FFFF00"/>
              </a:solidFill>
              <a:ln>
                <a:solidFill>
                  <a:schemeClr val="bg1"/>
                </a:solidFill>
              </a:ln>
            </c:spPr>
          </c:dPt>
          <c:dPt>
            <c:idx val="5"/>
            <c:bubble3D val="0"/>
            <c:spPr>
              <a:solidFill>
                <a:srgbClr val="7030A0"/>
              </a:solidFill>
              <a:ln>
                <a:solidFill>
                  <a:schemeClr val="bg1"/>
                </a:solidFill>
              </a:ln>
            </c:spPr>
          </c:dPt>
          <c:dLbls>
            <c:dLbl>
              <c:idx val="0"/>
              <c:layout>
                <c:manualLayout>
                  <c:x val="0.1388888888888889"/>
                  <c:y val="-9.729730912927502E-2"/>
                </c:manualLayout>
              </c:layout>
              <c:showLegendKey val="0"/>
              <c:showVal val="0"/>
              <c:showCatName val="1"/>
              <c:showSerName val="0"/>
              <c:showPercent val="1"/>
              <c:showBubbleSize val="0"/>
            </c:dLbl>
            <c:dLbl>
              <c:idx val="1"/>
              <c:layout>
                <c:manualLayout>
                  <c:x val="-9.7222222222222224E-2"/>
                  <c:y val="0.10193051432590695"/>
                </c:manualLayout>
              </c:layout>
              <c:showLegendKey val="0"/>
              <c:showVal val="0"/>
              <c:showCatName val="1"/>
              <c:showSerName val="0"/>
              <c:showPercent val="1"/>
              <c:showBubbleSize val="0"/>
            </c:dLbl>
            <c:dLbl>
              <c:idx val="2"/>
              <c:layout>
                <c:manualLayout>
                  <c:x val="-0.10277799650043745"/>
                  <c:y val="-1.3899615589896398E-2"/>
                </c:manualLayout>
              </c:layout>
              <c:showLegendKey val="0"/>
              <c:showVal val="0"/>
              <c:showCatName val="1"/>
              <c:showSerName val="0"/>
              <c:showPercent val="1"/>
              <c:showBubbleSize val="0"/>
            </c:dLbl>
            <c:dLbl>
              <c:idx val="3"/>
              <c:layout>
                <c:manualLayout>
                  <c:x val="-8.6111111111110986E-2"/>
                  <c:y val="-0.15289577148886044"/>
                </c:manualLayout>
              </c:layout>
              <c:showLegendKey val="0"/>
              <c:showVal val="0"/>
              <c:showCatName val="1"/>
              <c:showSerName val="0"/>
              <c:showPercent val="1"/>
              <c:showBubbleSize val="0"/>
            </c:dLbl>
            <c:dLbl>
              <c:idx val="4"/>
              <c:layout>
                <c:manualLayout>
                  <c:x val="-0.05"/>
                  <c:y val="-0.20386102865181388"/>
                </c:manualLayout>
              </c:layout>
              <c:showLegendKey val="0"/>
              <c:showVal val="0"/>
              <c:showCatName val="1"/>
              <c:showSerName val="0"/>
              <c:showPercent val="1"/>
              <c:showBubbleSize val="0"/>
            </c:dLbl>
            <c:dLbl>
              <c:idx val="5"/>
              <c:layout>
                <c:manualLayout>
                  <c:x val="0.05"/>
                  <c:y val="-0.19459461825854943"/>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Con'!$AJ$37:$AJ$42</c:f>
              <c:strCache>
                <c:ptCount val="6"/>
                <c:pt idx="0">
                  <c:v>TAM</c:v>
                </c:pt>
                <c:pt idx="1">
                  <c:v>Plasa </c:v>
                </c:pt>
                <c:pt idx="2">
                  <c:v>CCWITEL</c:v>
                </c:pt>
                <c:pt idx="3">
                  <c:v>147</c:v>
                </c:pt>
                <c:pt idx="4">
                  <c:v>SF</c:v>
                </c:pt>
                <c:pt idx="5">
                  <c:v>Teknisi</c:v>
                </c:pt>
              </c:strCache>
            </c:strRef>
          </c:cat>
          <c:val>
            <c:numRef>
              <c:f>'Piv Con'!$AK$37:$AK$42</c:f>
              <c:numCache>
                <c:formatCode>General</c:formatCode>
                <c:ptCount val="6"/>
                <c:pt idx="0">
                  <c:v>17</c:v>
                </c:pt>
                <c:pt idx="1">
                  <c:v>15</c:v>
                </c:pt>
                <c:pt idx="2">
                  <c:v>5</c:v>
                </c:pt>
                <c:pt idx="3">
                  <c:v>1</c:v>
                </c:pt>
                <c:pt idx="4">
                  <c:v>1</c:v>
                </c:pt>
                <c:pt idx="5">
                  <c:v>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PLC</a:t>
            </a:r>
          </a:p>
        </c:rich>
      </c:tx>
      <c:layout>
        <c:manualLayout>
          <c:xMode val="edge"/>
          <c:yMode val="edge"/>
          <c:x val="0.79035398497200937"/>
          <c:y val="0"/>
        </c:manualLayout>
      </c:layout>
      <c:overlay val="0"/>
    </c:title>
    <c:autoTitleDeleted val="0"/>
    <c:plotArea>
      <c:layout/>
      <c:doughnutChart>
        <c:varyColors val="1"/>
        <c:ser>
          <c:idx val="0"/>
          <c:order val="0"/>
          <c:spPr>
            <a:ln>
              <a:solidFill>
                <a:schemeClr val="bg1"/>
              </a:solidFill>
            </a:ln>
          </c:spPr>
          <c:dPt>
            <c:idx val="0"/>
            <c:bubble3D val="0"/>
            <c:spPr>
              <a:solidFill>
                <a:srgbClr val="00B050"/>
              </a:solidFill>
              <a:ln>
                <a:solidFill>
                  <a:schemeClr val="bg1"/>
                </a:solidFill>
              </a:ln>
            </c:spPr>
          </c:dPt>
          <c:dPt>
            <c:idx val="1"/>
            <c:bubble3D val="0"/>
            <c:spPr>
              <a:solidFill>
                <a:srgbClr val="00B0F0"/>
              </a:solidFill>
              <a:ln>
                <a:solidFill>
                  <a:schemeClr val="bg1"/>
                </a:solidFill>
              </a:ln>
            </c:spPr>
          </c:dPt>
          <c:dPt>
            <c:idx val="2"/>
            <c:bubble3D val="0"/>
            <c:spPr>
              <a:solidFill>
                <a:srgbClr val="0070C0"/>
              </a:solidFill>
              <a:ln>
                <a:solidFill>
                  <a:schemeClr val="bg1"/>
                </a:solidFill>
              </a:ln>
            </c:spPr>
          </c:dPt>
          <c:dPt>
            <c:idx val="3"/>
            <c:bubble3D val="0"/>
            <c:spPr>
              <a:solidFill>
                <a:srgbClr val="FFC000"/>
              </a:solidFill>
              <a:ln>
                <a:solidFill>
                  <a:schemeClr val="bg1"/>
                </a:solidFill>
              </a:ln>
            </c:spPr>
          </c:dPt>
          <c:dPt>
            <c:idx val="4"/>
            <c:bubble3D val="0"/>
            <c:spPr>
              <a:solidFill>
                <a:srgbClr val="00B050"/>
              </a:solidFill>
              <a:ln>
                <a:solidFill>
                  <a:schemeClr val="bg1"/>
                </a:solidFill>
              </a:ln>
            </c:spPr>
          </c:dPt>
          <c:dPt>
            <c:idx val="5"/>
            <c:bubble3D val="0"/>
            <c:spPr>
              <a:solidFill>
                <a:srgbClr val="00B0F0"/>
              </a:solidFill>
              <a:ln>
                <a:solidFill>
                  <a:schemeClr val="bg1"/>
                </a:solidFill>
              </a:ln>
            </c:spPr>
          </c:dPt>
          <c:dLbls>
            <c:dLbl>
              <c:idx val="0"/>
              <c:layout>
                <c:manualLayout>
                  <c:x val="0"/>
                  <c:y val="-0.18996141306191758"/>
                </c:manualLayout>
              </c:layout>
              <c:showLegendKey val="0"/>
              <c:showVal val="0"/>
              <c:showCatName val="1"/>
              <c:showSerName val="0"/>
              <c:showPercent val="1"/>
              <c:showBubbleSize val="0"/>
            </c:dLbl>
            <c:dLbl>
              <c:idx val="1"/>
              <c:layout>
                <c:manualLayout>
                  <c:x val="-2.49999890638718E-2"/>
                  <c:y val="-0.1806953674879602"/>
                </c:manualLayout>
              </c:layout>
              <c:showLegendKey val="0"/>
              <c:showVal val="0"/>
              <c:showCatName val="1"/>
              <c:showSerName val="0"/>
              <c:showPercent val="1"/>
              <c:showBubbleSize val="0"/>
            </c:dLbl>
            <c:dLbl>
              <c:idx val="2"/>
              <c:layout>
                <c:manualLayout>
                  <c:x val="-0.10277773281813971"/>
                  <c:y val="1.3899615589896398E-2"/>
                </c:manualLayout>
              </c:layout>
              <c:showLegendKey val="0"/>
              <c:showVal val="0"/>
              <c:showCatName val="1"/>
              <c:showSerName val="0"/>
              <c:showPercent val="1"/>
              <c:showBubbleSize val="0"/>
            </c:dLbl>
            <c:dLbl>
              <c:idx val="3"/>
              <c:layout>
                <c:manualLayout>
                  <c:x val="-9.1666626567530038E-2"/>
                  <c:y val="-0.12046333511243548"/>
                </c:manualLayout>
              </c:layout>
              <c:showLegendKey val="0"/>
              <c:showVal val="0"/>
              <c:showCatName val="1"/>
              <c:showSerName val="0"/>
              <c:showPercent val="1"/>
              <c:showBubbleSize val="0"/>
            </c:dLbl>
            <c:dLbl>
              <c:idx val="4"/>
              <c:layout>
                <c:manualLayout>
                  <c:x val="-5.8333307815700917E-2"/>
                  <c:y val="-0.16216218188212492"/>
                </c:manualLayout>
              </c:layout>
              <c:showLegendKey val="0"/>
              <c:showVal val="0"/>
              <c:showCatName val="1"/>
              <c:showSerName val="0"/>
              <c:showPercent val="1"/>
              <c:showBubbleSize val="0"/>
            </c:dLbl>
            <c:dLbl>
              <c:idx val="5"/>
              <c:layout>
                <c:manualLayout>
                  <c:x val="-5.5555531253049023E-3"/>
                  <c:y val="-0.18069500266865318"/>
                </c:manualLayout>
              </c:layout>
              <c:showLegendKey val="0"/>
              <c:showVal val="0"/>
              <c:showCatName val="1"/>
              <c:showSerName val="0"/>
              <c:showPercent val="1"/>
              <c:showBubbleSize val="0"/>
            </c:dLbl>
            <c:dLbl>
              <c:idx val="6"/>
              <c:layout>
                <c:manualLayout>
                  <c:x val="5.5555555555555558E-3"/>
                  <c:y val="-0.13436295070233209"/>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Con'!$AJ$44:$AJ$49</c:f>
              <c:strCache>
                <c:ptCount val="2"/>
                <c:pt idx="0">
                  <c:v>Plasa </c:v>
                </c:pt>
                <c:pt idx="1">
                  <c:v>MyIH </c:v>
                </c:pt>
              </c:strCache>
            </c:strRef>
          </c:cat>
          <c:val>
            <c:numRef>
              <c:f>'Piv Con'!$AK$44:$AK$49</c:f>
              <c:numCache>
                <c:formatCode>General</c:formatCode>
                <c:ptCount val="6"/>
                <c:pt idx="0">
                  <c:v>47</c:v>
                </c:pt>
                <c:pt idx="1">
                  <c:v>3</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Minipack</a:t>
            </a:r>
          </a:p>
        </c:rich>
      </c:tx>
      <c:overlay val="0"/>
    </c:title>
    <c:autoTitleDeleted val="0"/>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rgbClr val="00B0F0"/>
              </a:solidFill>
              <a:ln>
                <a:solidFill>
                  <a:schemeClr val="bg1"/>
                </a:solidFill>
              </a:ln>
            </c:spPr>
          </c:dPt>
          <c:dPt>
            <c:idx val="2"/>
            <c:bubble3D val="0"/>
            <c:spPr>
              <a:solidFill>
                <a:srgbClr val="00B050"/>
              </a:solidFill>
              <a:ln>
                <a:solidFill>
                  <a:schemeClr val="bg1"/>
                </a:solidFill>
              </a:ln>
            </c:spPr>
          </c:dPt>
          <c:dPt>
            <c:idx val="3"/>
            <c:bubble3D val="0"/>
            <c:spPr>
              <a:solidFill>
                <a:srgbClr val="0070C0"/>
              </a:solidFill>
              <a:ln>
                <a:solidFill>
                  <a:schemeClr val="bg1"/>
                </a:solidFill>
              </a:ln>
            </c:spPr>
          </c:dPt>
          <c:dPt>
            <c:idx val="4"/>
            <c:bubble3D val="0"/>
            <c:spPr>
              <a:solidFill>
                <a:srgbClr val="FFFF00"/>
              </a:solidFill>
              <a:ln>
                <a:solidFill>
                  <a:schemeClr val="bg1"/>
                </a:solidFill>
              </a:ln>
            </c:spPr>
          </c:dPt>
          <c:dPt>
            <c:idx val="5"/>
            <c:bubble3D val="0"/>
            <c:spPr>
              <a:solidFill>
                <a:srgbClr val="00B0F0"/>
              </a:solidFill>
              <a:ln>
                <a:solidFill>
                  <a:schemeClr val="bg1"/>
                </a:solidFill>
              </a:ln>
            </c:spPr>
          </c:dPt>
          <c:dPt>
            <c:idx val="6"/>
            <c:bubble3D val="0"/>
            <c:spPr>
              <a:solidFill>
                <a:srgbClr val="7030A0"/>
              </a:solidFill>
              <a:ln>
                <a:solidFill>
                  <a:schemeClr val="bg1"/>
                </a:solidFill>
              </a:ln>
            </c:spPr>
          </c:dPt>
          <c:dLbls>
            <c:dLbl>
              <c:idx val="0"/>
              <c:layout>
                <c:manualLayout>
                  <c:x val="9.7222222222222224E-2"/>
                  <c:y val="-0.13899615589896441"/>
                </c:manualLayout>
              </c:layout>
              <c:showLegendKey val="0"/>
              <c:showVal val="0"/>
              <c:showCatName val="1"/>
              <c:showSerName val="0"/>
              <c:showPercent val="1"/>
              <c:showBubbleSize val="0"/>
            </c:dLbl>
            <c:dLbl>
              <c:idx val="1"/>
              <c:layout>
                <c:manualLayout>
                  <c:x val="6.1111097744729302E-2"/>
                  <c:y val="-0.16447925177324779"/>
                </c:manualLayout>
              </c:layout>
              <c:showLegendKey val="0"/>
              <c:showVal val="0"/>
              <c:showCatName val="1"/>
              <c:showSerName val="0"/>
              <c:showPercent val="1"/>
              <c:showBubbleSize val="0"/>
            </c:dLbl>
            <c:dLbl>
              <c:idx val="2"/>
              <c:layout>
                <c:manualLayout>
                  <c:x val="-0.18611107040440289"/>
                  <c:y val="-0.2128699710798542"/>
                </c:manualLayout>
              </c:layout>
              <c:showLegendKey val="0"/>
              <c:showVal val="0"/>
              <c:showCatName val="1"/>
              <c:showSerName val="0"/>
              <c:showPercent val="1"/>
              <c:showBubbleSize val="0"/>
            </c:dLbl>
            <c:dLbl>
              <c:idx val="3"/>
              <c:layout>
                <c:manualLayout>
                  <c:x val="-0.1111111111111111"/>
                  <c:y val="1.8532820786528559E-2"/>
                </c:manualLayout>
              </c:layout>
              <c:showLegendKey val="0"/>
              <c:showVal val="0"/>
              <c:showCatName val="1"/>
              <c:showSerName val="0"/>
              <c:showPercent val="1"/>
              <c:showBubbleSize val="0"/>
            </c:dLbl>
            <c:dLbl>
              <c:idx val="4"/>
              <c:layout>
                <c:manualLayout>
                  <c:x val="-0.10277777777777777"/>
                  <c:y val="-0.12046333511243548"/>
                </c:manualLayout>
              </c:layout>
              <c:showLegendKey val="0"/>
              <c:showVal val="0"/>
              <c:showCatName val="1"/>
              <c:showSerName val="0"/>
              <c:showPercent val="1"/>
              <c:showBubbleSize val="0"/>
            </c:dLbl>
            <c:dLbl>
              <c:idx val="5"/>
              <c:layout>
                <c:manualLayout>
                  <c:x val="-7.7777777777777779E-2"/>
                  <c:y val="-0.16679538707875691"/>
                </c:manualLayout>
              </c:layout>
              <c:showLegendKey val="0"/>
              <c:showVal val="0"/>
              <c:showCatName val="1"/>
              <c:showSerName val="0"/>
              <c:showPercent val="1"/>
              <c:showBubbleSize val="0"/>
            </c:dLbl>
            <c:dLbl>
              <c:idx val="6"/>
              <c:layout>
                <c:manualLayout>
                  <c:x val="8.3333333333333343E-2"/>
                  <c:y val="-0.13899615589896439"/>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Con'!$AJ$55:$AJ$61</c:f>
              <c:strCache>
                <c:ptCount val="3"/>
                <c:pt idx="1">
                  <c:v>MyiH </c:v>
                </c:pt>
                <c:pt idx="2">
                  <c:v>Plasa </c:v>
                </c:pt>
              </c:strCache>
            </c:strRef>
          </c:cat>
          <c:val>
            <c:numRef>
              <c:f>'Piv Con'!$AK$55:$AK$61</c:f>
              <c:numCache>
                <c:formatCode>General</c:formatCode>
                <c:ptCount val="7"/>
                <c:pt idx="1">
                  <c:v>10</c:v>
                </c:pt>
                <c:pt idx="2">
                  <c:v>9</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STB</a:t>
            </a:r>
          </a:p>
        </c:rich>
      </c:tx>
      <c:layout>
        <c:manualLayout>
          <c:xMode val="edge"/>
          <c:yMode val="edge"/>
          <c:x val="0.9064792213473315"/>
          <c:y val="0"/>
        </c:manualLayout>
      </c:layout>
      <c:overlay val="0"/>
    </c:title>
    <c:autoTitleDeleted val="0"/>
    <c:plotArea>
      <c:layout/>
      <c:doughnutChart>
        <c:varyColors val="1"/>
        <c:ser>
          <c:idx val="0"/>
          <c:order val="0"/>
          <c:spPr>
            <a:ln>
              <a:solidFill>
                <a:schemeClr val="bg1"/>
              </a:solidFill>
            </a:ln>
          </c:spPr>
          <c:dPt>
            <c:idx val="0"/>
            <c:bubble3D val="0"/>
            <c:spPr>
              <a:solidFill>
                <a:srgbClr val="0070C0"/>
              </a:solidFill>
              <a:ln>
                <a:solidFill>
                  <a:schemeClr val="bg1"/>
                </a:solidFill>
              </a:ln>
            </c:spPr>
          </c:dPt>
          <c:dPt>
            <c:idx val="1"/>
            <c:bubble3D val="0"/>
            <c:spPr>
              <a:solidFill>
                <a:schemeClr val="bg1">
                  <a:lumMod val="50000"/>
                </a:schemeClr>
              </a:solidFill>
              <a:ln>
                <a:solidFill>
                  <a:schemeClr val="bg1"/>
                </a:solidFill>
              </a:ln>
            </c:spPr>
          </c:dPt>
          <c:dPt>
            <c:idx val="2"/>
            <c:bubble3D val="0"/>
            <c:spPr>
              <a:solidFill>
                <a:srgbClr val="FF0000"/>
              </a:solidFill>
              <a:ln>
                <a:solidFill>
                  <a:schemeClr val="bg1"/>
                </a:solidFill>
              </a:ln>
            </c:spPr>
          </c:dPt>
          <c:dPt>
            <c:idx val="3"/>
            <c:bubble3D val="0"/>
            <c:spPr>
              <a:solidFill>
                <a:srgbClr val="00B0F0"/>
              </a:solidFill>
              <a:ln>
                <a:solidFill>
                  <a:schemeClr val="bg1"/>
                </a:solidFill>
              </a:ln>
            </c:spPr>
          </c:dPt>
          <c:dPt>
            <c:idx val="4"/>
            <c:bubble3D val="0"/>
            <c:spPr>
              <a:solidFill>
                <a:srgbClr val="00B050"/>
              </a:solidFill>
              <a:ln>
                <a:solidFill>
                  <a:schemeClr val="bg1"/>
                </a:solidFill>
              </a:ln>
            </c:spPr>
          </c:dPt>
          <c:dPt>
            <c:idx val="5"/>
            <c:bubble3D val="0"/>
            <c:spPr>
              <a:solidFill>
                <a:srgbClr val="FFFF00"/>
              </a:solidFill>
              <a:ln>
                <a:solidFill>
                  <a:schemeClr val="bg1"/>
                </a:solidFill>
              </a:ln>
            </c:spPr>
          </c:dPt>
          <c:dPt>
            <c:idx val="6"/>
            <c:bubble3D val="0"/>
            <c:spPr>
              <a:solidFill>
                <a:srgbClr val="7030A0"/>
              </a:solidFill>
              <a:ln>
                <a:solidFill>
                  <a:schemeClr val="bg1"/>
                </a:solidFill>
              </a:ln>
            </c:spPr>
          </c:dPt>
          <c:dLbls>
            <c:dLbl>
              <c:idx val="0"/>
              <c:layout>
                <c:manualLayout>
                  <c:x val="8.6111111111110958E-2"/>
                  <c:y val="-0.13436295070233212"/>
                </c:manualLayout>
              </c:layout>
              <c:showLegendKey val="0"/>
              <c:showVal val="0"/>
              <c:showCatName val="1"/>
              <c:showSerName val="0"/>
              <c:showPercent val="1"/>
              <c:showBubbleSize val="0"/>
            </c:dLbl>
            <c:dLbl>
              <c:idx val="1"/>
              <c:layout>
                <c:manualLayout>
                  <c:x val="-8.3333333333333343E-2"/>
                  <c:y val="9.2664076739436496E-2"/>
                </c:manualLayout>
              </c:layout>
              <c:showLegendKey val="0"/>
              <c:showVal val="0"/>
              <c:showCatName val="1"/>
              <c:showSerName val="0"/>
              <c:showPercent val="1"/>
              <c:showBubbleSize val="0"/>
            </c:dLbl>
            <c:dLbl>
              <c:idx val="2"/>
              <c:layout>
                <c:manualLayout>
                  <c:x val="-9.1666885389326533E-2"/>
                  <c:y val="-6.0617945488543525E-2"/>
                </c:manualLayout>
              </c:layout>
              <c:showLegendKey val="0"/>
              <c:showVal val="0"/>
              <c:showCatName val="1"/>
              <c:showSerName val="0"/>
              <c:showPercent val="1"/>
              <c:showBubbleSize val="0"/>
            </c:dLbl>
            <c:dLbl>
              <c:idx val="3"/>
              <c:layout>
                <c:manualLayout>
                  <c:x val="-1.94444444444445E-2"/>
                  <c:y val="-0.24414407354483458"/>
                </c:manualLayout>
              </c:layout>
              <c:showLegendKey val="0"/>
              <c:showVal val="0"/>
              <c:showCatName val="1"/>
              <c:showSerName val="0"/>
              <c:showPercent val="1"/>
              <c:showBubbleSize val="0"/>
            </c:dLbl>
            <c:dLbl>
              <c:idx val="4"/>
              <c:layout>
                <c:manualLayout>
                  <c:x val="-0.13611111111111121"/>
                  <c:y val="-0.12574020462699848"/>
                </c:manualLayout>
              </c:layout>
              <c:showLegendKey val="0"/>
              <c:showVal val="0"/>
              <c:showCatName val="1"/>
              <c:showSerName val="0"/>
              <c:showPercent val="1"/>
              <c:showBubbleSize val="0"/>
            </c:dLbl>
            <c:dLbl>
              <c:idx val="5"/>
              <c:layout>
                <c:manualLayout>
                  <c:x val="8.3333333333333367E-3"/>
                  <c:y val="-0.21866149931064841"/>
                </c:manualLayout>
              </c:layout>
              <c:showLegendKey val="0"/>
              <c:showVal val="0"/>
              <c:showCatName val="1"/>
              <c:showSerName val="0"/>
              <c:showPercent val="1"/>
              <c:showBubbleSize val="0"/>
            </c:dLbl>
            <c:dLbl>
              <c:idx val="6"/>
              <c:layout>
                <c:manualLayout>
                  <c:x val="8.6111111111111013E-2"/>
                  <c:y val="-0.200000074990654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Con'!$AJ$63:$AJ$69</c:f>
              <c:strCache>
                <c:ptCount val="7"/>
                <c:pt idx="0">
                  <c:v>CC</c:v>
                </c:pt>
                <c:pt idx="1">
                  <c:v>147</c:v>
                </c:pt>
                <c:pt idx="2">
                  <c:v>TAM</c:v>
                </c:pt>
                <c:pt idx="3">
                  <c:v>Plasa </c:v>
                </c:pt>
                <c:pt idx="4">
                  <c:v>MyIH</c:v>
                </c:pt>
                <c:pt idx="5">
                  <c:v>SF</c:v>
                </c:pt>
                <c:pt idx="6">
                  <c:v>Teknisi</c:v>
                </c:pt>
              </c:strCache>
            </c:strRef>
          </c:cat>
          <c:val>
            <c:numRef>
              <c:f>'Piv Con'!$AK$63:$AK$69</c:f>
              <c:numCache>
                <c:formatCode>General</c:formatCode>
                <c:ptCount val="7"/>
                <c:pt idx="0">
                  <c:v>20</c:v>
                </c:pt>
                <c:pt idx="1">
                  <c:v>13</c:v>
                </c:pt>
                <c:pt idx="2">
                  <c:v>5</c:v>
                </c:pt>
                <c:pt idx="3">
                  <c:v>2</c:v>
                </c:pt>
                <c:pt idx="4">
                  <c:v>1</c:v>
                </c:pt>
                <c:pt idx="5">
                  <c:v>1</c:v>
                </c:pt>
                <c:pt idx="6">
                  <c:v>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UpSpeed</a:t>
            </a:r>
          </a:p>
        </c:rich>
      </c:tx>
      <c:layout>
        <c:manualLayout>
          <c:xMode val="edge"/>
          <c:yMode val="edge"/>
          <c:x val="0.79533315937594906"/>
          <c:y val="0"/>
        </c:manualLayout>
      </c:layout>
      <c:overlay val="0"/>
    </c:title>
    <c:autoTitleDeleted val="0"/>
    <c:plotArea>
      <c:layout/>
      <c:doughnutChart>
        <c:varyColors val="1"/>
        <c:ser>
          <c:idx val="0"/>
          <c:order val="0"/>
          <c:spPr>
            <a:ln>
              <a:solidFill>
                <a:schemeClr val="bg1"/>
              </a:solidFill>
            </a:ln>
          </c:spPr>
          <c:dPt>
            <c:idx val="0"/>
            <c:bubble3D val="0"/>
            <c:spPr>
              <a:solidFill>
                <a:srgbClr val="00B050"/>
              </a:solidFill>
              <a:ln>
                <a:solidFill>
                  <a:schemeClr val="bg1"/>
                </a:solidFill>
              </a:ln>
            </c:spPr>
          </c:dPt>
          <c:dPt>
            <c:idx val="1"/>
            <c:bubble3D val="0"/>
            <c:spPr>
              <a:solidFill>
                <a:srgbClr val="00B0F0"/>
              </a:solidFill>
              <a:ln>
                <a:solidFill>
                  <a:schemeClr val="bg1"/>
                </a:solidFill>
              </a:ln>
            </c:spPr>
          </c:dPt>
          <c:dPt>
            <c:idx val="2"/>
            <c:bubble3D val="0"/>
            <c:spPr>
              <a:solidFill>
                <a:srgbClr val="FF0000"/>
              </a:solidFill>
              <a:ln>
                <a:solidFill>
                  <a:schemeClr val="bg1"/>
                </a:solidFill>
              </a:ln>
            </c:spPr>
          </c:dPt>
          <c:dPt>
            <c:idx val="3"/>
            <c:bubble3D val="0"/>
            <c:spPr>
              <a:solidFill>
                <a:srgbClr val="FFFF00"/>
              </a:solidFill>
              <a:ln>
                <a:solidFill>
                  <a:schemeClr val="bg1"/>
                </a:solidFill>
              </a:ln>
            </c:spPr>
          </c:dPt>
          <c:dPt>
            <c:idx val="4"/>
            <c:bubble3D val="0"/>
            <c:spPr>
              <a:solidFill>
                <a:srgbClr val="0070C0"/>
              </a:solidFill>
              <a:ln>
                <a:solidFill>
                  <a:schemeClr val="bg1"/>
                </a:solidFill>
              </a:ln>
            </c:spPr>
          </c:dPt>
          <c:dPt>
            <c:idx val="5"/>
            <c:bubble3D val="0"/>
            <c:spPr>
              <a:solidFill>
                <a:schemeClr val="bg1">
                  <a:lumMod val="50000"/>
                </a:schemeClr>
              </a:solidFill>
              <a:ln>
                <a:solidFill>
                  <a:schemeClr val="bg1"/>
                </a:solidFill>
              </a:ln>
            </c:spPr>
          </c:dPt>
          <c:dLbls>
            <c:dLbl>
              <c:idx val="0"/>
              <c:layout>
                <c:manualLayout>
                  <c:x val="0.10277775529795379"/>
                  <c:y val="-6.9497963816259486E-2"/>
                </c:manualLayout>
              </c:layout>
              <c:showLegendKey val="0"/>
              <c:showVal val="0"/>
              <c:showCatName val="1"/>
              <c:showSerName val="0"/>
              <c:showPercent val="1"/>
              <c:showBubbleSize val="0"/>
            </c:dLbl>
            <c:dLbl>
              <c:idx val="1"/>
              <c:layout>
                <c:manualLayout>
                  <c:x val="9.1666646617094005E-2"/>
                  <c:y val="-0.1087518218042076"/>
                </c:manualLayout>
              </c:layout>
              <c:showLegendKey val="0"/>
              <c:showVal val="0"/>
              <c:showCatName val="1"/>
              <c:showSerName val="0"/>
              <c:showPercent val="1"/>
              <c:showBubbleSize val="0"/>
            </c:dLbl>
            <c:dLbl>
              <c:idx val="2"/>
              <c:layout>
                <c:manualLayout>
                  <c:x val="-9.1666646617094061E-2"/>
                  <c:y val="-7.6061895786237635E-2"/>
                </c:manualLayout>
              </c:layout>
              <c:showLegendKey val="0"/>
              <c:showVal val="0"/>
              <c:showCatName val="1"/>
              <c:showSerName val="0"/>
              <c:showPercent val="1"/>
              <c:showBubbleSize val="0"/>
            </c:dLbl>
            <c:dLbl>
              <c:idx val="3"/>
              <c:layout>
                <c:manualLayout>
                  <c:x val="-3.8888880383009555E-2"/>
                  <c:y val="-0.15353924017219395"/>
                </c:manualLayout>
              </c:layout>
              <c:showLegendKey val="0"/>
              <c:showVal val="0"/>
              <c:showCatName val="1"/>
              <c:showSerName val="0"/>
              <c:showPercent val="1"/>
              <c:showBubbleSize val="0"/>
            </c:dLbl>
            <c:dLbl>
              <c:idx val="4"/>
              <c:layout>
                <c:manualLayout>
                  <c:x val="-0.15555552153203828"/>
                  <c:y val="-0.12934350556561888"/>
                </c:manualLayout>
              </c:layout>
              <c:showLegendKey val="0"/>
              <c:showVal val="0"/>
              <c:showCatName val="1"/>
              <c:showSerName val="0"/>
              <c:showPercent val="1"/>
              <c:showBubbleSize val="0"/>
            </c:dLbl>
            <c:dLbl>
              <c:idx val="5"/>
              <c:layout>
                <c:manualLayout>
                  <c:x val="-2.2222217361719768E-2"/>
                  <c:y val="-0.18648638413437746"/>
                </c:manualLayout>
              </c:layout>
              <c:showLegendKey val="0"/>
              <c:showVal val="0"/>
              <c:showCatName val="1"/>
              <c:showSerName val="0"/>
              <c:showPercent val="1"/>
              <c:showBubbleSize val="0"/>
            </c:dLbl>
            <c:dLbl>
              <c:idx val="6"/>
              <c:layout>
                <c:manualLayout>
                  <c:x val="7.2222222222222313E-2"/>
                  <c:y val="-0.12972974550569991"/>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Con'!$AJ$72:$AJ$77</c:f>
              <c:strCache>
                <c:ptCount val="6"/>
                <c:pt idx="0">
                  <c:v>Plasa </c:v>
                </c:pt>
                <c:pt idx="1">
                  <c:v>MyiH </c:v>
                </c:pt>
                <c:pt idx="2">
                  <c:v>TAM</c:v>
                </c:pt>
                <c:pt idx="3">
                  <c:v>CCWITEL</c:v>
                </c:pt>
                <c:pt idx="4">
                  <c:v>SF</c:v>
                </c:pt>
                <c:pt idx="5">
                  <c:v>147</c:v>
                </c:pt>
              </c:strCache>
            </c:strRef>
          </c:cat>
          <c:val>
            <c:numRef>
              <c:f>'Piv Con'!$AK$72:$AK$77</c:f>
              <c:numCache>
                <c:formatCode>General</c:formatCode>
                <c:ptCount val="6"/>
                <c:pt idx="0">
                  <c:v>49</c:v>
                </c:pt>
                <c:pt idx="1">
                  <c:v>22</c:v>
                </c:pt>
                <c:pt idx="2">
                  <c:v>11</c:v>
                </c:pt>
                <c:pt idx="3">
                  <c:v>9</c:v>
                </c:pt>
                <c:pt idx="4">
                  <c:v>6</c:v>
                </c:pt>
                <c:pt idx="5">
                  <c:v>3</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Alasan</a:t>
            </a:r>
            <a:endParaRPr lang="id-ID"/>
          </a:p>
          <a:p>
            <a:pPr>
              <a:defRPr/>
            </a:pPr>
            <a:r>
              <a:rPr lang="en-US"/>
              <a:t>Churn</a:t>
            </a:r>
          </a:p>
        </c:rich>
      </c:tx>
      <c:layout>
        <c:manualLayout>
          <c:xMode val="edge"/>
          <c:yMode val="edge"/>
          <c:x val="0.42231255468066536"/>
          <c:y val="0.51891898202279907"/>
        </c:manualLayout>
      </c:layout>
      <c:overlay val="0"/>
    </c:title>
    <c:autoTitleDeleted val="0"/>
    <c:plotArea>
      <c:layout/>
      <c:doughnutChart>
        <c:varyColors val="1"/>
        <c:ser>
          <c:idx val="0"/>
          <c:order val="0"/>
          <c:spPr>
            <a:ln>
              <a:solidFill>
                <a:schemeClr val="bg1"/>
              </a:solidFill>
            </a:ln>
          </c:spPr>
          <c:dPt>
            <c:idx val="0"/>
            <c:bubble3D val="0"/>
            <c:spPr>
              <a:solidFill>
                <a:srgbClr val="FFFF00"/>
              </a:solidFill>
              <a:ln>
                <a:solidFill>
                  <a:schemeClr val="bg1"/>
                </a:solidFill>
              </a:ln>
            </c:spPr>
          </c:dPt>
          <c:dPt>
            <c:idx val="1"/>
            <c:bubble3D val="0"/>
            <c:spPr>
              <a:solidFill>
                <a:srgbClr val="00B050"/>
              </a:solidFill>
              <a:ln>
                <a:solidFill>
                  <a:schemeClr val="bg1"/>
                </a:solidFill>
              </a:ln>
            </c:spPr>
          </c:dPt>
          <c:dPt>
            <c:idx val="2"/>
            <c:bubble3D val="0"/>
            <c:spPr>
              <a:solidFill>
                <a:srgbClr val="0070C0"/>
              </a:solidFill>
              <a:ln>
                <a:solidFill>
                  <a:schemeClr val="bg1"/>
                </a:solidFill>
              </a:ln>
            </c:spPr>
          </c:dPt>
          <c:dPt>
            <c:idx val="3"/>
            <c:bubble3D val="0"/>
            <c:spPr>
              <a:solidFill>
                <a:srgbClr val="FF0000"/>
              </a:solidFill>
              <a:ln>
                <a:solidFill>
                  <a:schemeClr val="bg1"/>
                </a:solidFill>
              </a:ln>
            </c:spPr>
          </c:dPt>
          <c:dPt>
            <c:idx val="4"/>
            <c:bubble3D val="0"/>
            <c:spPr>
              <a:solidFill>
                <a:schemeClr val="bg1">
                  <a:lumMod val="50000"/>
                </a:schemeClr>
              </a:solidFill>
              <a:ln>
                <a:solidFill>
                  <a:schemeClr val="bg1"/>
                </a:solidFill>
              </a:ln>
            </c:spPr>
          </c:dPt>
          <c:dLbls>
            <c:dLbl>
              <c:idx val="0"/>
              <c:layout>
                <c:manualLayout>
                  <c:x val="0.13333333333333341"/>
                  <c:y val="-1.3899615589896318E-2"/>
                </c:manualLayout>
              </c:layout>
              <c:showLegendKey val="0"/>
              <c:showVal val="0"/>
              <c:showCatName val="1"/>
              <c:showSerName val="0"/>
              <c:showPercent val="1"/>
              <c:showBubbleSize val="0"/>
            </c:dLbl>
            <c:dLbl>
              <c:idx val="1"/>
              <c:layout>
                <c:manualLayout>
                  <c:x val="-0.13055555555555545"/>
                  <c:y val="4.6332051966321355E-2"/>
                </c:manualLayout>
              </c:layout>
              <c:showLegendKey val="0"/>
              <c:showVal val="0"/>
              <c:showCatName val="1"/>
              <c:showSerName val="0"/>
              <c:showPercent val="1"/>
              <c:showBubbleSize val="0"/>
            </c:dLbl>
            <c:dLbl>
              <c:idx val="2"/>
              <c:layout>
                <c:manualLayout>
                  <c:x val="-0.1111111111111111"/>
                  <c:y val="-5.5598462359585668E-2"/>
                </c:manualLayout>
              </c:layout>
              <c:showLegendKey val="0"/>
              <c:showVal val="0"/>
              <c:showCatName val="1"/>
              <c:showSerName val="0"/>
              <c:showPercent val="1"/>
              <c:showBubbleSize val="0"/>
            </c:dLbl>
            <c:dLbl>
              <c:idx val="3"/>
              <c:layout>
                <c:manualLayout>
                  <c:x val="-7.2222222222222285E-2"/>
                  <c:y val="-0.17606179747202139"/>
                </c:manualLayout>
              </c:layout>
              <c:showLegendKey val="0"/>
              <c:showVal val="0"/>
              <c:showCatName val="1"/>
              <c:showSerName val="0"/>
              <c:showPercent val="1"/>
              <c:showBubbleSize val="0"/>
            </c:dLbl>
            <c:dLbl>
              <c:idx val="4"/>
              <c:layout>
                <c:manualLayout>
                  <c:x val="4.1666666666666664E-2"/>
                  <c:y val="-0.18069500266865318"/>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'Piv Con'!$AJ$2:$AJ$6</c:f>
              <c:strCache>
                <c:ptCount val="5"/>
                <c:pt idx="0">
                  <c:v>product</c:v>
                </c:pt>
                <c:pt idx="1">
                  <c:v>process</c:v>
                </c:pt>
                <c:pt idx="2">
                  <c:v>price</c:v>
                </c:pt>
                <c:pt idx="3">
                  <c:v>physical evident</c:v>
                </c:pt>
                <c:pt idx="4">
                  <c:v>people</c:v>
                </c:pt>
              </c:strCache>
            </c:strRef>
          </c:cat>
          <c:val>
            <c:numRef>
              <c:f>'Piv Con'!$AK$2:$AK$6</c:f>
              <c:numCache>
                <c:formatCode>General</c:formatCode>
                <c:ptCount val="5"/>
                <c:pt idx="0">
                  <c:v>158</c:v>
                </c:pt>
                <c:pt idx="1">
                  <c:v>39</c:v>
                </c:pt>
                <c:pt idx="2">
                  <c:v>30</c:v>
                </c:pt>
                <c:pt idx="3">
                  <c:v>18</c:v>
                </c:pt>
                <c:pt idx="4">
                  <c:v>3</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95250</xdr:colOff>
      <xdr:row>31</xdr:row>
      <xdr:rowOff>99484</xdr:rowOff>
    </xdr:from>
    <xdr:to>
      <xdr:col>28</xdr:col>
      <xdr:colOff>552450</xdr:colOff>
      <xdr:row>45</xdr:row>
      <xdr:rowOff>175684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10583</xdr:colOff>
      <xdr:row>12</xdr:row>
      <xdr:rowOff>179915</xdr:rowOff>
    </xdr:from>
    <xdr:to>
      <xdr:col>47</xdr:col>
      <xdr:colOff>285749</xdr:colOff>
      <xdr:row>27</xdr:row>
      <xdr:rowOff>63498</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391584</xdr:colOff>
      <xdr:row>13</xdr:row>
      <xdr:rowOff>148168</xdr:rowOff>
    </xdr:from>
    <xdr:to>
      <xdr:col>47</xdr:col>
      <xdr:colOff>52919</xdr:colOff>
      <xdr:row>28</xdr:row>
      <xdr:rowOff>31751</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465664</xdr:colOff>
      <xdr:row>18</xdr:row>
      <xdr:rowOff>95251</xdr:rowOff>
    </xdr:from>
    <xdr:to>
      <xdr:col>47</xdr:col>
      <xdr:colOff>126998</xdr:colOff>
      <xdr:row>32</xdr:row>
      <xdr:rowOff>169334</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560916</xdr:colOff>
      <xdr:row>27</xdr:row>
      <xdr:rowOff>10582</xdr:rowOff>
    </xdr:from>
    <xdr:to>
      <xdr:col>47</xdr:col>
      <xdr:colOff>222251</xdr:colOff>
      <xdr:row>41</xdr:row>
      <xdr:rowOff>84665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465666</xdr:colOff>
      <xdr:row>41</xdr:row>
      <xdr:rowOff>52917</xdr:rowOff>
    </xdr:from>
    <xdr:to>
      <xdr:col>46</xdr:col>
      <xdr:colOff>127000</xdr:colOff>
      <xdr:row>55</xdr:row>
      <xdr:rowOff>52916</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529168</xdr:colOff>
      <xdr:row>55</xdr:row>
      <xdr:rowOff>63501</xdr:rowOff>
    </xdr:from>
    <xdr:to>
      <xdr:col>46</xdr:col>
      <xdr:colOff>190501</xdr:colOff>
      <xdr:row>69</xdr:row>
      <xdr:rowOff>84667</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296334</xdr:colOff>
      <xdr:row>72</xdr:row>
      <xdr:rowOff>10584</xdr:rowOff>
    </xdr:from>
    <xdr:to>
      <xdr:col>45</xdr:col>
      <xdr:colOff>571502</xdr:colOff>
      <xdr:row>86</xdr:row>
      <xdr:rowOff>10583</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127000</xdr:colOff>
      <xdr:row>0</xdr:row>
      <xdr:rowOff>0</xdr:rowOff>
    </xdr:from>
    <xdr:to>
      <xdr:col>47</xdr:col>
      <xdr:colOff>402166</xdr:colOff>
      <xdr:row>14</xdr:row>
      <xdr:rowOff>74083</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47</xdr:col>
      <xdr:colOff>762000</xdr:colOff>
      <xdr:row>26</xdr:row>
      <xdr:rowOff>137584</xdr:rowOff>
    </xdr:from>
    <xdr:to>
      <xdr:col>51</xdr:col>
      <xdr:colOff>666750</xdr:colOff>
      <xdr:row>41</xdr:row>
      <xdr:rowOff>21167</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433918</xdr:colOff>
      <xdr:row>0</xdr:row>
      <xdr:rowOff>0</xdr:rowOff>
    </xdr:from>
    <xdr:to>
      <xdr:col>61</xdr:col>
      <xdr:colOff>95251</xdr:colOff>
      <xdr:row>14</xdr:row>
      <xdr:rowOff>74083</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53</xdr:col>
      <xdr:colOff>465667</xdr:colOff>
      <xdr:row>9</xdr:row>
      <xdr:rowOff>63500</xdr:rowOff>
    </xdr:from>
    <xdr:to>
      <xdr:col>60</xdr:col>
      <xdr:colOff>21168</xdr:colOff>
      <xdr:row>23</xdr:row>
      <xdr:rowOff>137583</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53</xdr:col>
      <xdr:colOff>211667</xdr:colOff>
      <xdr:row>21</xdr:row>
      <xdr:rowOff>84667</xdr:rowOff>
    </xdr:from>
    <xdr:to>
      <xdr:col>60</xdr:col>
      <xdr:colOff>486834</xdr:colOff>
      <xdr:row>35</xdr:row>
      <xdr:rowOff>158750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4142.415946759262" createdVersion="3" refreshedVersion="3" minRefreshableVersion="3" recordCount="330">
  <cacheSource type="worksheet">
    <worksheetSource ref="A1:R331" sheet="RNA"/>
  </cacheSource>
  <cacheFields count="34">
    <cacheField name="KAWASAN" numFmtId="0">
      <sharedItems count="7">
        <s v="DIVRE 1"/>
        <s v="DIVRE 4"/>
        <s v="DIVRE 7"/>
        <s v="DIVRE 6"/>
        <s v="DIVRE 3"/>
        <s v="DIVRE 2"/>
        <s v="DIVRE 5"/>
      </sharedItems>
    </cacheField>
    <cacheField name="C_WITEL" numFmtId="0">
      <sharedItems containsSemiMixedTypes="0" containsString="0" containsNumber="1" containsInteger="1" minValue="1" maxValue="63"/>
    </cacheField>
    <cacheField name="WITEL" numFmtId="0">
      <sharedItems/>
    </cacheField>
    <cacheField name="ADDON" numFmtId="0">
      <sharedItems count="5">
        <s v="UPSPEED"/>
        <s v="INDIBOX"/>
        <s v="MINIPACK"/>
        <s v="PLC"/>
        <s v="MIG2P3P"/>
      </sharedItems>
    </cacheField>
    <cacheField name="NDEM_CABUT" numFmtId="0">
      <sharedItems containsSemiMixedTypes="0" containsString="0" containsNumber="1" containsInteger="1" minValue="3.0000000324078698E+19" maxValue="3.0000000330703798E+19"/>
    </cacheField>
    <cacheField name="NDEM_PS" numFmtId="0">
      <sharedItems containsSemiMixedTypes="0" containsString="0" containsNumber="1" containsInteger="1" minValue="274885267" maxValue="3.0000000330399699E+19"/>
    </cacheField>
    <cacheField name="ND_SPEEDY" numFmtId="0">
      <sharedItems containsMixedTypes="1" containsNumber="1" containsInteger="1" minValue="111101104695" maxValue="172922200577"/>
    </cacheField>
    <cacheField name="ITEM_CABUT" numFmtId="0">
      <sharedItems/>
    </cacheField>
    <cacheField name="ITEM_PS" numFmtId="0">
      <sharedItems/>
    </cacheField>
    <cacheField name="TGL_CABUT" numFmtId="22">
      <sharedItems containsSemiMixedTypes="0" containsNonDate="0" containsDate="1" containsString="0" minDate="2020-08-03T00:00:00" maxDate="2020-11-01T00:00:00"/>
    </cacheField>
    <cacheField name="TGL_PS" numFmtId="22">
      <sharedItems containsSemiMixedTypes="0" containsNonDate="0" containsDate="1" containsString="0" minDate="2017-01-19T00:00:00" maxDate="2020-10-29T00:00:00"/>
    </cacheField>
    <cacheField name="CHANNEL_PS" numFmtId="0">
      <sharedItems/>
    </cacheField>
    <cacheField name="CHANNEL_CABUT" numFmtId="0">
      <sharedItems/>
    </cacheField>
    <cacheField name="NO_HP" numFmtId="0">
      <sharedItems containsBlank="1" containsMixedTypes="1" containsNumber="1" containsInteger="1" minValue="73223118" maxValue="895418910609"/>
    </cacheField>
    <cacheField name="KCONTACT_CABUT" numFmtId="0">
      <sharedItems/>
    </cacheField>
    <cacheField name="KCONTACT_PS" numFmtId="0">
      <sharedItems/>
    </cacheField>
    <cacheField name="TIM SURVEI" numFmtId="0">
      <sharedItems/>
    </cacheField>
    <cacheField name="CHANNEL FIX" numFmtId="0">
      <sharedItems containsBlank="1" containsMixedTypes="1" containsNumber="1" containsInteger="1" minValue="147" maxValue="147" count="8">
        <s v="Plasa "/>
        <s v="MyiH"/>
        <s v="TAM"/>
        <s v="CCWITEL"/>
        <m/>
        <n v="147"/>
        <s v="Teknisi"/>
        <s v="Sales Force"/>
      </sharedItems>
    </cacheField>
    <cacheField name="Nama Pelanggan" numFmtId="0">
      <sharedItems containsNonDate="0" containsString="0" containsBlank="1"/>
    </cacheField>
    <cacheField name="Relasi" numFmtId="0">
      <sharedItems containsNonDate="0" containsString="0" containsBlank="1"/>
    </cacheField>
    <cacheField name="Cabut add on" numFmtId="0">
      <sharedItems containsNonDate="0" containsString="0" containsBlank="1"/>
    </cacheField>
    <cacheField name="alasan cabut(kategori)" numFmtId="0">
      <sharedItems containsNonDate="0" containsString="0" containsBlank="1"/>
    </cacheField>
    <cacheField name="Detail 1" numFmtId="0">
      <sharedItems containsNonDate="0" containsString="0" containsBlank="1"/>
    </cacheField>
    <cacheField name="Detail 2" numFmtId="0">
      <sharedItems containsNonDate="0" containsString="0" containsBlank="1"/>
    </cacheField>
    <cacheField name="berapa kisaran yang diinginkan pelanggan?" numFmtId="0">
      <sharedItems containsNonDate="0" containsString="0" containsBlank="1"/>
    </cacheField>
    <cacheField name=" bagaimana kualitas produk kami" numFmtId="0">
      <sharedItems containsNonDate="0" containsString="0" containsBlank="1"/>
    </cacheField>
    <cacheField name="Rate" numFmtId="0">
      <sharedItems containsNonDate="0" containsString="0" containsBlank="1"/>
    </cacheField>
    <cacheField name="detail rate 1-2" numFmtId="0">
      <sharedItems containsNonDate="0" containsString="0" containsBlank="1"/>
    </cacheField>
    <cacheField name="Bagaimana penyampaian dari agent kami?" numFmtId="0">
      <sharedItems containsNonDate="0" containsString="0" containsBlank="1"/>
    </cacheField>
    <cacheField name="Rate2" numFmtId="0">
      <sharedItems containsNonDate="0" containsString="0" containsBlank="1"/>
    </cacheField>
    <cacheField name="apakah ada saran untuk agent (pls,tam,147,dll)" numFmtId="0">
      <sharedItems containsNonDate="0" containsString="0" containsBlank="1"/>
    </cacheField>
    <cacheField name="alasan awal pelanggan berlangganan" numFmtId="0">
      <sharedItems containsNonDate="0" containsString="0" containsBlank="1"/>
    </cacheField>
    <cacheField name="Saran untuk telkom?" numFmtId="0">
      <sharedItems containsNonDate="0" containsString="0" containsBlank="1"/>
    </cacheField>
    <cacheField name="Apakah pada saat melakukan proses cabut layanan pelanggan mengalami kesulita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Owner" refreshedDate="44142.428088194443" createdVersion="3" refreshedVersion="3" minRefreshableVersion="3" recordCount="259">
  <cacheSource type="worksheet">
    <worksheetSource ref="A1:AD260" sheet="Contacted"/>
  </cacheSource>
  <cacheFields count="34">
    <cacheField name="KAWASAN" numFmtId="0">
      <sharedItems/>
    </cacheField>
    <cacheField name="C_WITEL" numFmtId="0">
      <sharedItems containsSemiMixedTypes="0" containsString="0" containsNumber="1" containsInteger="1" minValue="1" maxValue="63"/>
    </cacheField>
    <cacheField name="WITEL" numFmtId="0">
      <sharedItems/>
    </cacheField>
    <cacheField name="ADDON" numFmtId="0">
      <sharedItems count="5">
        <s v="UPSPEED"/>
        <s v="INDIBOX"/>
        <s v="MINIPACK"/>
        <s v="PLC"/>
        <s v="MIG2P3P"/>
      </sharedItems>
    </cacheField>
    <cacheField name="NDEM_CABUT" numFmtId="0">
      <sharedItems containsSemiMixedTypes="0" containsString="0" containsNumber="1" containsInteger="1" minValue="3.0000000325157802E+19" maxValue="3.0000000330651701E+19"/>
    </cacheField>
    <cacheField name="NDEM_PS" numFmtId="0">
      <sharedItems containsSemiMixedTypes="0" containsString="0" containsNumber="1" containsInteger="1" minValue="290306657" maxValue="3.0000000330388398E+19"/>
    </cacheField>
    <cacheField name="ND_SPEEDY" numFmtId="0">
      <sharedItems containsMixedTypes="1" containsNumber="1" containsInteger="1" minValue="111101104905" maxValue="172926208196"/>
    </cacheField>
    <cacheField name="ITEM_CABUT" numFmtId="0">
      <sharedItems/>
    </cacheField>
    <cacheField name="ITEM_PS" numFmtId="0">
      <sharedItems/>
    </cacheField>
    <cacheField name="TGL_CABUT" numFmtId="22">
      <sharedItems containsSemiMixedTypes="0" containsNonDate="0" containsDate="1" containsString="0" minDate="2020-08-03T00:00:00" maxDate="2020-11-01T00:00:00"/>
    </cacheField>
    <cacheField name="TGL_PS" numFmtId="22">
      <sharedItems containsSemiMixedTypes="0" containsNonDate="0" containsDate="1" containsString="0" minDate="2017-03-13T00:00:00" maxDate="2020-10-26T00:00:00"/>
    </cacheField>
    <cacheField name="umur" numFmtId="0">
      <sharedItems containsSemiMixedTypes="0" containsString="0" containsNumber="1" containsInteger="1" minValue="0" maxValue="1283"/>
    </cacheField>
    <cacheField name="CHANNEL_CABUT" numFmtId="0">
      <sharedItems/>
    </cacheField>
    <cacheField name="NO_HP" numFmtId="0">
      <sharedItems containsBlank="1" containsMixedTypes="1" containsNumber="1" containsInteger="1" minValue="263263933" maxValue="895700622620"/>
    </cacheField>
    <cacheField name="KCONTACT_CABUT" numFmtId="0">
      <sharedItems longText="1"/>
    </cacheField>
    <cacheField name="KCONTACT_PS" numFmtId="0">
      <sharedItems/>
    </cacheField>
    <cacheField name="TIM SURVEI" numFmtId="0">
      <sharedItems/>
    </cacheField>
    <cacheField name="CHANNEL FIX" numFmtId="0">
      <sharedItems containsMixedTypes="1" containsNumber="1" containsInteger="1" minValue="147" maxValue="147" count="7">
        <s v="MyiH "/>
        <s v="Plasa "/>
        <s v="TAM"/>
        <s v="CCWITEL"/>
        <s v="Teknisi"/>
        <s v="Sales Force"/>
        <n v="147"/>
      </sharedItems>
    </cacheField>
    <cacheField name="Nama Pelanggan" numFmtId="0">
      <sharedItems/>
    </cacheField>
    <cacheField name="Relasi" numFmtId="0">
      <sharedItems/>
    </cacheField>
    <cacheField name="Cabut add on" numFmtId="0">
      <sharedItems/>
    </cacheField>
    <cacheField name="alasan cabut(kategori)" numFmtId="0">
      <sharedItems count="14">
        <s v="product"/>
        <s v="price"/>
        <s v="process"/>
        <s v="physical evident"/>
        <s v="pelanggan tidak pernah permintaan downgrade"/>
        <s v="people"/>
        <s v="pelanggan tidak pernah permintaan cabut"/>
        <s v="pelanggan tidak permintaan pencabutan,dan plc masih aktif"/>
        <s v="pelanggan membatalkan pencabutannya,dan masih berlangganan plcnya"/>
        <s v="pelanggan tidak pernah permintaan cabut ,paket pun masih aktif"/>
        <s v="pelanggan tidak pernah permintaan pencabutan"/>
        <s v="pelanggan tidak pernah permintaan pencabutan,dan tv masih aktif"/>
        <s v="pelanggan tidak permintaan downgrade"/>
        <s v="product " u="1"/>
      </sharedItems>
    </cacheField>
    <cacheField name="Detail 1" numFmtId="0">
      <sharedItems containsBlank="1" count="21">
        <s v="jarang digunakan"/>
        <s v="efisiensi"/>
        <s v="kendala teknis"/>
        <s v="mahal"/>
        <s v="user berkurang"/>
        <s v="sering gangguan"/>
        <s v="tidak merasa berlangganan"/>
        <s v="cukup dengan kec sebelumnya"/>
        <m/>
        <s v="ganti paket "/>
        <s v="salah input paket"/>
        <s v="pindah alamat"/>
        <s v="chanel tidak menarik"/>
        <s v="informasi tidak sesuai"/>
        <s v="konten tidak menarik"/>
        <s v="tidak ada tv"/>
        <s v="tv rusak"/>
        <s v="cabut indihome"/>
        <s v="belum ada pemasangan"/>
        <s v="sudah ada smarttv"/>
        <s v="ganti paket" u="1"/>
      </sharedItems>
    </cacheField>
    <cacheField name="Detail 2" numFmtId="0">
      <sharedItems containsBlank="1"/>
    </cacheField>
    <cacheField name="berapa kisaran yang diinginkan pelanggan?" numFmtId="0">
      <sharedItems containsBlank="1"/>
    </cacheField>
    <cacheField name=" bagaimana kualitas produk kami" numFmtId="0">
      <sharedItems containsBlank="1" count="7">
        <s v="sangat bagus"/>
        <s v="bagus"/>
        <s v="cukup bagus"/>
        <s v="tidak bagus"/>
        <m/>
        <s v="kurang bagus"/>
        <s v="belum ada pemakaian"/>
      </sharedItems>
    </cacheField>
    <cacheField name="Rate" numFmtId="0">
      <sharedItems containsString="0" containsBlank="1" containsNumber="1" containsInteger="1" minValue="1" maxValue="5"/>
    </cacheField>
    <cacheField name="detail rate 1-2" numFmtId="0">
      <sharedItems containsBlank="1"/>
    </cacheField>
    <cacheField name="Bagaimana penyampaian dari agent kami?" numFmtId="0">
      <sharedItems containsBlank="1" count="6">
        <m/>
        <s v="jelas"/>
        <s v="cukup jelas"/>
        <s v="sangat jelas"/>
        <s v="kurang jelas"/>
        <s v="tidak jelas"/>
      </sharedItems>
    </cacheField>
    <cacheField name="Rate2" numFmtId="0">
      <sharedItems containsString="0" containsBlank="1" containsNumber="1" containsInteger="1" minValue="1" maxValue="5"/>
    </cacheField>
    <cacheField name="apakah ada saran untuk agent (pls,tam,147,dll)" numFmtId="0">
      <sharedItems containsBlank="1"/>
    </cacheField>
    <cacheField name="alasan awal pelanggan berlangganan" numFmtId="0">
      <sharedItems containsBlank="1" count="5">
        <s v="terpaksa"/>
        <s v="butuh"/>
        <s v="tertarik"/>
        <m/>
        <s v="tertarik "/>
      </sharedItems>
    </cacheField>
    <cacheField name="Saran untuk telkom?" numFmtId="0">
      <sharedItems containsBlank="1" count="8">
        <m/>
        <s v="tingkatkan kualitas produk"/>
        <s v="tarif lebih terjangkau"/>
        <s v="tingkatkan pelayanan petugas"/>
        <s v="berikan informasi yang sesuai"/>
        <s v="perbanyak channel"/>
        <s v="belum ada saran"/>
        <s v="perluas jaringan"/>
      </sharedItems>
    </cacheField>
    <cacheField name="prose cabut sulit" numFmtId="0">
      <sharedItems containsBlank="1" count="28">
        <s v="tidak"/>
        <s v="ya,prosesnya lama"/>
        <m/>
        <s v="ya,karena harus ketelkomnya"/>
        <s v="ya,karena harus nelfon berkali-kali"/>
        <s v="ya,prosesnya sampai minggu "/>
        <s v="ya,susah menghubunginya"/>
        <s v="ya,karena masih dikenakan iurannya"/>
        <s v="ya,responnya lama"/>
        <s v="ya,sudah beberapa kali melapor pencabutan namun tetap dikenakan biaya"/>
        <s v="ya,sampai 8 bulan belum diproses-proses dan tetap dikenakan tagihannya"/>
        <s v="ya,karena permintaan dari bulan 8 ,namun hingga saat ini tagihannya masih ada padahal indiboxnya sudah tidak aktif"/>
        <s v="ya,karena tagihannya ada"/>
        <s v="ya,pelanggan sudah migrasi namun tagihannya masih ada"/>
        <s v="ya,saat menghubungi call centernya"/>
        <s v="ya,banyak persyaratannya"/>
        <s v="ya,karena sudah berbulan-bulan tidak diproses ,pelanggan pun dikenakan tagihannya"/>
        <s v="ya,sudah dihubungi ke 147 ,ternyata tidak bisa dan harus ketelkomnya"/>
        <s v="ya,saat di call center aja berbelit-belit dan tidak mengerti"/>
        <s v="ya,terlalu persyaratannya"/>
        <s v="ya,tidak diproses-proses"/>
        <s v="ya,karena masih ada tagihhannya"/>
        <s v="ya,pelayanannya lambat "/>
        <s v="ya,pelanggan di bulan 11 masih dikenakan tagihannya "/>
        <s v="ya,"/>
        <s v="ya,tagihannya masih sama"/>
        <s v="ya,prosesnya lama dan tagihannya masih ada"/>
        <s v="ya,tagihannya masih a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n v="5"/>
    <s v="RIDAR"/>
    <x v="0"/>
    <n v="3.0000000328001901E+19"/>
    <n v="3.0000000324461801E+19"/>
    <n v="111512302045"/>
    <s v="INETF50M"/>
    <s v="INETF100M"/>
    <d v="2020-08-25T00:00:00"/>
    <d v="2020-06-15T00:00:00"/>
    <s v="PLASA"/>
    <s v="PLASA"/>
    <n v="85272038723"/>
    <s v="PL131000;YADI YANSYAH;085272038723;DOWN 50MB PHOENIX"/>
    <s v="[PLSCSR:PL131000];TBH;YADI YANSYAH;085272038723;UPGRADE SPEED KE 100MBPS PHOENIX"/>
    <s v="monic"/>
    <x v="0"/>
    <m/>
    <m/>
    <m/>
    <m/>
    <m/>
    <m/>
    <m/>
    <m/>
    <m/>
    <m/>
    <m/>
    <m/>
    <m/>
    <m/>
    <m/>
    <m/>
  </r>
  <r>
    <x v="1"/>
    <n v="31"/>
    <s v="KUDUS"/>
    <x v="0"/>
    <n v="3.0000000327092601E+19"/>
    <n v="3.0000000325761602E+19"/>
    <n v="141570100177"/>
    <s v="INETF50M"/>
    <s v="INETF100M"/>
    <d v="2020-08-06T00:00:00"/>
    <d v="2020-07-07T00:00:00"/>
    <s v="PLASA"/>
    <s v="PLASA"/>
    <n v="81334137375"/>
    <s v="PLSCSR ;RMB ;PL197997 ;PERMINTAAN PAK WELLY; 0895367079258;MO_DOWNGRADE SINGLE PLAY 50MBPS"/>
    <s v="PLSCSR ;RMB ;PL197997 ;PERMINTAAN KEJARI REMBANG; 0895367079258 ; MO_UP SINGLE PLAY 100MBPS"/>
    <s v="monic"/>
    <x v="0"/>
    <m/>
    <m/>
    <m/>
    <m/>
    <m/>
    <m/>
    <m/>
    <m/>
    <m/>
    <m/>
    <m/>
    <m/>
    <m/>
    <m/>
    <m/>
    <m/>
  </r>
  <r>
    <x v="1"/>
    <n v="31"/>
    <s v="KUDUS"/>
    <x v="0"/>
    <n v="3.00000003278046E+19"/>
    <n v="3.00000003266246E+19"/>
    <n v="142539103418"/>
    <s v="INETF10M"/>
    <s v="INETF50M"/>
    <d v="2020-08-19T00:00:00"/>
    <d v="2020-07-26T00:00:00"/>
    <s v="PLASA"/>
    <s v="PLASA"/>
    <n v="85100317845"/>
    <s v="BTLCAPL84603DG INET USE 260 K KARENA DI UPGRADE PUTANYA 100 MBPS"/>
    <s v="SOC ; 96178 ; SETYANTO ; 142539103418 ; 081225021172 ; Upgrade speed 50Mbps ; 25/07/2020 ; 19;26"/>
    <s v="monic"/>
    <x v="0"/>
    <m/>
    <m/>
    <m/>
    <m/>
    <m/>
    <m/>
    <m/>
    <m/>
    <m/>
    <m/>
    <m/>
    <m/>
    <m/>
    <m/>
    <m/>
    <m/>
  </r>
  <r>
    <x v="1"/>
    <n v="31"/>
    <s v="KUDUS"/>
    <x v="0"/>
    <n v="3.0000000328346001E+19"/>
    <n v="3.00000003194503E+19"/>
    <n v="146593100388"/>
    <s v="INETF20M"/>
    <s v="INETF50M"/>
    <d v="2020-09-01T00:00:00"/>
    <d v="2020-01-27T00:00:00"/>
    <s v="PLASA"/>
    <s v="CC WITEL"/>
    <n v="82229665156"/>
    <s v="SOC ; 166809; 146593100388 ; Ifan Dwi Wahyudi ; 082229665156 ; migrasi paket ke 1p internet 20Mbps (down revenue); 01/09/2020 ; 14:37"/>
    <s v="SOC ; 101677 ; 146593100388 ; Ifan Wahyuee ; Migrasi ke paket Phoenix speed 50 Mbps ; 082229665156 ; 25-1-2020 ; 15:40"/>
    <s v="monic"/>
    <x v="0"/>
    <m/>
    <m/>
    <m/>
    <m/>
    <m/>
    <m/>
    <m/>
    <m/>
    <m/>
    <m/>
    <m/>
    <m/>
    <m/>
    <m/>
    <m/>
    <m/>
  </r>
  <r>
    <x v="1"/>
    <n v="31"/>
    <s v="KUDUS"/>
    <x v="0"/>
    <n v="3.0000000327036101E+19"/>
    <n v="3.00000003240552E+19"/>
    <n v="142508100605"/>
    <s v="INETF20M"/>
    <s v="INETF100M"/>
    <d v="2020-08-05T00:00:00"/>
    <d v="2020-06-04T00:00:00"/>
    <s v="PLASA"/>
    <s v="CC WITEL"/>
    <n v="85290335332"/>
    <s v="IN72582641[142508100605/bp.iwan /085290335332] T1 / 42481 / COM / bp.iwan / 142508100605 / downgrade ke paket PHONIX kec 20 Mbps"/>
    <s v="MYIN017-04062001071;CUST;100 Mbps (New Internet Fair Usage Speed);Iwan Safrudin;142508100605/085290335332"/>
    <s v="monic"/>
    <x v="1"/>
    <m/>
    <m/>
    <m/>
    <m/>
    <m/>
    <m/>
    <m/>
    <m/>
    <m/>
    <m/>
    <m/>
    <m/>
    <m/>
    <m/>
    <m/>
    <m/>
  </r>
  <r>
    <x v="1"/>
    <n v="31"/>
    <s v="KUDUS"/>
    <x v="0"/>
    <n v="3.0000000328618E+19"/>
    <n v="3.00000003273955E+19"/>
    <n v="141568106681"/>
    <s v="INETF20M"/>
    <s v="INETF100M"/>
    <d v="2020-09-07T00:00:00"/>
    <d v="2020-08-10T00:00:00"/>
    <s v="PLASA"/>
    <s v="PLASA"/>
    <n v="81249629320"/>
    <s v="PLSCSR;PWD;PL44099;20MB;GANTI PAKET;081249629320"/>
    <s v="PLSCSR;PWD;PL44099;GANTI 100MB;STREAMIK;081249629320"/>
    <s v="monic"/>
    <x v="0"/>
    <m/>
    <m/>
    <m/>
    <m/>
    <m/>
    <m/>
    <m/>
    <m/>
    <m/>
    <m/>
    <m/>
    <m/>
    <m/>
    <m/>
    <m/>
    <m/>
  </r>
  <r>
    <x v="1"/>
    <n v="31"/>
    <s v="KUDUS"/>
    <x v="0"/>
    <n v="3.0000000329158201E+19"/>
    <n v="3.0000000322135101E+19"/>
    <n v="146551109431"/>
    <s v="INETF10M"/>
    <s v="INETF20M"/>
    <d v="2020-09-21T00:00:00"/>
    <d v="2020-04-19T00:00:00"/>
    <s v="PLASA"/>
    <s v="PLASA"/>
    <n v="82220902323"/>
    <s v="PLSCSR;PL44089;PAT;KUKUH;SUGIH;082220902323;DOWNGRADE 10MBPS PHOENIX 280K;APS"/>
    <s v="IN65893785[146551109431/BPK SUGIARTO/082220902323] 75518 / INF / bp sugiarto / 02954101304 /migrasi dari 3p ke 2p PHOENIX speed 20mbps REFER TO IN64460983"/>
    <s v="monic"/>
    <x v="0"/>
    <m/>
    <m/>
    <m/>
    <m/>
    <m/>
    <m/>
    <m/>
    <m/>
    <m/>
    <m/>
    <m/>
    <m/>
    <m/>
    <m/>
    <m/>
    <m/>
  </r>
  <r>
    <x v="1"/>
    <n v="31"/>
    <s v="KUDUS"/>
    <x v="0"/>
    <n v="3.00000003294278E+19"/>
    <n v="3.0000000327112401E+19"/>
    <n v="142598103653"/>
    <s v="INETF50M"/>
    <s v="INETF100M"/>
    <d v="2020-09-27T00:00:00"/>
    <d v="2020-08-07T00:00:00"/>
    <s v="PLASA"/>
    <s v="CC WITEL"/>
    <n v="81393588150"/>
    <s v="SOC ; 171880 ; DIYAH NOVIYA FURQONIYAH  ; 142598103653  ; 081393588150 ; Downgrade dari 100mbps ke 50mbps ;  27 september 2020 ; 15.28"/>
    <s v="SOC ; 106730 ; Makin Gingers ; 142598103653 ; 081393588150 ; up speed ke 100Mbps ; 06 Agustus 2020 ; 14.38"/>
    <s v="monic"/>
    <x v="0"/>
    <m/>
    <m/>
    <m/>
    <m/>
    <m/>
    <m/>
    <m/>
    <m/>
    <m/>
    <m/>
    <m/>
    <m/>
    <m/>
    <m/>
    <m/>
    <m/>
  </r>
  <r>
    <x v="1"/>
    <n v="31"/>
    <s v="KUDUS"/>
    <x v="0"/>
    <n v="3.0000000327590601E+19"/>
    <n v="3.00000003249869E+19"/>
    <n v="142519102453"/>
    <s v="INETF50M"/>
    <s v="INETF100M"/>
    <d v="2020-08-13T00:00:00"/>
    <d v="2020-06-25T00:00:00"/>
    <s v="PLASA"/>
    <s v="INBOUND 147"/>
    <n v="81319233513"/>
    <s v="i147;42369;DOWN;downgrade ke kec 50 mbps paket pelanggan streamix ;615k blm ppn 10% ;bp jamal;142519102453;082157902283;13 agustus 2020; 21.27pm"/>
    <s v="MYIN017-25062004375;CUST;100 Mbps (New Internet Fair Usage Speed);Aditya Agung S;142519102453/082134682827"/>
    <s v="monic"/>
    <x v="1"/>
    <m/>
    <m/>
    <m/>
    <m/>
    <m/>
    <m/>
    <m/>
    <m/>
    <m/>
    <m/>
    <m/>
    <m/>
    <m/>
    <m/>
    <m/>
    <m/>
  </r>
  <r>
    <x v="1"/>
    <n v="31"/>
    <s v="KUDUS"/>
    <x v="0"/>
    <n v="3.0000000328144802E+19"/>
    <n v="3.0000000317521601E+19"/>
    <n v="142599100327"/>
    <s v="INETF10M"/>
    <s v="INETF20M"/>
    <d v="2020-08-28T00:00:00"/>
    <d v="2019-11-18T00:00:00"/>
    <s v="PLASA"/>
    <s v="CC WITEL"/>
    <n v="81999960808"/>
    <s v="PENYESUAIAN PAKET 10M PHOENIX;280K"/>
    <s v="[PLSCSR:PL63928];PAT;VERA;DIAN;081999960808;IH 20M;2P PHOENIX;280KUP SOLIKIN"/>
    <s v="monic"/>
    <x v="0"/>
    <m/>
    <m/>
    <m/>
    <m/>
    <m/>
    <m/>
    <m/>
    <m/>
    <m/>
    <m/>
    <m/>
    <m/>
    <m/>
    <m/>
    <m/>
    <m/>
  </r>
  <r>
    <x v="1"/>
    <n v="31"/>
    <s v="KUDUS"/>
    <x v="0"/>
    <n v="3.00000003270528E+19"/>
    <n v="3.0000000324291199E+19"/>
    <n v="141568107268"/>
    <s v="INETF10M"/>
    <s v="INETF100M"/>
    <d v="2020-08-13T00:00:00"/>
    <d v="2020-06-11T00:00:00"/>
    <s v="PLASA"/>
    <s v="PLASA"/>
    <m/>
    <s v="PLSCSR;PWD;PL44099;UPGRADE;2P-3P;SEPUDIN; 082227821810"/>
    <s v="MYIN017-10062002412;CUST;100 Mbps (New Internet Fair Usage Speed);Agus Priyanto;141568107268/082227821810"/>
    <s v="monic"/>
    <x v="1"/>
    <m/>
    <m/>
    <m/>
    <m/>
    <m/>
    <m/>
    <m/>
    <m/>
    <m/>
    <m/>
    <m/>
    <m/>
    <m/>
    <m/>
    <m/>
    <m/>
  </r>
  <r>
    <x v="1"/>
    <n v="31"/>
    <s v="KUDUS"/>
    <x v="0"/>
    <n v="3.00000003277532E+19"/>
    <n v="3.0000000325486899E+19"/>
    <n v="146593109055"/>
    <s v="INETF20M"/>
    <s v="INETF50M"/>
    <d v="2020-08-18T00:00:00"/>
    <d v="2020-07-02T00:00:00"/>
    <s v="PLASA"/>
    <s v="PLASA"/>
    <n v="82338312194"/>
    <s v="PLSCSR;PL97833;JPR;DOWNGRADE 20 MBPS;UPT BALAI LATIHAN KERJA (BLK);082338312194;18-08-2020"/>
    <s v="PLSCSR;PL97833;JPR;UPGRED SPEED 50 MBPS;BLK PECANGAAN;081336295059;02-07-2020"/>
    <s v="monic"/>
    <x v="0"/>
    <m/>
    <m/>
    <m/>
    <m/>
    <m/>
    <m/>
    <m/>
    <m/>
    <m/>
    <m/>
    <m/>
    <m/>
    <m/>
    <m/>
    <m/>
    <m/>
  </r>
  <r>
    <x v="1"/>
    <n v="31"/>
    <s v="KUDUS"/>
    <x v="0"/>
    <n v="3.0000000328322998E+19"/>
    <n v="3.0000000323169898E+19"/>
    <s v="s"/>
    <s v="INETC10M"/>
    <s v="INETF20M"/>
    <d v="2020-09-01T00:00:00"/>
    <d v="2020-05-13T00:00:00"/>
    <s v="PLASA"/>
    <s v="CC WITEL"/>
    <n v="82137017361"/>
    <s v="SOC ; 99493 ; MUHAMMAD KHOIRUN NIAM ; 142598103778 ; 085740800462 ; migrasi ke paket HSI Gamers 10 Mbps ; 01-09-2020 ; 08:21"/>
    <s v="SOC ; 144915 ; 142598103778 ; 085740800462 ; MUHAMMAD KHOIRUN NIAM ; Upgrade ke 20 Mbps single play ; 13 Mei 2020 ; 12.41"/>
    <s v="monic"/>
    <x v="0"/>
    <m/>
    <m/>
    <m/>
    <m/>
    <m/>
    <m/>
    <m/>
    <m/>
    <m/>
    <m/>
    <m/>
    <m/>
    <m/>
    <m/>
    <m/>
    <m/>
  </r>
  <r>
    <x v="2"/>
    <n v="52"/>
    <s v="MAKASSAR"/>
    <x v="0"/>
    <n v="3.0000000327092802E+19"/>
    <n v="3.00000003261191E+19"/>
    <n v="172106205383"/>
    <s v="INETF20M"/>
    <s v="INETF100M"/>
    <d v="2020-08-06T00:00:00"/>
    <d v="2020-07-16T00:00:00"/>
    <s v="PLASA"/>
    <s v="PLASA"/>
    <n v="8124211009"/>
    <s v="PLS;PTR;PL108815;RASBI;08124211009;DOWNGRADE 20MBPS STREAMIX"/>
    <s v="PKSCSR;PL72444;RIDHO;PTR;RASBI;08124211009;081340649784;UP 100MBPS STREAMIX"/>
    <s v="monic"/>
    <x v="0"/>
    <m/>
    <m/>
    <m/>
    <m/>
    <m/>
    <m/>
    <m/>
    <m/>
    <m/>
    <m/>
    <m/>
    <m/>
    <m/>
    <m/>
    <m/>
    <m/>
  </r>
  <r>
    <x v="2"/>
    <n v="52"/>
    <s v="MAKASSAR"/>
    <x v="0"/>
    <n v="3.0000000328101499E+19"/>
    <n v="3.0000000327850299E+19"/>
    <n v="172108315891"/>
    <s v="INETF10M"/>
    <s v="INETF20M"/>
    <d v="2020-08-27T00:00:00"/>
    <d v="2020-08-20T00:00:00"/>
    <s v="PLASA"/>
    <s v="PLASA"/>
    <n v="81241326136"/>
    <s v="PLS;BAL;PL45092;ST NURBAYA;081241326136;DOWNGRADE 10MBPS"/>
    <s v="PLS;BAL;PL45092;NURBAYA;081241326136;OFFRWA;DEAL UP 20MBPS;13k"/>
    <s v="monic"/>
    <x v="0"/>
    <m/>
    <m/>
    <m/>
    <m/>
    <m/>
    <m/>
    <m/>
    <m/>
    <m/>
    <m/>
    <m/>
    <m/>
    <m/>
    <m/>
    <m/>
    <m/>
  </r>
  <r>
    <x v="2"/>
    <n v="52"/>
    <s v="MAKASSAR"/>
    <x v="0"/>
    <n v="3.0000000329011499E+19"/>
    <n v="3.0000000328932098E+19"/>
    <n v="172101823304"/>
    <s v="INETF20M"/>
    <s v="INETF30M"/>
    <d v="2020-09-17T00:00:00"/>
    <d v="2020-09-15T00:00:00"/>
    <s v="PLASA"/>
    <s v="PLASA"/>
    <n v="81242155616"/>
    <s v="PLS;PTR;PL197509;RUSMIN;081242155616;MO INET ONLY 20 MBPS"/>
    <s v="MYIN017-15092002429;CUST;30 Mbps (New Internet Fair Usage Speed);muhammad rusmin;172101823304/081242155616"/>
    <s v="monic"/>
    <x v="1"/>
    <m/>
    <m/>
    <m/>
    <m/>
    <m/>
    <m/>
    <m/>
    <m/>
    <m/>
    <m/>
    <m/>
    <m/>
    <m/>
    <m/>
    <m/>
    <m/>
  </r>
  <r>
    <x v="2"/>
    <n v="52"/>
    <s v="MAKASSAR"/>
    <x v="0"/>
    <n v="3.0000000327385399E+19"/>
    <n v="3.0000000321578E+19"/>
    <n v="172103801256"/>
    <s v="INETF20M"/>
    <s v="INETF100M"/>
    <d v="2020-08-10T00:00:00"/>
    <d v="2020-04-03T00:00:00"/>
    <s v="PLASA"/>
    <s v="PLASA"/>
    <n v="85235684799"/>
    <s v="PLS;PTR;PL197296;BASRI;085235684799;MO 20MBPS SINGLE PLAY"/>
    <s v="MYIN017-01042002599;CUST;100 Mbps (New Internet Fair Usage Speed);Basri;172103801256/085235684799"/>
    <s v="monic"/>
    <x v="1"/>
    <m/>
    <m/>
    <m/>
    <m/>
    <m/>
    <m/>
    <m/>
    <m/>
    <m/>
    <m/>
    <m/>
    <m/>
    <m/>
    <m/>
    <m/>
    <m/>
  </r>
  <r>
    <x v="0"/>
    <n v="9"/>
    <s v="SUMSEL"/>
    <x v="0"/>
    <n v="3.0000000328867E+19"/>
    <n v="3.00000003280466E+19"/>
    <n v="111708105854"/>
    <s v="INETC20M"/>
    <s v="INETF30M"/>
    <d v="2020-09-14T00:00:00"/>
    <d v="2020-08-26T00:00:00"/>
    <s v="PLASA"/>
    <s v="INBOUND 147"/>
    <n v="82244442013"/>
    <s v="i147;42275;MIG; migrasi ke paket HSI IndiHome Gamers (2P) kec 20 mbps  395.000 + ppn 10%;bertus ;111708105854;081929392220;14/09/2020;11:08"/>
    <s v="MYIN017-26082004715;CUST;30 Mbps (New Internet Fair Usage Speed);Bertus;111708105854/081929392220"/>
    <s v="monic"/>
    <x v="1"/>
    <m/>
    <m/>
    <m/>
    <m/>
    <m/>
    <m/>
    <m/>
    <m/>
    <m/>
    <m/>
    <m/>
    <m/>
    <m/>
    <m/>
    <m/>
    <m/>
  </r>
  <r>
    <x v="0"/>
    <n v="9"/>
    <s v="SUMSEL"/>
    <x v="0"/>
    <n v="3.0000000329492701E+19"/>
    <n v="3.0000000326521598E+19"/>
    <n v="111731109000"/>
    <s v="INETF10M"/>
    <s v="INETF20M"/>
    <d v="2020-09-29T00:00:00"/>
    <d v="2020-07-23T00:00:00"/>
    <s v="PLASA"/>
    <s v="CC WITEL"/>
    <n v="81373648167"/>
    <s v="DOWNGRADE PHOENIX 10 MBPS"/>
    <s v="[PLSCSR:PL85172];LLG;MASTATIK;081373648167;UPGARDE 20 MBPS PHOENIX"/>
    <s v="monic"/>
    <x v="0"/>
    <m/>
    <m/>
    <m/>
    <m/>
    <m/>
    <m/>
    <m/>
    <m/>
    <m/>
    <m/>
    <m/>
    <m/>
    <m/>
    <m/>
    <m/>
    <m/>
  </r>
  <r>
    <x v="0"/>
    <n v="9"/>
    <s v="SUMSEL"/>
    <x v="0"/>
    <n v="3.0000000327215899E+19"/>
    <n v="3.0000000322911302E+19"/>
    <n v="111722106646"/>
    <s v="INETF10M"/>
    <s v="INETF30M"/>
    <d v="2020-08-07T00:00:00"/>
    <d v="2020-05-06T00:00:00"/>
    <s v="PLASA"/>
    <s v="PLASA"/>
    <n v="895418910609"/>
    <s v="[PLSCSR:PL099547];BTA;ERLISDAH;081384514035;RETENSI PELANGGAN MIGRASI KE 10 MBPS LOWER VALUE"/>
    <s v="MYIN017-04052000740;CUST;30 Mbps (New Internet Fair Usage Speed);Oka Amanda;111722106646/0895418910609"/>
    <s v="monic"/>
    <x v="1"/>
    <m/>
    <m/>
    <m/>
    <m/>
    <m/>
    <m/>
    <m/>
    <m/>
    <m/>
    <m/>
    <m/>
    <m/>
    <m/>
    <m/>
    <m/>
    <m/>
  </r>
  <r>
    <x v="2"/>
    <n v="52"/>
    <s v="MAKASSAR"/>
    <x v="0"/>
    <n v="3.0000000327260099E+19"/>
    <n v="3.0000000326042399E+19"/>
    <n v="172107811488"/>
    <s v="INETF10M"/>
    <s v="INETF50M"/>
    <d v="2020-08-10T00:00:00"/>
    <d v="2020-07-14T00:00:00"/>
    <s v="PLASA"/>
    <s v="PLASA"/>
    <n v="81343613963"/>
    <s v="PLSCSR;PL98001;SUD;WANDI;H.sulaiman; 081343969684 ;AO 2P-3P 10 MBPS STREAMIX"/>
    <s v="PLSCSR;PL98001;SUD;WANDI;H.sulaiman;085334833964;AO UP 50 MBPS PHOENIX"/>
    <s v="monic"/>
    <x v="0"/>
    <m/>
    <m/>
    <m/>
    <m/>
    <m/>
    <m/>
    <m/>
    <m/>
    <m/>
    <m/>
    <m/>
    <m/>
    <m/>
    <m/>
    <m/>
    <m/>
  </r>
  <r>
    <x v="2"/>
    <n v="52"/>
    <s v="MAKASSAR"/>
    <x v="0"/>
    <n v="3.0000000329263501E+19"/>
    <n v="3.0000000320846201E+19"/>
    <n v="172108316459"/>
    <s v="INETF10M"/>
    <s v="INETF20M"/>
    <d v="2020-09-23T00:00:00"/>
    <d v="2020-03-10T00:00:00"/>
    <s v="PLASA"/>
    <s v="PLASA"/>
    <n v="85254184658"/>
    <s v="PLS;PTR;PL108815;TALIF;085254184658;DOWNGRADE PHOENIX 10MBPS;CABUT USEE TV"/>
    <s v="PLS;PTR;PL108815;TALIF;085254184658;AO FIT 20MBPS"/>
    <s v="monic"/>
    <x v="0"/>
    <m/>
    <m/>
    <m/>
    <m/>
    <m/>
    <m/>
    <m/>
    <m/>
    <m/>
    <m/>
    <m/>
    <m/>
    <m/>
    <m/>
    <m/>
    <m/>
  </r>
  <r>
    <x v="2"/>
    <n v="52"/>
    <s v="MAKASSAR"/>
    <x v="0"/>
    <n v="3.0000000329358598E+19"/>
    <n v="3.0000000325931999E+19"/>
    <n v="172108305140"/>
    <s v="INETF10M"/>
    <s v="INETF20M"/>
    <d v="2020-09-25T00:00:00"/>
    <d v="2020-07-10T00:00:00"/>
    <s v="PLASA"/>
    <s v="PLASA"/>
    <n v="82346708907"/>
    <s v="PLS;GOW;PL45098;FITRIYANI;082346708907;ADD USEETV STREAMIX 10 MBPS"/>
    <s v="PLS;GOW;PL45098;RATNA;FITRY;082346708907;RETENSI 1P INET ONLY 20 MBP"/>
    <s v="monic"/>
    <x v="0"/>
    <m/>
    <m/>
    <m/>
    <m/>
    <m/>
    <m/>
    <m/>
    <m/>
    <m/>
    <m/>
    <m/>
    <m/>
    <m/>
    <m/>
    <m/>
    <m/>
  </r>
  <r>
    <x v="1"/>
    <n v="30"/>
    <s v="SOLO"/>
    <x v="0"/>
    <n v="3.0000000328136602E+19"/>
    <n v="3.00000003172473E+19"/>
    <n v="142567400051"/>
    <s v="INETF10M"/>
    <s v="INETF20M"/>
    <d v="2020-08-28T00:00:00"/>
    <d v="2019-11-07T00:00:00"/>
    <s v="PLASA"/>
    <s v="PLASA"/>
    <n v="82240001000"/>
    <s v="BTLCA;PL92058;DG;3P-2P;20M-10M;PHOENIX;280K;CA USEE TV;TV JARANG DITONTON DAN EFISIEN ANGGARAN;AGUS;082240001000"/>
    <s v="[PLSCSR:PL92058]:KAS;ANIEK;AGUS;082240001000;REWARD ADD ON;UPGRADE 10MBPS-20MBPS;3P;FIT EXTRA SPORT;360K"/>
    <s v="monic"/>
    <x v="0"/>
    <m/>
    <m/>
    <m/>
    <m/>
    <m/>
    <m/>
    <m/>
    <m/>
    <m/>
    <m/>
    <m/>
    <m/>
    <m/>
    <m/>
    <m/>
    <m/>
  </r>
  <r>
    <x v="1"/>
    <n v="30"/>
    <s v="SOLO"/>
    <x v="0"/>
    <n v="3.0000000327392698E+19"/>
    <n v="3.0000000323160302E+19"/>
    <n v="142566100844"/>
    <s v="INETF30M"/>
    <s v="INETF50M"/>
    <d v="2020-08-10T00:00:00"/>
    <d v="2020-05-13T00:00:00"/>
    <s v="PLASA"/>
    <s v="INBOUND 147"/>
    <n v="8175484117"/>
    <s v="IN72804383 [142566100844/BU IKE/081933882009] T1 / login / COM / bu ike / 0271857568 / minta downgrade ke kec 30 mbps seperti sebelumnya /147"/>
    <s v="MYIN017-12052001136;CUST;50 Mbps (New Internet Fair Usage Speed);Bayu;142566100844/08175484117"/>
    <s v="monic"/>
    <x v="1"/>
    <m/>
    <m/>
    <m/>
    <m/>
    <m/>
    <m/>
    <m/>
    <m/>
    <m/>
    <m/>
    <m/>
    <m/>
    <m/>
    <m/>
    <m/>
    <m/>
  </r>
  <r>
    <x v="1"/>
    <n v="30"/>
    <s v="SOLO"/>
    <x v="0"/>
    <n v="3.0000000329372099E+19"/>
    <n v="3.0000000328746902E+19"/>
    <n v="142566100779"/>
    <s v="INETF10M"/>
    <s v="INETF20M"/>
    <d v="2020-09-25T00:00:00"/>
    <d v="2020-09-10T00:00:00"/>
    <s v="PLASA"/>
    <s v="CC WITEL"/>
    <n v="85642494523"/>
    <s v="penyesuaian paket ke 10Mb"/>
    <s v="[PLSCSR:PL163352]SLO;Dhany Asihanto;081225903999;Upgrade Speed 20Mb"/>
    <s v="monic"/>
    <x v="0"/>
    <m/>
    <m/>
    <m/>
    <m/>
    <m/>
    <m/>
    <m/>
    <m/>
    <m/>
    <m/>
    <m/>
    <m/>
    <m/>
    <m/>
    <m/>
    <m/>
  </r>
  <r>
    <x v="1"/>
    <n v="30"/>
    <s v="SOLO"/>
    <x v="0"/>
    <n v="3.0000000328391901E+19"/>
    <n v="3.0000000322532401E+19"/>
    <n v="141555102617"/>
    <s v="INETF20M"/>
    <s v="INETF50M"/>
    <d v="2020-09-03T00:00:00"/>
    <d v="2020-04-29T00:00:00"/>
    <s v="PLASA"/>
    <s v="PLASA"/>
    <n v="85803203316"/>
    <s v="BTLCA;PLS;SKH;PL61883;YUSUP;081548572947;DG 20MBPS 330K;INFOOK;EFI TAG;IPUL"/>
    <s v="PLS;SKH;PL61883;YUSUP;081548572947;UPG 50MBPS 560K;;INFOOK;IPUL"/>
    <s v="monic"/>
    <x v="0"/>
    <m/>
    <m/>
    <m/>
    <m/>
    <m/>
    <m/>
    <m/>
    <m/>
    <m/>
    <m/>
    <m/>
    <m/>
    <m/>
    <m/>
    <m/>
    <m/>
  </r>
  <r>
    <x v="1"/>
    <n v="30"/>
    <s v="SOLO"/>
    <x v="0"/>
    <n v="3.00000003284997E+19"/>
    <n v="3.0000000324456301E+19"/>
    <n v="141505131859"/>
    <s v="INETFL10M"/>
    <s v="INETF20M"/>
    <d v="2020-09-05T00:00:00"/>
    <d v="2020-06-15T00:00:00"/>
    <s v="PLASA"/>
    <s v="PLASA"/>
    <n v="81244999972"/>
    <s v="BTLCA;PL109505;2P-2P PHOENIX;10MBPS 230 + PPN 10%K;PELANGGAN HC; INGIN KEMBALI KE PAKET AWAL; INFO CSR SEBELUMNYA BISA;DEVI NURYANTI;081244999972;INFOOK;RISQI"/>
    <s v="PLSCSR;SLO;PL112990;SLO;DEVI;081244999972;Upgrade 2p Phoenix 20mbps 345k+ppn;INFOOK;DONNA"/>
    <s v="monic"/>
    <x v="0"/>
    <m/>
    <m/>
    <m/>
    <m/>
    <m/>
    <m/>
    <m/>
    <m/>
    <m/>
    <m/>
    <m/>
    <m/>
    <m/>
    <m/>
    <m/>
    <m/>
  </r>
  <r>
    <x v="1"/>
    <n v="30"/>
    <s v="SOLO"/>
    <x v="0"/>
    <n v="3.0000000327766E+19"/>
    <n v="3.00000003241566E+19"/>
    <n v="142554100430"/>
    <s v="INETF20M"/>
    <s v="INETF30M"/>
    <d v="2020-08-18T00:00:00"/>
    <d v="2020-06-07T00:00:00"/>
    <s v="PLASA"/>
    <s v="PLASA"/>
    <n v="82236469291"/>
    <s v="PLS;WNG;PL197020;OKTA;RIZA,SELAKUANAK;082236469291;DG3P-1P;INETONLY20MBPS_x0009_"/>
    <s v="MYIN017-07062000784;CUST;30 Mbps (New Internet Fair Usage Speed);Muhammad Ikhsan AR;142554100430/082236469291"/>
    <s v="monic"/>
    <x v="1"/>
    <m/>
    <m/>
    <m/>
    <m/>
    <m/>
    <m/>
    <m/>
    <m/>
    <m/>
    <m/>
    <m/>
    <m/>
    <m/>
    <m/>
    <m/>
    <m/>
  </r>
  <r>
    <x v="1"/>
    <n v="30"/>
    <s v="SOLO"/>
    <x v="0"/>
    <n v="3.00000003291457E+19"/>
    <n v="3.0000000328746201E+19"/>
    <n v="141505113689"/>
    <s v="INETF10M"/>
    <s v="INETF20M"/>
    <d v="2020-09-21T00:00:00"/>
    <d v="2020-09-10T00:00:00"/>
    <s v="PLASA"/>
    <s v="CC WITEL"/>
    <n v="81325760107"/>
    <s v="PELANGGAN BATAL UPGRADE 20MBPS; KEMBALI KE 10MBPS; BY WA CC"/>
    <s v="[PLSCSR:PL112990]SLO;Tn ACHMAD AL AMIN;081325760107;Upgrade Speed 20Mb"/>
    <s v="monic"/>
    <x v="0"/>
    <m/>
    <m/>
    <m/>
    <m/>
    <m/>
    <m/>
    <m/>
    <m/>
    <m/>
    <m/>
    <m/>
    <m/>
    <m/>
    <m/>
    <m/>
    <m/>
  </r>
  <r>
    <x v="1"/>
    <n v="30"/>
    <s v="SOLO"/>
    <x v="0"/>
    <n v="3.0000000327794098E+19"/>
    <n v="3.0000000317322199E+19"/>
    <n v="141553111901"/>
    <s v="INETF20M"/>
    <s v="INETF20M"/>
    <d v="2020-08-19T00:00:00"/>
    <d v="2019-11-11T00:00:00"/>
    <s v="PLASA"/>
    <s v="PLASA"/>
    <n v="85728037021"/>
    <s v="BTLCA;PL91620;2P;IH STREAMIX 20MB;@385RB;EFISIENSI TAG;JOKO;085728037021"/>
    <s v="MYIN017-08111900126;[SPRTA87];Upgrade Speed New Internet Fair Usage Speed 20 Mbps;joko nugroho;141553111901/085728037021;MYINDIHOME_PARTNER"/>
    <s v="monic"/>
    <x v="1"/>
    <m/>
    <m/>
    <m/>
    <m/>
    <m/>
    <m/>
    <m/>
    <m/>
    <m/>
    <m/>
    <m/>
    <m/>
    <m/>
    <m/>
    <m/>
    <m/>
  </r>
  <r>
    <x v="1"/>
    <n v="30"/>
    <s v="SOLO"/>
    <x v="0"/>
    <n v="3.0000000327546601E+19"/>
    <n v="3.0000000324964798E+19"/>
    <n v="141505218695"/>
    <s v="INETF20M"/>
    <s v="INETF40M"/>
    <d v="2020-08-13T00:00:00"/>
    <d v="2020-06-24T00:00:00"/>
    <s v="PLASA"/>
    <s v="INBOUND 147"/>
    <n v="82323626911"/>
    <s v="IN73178522/147/[141505218695/MUHAMMAD YUSUF/082323626911] Non Teknis - Tagihan melonjak/ downgrade ke 20m phoenix 20m/345k blm ppn"/>
    <s v="MYIN017-24062000642;[SPLUS87];Upgrade Speed 40 Mbps (New Internet Fair Usage Speed);MUHAMMAD YUSUF;141505218695/082323626911;MYINDIHOME_PARTNER"/>
    <s v="monic"/>
    <x v="1"/>
    <m/>
    <m/>
    <m/>
    <m/>
    <m/>
    <m/>
    <m/>
    <m/>
    <m/>
    <m/>
    <m/>
    <m/>
    <m/>
    <m/>
    <m/>
    <m/>
  </r>
  <r>
    <x v="1"/>
    <n v="30"/>
    <s v="SOLO"/>
    <x v="0"/>
    <n v="3.0000000327988498E+19"/>
    <n v="3.0000000320848699E+19"/>
    <n v="142526101553"/>
    <s v="INETF10M"/>
    <s v="INETF20M"/>
    <d v="2020-08-25T00:00:00"/>
    <d v="2020-03-10T00:00:00"/>
    <s v="PLASA"/>
    <s v="PLASA"/>
    <n v="85879057160"/>
    <s v="BTLCA;PL114042;DG 2P-1P INET ONLY;10M RP 250KPPN;MARIA;085290538563;INFOOK;IQMAH"/>
    <s v="PLSCSR;SLO;PL98964;MARIA ROSIANA;085290538563;UP SPEED 2P PHOENIX 20MBPS 345K_PPN;INFOK;NINA"/>
    <s v="monic"/>
    <x v="0"/>
    <m/>
    <m/>
    <m/>
    <m/>
    <m/>
    <m/>
    <m/>
    <m/>
    <m/>
    <m/>
    <m/>
    <m/>
    <m/>
    <m/>
    <m/>
    <m/>
  </r>
  <r>
    <x v="1"/>
    <n v="30"/>
    <s v="SOLO"/>
    <x v="0"/>
    <n v="3.0000000325915599E+19"/>
    <n v="274885267"/>
    <n v="141566101667"/>
    <s v="INETF20M"/>
    <s v="INETF10M"/>
    <d v="2020-08-09T00:00:00"/>
    <d v="2017-01-19T00:00:00"/>
    <s v="PLASA"/>
    <s v="PLASA"/>
    <n v="81393304744"/>
    <s v="BTLCA;PL196974;2P 30MBPS-20MBPS;2P PHOENIX 20MB;345K;WISNUGROHO;081393304744;INFOOK;DINDA"/>
    <s v="SC3065483;AVG;KSO;ACH66;WISNU;1000MT;10M;ESSENSIAL;2PKE3P;MIG;GLD-FCL19;SPT"/>
    <s v="monic"/>
    <x v="0"/>
    <m/>
    <m/>
    <m/>
    <m/>
    <m/>
    <m/>
    <m/>
    <m/>
    <m/>
    <m/>
    <m/>
    <m/>
    <m/>
    <m/>
    <m/>
    <m/>
  </r>
  <r>
    <x v="3"/>
    <n v="46"/>
    <s v="SAMARINDA"/>
    <x v="0"/>
    <n v="3.0000000327395799E+19"/>
    <n v="3.0000000325490602E+19"/>
    <n v="161304214978"/>
    <s v="INETF20M"/>
    <s v="INETF30M"/>
    <d v="2020-08-10T00:00:00"/>
    <d v="2020-07-02T00:00:00"/>
    <s v="PLASA"/>
    <s v="PLASA"/>
    <n v="87819131965"/>
    <s v="PLSCSR;SAA;PL199530;DG;WILDAN ISKANDAR;082155356337/0;DG 3P FIT 20 MB;PTGSTDKDTG;"/>
    <s v="MYIN017-02072000420;CUST;30 Mbps (New Internet Fair Usage Speed);Wildan Iskandar;161304214978/ 085759847851"/>
    <s v="monic"/>
    <x v="1"/>
    <m/>
    <m/>
    <m/>
    <m/>
    <m/>
    <m/>
    <m/>
    <m/>
    <m/>
    <m/>
    <m/>
    <m/>
    <m/>
    <m/>
    <m/>
    <m/>
  </r>
  <r>
    <x v="3"/>
    <n v="46"/>
    <s v="SAMARINDA"/>
    <x v="0"/>
    <n v="3.00000003283688E+19"/>
    <n v="3.0000000327886402E+19"/>
    <n v="162301315477"/>
    <s v="INETF50M"/>
    <s v="INETF100M"/>
    <d v="2020-09-02T00:00:00"/>
    <d v="2020-08-22T00:00:00"/>
    <s v="PLASA"/>
    <s v="PLASA"/>
    <n v="82195478887"/>
    <s v="PLSCSR:SMR:PL113258:DG:ANRIH:082195478887:3P;DG 50 MBPS:PTGSTDKDTG"/>
    <s v="MYIN017-22082004555;CUST;100 Mbps (New Internet Fair Usage Speed);anrih roi;162301315477/082195478887"/>
    <s v="monic"/>
    <x v="1"/>
    <m/>
    <m/>
    <m/>
    <m/>
    <m/>
    <m/>
    <m/>
    <m/>
    <m/>
    <m/>
    <m/>
    <m/>
    <m/>
    <m/>
    <m/>
    <m/>
  </r>
  <r>
    <x v="3"/>
    <n v="46"/>
    <s v="SAMARINDA"/>
    <x v="0"/>
    <n v="3.0000000327540498E+19"/>
    <n v="3.0000000326749499E+19"/>
    <n v="162305201891"/>
    <s v="INETF10M"/>
    <s v="INETF30M"/>
    <d v="2020-08-13T00:00:00"/>
    <d v="2020-07-31T00:00:00"/>
    <s v="PLASA"/>
    <s v="PLASA"/>
    <n v="81348384795"/>
    <s v="PLSCSR;BOG;PL114549;DG;PUGUH WICAKSONO;081348384795;DG 3P 30MBPS TO 3P 10MBPS;PTGSDTG;"/>
    <s v="MYIN017-28072006364;CUST;30 Mbps (New Internet Fair Usage Speed);Puguh wicaksono;162305201891/081348384795"/>
    <s v="monic"/>
    <x v="1"/>
    <m/>
    <m/>
    <m/>
    <m/>
    <m/>
    <m/>
    <m/>
    <m/>
    <m/>
    <m/>
    <m/>
    <m/>
    <m/>
    <m/>
    <m/>
    <m/>
  </r>
  <r>
    <x v="0"/>
    <n v="8"/>
    <s v="BENGKULU"/>
    <x v="0"/>
    <n v="3.0000000328343699E+19"/>
    <n v="3.0000000327494799E+19"/>
    <n v="111771106590"/>
    <s v="INETF10M"/>
    <s v="INETF20M"/>
    <d v="2020-09-01T00:00:00"/>
    <d v="2020-08-12T00:00:00"/>
    <s v="PLASA"/>
    <s v="PLASA"/>
    <n v="85367364232"/>
    <s v="DOWNGRADE 10 MBPS;Indra Pranata;082282857332;PERMINTAAN PELANGGAN;WALK IN PLASA CRP"/>
    <s v="SOC ; 158070 ; Indra pranata ; 111771106590 ; 082175213047 ; Migrasi Paket 1P Single Play Inet 20 Mbps ; 12 Agustus 2020 ; 11.30"/>
    <s v="monic"/>
    <x v="0"/>
    <m/>
    <m/>
    <m/>
    <m/>
    <m/>
    <m/>
    <m/>
    <m/>
    <m/>
    <m/>
    <m/>
    <m/>
    <m/>
    <m/>
    <m/>
    <m/>
  </r>
  <r>
    <x v="0"/>
    <n v="8"/>
    <s v="BENGKULU"/>
    <x v="0"/>
    <n v="3.0000000327808401E+19"/>
    <n v="3.0000000325769601E+19"/>
    <n v="111726110018"/>
    <s v="INETF10M"/>
    <s v="INETF20M"/>
    <d v="2020-08-19T00:00:00"/>
    <d v="2020-07-07T00:00:00"/>
    <s v="PLASA"/>
    <s v="PLASA"/>
    <n v="81373554000"/>
    <s v="downgrade ke 10Mbps//pelanggan walk in plasa"/>
    <s v="[PLSCSR:29975];BNK;TOSSY;ZAKARIA;081373554000;UPGRADE 20 MBPS"/>
    <s v="monic"/>
    <x v="0"/>
    <m/>
    <m/>
    <m/>
    <m/>
    <m/>
    <m/>
    <m/>
    <m/>
    <m/>
    <m/>
    <m/>
    <m/>
    <m/>
    <m/>
    <m/>
    <m/>
  </r>
  <r>
    <x v="0"/>
    <n v="8"/>
    <s v="BENGKULU"/>
    <x v="0"/>
    <n v="3.00000003292556E+19"/>
    <n v="3.0000000324906201E+19"/>
    <n v="111771100043"/>
    <s v="INETF10M"/>
    <s v="INETF40M"/>
    <d v="2020-09-23T00:00:00"/>
    <d v="2020-06-23T00:00:00"/>
    <s v="PLASA"/>
    <s v="PLASA"/>
    <n v="73223118"/>
    <s v="DOWNGRADE 10 MBPS;Agis salim; 081373848795 ;PERMINTAAN PELANGGAN;WALK IN PLASA CRP"/>
    <s v="MYIN017-23062001723;CUST;40 Mbps (New Internet Fair Usage Speed);Ayugi zasubhi bestia;111771100043/082371065043"/>
    <s v="monic"/>
    <x v="1"/>
    <m/>
    <m/>
    <m/>
    <m/>
    <m/>
    <m/>
    <m/>
    <m/>
    <m/>
    <m/>
    <m/>
    <m/>
    <m/>
    <m/>
    <m/>
    <m/>
  </r>
  <r>
    <x v="0"/>
    <n v="8"/>
    <s v="BENGKULU"/>
    <x v="0"/>
    <n v="3.00000003280343E+19"/>
    <n v="3.00000003200077E+19"/>
    <n v="111726129840"/>
    <s v="INETF20M"/>
    <s v="INETF50M"/>
    <d v="2020-08-26T00:00:00"/>
    <d v="2020-02-17T00:00:00"/>
    <s v="PLASA"/>
    <s v="PLASA"/>
    <n v="82115914889"/>
    <s v="Migrasi Paket 20Mbps//Pelanggan walk In plasa"/>
    <s v="walk in plasa"/>
    <s v="monic"/>
    <x v="0"/>
    <m/>
    <m/>
    <m/>
    <m/>
    <m/>
    <m/>
    <m/>
    <m/>
    <m/>
    <m/>
    <m/>
    <m/>
    <m/>
    <m/>
    <m/>
    <m/>
  </r>
  <r>
    <x v="4"/>
    <n v="25"/>
    <s v="CIREBON"/>
    <x v="0"/>
    <n v="3.00000003292585E+19"/>
    <n v="3.0000000319329898E+19"/>
    <n v="131250101700"/>
    <s v="INETF50M"/>
    <s v="INETF100M"/>
    <d v="2020-09-23T00:00:00"/>
    <d v="2020-01-23T00:00:00"/>
    <s v="PLASA"/>
    <s v="PLASA"/>
    <n v="89679006542"/>
    <s v="PL35080;TOTO;0895635425424;DOWNGRADE 50MB"/>
    <s v="PLSCSR:PL35080;131250101700;UPSPEED 50MB TO 100MB;TOTO;0895635425424"/>
    <s v="monic"/>
    <x v="0"/>
    <m/>
    <m/>
    <m/>
    <m/>
    <m/>
    <m/>
    <m/>
    <m/>
    <m/>
    <m/>
    <m/>
    <m/>
    <m/>
    <m/>
    <m/>
    <m/>
  </r>
  <r>
    <x v="4"/>
    <n v="25"/>
    <s v="CIREBON"/>
    <x v="0"/>
    <n v="3.0000000329315201E+19"/>
    <n v="3.00000003232348E+19"/>
    <n v="131232138276"/>
    <s v="INETF20M"/>
    <s v="INETF50M"/>
    <d v="2020-09-24T00:00:00"/>
    <d v="2020-05-15T00:00:00"/>
    <s v="PLASA"/>
    <s v="INBOUND 147"/>
    <n v="81291196891"/>
    <s v="i147;76278;MIG; migrasi downgrade ke prestige 20mbps;BP JAMAL;131232138276;081291196891;24/09/2020;9:26"/>
    <s v="MYIN017-15052005714;CUST;50 Mbps (New Internet Fair Usage Speed);jamaluddin;131232138276/081291196891"/>
    <s v="monic"/>
    <x v="1"/>
    <m/>
    <m/>
    <m/>
    <m/>
    <m/>
    <m/>
    <m/>
    <m/>
    <m/>
    <m/>
    <m/>
    <m/>
    <m/>
    <m/>
    <m/>
    <m/>
  </r>
  <r>
    <x v="4"/>
    <n v="25"/>
    <s v="CIREBON"/>
    <x v="0"/>
    <n v="3.0000000328361501E+19"/>
    <n v="3.0000000324792001E+19"/>
    <n v="131245107631"/>
    <s v="INETF10M"/>
    <s v="INETF30M"/>
    <d v="2020-09-02T00:00:00"/>
    <d v="2020-06-22T00:00:00"/>
    <s v="PLASA"/>
    <s v="PLASA"/>
    <n v="87730000683"/>
    <s v="PLS;PRD;PL113510;SHINTA;ANI;085322345069;DOWNGRADE 1P;10MB"/>
    <s v="MYIN017-22062008153;CUST;30 Mbps (New Internet Fair Usage Speed);Andriansyah ;131245107631/087730000683"/>
    <s v="monic"/>
    <x v="1"/>
    <m/>
    <m/>
    <m/>
    <m/>
    <m/>
    <m/>
    <m/>
    <m/>
    <m/>
    <m/>
    <m/>
    <m/>
    <m/>
    <m/>
    <m/>
    <m/>
  </r>
  <r>
    <x v="4"/>
    <n v="25"/>
    <s v="CIREBON"/>
    <x v="0"/>
    <n v="3.0000000328730501E+19"/>
    <n v="3.0000000327125598E+19"/>
    <n v="131249110494"/>
    <s v="INETF20M"/>
    <s v="INETF100M"/>
    <d v="2020-09-10T00:00:00"/>
    <d v="2020-08-07T00:00:00"/>
    <s v="PLASA"/>
    <s v="PLASA"/>
    <n v="895379287202"/>
    <s v="PL83024;YBS;089660892545;DOWNGRADE 20MBPS;ORDER HENPRI"/>
    <s v="MYIN017-06082000668;CUST;100 Mbps (New Internet Fair Usage Speed);Cindy shafira ;131249110494/0895379287202"/>
    <s v="monic"/>
    <x v="1"/>
    <m/>
    <m/>
    <m/>
    <m/>
    <m/>
    <m/>
    <m/>
    <m/>
    <m/>
    <m/>
    <m/>
    <m/>
    <m/>
    <m/>
    <m/>
    <m/>
  </r>
  <r>
    <x v="4"/>
    <n v="25"/>
    <s v="CIREBON"/>
    <x v="0"/>
    <n v="3.0000000327989199E+19"/>
    <n v="3.0000000327936999E+19"/>
    <n v="131232104736"/>
    <s v="INETFL10M"/>
    <s v="INETF20M"/>
    <d v="2020-08-25T00:00:00"/>
    <d v="2020-08-24T00:00:00"/>
    <s v="PLASA"/>
    <s v="PLASA"/>
    <n v="85295698939"/>
    <s v="PLSCSR;PL112996;131232104736;UPSELL 2P/3P;GANI; 085284518775"/>
    <s v="PLSCSR;PL112996;131232104736;UPSPEED 1MB KE 20MB;GANI;085284518775"/>
    <s v="monic"/>
    <x v="0"/>
    <m/>
    <m/>
    <m/>
    <m/>
    <m/>
    <m/>
    <m/>
    <m/>
    <m/>
    <m/>
    <m/>
    <m/>
    <m/>
    <m/>
    <m/>
    <m/>
  </r>
  <r>
    <x v="4"/>
    <n v="25"/>
    <s v="CIREBON"/>
    <x v="0"/>
    <n v="3.0000000329255502E+19"/>
    <n v="3.0000000324043502E+19"/>
    <n v="131240117646"/>
    <s v="INETF10M"/>
    <s v="INETF30M"/>
    <d v="2020-09-23T00:00:00"/>
    <d v="2020-06-04T00:00:00"/>
    <s v="PLASA"/>
    <s v="INBOUND 147"/>
    <n v="82119372477"/>
    <s v="[PLSCSR:PL114738]MJL;TIAN;AFIF;082119372477;RETENSI 1P INET ONLY 10MB"/>
    <s v="MYIN017-04062000223;CUST;30 Mbps (New Internet Fair Usage Speed);Afif;131240117646/082119372477"/>
    <s v="monic"/>
    <x v="1"/>
    <m/>
    <m/>
    <m/>
    <m/>
    <m/>
    <m/>
    <m/>
    <m/>
    <m/>
    <m/>
    <m/>
    <m/>
    <m/>
    <m/>
    <m/>
    <m/>
  </r>
  <r>
    <x v="4"/>
    <n v="25"/>
    <s v="CIREBON"/>
    <x v="0"/>
    <n v="3.0000000329200099E+19"/>
    <n v="3.0000000322080399E+19"/>
    <n v="131232107510"/>
    <s v="INETF10M"/>
    <s v="INETF20M"/>
    <d v="2020-09-22T00:00:00"/>
    <d v="2020-04-17T00:00:00"/>
    <s v="PLASA"/>
    <s v="PLASA"/>
    <n v="81322786716"/>
    <s v="PLSCSR;PL112996;131232107510;DOWNGRADE 20MB KE 10MB;FIRDAUS;081322780716"/>
    <s v="PLSCSR;PL83028;131232107510;SLAMET FIRDAUS;081322780716;17042020"/>
    <s v="monic"/>
    <x v="0"/>
    <m/>
    <m/>
    <m/>
    <m/>
    <m/>
    <m/>
    <m/>
    <m/>
    <m/>
    <m/>
    <m/>
    <m/>
    <m/>
    <m/>
    <m/>
    <m/>
  </r>
  <r>
    <x v="4"/>
    <n v="25"/>
    <s v="CIREBON"/>
    <x v="0"/>
    <n v="3.00000003283451E+19"/>
    <n v="3.0000000322528399E+19"/>
    <n v="131242105727"/>
    <s v="INETF50M"/>
    <s v="INETF100M"/>
    <d v="2020-09-01T00:00:00"/>
    <d v="2020-04-29T00:00:00"/>
    <s v="PLASA"/>
    <s v="INBOUND 147"/>
    <n v="85210500038"/>
    <s v="i147;42912 ;DOWN;permintaan untuk downgrade paket kec.50 mbps dengan abonemen Rp 560.000/bulan +ppn 10%;bp iwan;131242105727;085210500038;1-09-2020;13:09"/>
    <s v="PLSCSR;PL35085;AJIE;131242105727;UPSPEED 50MB-100MBPS;IWAN;085210500038"/>
    <s v="monic"/>
    <x v="0"/>
    <m/>
    <m/>
    <m/>
    <m/>
    <m/>
    <m/>
    <m/>
    <m/>
    <m/>
    <m/>
    <m/>
    <m/>
    <m/>
    <m/>
    <m/>
    <m/>
  </r>
  <r>
    <x v="4"/>
    <n v="25"/>
    <s v="CIREBON"/>
    <x v="0"/>
    <n v="3.0000000328449499E+19"/>
    <n v="3.00000003254248E+19"/>
    <n v="131237100520"/>
    <s v="INETF20M"/>
    <s v="INETF50M"/>
    <d v="2020-09-04T00:00:00"/>
    <d v="2020-07-01T00:00:00"/>
    <s v="PLASA"/>
    <s v="PLASA"/>
    <n v="89601680137"/>
    <s v="PLS;KNG;PL096274;SUTRISNO;089601680137;RETENSI BATAL CBT DOWNGRADE 10MBPS"/>
    <s v="PLSCSR;PL196878;131237100520;UP SPEED 20MB - 50MB;SUTRISNO;089601680137"/>
    <s v="monic"/>
    <x v="0"/>
    <m/>
    <m/>
    <m/>
    <m/>
    <m/>
    <m/>
    <m/>
    <m/>
    <m/>
    <m/>
    <m/>
    <m/>
    <m/>
    <m/>
    <m/>
    <m/>
  </r>
  <r>
    <x v="0"/>
    <n v="8"/>
    <s v="BENGKULU"/>
    <x v="0"/>
    <n v="3.0000000327573701E+19"/>
    <n v="3.0000000325894099E+19"/>
    <n v="111771107809"/>
    <s v="INETF20M"/>
    <s v="INETF50M"/>
    <d v="2020-08-13T00:00:00"/>
    <d v="2020-07-09T00:00:00"/>
    <s v="PLASA"/>
    <s v="PLASA"/>
    <n v="85267617654"/>
    <s v="DOWNGRADE KE 20 MBPS ;Maswan sahri/ abraar aqil Faiq;081271012895;PERMINTAAN PELANGGAN;WALK IN PLASA CRP"/>
    <s v="MYIN017-09072006122;[SPPIT88];Upgrade Speed 50 Mbps (New Internet Fair Usage Speed);abraaraqilfaiq;111771107809/081271012895;MYINDIHOME_PARTNER"/>
    <s v="monic"/>
    <x v="1"/>
    <m/>
    <m/>
    <m/>
    <m/>
    <m/>
    <m/>
    <m/>
    <m/>
    <m/>
    <m/>
    <m/>
    <m/>
    <m/>
    <m/>
    <m/>
    <m/>
  </r>
  <r>
    <x v="0"/>
    <n v="8"/>
    <s v="BENGKULU"/>
    <x v="0"/>
    <n v="3.0000000327919399E+19"/>
    <n v="3.00000003206236E+19"/>
    <n v="111730106266"/>
    <s v="INETF20M"/>
    <s v="INETF50M"/>
    <d v="2020-08-23T00:00:00"/>
    <d v="2020-03-04T00:00:00"/>
    <s v="PLASA"/>
    <s v="CC WITEL"/>
    <n v="81369676920"/>
    <s v="SOC ; 169736 ; tegun rakanto ; 111730106266 ; 081279101295 ; migrasi 2P Streamix (Internet dan IndiHome TV) 20Mbps ; 23/08/2020 ; 15.46"/>
    <s v="UPGRADE 50MBPS;Teguh Rakanto;081279101295;PERMINTAAN PELANGGAN;WALK IN PLASA AGR"/>
    <s v="monic"/>
    <x v="0"/>
    <m/>
    <m/>
    <m/>
    <m/>
    <m/>
    <m/>
    <m/>
    <m/>
    <m/>
    <m/>
    <m/>
    <m/>
    <m/>
    <m/>
    <m/>
    <m/>
  </r>
  <r>
    <x v="0"/>
    <n v="9"/>
    <s v="SUMSEL"/>
    <x v="0"/>
    <n v="3.00000003294587E+19"/>
    <n v="3.00000003276771E+19"/>
    <n v="111734110034"/>
    <s v="INETF10M"/>
    <s v="INETF20M"/>
    <d v="2020-09-29T00:00:00"/>
    <d v="2020-08-15T00:00:00"/>
    <s v="PLASA"/>
    <s v="CC WITEL"/>
    <n v="82278642016"/>
    <s v="DOWNGRADE 10 MBPS"/>
    <s v="[PLSCSR:PL108377];RIV;BAPAK SAPARUDIN SABAS;081369359752;UPGRADE SPEED 20MB"/>
    <s v="monic"/>
    <x v="0"/>
    <m/>
    <m/>
    <m/>
    <m/>
    <m/>
    <m/>
    <m/>
    <m/>
    <m/>
    <m/>
    <m/>
    <m/>
    <m/>
    <m/>
    <m/>
    <m/>
  </r>
  <r>
    <x v="0"/>
    <n v="9"/>
    <s v="SUMSEL"/>
    <x v="0"/>
    <n v="3.0000000328210002E+19"/>
    <n v="3.0000000326779802E+19"/>
    <n v="111703118414"/>
    <s v="INETF20M"/>
    <s v="INETF50M"/>
    <d v="2020-08-29T00:00:00"/>
    <d v="2020-07-29T00:00:00"/>
    <s v="PLASA"/>
    <s v="CC WITEL"/>
    <n v="82175468801"/>
    <s v="MIG APS;DG TO 20 MB PHOENIX;INDRA KURNIAWAN;082175468801_x0009_"/>
    <s v="[PLSCSR;PL097674];RIV;INDRA;082175468801;UPGRADE 50 MB PHOENIX_x0009_"/>
    <s v="monic"/>
    <x v="0"/>
    <m/>
    <m/>
    <m/>
    <m/>
    <m/>
    <m/>
    <m/>
    <m/>
    <m/>
    <m/>
    <m/>
    <m/>
    <m/>
    <m/>
    <m/>
    <m/>
  </r>
  <r>
    <x v="0"/>
    <n v="9"/>
    <s v="SUMSEL"/>
    <x v="0"/>
    <n v="3.00000003295908E+19"/>
    <n v="3.0000000324462301E+19"/>
    <n v="111732105680"/>
    <s v="INETF10M"/>
    <s v="INETF20M"/>
    <d v="2020-09-30T00:00:00"/>
    <d v="2020-06-15T00:00:00"/>
    <s v="PLASA"/>
    <s v="CC WITEL"/>
    <n v="821803329411"/>
    <s v="DOWNGRADE 10 MBPS STREAMIX"/>
    <s v="[PLSCSR:PL85172];LLG;Fitri Handayani;082281382592;STREAMIIX 20 MBPS"/>
    <s v="monic"/>
    <x v="0"/>
    <m/>
    <m/>
    <m/>
    <m/>
    <m/>
    <m/>
    <m/>
    <m/>
    <m/>
    <m/>
    <m/>
    <m/>
    <m/>
    <m/>
    <m/>
    <m/>
  </r>
  <r>
    <x v="0"/>
    <n v="9"/>
    <s v="SUMSEL"/>
    <x v="0"/>
    <n v="3.00000003287943E+19"/>
    <n v="3.0000000324246E+19"/>
    <n v="111705116271"/>
    <s v="INETF20M"/>
    <s v="INETF50M"/>
    <d v="2020-09-11T00:00:00"/>
    <d v="2020-06-10T00:00:00"/>
    <s v="PLASA"/>
    <s v="CC WITEL"/>
    <n v="87723476942"/>
    <s v="MIG APS;DG;50-20 PHOENIX;IBRAHIM U_ SEKOLAH A;081377874732_x0009_"/>
    <s v="[PLSCSR;PL199500];RIV;IBRAHIM;081377874732;UPGRADE 50 MBPS PHOENIX_x0009_"/>
    <s v="monic"/>
    <x v="0"/>
    <m/>
    <m/>
    <m/>
    <m/>
    <m/>
    <m/>
    <m/>
    <m/>
    <m/>
    <m/>
    <m/>
    <m/>
    <m/>
    <m/>
    <m/>
    <m/>
  </r>
  <r>
    <x v="0"/>
    <n v="9"/>
    <s v="SUMSEL"/>
    <x v="0"/>
    <n v="3.0000000328911102E+19"/>
    <n v="3.00000003210484E+19"/>
    <n v="111731122958"/>
    <s v="INETF10M"/>
    <s v="INETF20M"/>
    <d v="2020-09-15T00:00:00"/>
    <d v="2020-03-17T00:00:00"/>
    <s v="PLASA"/>
    <s v="CC WITEL"/>
    <n v="81379170020"/>
    <s v="DOWNGRADE 10 MBPS"/>
    <s v="[PLSCSR:PL108377];RIV;BIBU NUR LAILA ; CP 081379170020;UPGRADE SPEED 20MB"/>
    <s v="monic"/>
    <x v="0"/>
    <m/>
    <m/>
    <m/>
    <m/>
    <m/>
    <m/>
    <m/>
    <m/>
    <m/>
    <m/>
    <m/>
    <m/>
    <m/>
    <m/>
    <m/>
    <m/>
  </r>
  <r>
    <x v="5"/>
    <n v="14"/>
    <s v="JAKPUS"/>
    <x v="1"/>
    <n v="3.0000000329047101E+19"/>
    <n v="3.0000000325993701E+19"/>
    <n v="121602108113"/>
    <s v="INDIBOX1"/>
    <s v="INDIBOX1"/>
    <d v="2020-10-05T00:00:00"/>
    <d v="2020-07-13T00:00:00"/>
    <s v="TAM"/>
    <s v="PLASA"/>
    <n v="85602444714"/>
    <s v="PL096908;CBT INDIBOX;APS;BUDI SISWANTO;SN 1901001816877;AM"/>
    <s v="crl;mlg;51106;BUDI SISWANTO;085602444714;indibox;70k"/>
    <s v="monic"/>
    <x v="2"/>
    <m/>
    <m/>
    <m/>
    <m/>
    <m/>
    <m/>
    <m/>
    <m/>
    <m/>
    <m/>
    <m/>
    <m/>
    <m/>
    <m/>
    <m/>
    <m/>
  </r>
  <r>
    <x v="0"/>
    <n v="8"/>
    <s v="BENGKULU"/>
    <x v="1"/>
    <n v="3.0000000329778602E+19"/>
    <n v="3.00000003284562E+19"/>
    <n v="111771109295"/>
    <s v="INDIBOX1"/>
    <s v="INDIBOX1"/>
    <d v="2020-10-05T00:00:00"/>
    <d v="2020-09-04T00:00:00"/>
    <s v="TAM"/>
    <s v="PLASA"/>
    <n v="85841672609"/>
    <s v="CABUT INDIBOX KARENA TDK DIGUNAKAN LAGI;rosmala Dewi;085841672609;PERMINTAAN PELANGGAN;WALK IN PLASA CRP"/>
    <s v="CRL;BDG;TS240496;INDIBOX;ROSMALADEWI;085841672609;70K;dewirosmala13@gmail.com;patokan toko Felicia Gallery"/>
    <s v="monic"/>
    <x v="2"/>
    <m/>
    <m/>
    <m/>
    <m/>
    <m/>
    <m/>
    <m/>
    <m/>
    <m/>
    <m/>
    <m/>
    <m/>
    <m/>
    <m/>
    <m/>
    <m/>
  </r>
  <r>
    <x v="0"/>
    <n v="6"/>
    <s v="JAMBI"/>
    <x v="1"/>
    <n v="3.0000000329962799E+19"/>
    <n v="3.0000000328832201E+19"/>
    <n v="111716153652"/>
    <s v="INDIBOX1"/>
    <s v="INDIBOX1"/>
    <d v="2020-10-10T00:00:00"/>
    <d v="2020-09-15T00:00:00"/>
    <s v="TAM"/>
    <s v="CC WITEL"/>
    <n v="85380085900"/>
    <s v="CA INDIBOX APS _x0009_IN77379004[111716153652/bp erwin/085380085900]"/>
    <s v="CRL;CW;FA241289;INDIBOX;ERWIN;085380085900;12092020;70K;DT.085380085900"/>
    <s v="monic"/>
    <x v="2"/>
    <m/>
    <m/>
    <m/>
    <m/>
    <m/>
    <m/>
    <m/>
    <m/>
    <m/>
    <m/>
    <m/>
    <m/>
    <m/>
    <m/>
    <m/>
    <m/>
  </r>
  <r>
    <x v="0"/>
    <n v="6"/>
    <s v="JAMBI"/>
    <x v="1"/>
    <n v="3.00000003301352E+19"/>
    <n v="3.0000000328644301E+19"/>
    <n v="111752106095"/>
    <s v="INDIBOX1"/>
    <s v="INDIBOX1"/>
    <d v="2020-10-16T00:00:00"/>
    <d v="2020-09-08T00:00:00"/>
    <s v="TAM"/>
    <s v="CC WITEL"/>
    <n v="82371406123"/>
    <s v="cabut tv karna tidak di pakai 082371406123 ibu wati"/>
    <s v="CRL;MKS;IK150594;082371406123;NOVRI;INDIBOX;70K;dialto082371406123;wfh;vr05/09/20"/>
    <s v="monic"/>
    <x v="2"/>
    <m/>
    <m/>
    <m/>
    <m/>
    <m/>
    <m/>
    <m/>
    <m/>
    <m/>
    <m/>
    <m/>
    <m/>
    <m/>
    <m/>
    <m/>
    <m/>
  </r>
  <r>
    <x v="0"/>
    <n v="7"/>
    <s v="RIKEP"/>
    <x v="1"/>
    <n v="3.0000000329728098E+19"/>
    <n v="3.0000000327516201E+19"/>
    <n v="111665103442"/>
    <s v="INDIBOX1"/>
    <s v="INDIBOX1"/>
    <d v="2020-10-05T00:00:00"/>
    <d v="2020-08-13T00:00:00"/>
    <s v="TAM"/>
    <s v="PLASA"/>
    <n v="82168005319"/>
    <s v="PLS; PL170954; CSR NABILA; PENGHAPUSAN INDIBOX 60K APS JESSYCA FANI 082168005319"/>
    <s v="CRL;CW;FA241289;INDIBOX;JESSYCA;082168005319;12082020;70K;DT.082168005319"/>
    <s v="monic"/>
    <x v="2"/>
    <m/>
    <m/>
    <m/>
    <m/>
    <m/>
    <m/>
    <m/>
    <m/>
    <m/>
    <m/>
    <m/>
    <m/>
    <m/>
    <m/>
    <m/>
    <m/>
  </r>
  <r>
    <x v="0"/>
    <n v="7"/>
    <s v="RIKEP"/>
    <x v="1"/>
    <n v="3.00000003303134E+19"/>
    <n v="3.0000000329343599E+19"/>
    <n v="111641105641"/>
    <s v="INDIBOX1"/>
    <s v="INDIBOX1"/>
    <d v="2020-10-22T00:00:00"/>
    <d v="2020-09-28T00:00:00"/>
    <s v="TAM"/>
    <s v="PLASA"/>
    <n v="82383288811"/>
    <s v="[PLSCSR;PL114126;ENO];TBK;HERRY SUSETYOMARDI; 082383288811 ;CABUT INDIBOX"/>
    <s v="CRL;MDN;U_INT;DM070187;HERRY ;082383288811;indibox 70K;DIAL TO;082383288811;herrysusetyomardi@gmail.com"/>
    <s v="monic"/>
    <x v="2"/>
    <m/>
    <m/>
    <m/>
    <m/>
    <m/>
    <m/>
    <m/>
    <m/>
    <m/>
    <m/>
    <m/>
    <m/>
    <m/>
    <m/>
    <m/>
    <m/>
  </r>
  <r>
    <x v="5"/>
    <n v="15"/>
    <s v="JAKUT"/>
    <x v="1"/>
    <n v="3.0000000330039501E+19"/>
    <n v="3.0000000329700299E+19"/>
    <n v="122502287419"/>
    <s v="INDIBOX1"/>
    <s v="INDIBOX1"/>
    <d v="2020-10-13T00:00:00"/>
    <d v="2020-10-04T00:00:00"/>
    <s v="TAM"/>
    <s v="PLASA"/>
    <m/>
    <s v="PLS;YOS;PL122326;CABUT INDIBOX APS.YULIANA; 081385117494"/>
    <s v="CRL;MLG;51357;YULIANA;081385117494;INDIBOX;70K"/>
    <s v="monic"/>
    <x v="2"/>
    <m/>
    <m/>
    <m/>
    <m/>
    <m/>
    <m/>
    <m/>
    <m/>
    <m/>
    <m/>
    <m/>
    <m/>
    <m/>
    <m/>
    <m/>
    <m/>
  </r>
  <r>
    <x v="2"/>
    <n v="59"/>
    <s v="MALUKU"/>
    <x v="1"/>
    <n v="3.0000000329139798E+19"/>
    <n v="3.0000000325989298E+19"/>
    <n v="172002209677"/>
    <s v="INDIBOX1"/>
    <s v="INDIBOX1"/>
    <d v="2020-10-07T00:00:00"/>
    <d v="2020-08-02T00:00:00"/>
    <s v="TAM"/>
    <s v="CC WITEL"/>
    <n v="81355327868"/>
    <s v="CL INDIBOX:SN : 19001001811709MAC : FCD5D9241447"/>
    <s v="CRL;CW;fa241289;indibox;JOMIMA 082248768038 WA;12/07/2020;Rp70.000 DT.081355327868"/>
    <s v="monic"/>
    <x v="2"/>
    <m/>
    <m/>
    <m/>
    <m/>
    <m/>
    <m/>
    <m/>
    <m/>
    <m/>
    <m/>
    <m/>
    <m/>
    <m/>
    <m/>
    <m/>
    <m/>
  </r>
  <r>
    <x v="2"/>
    <n v="59"/>
    <s v="MALUKU"/>
    <x v="1"/>
    <n v="3.00000003293119E+19"/>
    <n v="3.0000000326215201E+19"/>
    <n v="172001791022"/>
    <s v="INDIBOX1"/>
    <s v="INDIBOX1"/>
    <d v="2020-10-07T00:00:00"/>
    <d v="2020-07-22T00:00:00"/>
    <s v="TAM"/>
    <s v="CC WITEL"/>
    <n v="81336008879"/>
    <s v="CL INDIBOX;SUYADI ANWAR;081336008879;MAC;FCD5D92418A4; SN; 1901001812826"/>
    <s v="CRL;MDN;RN240790;SUYADI ANWAR;081336008879;indibox70K;DIALTO;081336008879;suyadianwar3@gmail.com // 172001791022  ante bantu merah sebalah cofe hatu"/>
    <s v="monic"/>
    <x v="2"/>
    <m/>
    <m/>
    <m/>
    <m/>
    <m/>
    <m/>
    <m/>
    <m/>
    <m/>
    <m/>
    <m/>
    <m/>
    <m/>
    <m/>
    <m/>
    <m/>
  </r>
  <r>
    <x v="6"/>
    <n v="63"/>
    <s v="MADURA"/>
    <x v="1"/>
    <n v="3.0000000330319102E+19"/>
    <n v="3.0000000327048102E+19"/>
    <n v="152431903528"/>
    <s v="INDIBOX1"/>
    <s v="INDIBOX1"/>
    <d v="2020-10-21T00:00:00"/>
    <d v="2020-08-06T00:00:00"/>
    <s v="TAM"/>
    <s v="PLASA"/>
    <n v="85231694331"/>
    <s v="[PLSCSR;PL103255]SMP;MDR;NURAFIFAH;082335665987;CAINDIBOX"/>
    <s v="CRL;MDN; NS300697; PAMUNGKAS ; 085231694331 ; indibox ; Rp70.000;dial to: 085231694331 ; regarpamungkas1998@gmail.com"/>
    <s v="monic"/>
    <x v="2"/>
    <m/>
    <m/>
    <m/>
    <m/>
    <m/>
    <m/>
    <m/>
    <m/>
    <m/>
    <m/>
    <m/>
    <m/>
    <m/>
    <m/>
    <m/>
    <m/>
  </r>
  <r>
    <x v="6"/>
    <n v="63"/>
    <s v="MADURA"/>
    <x v="1"/>
    <n v="3.0000000330170999E+19"/>
    <n v="3.0000000324457701E+19"/>
    <n v="152431217548"/>
    <s v="INDIBOX1"/>
    <s v="INDIBOX1"/>
    <d v="2020-10-19T00:00:00"/>
    <d v="2020-06-15T00:00:00"/>
    <s v="TAM"/>
    <s v="PLASA"/>
    <n v="81232520207"/>
    <s v="[PLSCSR;PL196074]SMP;MDR;EKARACHMAWATI;081232520207;CAINDIBOX"/>
    <s v="CRL;MDN;maria.hotmaida;EKA RACHMAYANTI;081232520207;indibox 60K;DIAL TO;081232520207;ongenhensa@gmail.com"/>
    <s v="monic"/>
    <x v="2"/>
    <m/>
    <m/>
    <m/>
    <m/>
    <m/>
    <m/>
    <m/>
    <m/>
    <m/>
    <m/>
    <m/>
    <m/>
    <m/>
    <m/>
    <m/>
    <m/>
  </r>
  <r>
    <x v="6"/>
    <n v="63"/>
    <s v="MADURA"/>
    <x v="1"/>
    <n v="3.0000000330471199E+19"/>
    <n v="3.00000003190709E+19"/>
    <n v="152431214575"/>
    <s v="INDIBOX1"/>
    <s v="INDIBOX1"/>
    <d v="2020-10-26T00:00:00"/>
    <d v="2020-01-15T00:00:00"/>
    <s v="TAM"/>
    <s v="PLASA"/>
    <n v="85231196664"/>
    <s v="CXNOSSA;PLS;PME;38564;MUBAROQ;085231196664;CAINDIBOX;IN78750306"/>
    <s v="CRL;CW;SW130490;INDIBOX;ACHMAD MUBAROK;085231196664;DT/SMS/WA;085231196664;140120;60k"/>
    <s v="monic"/>
    <x v="2"/>
    <m/>
    <m/>
    <m/>
    <m/>
    <m/>
    <m/>
    <m/>
    <m/>
    <m/>
    <m/>
    <m/>
    <m/>
    <m/>
    <m/>
    <m/>
    <m/>
  </r>
  <r>
    <x v="1"/>
    <n v="26"/>
    <s v="PURWOKERTO"/>
    <x v="1"/>
    <n v="3.0000000330022302E+19"/>
    <n v="3.00000003192412E+19"/>
    <n v="146386101455"/>
    <s v="INDIBOX1"/>
    <s v="INDIBOX1"/>
    <d v="2020-10-14T00:00:00"/>
    <d v="2020-01-21T00:00:00"/>
    <s v="TAM"/>
    <s v="PLASA"/>
    <n v="82264524311"/>
    <s v="MOD;PLS;PWT;PL53394;IQBAL FATTAH B;082264524311;CABUT INDIBOX"/>
    <s v="CRL;MLG;51371;IQBAL FATTAH B;082264524311;INDIBOX;60K"/>
    <s v="monic"/>
    <x v="2"/>
    <m/>
    <m/>
    <m/>
    <m/>
    <m/>
    <m/>
    <m/>
    <m/>
    <m/>
    <m/>
    <m/>
    <m/>
    <m/>
    <m/>
    <m/>
    <m/>
  </r>
  <r>
    <x v="1"/>
    <n v="31"/>
    <s v="KUDUS"/>
    <x v="1"/>
    <n v="3.0000000328086401E+19"/>
    <n v="3.0000000319529001E+19"/>
    <n v="146539101408"/>
    <s v="INDIBOX1"/>
    <s v="INDIBOX1"/>
    <d v="2020-10-13T00:00:00"/>
    <d v="2020-01-30T00:00:00"/>
    <s v="TAM"/>
    <s v="PLASA"/>
    <n v="82227876456"/>
    <s v="PLS;JPR;PL84603;DG CABUT INDBOX;082227876456;ZAINUDDIN"/>
    <s v="CRL;CW;WR010490;Indibox;Zainudin(Owner);WA;085866110218;29/01/2020;Rp.60.000;DT/SMS/WA;082227876456"/>
    <s v="monic"/>
    <x v="2"/>
    <m/>
    <m/>
    <m/>
    <m/>
    <m/>
    <m/>
    <m/>
    <m/>
    <m/>
    <m/>
    <m/>
    <m/>
    <m/>
    <m/>
    <m/>
    <m/>
  </r>
  <r>
    <x v="1"/>
    <n v="27"/>
    <s v="PEKALONGAN"/>
    <x v="1"/>
    <n v="3.0000000330491302E+19"/>
    <n v="3.0000000317314302E+19"/>
    <n v="142213102133"/>
    <s v="INDIBOX1"/>
    <s v="INDIBOX1"/>
    <d v="2020-10-27T00:00:00"/>
    <d v="2019-11-18T00:00:00"/>
    <s v="TAM"/>
    <s v="CC WITEL"/>
    <n v="85700884843"/>
    <s v="SOC ; 103061 ; Alfa Sticker Sticker ; 142213102133 ; 082252252247 ; migrasi ke 1P 20mbps ; 21-10-2020 ; 22:50"/>
    <s v="CRL;CW;US020475;INDIBOX:IMAM:085700884843:071119:RP60.000"/>
    <s v="monic"/>
    <x v="2"/>
    <m/>
    <m/>
    <m/>
    <m/>
    <m/>
    <m/>
    <m/>
    <m/>
    <m/>
    <m/>
    <m/>
    <m/>
    <m/>
    <m/>
    <m/>
    <m/>
  </r>
  <r>
    <x v="1"/>
    <n v="28"/>
    <s v="MAGELANG"/>
    <x v="1"/>
    <n v="3.0000000330102198E+19"/>
    <n v="3.0000000319135199E+19"/>
    <n v="141373106479"/>
    <s v="INDIBOX1"/>
    <s v="INDIBOX1"/>
    <d v="2020-10-20T00:00:00"/>
    <d v="2020-01-24T00:00:00"/>
    <s v="TAM"/>
    <s v="PLASA"/>
    <n v="8990036998"/>
    <s v="PLSCSR;PL198161;UPGRADE;STREAMIX;100MBPS;BAMBANGSUSANTO;08990036998"/>
    <s v="crl;mlg;51355;BAMBANG SUSANTO;08990036998;indibox;60k"/>
    <s v="monic"/>
    <x v="2"/>
    <m/>
    <m/>
    <m/>
    <m/>
    <m/>
    <m/>
    <m/>
    <m/>
    <m/>
    <m/>
    <m/>
    <m/>
    <m/>
    <m/>
    <m/>
    <m/>
  </r>
  <r>
    <x v="5"/>
    <n v="18"/>
    <s v="TANGERANG"/>
    <x v="1"/>
    <n v="3.0000000330129302E+19"/>
    <n v="3.0000000328032399E+19"/>
    <n v="122445206712"/>
    <s v="INDIBOX1"/>
    <s v="INDIBOX1"/>
    <d v="2020-10-16T00:00:00"/>
    <d v="2020-08-26T00:00:00"/>
    <s v="TAM"/>
    <s v="CC WITEL"/>
    <n v="85156309270"/>
    <s v="SOC ; 170744 ; Imam ; 122445206712  ; 085156309270 ; Cabut IndiBOX ; 15 Oktober 2020 ; 14.41"/>
    <s v="CRL;CW;AU130283;INDIBOX;IMAM SYAFEI;081290402018(WA);25082020;70K;DT;085156309270"/>
    <s v="monic"/>
    <x v="2"/>
    <m/>
    <m/>
    <m/>
    <m/>
    <m/>
    <m/>
    <m/>
    <m/>
    <m/>
    <m/>
    <m/>
    <m/>
    <m/>
    <m/>
    <m/>
    <m/>
  </r>
  <r>
    <x v="0"/>
    <n v="6"/>
    <s v="JAMBI"/>
    <x v="1"/>
    <n v="3.0000000330317001E+19"/>
    <n v="3.0000000318923502E+19"/>
    <n v="111716122380"/>
    <s v="INDIBOX1"/>
    <s v="INDIBOX1"/>
    <d v="2020-10-22T00:00:00"/>
    <d v="2020-01-15T00:00:00"/>
    <s v="TAM"/>
    <s v="CC WITEL"/>
    <n v="82280347552"/>
    <s v="CABUT INDIBOX APS YENI"/>
    <s v="CRL;MDN;DS090694;BAPAK BRAM;082280347552;indibox 60K;DIAL TO;082280347552;togibm@gmail.com"/>
    <s v="monic"/>
    <x v="2"/>
    <m/>
    <m/>
    <m/>
    <m/>
    <m/>
    <m/>
    <m/>
    <m/>
    <m/>
    <m/>
    <m/>
    <m/>
    <m/>
    <m/>
    <m/>
    <m/>
  </r>
  <r>
    <x v="5"/>
    <n v="16"/>
    <s v="JAKTIM"/>
    <x v="1"/>
    <n v="3.00000003284997E+19"/>
    <n v="3.0000000325435699E+19"/>
    <n v="121112230472"/>
    <s v="INDIBOX1"/>
    <s v="INDIBOX1"/>
    <d v="2020-10-05T00:00:00"/>
    <d v="2020-07-02T00:00:00"/>
    <s v="TAM"/>
    <s v="CC WITEL"/>
    <n v="81315401874"/>
    <s v="IN74738540_x0009_121112230472_x0009__x0009_Ezra raka_x0009_081315401874_x0009_Cabut Produk dan/atau Fitur_x0009_permintaan cabut indibox 60.000_x0009_Efisiensi krn mahal -EHM"/>
    <s v="CRL;RM000000;INDIBOX;70K;EZRA;081315401874;ezraraka20@gmail.com;BSD DIAL TO 081315401874 PATOKAN DARI GANG MELINJO MASUK ADA POS RONDA CAT HIJAU PAGAR HITAM"/>
    <s v="monic"/>
    <x v="2"/>
    <m/>
    <m/>
    <m/>
    <m/>
    <m/>
    <m/>
    <m/>
    <m/>
    <m/>
    <m/>
    <m/>
    <m/>
    <m/>
    <m/>
    <m/>
    <m/>
  </r>
  <r>
    <x v="5"/>
    <n v="16"/>
    <s v="JAKTIM"/>
    <x v="1"/>
    <n v="3.0000000329402298E+19"/>
    <n v="3.0000000326413701E+19"/>
    <n v="122112205802"/>
    <s v="INDIBOX1"/>
    <s v="INDIBOX1"/>
    <d v="2020-10-01T00:00:00"/>
    <d v="2020-07-28T00:00:00"/>
    <s v="TAM"/>
    <s v="CC WITEL"/>
    <n v="87723781557"/>
    <s v="SOC ; 171879 ; setia latifah ; 122112205802 ;087723781557 ; Cabut IndiBOX ;26/9/2020 ; 12.45"/>
    <s v="CRL;CW;YY050687;INDIBOX;setia latifah;087723781557;21072020;70000;DIALTO;087723781557"/>
    <s v="monic"/>
    <x v="2"/>
    <m/>
    <m/>
    <m/>
    <m/>
    <m/>
    <m/>
    <m/>
    <m/>
    <m/>
    <m/>
    <m/>
    <m/>
    <m/>
    <m/>
    <m/>
    <m/>
  </r>
  <r>
    <x v="4"/>
    <n v="21"/>
    <s v="KARAWANG"/>
    <x v="1"/>
    <n v="3.00000003257658E+19"/>
    <n v="3.0000000325252698E+19"/>
    <n v="122807202884"/>
    <s v="INDIBOX1"/>
    <s v="INDIBOX1"/>
    <d v="2020-10-18T00:00:00"/>
    <d v="2020-07-03T00:00:00"/>
    <s v="TAM"/>
    <s v="PLASA"/>
    <n v="82299116981"/>
    <s v="PLS;PWK;PL196991;PRIYADI NOER RACHMAN;082299116981;CA INDIBOX"/>
    <s v="CRL;MDN;AW230990;PRIYADI  ;082299116981;indibox 70K;DIAL  TO;082299116981;alamt gmail:ardirahman3126@gmail.com"/>
    <s v="monic"/>
    <x v="2"/>
    <m/>
    <m/>
    <m/>
    <m/>
    <m/>
    <m/>
    <m/>
    <m/>
    <m/>
    <m/>
    <m/>
    <m/>
    <m/>
    <m/>
    <m/>
    <m/>
  </r>
  <r>
    <x v="4"/>
    <n v="21"/>
    <s v="KARAWANG"/>
    <x v="1"/>
    <n v="3.00000003303936E+19"/>
    <n v="3.0000000325287899E+19"/>
    <n v="131269110459"/>
    <s v="INDIBOX1"/>
    <s v="INDIBOX1"/>
    <d v="2020-10-23T00:00:00"/>
    <d v="2020-07-01T00:00:00"/>
    <s v="TAM"/>
    <s v="PLASA"/>
    <n v="82117300650"/>
    <s v="PLS;SUB;PL196881;131269110459;SINTA SINTIA/PELAPOR OPI MUHAMMAD ROJAB;082117300650;CABUT INDIBOX;SN 1901001819094"/>
    <s v="CRL;MDN;RW280889;OPI;082117300650;indibox 60K;DIAL TO;082117300650;opimuhammad9@gmail.com"/>
    <s v="monic"/>
    <x v="2"/>
    <m/>
    <m/>
    <m/>
    <m/>
    <m/>
    <m/>
    <m/>
    <m/>
    <m/>
    <m/>
    <m/>
    <m/>
    <m/>
    <m/>
    <m/>
    <m/>
  </r>
  <r>
    <x v="4"/>
    <n v="21"/>
    <s v="KARAWANG"/>
    <x v="1"/>
    <n v="3.00000003289037E+19"/>
    <n v="3.0000000328177099E+19"/>
    <n v="122810226461"/>
    <s v="INDIBOX1"/>
    <s v="INDIBOX1"/>
    <d v="2020-10-05T00:00:00"/>
    <d v="2020-08-29T00:00:00"/>
    <s v="TAM"/>
    <s v="CC WITEL"/>
    <n v="81286279048"/>
    <s v="YUSUF BUDI PRASETYO;122810226461;081229859047 / 081286279048;CABUT INDIBOX"/>
    <s v="CRL;RM000000;INDIBOX;70K;LIA;081286279048;edi.kurniawan9@yahoo.com;BSD DIAL TO 081286279048 PATOKAN DEKAT INDO GROSIR SEDERET CAT RUMAH CREAM PAGAR HITAM"/>
    <s v="monic"/>
    <x v="2"/>
    <m/>
    <m/>
    <m/>
    <m/>
    <m/>
    <m/>
    <m/>
    <m/>
    <m/>
    <m/>
    <m/>
    <m/>
    <m/>
    <m/>
    <m/>
    <m/>
  </r>
  <r>
    <x v="4"/>
    <n v="21"/>
    <s v="KARAWANG"/>
    <x v="1"/>
    <n v="3.0000000330475201E+19"/>
    <n v="3.0000000323452699E+19"/>
    <n v="122816210971"/>
    <s v="INDIBOX1"/>
    <s v="INDIBOX1"/>
    <d v="2020-10-27T00:00:00"/>
    <d v="2020-05-31T00:00:00"/>
    <s v="TAM"/>
    <s v="CC WITEL"/>
    <n v="89525112050"/>
    <s v="Cabut Indibox 122816210971/bp eman/089525112050 IN78832024"/>
    <s v="crl;mlg;61306;eman;INDIBOX;60K;DT089525112050"/>
    <s v="monic"/>
    <x v="2"/>
    <m/>
    <m/>
    <m/>
    <m/>
    <m/>
    <m/>
    <m/>
    <m/>
    <m/>
    <m/>
    <m/>
    <m/>
    <m/>
    <m/>
    <m/>
    <m/>
  </r>
  <r>
    <x v="4"/>
    <n v="21"/>
    <s v="KARAWANG"/>
    <x v="1"/>
    <n v="3.00000003304762E+19"/>
    <n v="3.00000003208267E+19"/>
    <n v="122813204266"/>
    <s v="INDIBOX1"/>
    <s v="INDIBOX1"/>
    <d v="2020-10-28T00:00:00"/>
    <d v="2020-03-09T00:00:00"/>
    <s v="TAM"/>
    <s v="CC WITEL"/>
    <n v="85216200622"/>
    <s v="CA INDIBOX;ANAS IN78544273;085216200622"/>
    <s v="CRL;CW;YY050687;Indibox;ANAS ANWAR;wa/sms;085216200622;230220;Rp60.000;DT;085216200622"/>
    <s v="monic"/>
    <x v="2"/>
    <m/>
    <m/>
    <m/>
    <m/>
    <m/>
    <m/>
    <m/>
    <m/>
    <m/>
    <m/>
    <m/>
    <m/>
    <m/>
    <m/>
    <m/>
    <m/>
  </r>
  <r>
    <x v="5"/>
    <n v="13"/>
    <s v="JAKSEL"/>
    <x v="1"/>
    <n v="3.0000000329255698E+19"/>
    <n v="3.0000000323007001E+19"/>
    <n v="121209225651"/>
    <s v="INDIBOX1"/>
    <s v="INDIBOX1"/>
    <d v="2020-10-03T00:00:00"/>
    <d v="2020-05-08T00:00:00"/>
    <s v="TAM"/>
    <s v="CC WITEL"/>
    <n v="81212966442"/>
    <s v="CC;SA;IN76057236;CA  indibox Sdh Tdk digunakan;bu.lisa /081212966442"/>
    <s v="CRL;MLG;51405;LisaEspandiary;081212966442;indibox;60k"/>
    <s v="monic"/>
    <x v="2"/>
    <m/>
    <m/>
    <m/>
    <m/>
    <m/>
    <m/>
    <m/>
    <m/>
    <m/>
    <m/>
    <m/>
    <m/>
    <m/>
    <m/>
    <m/>
    <m/>
  </r>
  <r>
    <x v="1"/>
    <n v="32"/>
    <s v="SEMARANG"/>
    <x v="1"/>
    <n v="3.0000000329820201E+19"/>
    <n v="3.0000000327367999E+19"/>
    <n v="142406107926"/>
    <s v="INDIBOX1"/>
    <s v="INDIBOX1"/>
    <d v="2020-10-11T00:00:00"/>
    <d v="2020-08-10T00:00:00"/>
    <s v="TAM"/>
    <s v="PLASA"/>
    <n v="85700083616"/>
    <s v="PLS;PL44074;SCCDM; ibu risya /085700083616; CBT INDIBOX"/>
    <s v="crl;mlg;51350;EVA;085700083616;indibox;70k"/>
    <s v="monic"/>
    <x v="2"/>
    <m/>
    <m/>
    <m/>
    <m/>
    <m/>
    <m/>
    <m/>
    <m/>
    <m/>
    <m/>
    <m/>
    <m/>
    <m/>
    <m/>
    <m/>
    <m/>
  </r>
  <r>
    <x v="1"/>
    <n v="32"/>
    <s v="SEMARANG"/>
    <x v="1"/>
    <n v="3.0000000329846698E+19"/>
    <n v="3.0000000322806698E+19"/>
    <n v="141410107712"/>
    <s v="INDIBOX1"/>
    <s v="INDIBOX1"/>
    <d v="2020-10-11T00:00:00"/>
    <d v="2020-05-05T00:00:00"/>
    <s v="CC WITEL"/>
    <s v="PLASA"/>
    <n v="82136505300"/>
    <s v="PLS;PL44074;SCCDR;ibu.fia/082144656363;CBT INDIBOX"/>
    <s v="ECOMM-FB;MCADDONS;INDIBOX;SULANGPRIYONO;082136963009;141410107712@indibox.co.id(Permintaan Pelanggan)"/>
    <s v="monic"/>
    <x v="2"/>
    <m/>
    <m/>
    <m/>
    <m/>
    <m/>
    <m/>
    <m/>
    <m/>
    <m/>
    <m/>
    <m/>
    <m/>
    <m/>
    <m/>
    <m/>
    <m/>
  </r>
  <r>
    <x v="0"/>
    <n v="4"/>
    <s v="SUMBAR"/>
    <x v="1"/>
    <n v="3.0000000329889399E+19"/>
    <n v="3.0000000328555299E+19"/>
    <n v="111401105301"/>
    <s v="INDIBOX1"/>
    <s v="INDIBOX1"/>
    <d v="2020-10-08T00:00:00"/>
    <d v="2020-09-07T00:00:00"/>
    <s v="TAM"/>
    <s v="PLASA"/>
    <n v="82385628004"/>
    <s v="PLS;PL38181;DW;MDP;ADIT;082385628004;MIG K 20MBPS PHOENIX;CA INDIBOX"/>
    <s v="CRL;BDG;SU120286;INDIBOX;ADIT;082385628004 70k"/>
    <s v="monic"/>
    <x v="2"/>
    <m/>
    <m/>
    <m/>
    <m/>
    <m/>
    <m/>
    <m/>
    <m/>
    <m/>
    <m/>
    <m/>
    <m/>
    <m/>
    <m/>
    <m/>
    <m/>
  </r>
  <r>
    <x v="0"/>
    <n v="4"/>
    <s v="SUMBAR"/>
    <x v="1"/>
    <n v="3.0000000330112E+19"/>
    <n v="3.0000000328818901E+19"/>
    <n v="111402109519"/>
    <s v="INDIBOX1"/>
    <s v="INDIBOX1"/>
    <d v="2020-10-16T00:00:00"/>
    <d v="2020-09-14T00:00:00"/>
    <s v="TAM"/>
    <s v="PLASA"/>
    <n v="82268100156"/>
    <s v="PLS;PL113125;APS RESA; 082268100156 ;CABUT INDIBOX;EFI"/>
    <s v="CRL;CW;FA241289;INDIBOX;RESA/ANAK;082268100156;12092020;70K;DT.082268100156"/>
    <s v="monic"/>
    <x v="2"/>
    <m/>
    <m/>
    <m/>
    <m/>
    <m/>
    <m/>
    <m/>
    <m/>
    <m/>
    <m/>
    <m/>
    <m/>
    <m/>
    <m/>
    <m/>
    <m/>
  </r>
  <r>
    <x v="5"/>
    <n v="19"/>
    <s v="BOGOR"/>
    <x v="1"/>
    <n v="3.0000000330091999E+19"/>
    <n v="3.0000000322075001E+19"/>
    <n v="122325230970"/>
    <s v="INDIBOX1"/>
    <s v="INDIBOX1"/>
    <d v="2020-10-19T00:00:00"/>
    <d v="2020-04-17T00:00:00"/>
    <s v="TAM"/>
    <s v="PLASA"/>
    <n v="81375225548"/>
    <s v="PLS;DEP;PL150025;T1 / 62868 / COM / bu Tia / 02177805358 / cabut indibox;IN76872839"/>
    <s v="CRL;MLG;51344;TIA;081375225548;INDIBOX;60K"/>
    <s v="monic"/>
    <x v="2"/>
    <m/>
    <m/>
    <m/>
    <m/>
    <m/>
    <m/>
    <m/>
    <m/>
    <m/>
    <m/>
    <m/>
    <m/>
    <m/>
    <m/>
    <m/>
    <m/>
  </r>
  <r>
    <x v="5"/>
    <n v="19"/>
    <s v="BOGOR"/>
    <x v="1"/>
    <n v="3.0000000330644902E+19"/>
    <n v="3.0000000327950598E+19"/>
    <n v="122370250216"/>
    <s v="INDIBOX1"/>
    <s v="INDIBOX1"/>
    <d v="2020-10-30T00:00:00"/>
    <d v="2020-08-26T00:00:00"/>
    <s v="TAM"/>
    <s v="CC WITEL"/>
    <n v="8561515964"/>
    <s v="CC;SA;IN79198310[122370250216/rohilah /08561515964]; CABUT INDIBOX/JARANG DIGUNAKAN"/>
    <s v="CRL;CW;ET190498;INDIBOX;70;DENY ABULLAH;WA;08561515964; DIAL TO;08561515964 qotrunisa@yahoo.com"/>
    <s v="monic"/>
    <x v="2"/>
    <m/>
    <m/>
    <m/>
    <m/>
    <m/>
    <m/>
    <m/>
    <m/>
    <m/>
    <m/>
    <m/>
    <m/>
    <m/>
    <m/>
    <m/>
    <m/>
  </r>
  <r>
    <x v="0"/>
    <n v="2"/>
    <s v="MEDAN"/>
    <x v="1"/>
    <n v="3.0000000329916699E+19"/>
    <n v="3.0000000320511402E+19"/>
    <n v="111213216111"/>
    <s v="INDIBOX1"/>
    <s v="INDIBOX1"/>
    <d v="2020-10-09T00:00:00"/>
    <d v="2020-03-02T00:00:00"/>
    <s v="TAM"/>
    <s v="PLASA"/>
    <n v="81264193193"/>
    <s v="[PLSCSR:PL69244];IMU;HAFNI; 081264193193 ;CABUT INDIBOX"/>
    <s v="CRL;CW;DY151194;INDIBOX;Hafn;WA081264193193:290220:RP60.000;DIALTO;081264193193"/>
    <s v="monic"/>
    <x v="2"/>
    <m/>
    <m/>
    <m/>
    <m/>
    <m/>
    <m/>
    <m/>
    <m/>
    <m/>
    <m/>
    <m/>
    <m/>
    <m/>
    <m/>
    <m/>
    <m/>
  </r>
  <r>
    <x v="0"/>
    <n v="2"/>
    <s v="MEDAN"/>
    <x v="1"/>
    <n v="3.00000003303156E+19"/>
    <n v="3.0000000321692402E+19"/>
    <n v="111211091527"/>
    <s v="INDIBOX1"/>
    <s v="INDIBOX1"/>
    <d v="2020-10-21T00:00:00"/>
    <d v="2020-04-07T00:00:00"/>
    <s v="TAM"/>
    <s v="PLASA"/>
    <n v="85275571885"/>
    <s v="GTGGT84857CABUT ALL LAYANAN PINDAH ALAMAT MODEM SUDAH DISERAHKAN DI GTG MEDAN"/>
    <s v="CRL;BDG;DA011298;INDIBOX;HERLINA RITONGA;085275571885"/>
    <s v="monic"/>
    <x v="2"/>
    <m/>
    <m/>
    <m/>
    <m/>
    <m/>
    <m/>
    <m/>
    <m/>
    <m/>
    <m/>
    <m/>
    <m/>
    <m/>
    <m/>
    <m/>
    <m/>
  </r>
  <r>
    <x v="0"/>
    <n v="2"/>
    <s v="MEDAN"/>
    <x v="1"/>
    <n v="3.0000000329642099E+19"/>
    <n v="3.0000000322512802E+19"/>
    <n v="111221001204"/>
    <s v="INDIBOX1"/>
    <s v="INDIBOX1"/>
    <d v="2020-10-06T00:00:00"/>
    <d v="2020-04-29T00:00:00"/>
    <s v="TAM"/>
    <s v="PLASA"/>
    <n v="82162623981"/>
    <s v="[PLSCSR:PL105463];IMU;AGUSTINUS;082162623981;MODIF UP 20MB INET"/>
    <s v="CRL;MLG;51351;AGUSTINUS NAINGGOLAN;082162623981;INDIBOX;60K"/>
    <s v="monic"/>
    <x v="2"/>
    <m/>
    <m/>
    <m/>
    <m/>
    <m/>
    <m/>
    <m/>
    <m/>
    <m/>
    <m/>
    <m/>
    <m/>
    <m/>
    <m/>
    <m/>
    <m/>
  </r>
  <r>
    <x v="3"/>
    <n v="44"/>
    <s v="KALSEL"/>
    <x v="1"/>
    <n v="3.0000000330400801E+19"/>
    <n v="3.0000000325657399E+19"/>
    <n v="162228802197"/>
    <s v="INDIBOX1"/>
    <s v="INDIBOX1"/>
    <d v="2020-10-23T00:00:00"/>
    <d v="2020-07-13T00:00:00"/>
    <s v="TAM"/>
    <s v="PLASA"/>
    <n v="82358183713"/>
    <s v="PLSCR;TTG;PL196904;DG;SITI RAMLAH;082358183713;CA;INDIBOX;TIDAK MINAT DIGUNAKAN;70K;PTGSTDKDTG"/>
    <s v="CRL;MDN;EF170491;SITI;082358183713;INDIBOX70K;DIAL TO;082358183713;sramlach.123@gmail.com"/>
    <s v="monic"/>
    <x v="2"/>
    <m/>
    <m/>
    <m/>
    <m/>
    <m/>
    <m/>
    <m/>
    <m/>
    <m/>
    <m/>
    <m/>
    <m/>
    <m/>
    <m/>
    <m/>
    <m/>
  </r>
  <r>
    <x v="6"/>
    <n v="34"/>
    <s v="MADIUN"/>
    <x v="1"/>
    <n v="3.00000003294942E+19"/>
    <n v="3.0000000323689099E+19"/>
    <n v="152630209311"/>
    <s v="INDIBOX1"/>
    <s v="INDIBOX1"/>
    <d v="2020-10-05T00:00:00"/>
    <d v="2020-05-29T00:00:00"/>
    <s v="TAM"/>
    <s v="CC WITEL"/>
    <n v="83857938749"/>
    <s v="CABUT INDIBOX"/>
    <s v="CRL;CW;YY050687;INDIBOX:BAGUS INDRA RIYANTO:083857938749:27052020:60000:DIALTO:083857938749"/>
    <s v="monic"/>
    <x v="2"/>
    <m/>
    <m/>
    <m/>
    <m/>
    <m/>
    <m/>
    <m/>
    <m/>
    <m/>
    <m/>
    <m/>
    <m/>
    <m/>
    <m/>
    <m/>
    <m/>
  </r>
  <r>
    <x v="6"/>
    <n v="34"/>
    <s v="MADIUN"/>
    <x v="1"/>
    <n v="3.0000000330060202E+19"/>
    <n v="3.0000000327582999E+19"/>
    <n v="152605203847"/>
    <s v="INDIBOX1"/>
    <s v="INDIBOX1"/>
    <d v="2020-10-13T00:00:00"/>
    <d v="2020-08-14T00:00:00"/>
    <s v="TAM"/>
    <s v="PLASA"/>
    <n v="85736556060"/>
    <s v="[PLSCSR:PL170075];NWI;RINA YUNIARTI;085736556060;MC hapus indibox karena pelanggan tertambah indibox"/>
    <s v="crl;mlg;61250;rina;70k;indibox;085736556060;152605203847 dekat atm bca notokusuman dibelakang garasi coklat"/>
    <s v="monic"/>
    <x v="2"/>
    <m/>
    <m/>
    <m/>
    <m/>
    <m/>
    <m/>
    <m/>
    <m/>
    <m/>
    <m/>
    <m/>
    <m/>
    <m/>
    <m/>
    <m/>
    <m/>
  </r>
  <r>
    <x v="6"/>
    <n v="34"/>
    <s v="MADIUN"/>
    <x v="1"/>
    <n v="3.0000000330317201E+19"/>
    <n v="3.00000003285142E+19"/>
    <n v="152603204231"/>
    <s v="INDIBOX1"/>
    <s v="INDIBOX1"/>
    <d v="2020-10-26T00:00:00"/>
    <d v="2020-09-07T00:00:00"/>
    <s v="TAM"/>
    <s v="PLASA"/>
    <n v="81224263676"/>
    <s v="PLSCSR;PL197533;MGT;EMA;081224263676;CA INDIBOX"/>
    <s v="CRL;CW;ET190498;INDIBOX;EMA KUSMAYAWATI;081224263676;200820;70k;DT:081224263676"/>
    <s v="monic"/>
    <x v="2"/>
    <m/>
    <m/>
    <m/>
    <m/>
    <m/>
    <m/>
    <m/>
    <m/>
    <m/>
    <m/>
    <m/>
    <m/>
    <m/>
    <m/>
    <m/>
    <m/>
  </r>
  <r>
    <x v="6"/>
    <n v="35"/>
    <s v="KEDIRI"/>
    <x v="1"/>
    <n v="3.0000000329591702E+19"/>
    <n v="3.0000000322806501E+19"/>
    <n v="152637209559"/>
    <s v="INDIBOX1"/>
    <s v="INDIBOX1"/>
    <d v="2020-10-06T00:00:00"/>
    <d v="2020-05-06T00:00:00"/>
    <s v="TAM"/>
    <s v="PLASA"/>
    <n v="82234240749"/>
    <s v="[PLSCSR;PL106005];TUL;TANIA;082234240749;CABUT INDIBOX 60K/BULAN // SN : 1901001801110 MAC : FCD5D923EAE0;25092020"/>
    <s v="CRL;MDN;maria.hotmaida;TANIA SAFIRA KURNIYANTI;082234240749;indibox 60K;DIAL TO;082234240749;taniasafirakurniyanti@gmail.com"/>
    <s v="monic"/>
    <x v="2"/>
    <m/>
    <m/>
    <m/>
    <m/>
    <m/>
    <m/>
    <m/>
    <m/>
    <m/>
    <m/>
    <m/>
    <m/>
    <m/>
    <m/>
    <m/>
    <m/>
  </r>
  <r>
    <x v="6"/>
    <n v="35"/>
    <s v="KEDIRI"/>
    <x v="1"/>
    <n v="3.0000000330368901E+19"/>
    <n v="3.0000000322504102E+19"/>
    <n v="152606229421"/>
    <s v="INDIBOX1"/>
    <s v="INDIBOX1"/>
    <d v="2020-10-26T00:00:00"/>
    <d v="2020-04-30T00:00:00"/>
    <s v="CC WITEL"/>
    <s v="PLASA"/>
    <n v="81285419691"/>
    <s v="[PLSCSR;PL106005];TUL;PAK ALI UAP;08113030744;CABUT INDIBOX 60K (SN INDIBOX = 1901001812591 / MAC : FCD5D92417B9);08102020;NON VISIT"/>
    <s v="ECOMM-FB;MCADDONS;INDIBOX;ali;08113030744;aliasyhari91519@gmail.com(Permintaan Pelanggan)"/>
    <s v="monic"/>
    <x v="2"/>
    <m/>
    <m/>
    <m/>
    <m/>
    <m/>
    <m/>
    <m/>
    <m/>
    <m/>
    <m/>
    <m/>
    <m/>
    <m/>
    <m/>
    <m/>
    <m/>
  </r>
  <r>
    <x v="6"/>
    <n v="35"/>
    <s v="KEDIRI"/>
    <x v="1"/>
    <n v="3.0000000330240598E+19"/>
    <n v="3.0000000320502399E+19"/>
    <n v="152640217111"/>
    <s v="INDIBOX1"/>
    <s v="INDIBOX1"/>
    <d v="2020-10-20T00:00:00"/>
    <d v="2020-03-02T00:00:00"/>
    <s v="TAM"/>
    <s v="PLASA"/>
    <n v="85853277511"/>
    <s v="[PLSCSR;PL196122];KDI;ZAUHARUL AFIDIN; 085748189232 ;CABUT INDIBOX;19102020"/>
    <s v="CRL;BDG;WH271101;INDIBOX;ZAUHARUL;081217831772;oket45732@gmail.com JL. DAHU DSN 01  JATIREJO KEDIRI 64151,di sebelah bpk kasundawu(rumah pa zauharul)"/>
    <s v="monic"/>
    <x v="2"/>
    <m/>
    <m/>
    <m/>
    <m/>
    <m/>
    <m/>
    <m/>
    <m/>
    <m/>
    <m/>
    <m/>
    <m/>
    <m/>
    <m/>
    <m/>
    <m/>
  </r>
  <r>
    <x v="6"/>
    <n v="35"/>
    <s v="KEDIRI"/>
    <x v="1"/>
    <n v="3.00000003299666E+19"/>
    <n v="3.0000000326011699E+19"/>
    <n v="152610217982"/>
    <s v="INDIBOX1"/>
    <s v="INDIBOX1"/>
    <d v="2020-10-13T00:00:00"/>
    <d v="2020-07-13T00:00:00"/>
    <s v="TAM"/>
    <s v="PLASA"/>
    <n v="85606401001"/>
    <s v="PLSCSR;PL859520;KDI;THOHARI;085606401001;CABUT INDIBOX;ORDER CBD;10102020;NON VISIT"/>
    <s v="CRL;MDN;NN280292;THOHARI;085606401001;INDIBOX;DIAL TO;085606401001; thohari77@gmail.com"/>
    <s v="monic"/>
    <x v="2"/>
    <m/>
    <m/>
    <m/>
    <m/>
    <m/>
    <m/>
    <m/>
    <m/>
    <m/>
    <m/>
    <m/>
    <m/>
    <m/>
    <m/>
    <m/>
    <m/>
  </r>
  <r>
    <x v="6"/>
    <n v="40"/>
    <s v="PASURUAN"/>
    <x v="1"/>
    <n v="3.0000000328293298E+19"/>
    <n v="3.0000000325768102E+19"/>
    <n v="152744218730"/>
    <s v="INDIBOX1"/>
    <s v="INDIBOX1"/>
    <d v="2020-10-05T00:00:00"/>
    <d v="2020-07-08T00:00:00"/>
    <s v="TAM"/>
    <s v="PLASA"/>
    <n v="818580500"/>
    <s v="PLSCSR;PL38548;PSN;HAMID;0818580500;TAMBAH USEETV"/>
    <s v="CRL;MLG;51092;HAMID;0818580500;Indibox;70K;Call 0818580500"/>
    <s v="monic"/>
    <x v="2"/>
    <m/>
    <m/>
    <m/>
    <m/>
    <m/>
    <m/>
    <m/>
    <m/>
    <m/>
    <m/>
    <m/>
    <m/>
    <m/>
    <m/>
    <m/>
    <m/>
  </r>
  <r>
    <x v="6"/>
    <n v="40"/>
    <s v="PASURUAN"/>
    <x v="1"/>
    <n v="3.00000003297792E+19"/>
    <n v="3.0000000327655399E+19"/>
    <n v="152534201239"/>
    <s v="INDIBOX1"/>
    <s v="INDIBOX1"/>
    <d v="2020-10-06T00:00:00"/>
    <d v="2020-08-15T00:00:00"/>
    <s v="TAM"/>
    <s v="PLASA"/>
    <n v="82398982064"/>
    <s v="PLS;LMJ;VN011089;APS MEILIA;082398982064 ; CABUT INBOX;IN76682461"/>
    <s v="CRL;CW;AU130283;INDIBOX;MEI LIA ISNAWATI;085849096607;14082020;70K;DT;085849096607"/>
    <s v="monic"/>
    <x v="2"/>
    <m/>
    <m/>
    <m/>
    <m/>
    <m/>
    <m/>
    <m/>
    <m/>
    <m/>
    <m/>
    <m/>
    <m/>
    <m/>
    <m/>
    <m/>
    <m/>
  </r>
  <r>
    <x v="6"/>
    <n v="40"/>
    <s v="PASURUAN"/>
    <x v="1"/>
    <n v="3.00000003303204E+19"/>
    <n v="3.0000000326110102E+19"/>
    <n v="152738216808"/>
    <s v="INDIBOX1"/>
    <s v="INDIBOX1"/>
    <d v="2020-10-21T00:00:00"/>
    <d v="2020-07-16T00:00:00"/>
    <s v="TAM"/>
    <s v="CC WITEL"/>
    <n v="82334874573"/>
    <s v="CA INDIBOX;TITIK NURYANTI;082334874573"/>
    <s v="CRL;MDN;NN280292;TITIK NURYANTI;082334874573;INDIBOX;70.000; DIAL TO 082334874573;  titknuryanti15072020@gmail.com"/>
    <s v="monic"/>
    <x v="2"/>
    <m/>
    <m/>
    <m/>
    <m/>
    <m/>
    <m/>
    <m/>
    <m/>
    <m/>
    <m/>
    <m/>
    <m/>
    <m/>
    <m/>
    <m/>
    <m/>
  </r>
  <r>
    <x v="6"/>
    <n v="40"/>
    <s v="PASURUAN"/>
    <x v="1"/>
    <n v="3.0000000330062201E+19"/>
    <n v="3.0000000327474401E+19"/>
    <n v="152504311705"/>
    <s v="INDIBOX1"/>
    <s v="INDIBOX1"/>
    <d v="2020-10-13T00:00:00"/>
    <d v="2020-08-12T00:00:00"/>
    <s v="TAM"/>
    <s v="PLASA"/>
    <n v="85203033111"/>
    <s v="PLSCSR;PL196027;LMJ;AP SAHROWARDI;085203033111;MO PHOENIX 20MBPS"/>
    <s v="CRL;MDN;MA250391;SAHROWARDI;085203033111;indibox 70K;DIAL TO;085203033111;sahrowardi123@gmail.com"/>
    <s v="monic"/>
    <x v="2"/>
    <m/>
    <m/>
    <m/>
    <m/>
    <m/>
    <m/>
    <m/>
    <m/>
    <m/>
    <m/>
    <m/>
    <m/>
    <m/>
    <m/>
    <m/>
    <m/>
  </r>
  <r>
    <x v="0"/>
    <n v="11"/>
    <s v="LAMPUNG"/>
    <x v="1"/>
    <n v="3.00000003301871E+19"/>
    <n v="3.0000000320910299E+19"/>
    <n v="111821301617"/>
    <s v="INDIBOX1"/>
    <s v="INDIBOX1"/>
    <d v="2020-10-17T00:00:00"/>
    <d v="2020-03-17T00:00:00"/>
    <s v="TAM"/>
    <s v="PLASA"/>
    <n v="81369565665"/>
    <s v="PLSMETCSR RIAHABIBI SH MH081369565665CABUT KARNA TIDAK DIGUNAKAN LAGIUTIP PRORATAINFO INTAN BETA AR BANDARJAYA"/>
    <s v="CRL:MLG:61223:HABIBI:081369565665:INDIBOX:60K"/>
    <s v="monic"/>
    <x v="2"/>
    <m/>
    <m/>
    <m/>
    <m/>
    <m/>
    <m/>
    <m/>
    <m/>
    <m/>
    <m/>
    <m/>
    <m/>
    <m/>
    <m/>
    <m/>
    <m/>
  </r>
  <r>
    <x v="0"/>
    <n v="11"/>
    <s v="LAMPUNG"/>
    <x v="1"/>
    <n v="3.0000000330155201E+19"/>
    <n v="3.0000000326050398E+19"/>
    <n v="111801023706"/>
    <s v="INDIBOX1"/>
    <s v="INDIBOX1"/>
    <d v="2020-10-16T00:00:00"/>
    <d v="2020-07-15T00:00:00"/>
    <s v="TAM"/>
    <s v="PLASA"/>
    <n v="82175014062"/>
    <s v="PLD;MJP;PL107887;APS AUDRIA;'082175014062; CABUT INDIBOX"/>
    <s v="CRL;MDN;DA200484;audria;082175014062;indibox 70K;DIAL TO 082175014062;audriaekaaa@gmail.com"/>
    <s v="monic"/>
    <x v="2"/>
    <m/>
    <m/>
    <m/>
    <m/>
    <m/>
    <m/>
    <m/>
    <m/>
    <m/>
    <m/>
    <m/>
    <m/>
    <m/>
    <m/>
    <m/>
    <m/>
  </r>
  <r>
    <x v="6"/>
    <n v="38"/>
    <s v="SURABAYA SELATAN"/>
    <x v="1"/>
    <n v="3.0000000329485799E+19"/>
    <n v="3.0000000321966199E+19"/>
    <n v="152308214229"/>
    <s v="INDIBOX1"/>
    <s v="INDIBOX1"/>
    <d v="2020-10-02T00:00:00"/>
    <d v="2020-04-15T00:00:00"/>
    <s v="TAM"/>
    <s v="PLASA"/>
    <n v="895337228883"/>
    <s v="PLSCSR;PL099171;RKT;RITA;0895337228883;ALIH PAKET INT ONLY 10MB 220K;PPN"/>
    <s v="CRL;MLG;51353;BP. OKI;0895337228883;INDIBOX;60K"/>
    <s v="monic"/>
    <x v="2"/>
    <m/>
    <m/>
    <m/>
    <m/>
    <m/>
    <m/>
    <m/>
    <m/>
    <m/>
    <m/>
    <m/>
    <m/>
    <m/>
    <m/>
    <m/>
    <m/>
  </r>
  <r>
    <x v="2"/>
    <n v="52"/>
    <s v="MAKASSAR"/>
    <x v="1"/>
    <n v="3.00000003278428E+19"/>
    <n v="3.0000000325483201E+19"/>
    <n v="172103339908"/>
    <s v="INDIBOX1"/>
    <s v="INDIBOX1"/>
    <d v="2020-10-02T00:00:00"/>
    <d v="2020-07-06T00:00:00"/>
    <s v="TAM"/>
    <s v="CC WITEL"/>
    <n v="85341087465"/>
    <s v="CCMKS;IN73700835;MARLEDA;085341087465;CA INDIBOX"/>
    <s v="CRL;GM010490;INDIBOX;70K;MARELDA ELY ARIESTA';0895803165249;mareldaariesta@gmail.com;BSD DIAL TO 0895803165249 PATOKAN DEPAN RUKO ALFAMIDI CAT RUMAH WARNA KUNING"/>
    <s v="monic"/>
    <x v="2"/>
    <m/>
    <m/>
    <m/>
    <m/>
    <m/>
    <m/>
    <m/>
    <m/>
    <m/>
    <m/>
    <m/>
    <m/>
    <m/>
    <m/>
    <m/>
    <m/>
  </r>
  <r>
    <x v="2"/>
    <n v="52"/>
    <s v="MAKASSAR"/>
    <x v="1"/>
    <n v="3.0000000330703798E+19"/>
    <n v="3.0000000326731301E+19"/>
    <n v="172104204108"/>
    <s v="INDIBOX1"/>
    <s v="INDIBOX1"/>
    <d v="2020-10-31T00:00:00"/>
    <d v="2020-07-30T00:00:00"/>
    <s v="TAM"/>
    <s v="PLASA"/>
    <n v="811691098"/>
    <s v="PLS;SUD;PL98001;ASDAR HM;0811691098;RETENSI 2P 20 MBPS INET TELPON"/>
    <s v="CRL:MDN;SS221097;bapak ASDAR 70K;DIALTO 0811691098;yassersaleh174@gmail.com,KAPASA RAYA  TAMALANREA JAYA MAKASSAR 90245, disamping tower"/>
    <s v="monic"/>
    <x v="2"/>
    <m/>
    <m/>
    <m/>
    <m/>
    <m/>
    <m/>
    <m/>
    <m/>
    <m/>
    <m/>
    <m/>
    <m/>
    <m/>
    <m/>
    <m/>
    <m/>
  </r>
  <r>
    <x v="4"/>
    <n v="25"/>
    <s v="CIREBON"/>
    <x v="2"/>
    <n v="3.0000000329312502E+19"/>
    <n v="3.0000000326775099E+19"/>
    <n v="131232162030"/>
    <s v="USEEINTVNH"/>
    <s v="USEEINTVNH"/>
    <d v="2020-09-24T00:00:00"/>
    <d v="2020-07-29T00:00:00"/>
    <s v="MY INDIHOME"/>
    <s v="PLASA"/>
    <m/>
    <s v="PLSCSR;PL83047;131232162030;DOWNGRADE;INET ONLY 10MB;RETENSI;KHODIJAH; 82117727273"/>
    <s v="MI;MYIR-10220505200001;SPSQH76;khodijah;082117727273"/>
    <s v="monic"/>
    <x v="1"/>
    <m/>
    <m/>
    <m/>
    <m/>
    <m/>
    <m/>
    <m/>
    <m/>
    <m/>
    <m/>
    <m/>
    <m/>
    <m/>
    <m/>
    <m/>
    <m/>
  </r>
  <r>
    <x v="4"/>
    <n v="25"/>
    <s v="CIREBON"/>
    <x v="2"/>
    <n v="3.00000003286989E+19"/>
    <n v="3.0000000325052101E+19"/>
    <n v="131263105013"/>
    <s v="USEEINTVNH"/>
    <s v="USEEINTVNH"/>
    <d v="2020-09-09T00:00:00"/>
    <d v="2020-06-26T00:00:00"/>
    <s v="PLASA"/>
    <s v="PLASA"/>
    <n v="87760634928"/>
    <s v="PL111978;YBS;087760634928;MIGRASI INET ONLY"/>
    <s v="PLS;IMY;PL131570;AWALUDIN;087760634928;PSB STREAMIX 20MBPS RP.385.000"/>
    <s v="monic"/>
    <x v="0"/>
    <m/>
    <m/>
    <m/>
    <m/>
    <m/>
    <m/>
    <m/>
    <m/>
    <m/>
    <m/>
    <m/>
    <m/>
    <m/>
    <m/>
    <m/>
    <m/>
  </r>
  <r>
    <x v="4"/>
    <n v="25"/>
    <s v="CIREBON"/>
    <x v="2"/>
    <n v="3.00000003288554E+19"/>
    <n v="3.0000000323968201E+19"/>
    <n v="131232100754"/>
    <s v="USEEFOXMVH"/>
    <s v="USEEENTRYH"/>
    <d v="2020-09-14T00:00:00"/>
    <d v="2020-06-03T00:00:00"/>
    <s v="PLASA"/>
    <s v="INBOUND 147"/>
    <n v="81931155950"/>
    <s v="i147;63881;CA useetv dan inet;Migrasi ke tlpn only 235K;Pa Anthony;131232100754;081931155950;9/14/2020;7:20 wib"/>
    <s v="PL196879;MIGRASI PAKET FIT MOVIES 10MBPS 360000;ANTONI;081931155950"/>
    <s v="monic"/>
    <x v="0"/>
    <m/>
    <m/>
    <m/>
    <m/>
    <m/>
    <m/>
    <m/>
    <m/>
    <m/>
    <m/>
    <m/>
    <m/>
    <m/>
    <m/>
    <m/>
    <m/>
  </r>
  <r>
    <x v="4"/>
    <n v="25"/>
    <s v="CIREBON"/>
    <x v="2"/>
    <n v="3.00000003291566E+19"/>
    <n v="3.0000000328098001E+19"/>
    <n v="131251121136"/>
    <s v="USEEENTRYH"/>
    <s v="USEEENTRYH"/>
    <d v="2020-09-21T00:00:00"/>
    <d v="2020-08-27T00:00:00"/>
    <s v="MY INDIHOME"/>
    <s v="PLASA"/>
    <n v="82321895554"/>
    <s v="PL111978;SAHRONI; 083805286036 ;RETENSI BATAL CABUT;MIGRASI PHOENIX 10MBPS"/>
    <s v="MI;MYIR-10235326150002;SPrhd76;SAHRONI;083805286038"/>
    <s v="monic"/>
    <x v="1"/>
    <m/>
    <m/>
    <m/>
    <m/>
    <m/>
    <m/>
    <m/>
    <m/>
    <m/>
    <m/>
    <m/>
    <m/>
    <m/>
    <m/>
    <m/>
    <m/>
  </r>
  <r>
    <x v="4"/>
    <n v="25"/>
    <s v="CIREBON"/>
    <x v="2"/>
    <n v="3.0000000327697801E+19"/>
    <n v="3.0000000327693599E+19"/>
    <n v="131239130509"/>
    <s v="USEEINMV2H"/>
    <s v="USEEINMV2H"/>
    <d v="2020-08-15T00:00:00"/>
    <d v="2020-08-15T00:00:00"/>
    <s v="PLASA"/>
    <s v="CC WITEL"/>
    <n v="85224558799"/>
    <s v="131239130509|USEEINMV2H|20200815221818-DEL|||ZTE2"/>
    <s v="PLSCSR;PL35077;IVAN;131239115035;ADDON;MINIPACK;MOVIE2;Chaerul;085224558799;IN73347389"/>
    <s v="monic"/>
    <x v="0"/>
    <m/>
    <m/>
    <m/>
    <m/>
    <m/>
    <m/>
    <m/>
    <m/>
    <m/>
    <m/>
    <m/>
    <m/>
    <m/>
    <m/>
    <m/>
    <m/>
  </r>
  <r>
    <x v="4"/>
    <n v="25"/>
    <s v="CIREBON"/>
    <x v="2"/>
    <n v="3.0000000328003699E+19"/>
    <n v="3.0000000323432002E+19"/>
    <n v="131238104390"/>
    <s v="USEEINTVNH"/>
    <s v="USEEINTVNH"/>
    <d v="2020-08-25T00:00:00"/>
    <d v="2020-05-20T00:00:00"/>
    <s v="MY INDIHOME"/>
    <s v="PLASA"/>
    <n v="85156506828"/>
    <s v="PL83024;MUHAMAD IMAM AUZAI; 082219105754 ;CABUT USTV"/>
    <s v="MI;MYIR-10185049680001;SPSUS67-B1558PIW;Darojata ropiah;085156506828"/>
    <s v="monic"/>
    <x v="1"/>
    <m/>
    <m/>
    <m/>
    <m/>
    <m/>
    <m/>
    <m/>
    <m/>
    <m/>
    <m/>
    <m/>
    <m/>
    <m/>
    <m/>
    <m/>
    <m/>
  </r>
  <r>
    <x v="4"/>
    <n v="25"/>
    <s v="CIREBON"/>
    <x v="2"/>
    <n v="3.0000000327057801E+19"/>
    <n v="3.0000000314506801E+19"/>
    <n v="131251101225"/>
    <s v="USEEINMV1H"/>
    <s v="USEEENTRYH"/>
    <d v="2020-08-05T00:00:00"/>
    <d v="2019-10-16T00:00:00"/>
    <s v="PLASA"/>
    <s v="CC WITEL"/>
    <n v="81283319998"/>
    <s v="MYIN-USEEINMV1H-08052020043931|aiful18@gmail.com||MYIN"/>
    <s v="PLSCSR:PL111978;ANNITA;131251101225;UPSPEED 10M KUOTA 20GB TO 10M;ASRIFUL AHMAD;085316764816"/>
    <s v="monic"/>
    <x v="0"/>
    <m/>
    <m/>
    <m/>
    <m/>
    <m/>
    <m/>
    <m/>
    <m/>
    <m/>
    <m/>
    <m/>
    <m/>
    <m/>
    <m/>
    <m/>
    <m/>
  </r>
  <r>
    <x v="4"/>
    <n v="25"/>
    <s v="CIREBON"/>
    <x v="2"/>
    <n v="3.0000000327634399E+19"/>
    <n v="3.0000000323889099E+19"/>
    <n v="131232155251"/>
    <s v="USEEINTVNH"/>
    <s v="USEEINTVNH"/>
    <d v="2020-08-15T00:00:00"/>
    <d v="2020-06-01T00:00:00"/>
    <s v="MY INDIHOME"/>
    <s v="PLASA"/>
    <n v="81324648111"/>
    <s v="PLS;CBN;PL112984;SUJATI; 089514371853 ;RETENSI;INET ONLY 10MB"/>
    <s v="MI;MYIR-10189541850001;SPggw99;SUJATI;089514371853"/>
    <s v="monic"/>
    <x v="1"/>
    <m/>
    <m/>
    <m/>
    <m/>
    <m/>
    <m/>
    <m/>
    <m/>
    <m/>
    <m/>
    <m/>
    <m/>
    <m/>
    <m/>
    <m/>
    <m/>
  </r>
  <r>
    <x v="4"/>
    <n v="25"/>
    <s v="CIREBON"/>
    <x v="2"/>
    <n v="3.00000003277998E+19"/>
    <n v="3.00000003270977E+19"/>
    <n v="131249116970"/>
    <s v="USEEINTVNH"/>
    <s v="USEEENTRYH"/>
    <d v="2020-08-19T00:00:00"/>
    <d v="2020-08-06T00:00:00"/>
    <s v="MY INDIHOME"/>
    <s v="PLASA"/>
    <n v="87821467091"/>
    <s v="PL131570;NURASIAH; 087717954264 ;MIGRASI PHOENIX 10MBPS"/>
    <s v="MI;MYIR-10224556600002;SPMJL98-B1570NRI;NURASIAH;087821467091"/>
    <s v="monic"/>
    <x v="1"/>
    <m/>
    <m/>
    <m/>
    <m/>
    <m/>
    <m/>
    <m/>
    <m/>
    <m/>
    <m/>
    <m/>
    <m/>
    <m/>
    <m/>
    <m/>
    <m/>
  </r>
  <r>
    <x v="4"/>
    <n v="25"/>
    <s v="CIREBON"/>
    <x v="2"/>
    <n v="3.0000000326937698E+19"/>
    <n v="3.0000000322835599E+19"/>
    <n v="131232155275"/>
    <s v="USEEINTVNH"/>
    <s v="USEEENTRYH"/>
    <d v="2020-08-03T00:00:00"/>
    <d v="2020-05-04T00:00:00"/>
    <s v="MY INDIHOME"/>
    <s v="PLASA"/>
    <n v="85235329528"/>
    <s v="PLSCBN;PL112996;131232155275;MO NETIZEN 2;DARYATNO; 085721382804"/>
    <s v="MI;MYIR-10177124060001;MKTMDM3;Daryatno;085721382804"/>
    <s v="monic"/>
    <x v="1"/>
    <m/>
    <m/>
    <m/>
    <m/>
    <m/>
    <m/>
    <m/>
    <m/>
    <m/>
    <m/>
    <m/>
    <m/>
    <m/>
    <m/>
    <m/>
    <m/>
  </r>
  <r>
    <x v="4"/>
    <n v="25"/>
    <s v="CIREBON"/>
    <x v="2"/>
    <n v="3.0000000328305701E+19"/>
    <n v="3.00000003231708E+19"/>
    <n v="131244103391"/>
    <s v="USEEINNWHD"/>
    <s v="USEEINNWHD"/>
    <d v="2020-09-01T00:00:00"/>
    <d v="2020-05-13T00:00:00"/>
    <s v="PLASA"/>
    <s v="PLASA"/>
    <n v="81214490843"/>
    <s v="SOC ; 165663 ; 131244103391 ; Sholihin Suhada ; 081214490843 ; migrasi ke single play 20Mbps ; 31 agustus 2020 ; 15.35"/>
    <s v="[PLSCSR:PL35085]MJL;AJIE;SOLIHIN;081213177621;ADDON INDINEWS HD"/>
    <s v="monic"/>
    <x v="0"/>
    <m/>
    <m/>
    <m/>
    <m/>
    <m/>
    <m/>
    <m/>
    <m/>
    <m/>
    <m/>
    <m/>
    <m/>
    <m/>
    <m/>
    <m/>
    <m/>
  </r>
  <r>
    <x v="4"/>
    <n v="25"/>
    <s v="CIREBON"/>
    <x v="2"/>
    <n v="3.00000003287774E+19"/>
    <n v="3.0000000323657302E+19"/>
    <n v="131232155049"/>
    <s v="USEEINDYHD"/>
    <s v="USEEFOXMVH"/>
    <d v="2020-09-11T00:00:00"/>
    <d v="2020-05-28T00:00:00"/>
    <s v="MY INDIHOME"/>
    <s v="PLASA"/>
    <n v="87729001404"/>
    <s v="PL112983;MUJI_CTB;087729001404;MIGRASI PAKET INET ONLY 10MB PLGN BERSEDIA TTP BERLANGGANAN;RETENSI"/>
    <s v="MI;MYIR-10187573680001;SPier99-D1541AFN;Firmansyah Irfan;087729001404"/>
    <s v="monic"/>
    <x v="1"/>
    <m/>
    <m/>
    <m/>
    <m/>
    <m/>
    <m/>
    <m/>
    <m/>
    <m/>
    <m/>
    <m/>
    <m/>
    <m/>
    <m/>
    <m/>
    <m/>
  </r>
  <r>
    <x v="4"/>
    <n v="25"/>
    <s v="CIREBON"/>
    <x v="2"/>
    <n v="3.0000000329473602E+19"/>
    <n v="3.0000000326067401E+19"/>
    <n v="131247101356"/>
    <s v="USEEESSENH"/>
    <s v="USEEINTLTH"/>
    <d v="2020-09-29T00:00:00"/>
    <d v="2020-07-16T00:00:00"/>
    <s v="PLASA"/>
    <s v="PLASA"/>
    <n v="87729112007"/>
    <s v="PL111978; ROIS IBNU; 089661158531 ;EFISIENSI HARGA;DOWNGRADE FIT 50MBPS"/>
    <s v="PLSCSR:PL131570;131247101356;UPSELL 2P3P;ROIS;089661158531"/>
    <s v="monic"/>
    <x v="0"/>
    <m/>
    <m/>
    <m/>
    <m/>
    <m/>
    <m/>
    <m/>
    <m/>
    <m/>
    <m/>
    <m/>
    <m/>
    <m/>
    <m/>
    <m/>
    <m/>
  </r>
  <r>
    <x v="4"/>
    <n v="25"/>
    <s v="CIREBON"/>
    <x v="2"/>
    <n v="3.00000003285823E+19"/>
    <n v="3.00000003240168E+19"/>
    <n v="131249101551"/>
    <s v="USEEINDYHD"/>
    <s v="USEEINKRNH"/>
    <d v="2020-09-07T00:00:00"/>
    <d v="2020-06-04T00:00:00"/>
    <s v="PLASA"/>
    <s v="PLASA"/>
    <n v="81225246031"/>
    <s v="PL83024;YBS;081225246031;CABUT ADDON USTV"/>
    <s v="PLSCSR;PL83024;HERLINA;131249101551;MINIPACK INDIKOREA;UJANG;082113619006"/>
    <s v="monic"/>
    <x v="0"/>
    <m/>
    <m/>
    <m/>
    <m/>
    <m/>
    <m/>
    <m/>
    <m/>
    <m/>
    <m/>
    <m/>
    <m/>
    <m/>
    <m/>
    <m/>
    <m/>
  </r>
  <r>
    <x v="4"/>
    <n v="25"/>
    <s v="CIREBON"/>
    <x v="2"/>
    <n v="3.0000000328460599E+19"/>
    <n v="3.0000000319507501E+19"/>
    <n v="131232116403"/>
    <s v="USEEENTRYH"/>
    <s v="USEEENTRYH"/>
    <d v="2020-09-05T00:00:00"/>
    <d v="2020-01-29T00:00:00"/>
    <s v="PLASA"/>
    <s v="PLASA"/>
    <n v="82219979656"/>
    <s v="PLS;CBN;PL11298;SANI; 085722453104 ;SINGLE PLAY 20MB;RETENSI"/>
    <s v="PLS;CSR;PL131141;DEBBY;UPGRADE;20MBSTREAMIX;GHIFFARI;085722453104;29012020"/>
    <s v="monic"/>
    <x v="0"/>
    <m/>
    <m/>
    <m/>
    <m/>
    <m/>
    <m/>
    <m/>
    <m/>
    <m/>
    <m/>
    <m/>
    <m/>
    <m/>
    <m/>
    <m/>
    <m/>
  </r>
  <r>
    <x v="0"/>
    <n v="8"/>
    <s v="BENGKULU"/>
    <x v="2"/>
    <n v="3.00000003269709E+19"/>
    <n v="3.00000003248594E+19"/>
    <n v="111727161139"/>
    <s v="USEEENTRYH"/>
    <s v="USEEENTRYH"/>
    <d v="2020-08-04T00:00:00"/>
    <d v="2020-06-23T00:00:00"/>
    <s v="PLASA"/>
    <s v="CC WITEL"/>
    <n v="81368270205"/>
    <s v="Pencabutan ussetv//pelanggan tidak menggunakan lagi"/>
    <s v="Permintaan Paket fit 10Mbps//Pelanggan walk in plasa"/>
    <s v="monic"/>
    <x v="0"/>
    <m/>
    <m/>
    <m/>
    <m/>
    <m/>
    <m/>
    <m/>
    <m/>
    <m/>
    <m/>
    <m/>
    <m/>
    <m/>
    <m/>
    <m/>
    <m/>
  </r>
  <r>
    <x v="0"/>
    <n v="8"/>
    <s v="BENGKULU"/>
    <x v="2"/>
    <n v="3.00000003280662E+19"/>
    <n v="3.0000000323528102E+19"/>
    <n v="111727153522"/>
    <s v="USEEENTRYH"/>
    <s v="USEEENTRYH"/>
    <d v="2020-08-27T00:00:00"/>
    <d v="2020-05-25T00:00:00"/>
    <s v="MY INDIHOME"/>
    <s v="INBOUND 147"/>
    <n v="82279095339"/>
    <s v="i147;76278;CA Salah satu;cabut tv mig inet only 20mbps , 330.000 blm ppn 10% ;BP ASWANDI ;111727153522 ;085378636999 ;26/8/2020;19:23"/>
    <s v="MI;MYIR-10186008080001;SPKKE97;Megawati;082279095339"/>
    <s v="monic"/>
    <x v="1"/>
    <m/>
    <m/>
    <m/>
    <m/>
    <m/>
    <m/>
    <m/>
    <m/>
    <m/>
    <m/>
    <m/>
    <m/>
    <m/>
    <m/>
    <m/>
    <m/>
  </r>
  <r>
    <x v="0"/>
    <n v="9"/>
    <s v="SUMSEL"/>
    <x v="2"/>
    <n v="3.0000000328950698E+19"/>
    <n v="3.00000003234596E+19"/>
    <n v="111801011013"/>
    <s v="USEEENTRYH"/>
    <s v="USEEINTVNH"/>
    <d v="2020-09-16T00:00:00"/>
    <d v="2020-05-22T00:00:00"/>
    <s v="MY INDIHOME"/>
    <s v="PLASA"/>
    <n v="81368065299"/>
    <s v="[PLSCSR:PL108376];RIV;HARYADI;081368065299;UPGRADE SPEED 20 MBPS PAKET SINGLEPLAY INET"/>
    <s v="MI;MYIR-10182850450001;SPSUW22-B1522PIU;HARYADI;081368065299"/>
    <s v="monic"/>
    <x v="1"/>
    <m/>
    <m/>
    <m/>
    <m/>
    <m/>
    <m/>
    <m/>
    <m/>
    <m/>
    <m/>
    <m/>
    <m/>
    <m/>
    <m/>
    <m/>
    <m/>
  </r>
  <r>
    <x v="0"/>
    <n v="9"/>
    <s v="SUMSEL"/>
    <x v="2"/>
    <n v="3.00000003269994E+19"/>
    <n v="3.0000000323185598E+19"/>
    <n v="111722112276"/>
    <s v="USEEENTRYH"/>
    <s v="USEEENTRYH"/>
    <d v="2020-08-05T00:00:00"/>
    <d v="2020-05-13T00:00:00"/>
    <s v="MY INDIHOME"/>
    <s v="CC WITEL"/>
    <s v="s"/>
    <s v="CA APS PINDAH ALAMAT"/>
    <s v="MI;MYIR-10182267580002;SPMRM17-B1119PIU;DESPRI HANA PUTRA;085279077573"/>
    <s v="monic"/>
    <x v="1"/>
    <m/>
    <m/>
    <m/>
    <m/>
    <m/>
    <m/>
    <m/>
    <m/>
    <m/>
    <m/>
    <m/>
    <m/>
    <m/>
    <m/>
    <m/>
    <m/>
  </r>
  <r>
    <x v="0"/>
    <n v="9"/>
    <s v="SUMSEL"/>
    <x v="2"/>
    <n v="3.0000000327804101E+19"/>
    <n v="3.0000000324375699E+19"/>
    <n v="111722109616"/>
    <s v="USEEENTRYH"/>
    <s v="USEEINSPHD"/>
    <d v="2020-08-19T00:00:00"/>
    <d v="2020-06-12T00:00:00"/>
    <s v="PLASA"/>
    <s v="PLASA"/>
    <n v="81299882687"/>
    <s v="[PLSCSR:PL099547];BTA;TEGUH WIRAWAN;081299882687;RETENSI PELANGGAN MIGRASI KE 20 MBPS PHOENIX"/>
    <s v="111722109616|USEEINSPHD|20200612190243|||zte"/>
    <s v="monic"/>
    <x v="0"/>
    <m/>
    <m/>
    <m/>
    <m/>
    <m/>
    <m/>
    <m/>
    <m/>
    <m/>
    <m/>
    <m/>
    <m/>
    <m/>
    <m/>
    <m/>
    <m/>
  </r>
  <r>
    <x v="0"/>
    <n v="9"/>
    <s v="SUMSEL"/>
    <x v="2"/>
    <n v="3.0000000328329601E+19"/>
    <n v="3.0000000328288399E+19"/>
    <n v="111734103879"/>
    <s v="USEEINTVNH"/>
    <s v="USEEINMV2H"/>
    <d v="2020-09-01T00:00:00"/>
    <d v="2020-08-31T00:00:00"/>
    <s v="PLASA"/>
    <s v="CC WITEL"/>
    <n v="85216228095"/>
    <s v="UPGRADE PAKET 2P HSI; INFO PELANGGAN ACC AM WASSY; PERMINTAAN TEMPORER"/>
    <s v="[PLSCSR:PL85172];LLG;BUPATI;082375082075;UPGRADE 200 MBPS PRESTIGE"/>
    <s v="monic"/>
    <x v="0"/>
    <m/>
    <m/>
    <m/>
    <m/>
    <m/>
    <m/>
    <m/>
    <m/>
    <m/>
    <m/>
    <m/>
    <m/>
    <m/>
    <m/>
    <m/>
    <m/>
  </r>
  <r>
    <x v="5"/>
    <n v="14"/>
    <s v="JAKPUS"/>
    <x v="3"/>
    <n v="3.0000000329756598E+19"/>
    <n v="3.0000000327259398E+19"/>
    <n v="121602102152"/>
    <s v="SWPLC"/>
    <s v="SWPLC"/>
    <d v="2020-10-05T00:00:00"/>
    <d v="2020-08-10T00:00:00"/>
    <s v="PLASA"/>
    <s v="INBOUND 147"/>
    <n v="82111170567"/>
    <s v="i147;76474;CA;stb 2;bu tanti;121602102152; 082111170567;4/10/2020;11.52"/>
    <s v="PLSCSR:PL21079;121602102152;bu tanti;082111170567;ADD ON STB 2 PLC;100K;BI"/>
    <s v="monic"/>
    <x v="0"/>
    <m/>
    <m/>
    <m/>
    <m/>
    <m/>
    <m/>
    <m/>
    <m/>
    <m/>
    <m/>
    <m/>
    <m/>
    <m/>
    <m/>
    <m/>
    <m/>
  </r>
  <r>
    <x v="0"/>
    <n v="6"/>
    <s v="JAMBI"/>
    <x v="3"/>
    <n v="3.0000000330285101E+19"/>
    <n v="3.0000000318748901E+19"/>
    <n v="111716139601"/>
    <s v="SWPLC"/>
    <s v="SWPLC"/>
    <d v="2020-10-20T00:00:00"/>
    <d v="2020-01-08T00:00:00"/>
    <s v="PLASA"/>
    <s v="PLASA"/>
    <n v="89608165187"/>
    <s v="CABUT PARALEL PLC APS NUR 089608165187"/>
    <s v="[PLSCSR:PL82666];JBI;AYULESTARI;ZULFIKAR;085312838928;SECOND SET TOP BOX;PLC"/>
    <s v="monic"/>
    <x v="0"/>
    <m/>
    <m/>
    <m/>
    <m/>
    <m/>
    <m/>
    <m/>
    <m/>
    <m/>
    <m/>
    <m/>
    <m/>
    <m/>
    <m/>
    <m/>
    <m/>
  </r>
  <r>
    <x v="5"/>
    <n v="15"/>
    <s v="JAKUT"/>
    <x v="3"/>
    <n v="3.0000000330162901E+19"/>
    <n v="3.00000003192214E+19"/>
    <n v="122516209446"/>
    <s v="SWPLC"/>
    <s v="SWPLC"/>
    <d v="2020-10-16T00:00:00"/>
    <d v="2020-01-21T00:00:00"/>
    <s v="PLASA"/>
    <s v="INBOUND 147"/>
    <n v="82110352898"/>
    <s v="i147;76993 ;CA;CA STB k 2.  ;KRISTIYANTO 122516209446 ;082110352898;16 okt 2020 ;13.22)"/>
    <s v="[PLSCSR:PL21082];KRISTIYANTO ;082110352898;ADD ON 2ND STB PLC"/>
    <s v="monic"/>
    <x v="0"/>
    <m/>
    <m/>
    <m/>
    <m/>
    <m/>
    <m/>
    <m/>
    <m/>
    <m/>
    <m/>
    <m/>
    <m/>
    <m/>
    <m/>
    <m/>
    <m/>
  </r>
  <r>
    <x v="5"/>
    <n v="14"/>
    <s v="JAKPUS"/>
    <x v="3"/>
    <n v="3.0000000329499398E+19"/>
    <n v="3.00000003210134E+19"/>
    <n v="121602125233"/>
    <s v="SWPLC"/>
    <s v="SWPLC"/>
    <d v="2020-10-02T00:00:00"/>
    <d v="2020-03-17T00:00:00"/>
    <s v="PLASA"/>
    <s v="INBOUND 147"/>
    <n v="81290880049"/>
    <s v="i147;42574;MIG;migrasi dari 3p prestige  20mbps ke 1p inet 20 mbps (330k belum ppn 10 %);dwi;121602125233;081290880049;29/9/2020;14.56wib"/>
    <s v="IN63513435;MIA;081932332690/087874801704;ADD ON 2ND STB+PLC"/>
    <s v="monic"/>
    <x v="0"/>
    <m/>
    <m/>
    <m/>
    <m/>
    <m/>
    <m/>
    <m/>
    <m/>
    <m/>
    <m/>
    <m/>
    <m/>
    <m/>
    <m/>
    <m/>
    <m/>
  </r>
  <r>
    <x v="5"/>
    <n v="14"/>
    <s v="JAKPUS"/>
    <x v="3"/>
    <n v="3.0000000330533601E+19"/>
    <n v="3.0000000318265299E+19"/>
    <n v="122604210289"/>
    <s v="SWPLC"/>
    <s v="SWPLC"/>
    <d v="2020-10-28T00:00:00"/>
    <d v="2019-12-18T00:00:00"/>
    <s v="PLASA"/>
    <s v="CC WITEL"/>
    <n v="83806619346"/>
    <s v="IN79007317;TAN SIOK ING;SARI;083806619346;CA INET &amp; USEETV KRNA SDH TDK DIGUNAKAN;SDH SEPUH"/>
    <s v="PERMINTAAN STB2 PLC;REQ NIA"/>
    <s v="monic"/>
    <x v="0"/>
    <m/>
    <m/>
    <m/>
    <m/>
    <m/>
    <m/>
    <m/>
    <m/>
    <m/>
    <m/>
    <m/>
    <m/>
    <m/>
    <m/>
    <m/>
    <m/>
  </r>
  <r>
    <x v="5"/>
    <n v="18"/>
    <s v="TANGERANG"/>
    <x v="3"/>
    <n v="3.00000003301103E+19"/>
    <n v="3.0000000326722302E+19"/>
    <n v="123418304670"/>
    <s v="SWPLC"/>
    <s v="SWPLC"/>
    <d v="2020-10-16T00:00:00"/>
    <d v="2020-08-03T00:00:00"/>
    <s v="PLASA"/>
    <s v="PLASA"/>
    <n v="81317197847"/>
    <s v="LEVEL 3 :PLS;JTN;PL113778;RETENSI;CA STB KE 2 DAN PLC; VANIA; +6281317197847; SERING GGN"/>
    <s v="SF;RIANDA BAMBANG;DGJKT01;VANIA;081317197847;STB TAMBAHAN+PLC DAN WIFI EXT"/>
    <s v="monic"/>
    <x v="0"/>
    <m/>
    <m/>
    <m/>
    <m/>
    <m/>
    <m/>
    <m/>
    <m/>
    <m/>
    <m/>
    <m/>
    <m/>
    <m/>
    <m/>
    <m/>
    <m/>
  </r>
  <r>
    <x v="0"/>
    <n v="6"/>
    <s v="JAMBI"/>
    <x v="3"/>
    <n v="3.00000003295691E+19"/>
    <n v="3.0000000326926402E+19"/>
    <n v="111716129931"/>
    <s v="SWPLC"/>
    <s v="SWPLC"/>
    <d v="2020-10-01T00:00:00"/>
    <d v="2020-08-06T00:00:00"/>
    <s v="PLASA"/>
    <s v="CC WITEL"/>
    <n v="81213623706"/>
    <s v="DW 10MBPS 320K CA TV KEDUA APS ESTHER 082178996810"/>
    <s v="[PLSCSR:PL199459];JBI;YUNI LESTARI;ESTHER;082178996810;081213623706;UP 20 MBPS STREAMIX TAMBAH TV KEDUA PLC 100K;SETTING STB"/>
    <s v="monic"/>
    <x v="0"/>
    <m/>
    <m/>
    <m/>
    <m/>
    <m/>
    <m/>
    <m/>
    <m/>
    <m/>
    <m/>
    <m/>
    <m/>
    <m/>
    <m/>
    <m/>
    <m/>
  </r>
  <r>
    <x v="5"/>
    <n v="19"/>
    <s v="BOGOR"/>
    <x v="3"/>
    <n v="3.0000000329986101E+19"/>
    <n v="3.0000000326821298E+19"/>
    <n v="122370300873"/>
    <s v="SWPLC"/>
    <s v="SWPLC"/>
    <d v="2020-10-13T00:00:00"/>
    <d v="2020-08-12T00:00:00"/>
    <s v="PLASA"/>
    <s v="INBOUND 147"/>
    <n v="2129888006"/>
    <s v="i147;76542;CA ADDON;cabut stb ke-2;ibu elsi;122370300873; 081386875053 ;11/10/2020;09.41"/>
    <s v="[PLSCSR:PL091975];ABDUL ROJAK;082124689026;ADD ON SECOND STB DAN PLC"/>
    <s v="monic"/>
    <x v="0"/>
    <m/>
    <m/>
    <m/>
    <m/>
    <m/>
    <m/>
    <m/>
    <m/>
    <m/>
    <m/>
    <m/>
    <m/>
    <m/>
    <m/>
    <m/>
    <m/>
  </r>
  <r>
    <x v="2"/>
    <n v="60"/>
    <s v="PAPUA BARAT"/>
    <x v="3"/>
    <n v="3.00000003297205E+19"/>
    <n v="3.0000000317660402E+19"/>
    <n v="172922200577"/>
    <s v="SWPLC"/>
    <s v="SWPLC"/>
    <d v="2020-10-26T00:00:00"/>
    <d v="2019-11-22T00:00:00"/>
    <s v="PLASA"/>
    <s v="PLASA"/>
    <n v="8114879682"/>
    <s v="PLSCSR;PLYEN80;BIAK;YENNY;AMELIA; 082238845138 ;CABUT STB KE 3;STB ID 0010049900E068000419D458002B4088;PLC 2196618B04646"/>
    <s v="PLSCSR;PLYEN80;BIAK;YENNY;AMELIA;082248295950;ADD ON SECOND STB PLC"/>
    <s v="monic"/>
    <x v="0"/>
    <m/>
    <m/>
    <m/>
    <m/>
    <m/>
    <m/>
    <m/>
    <m/>
    <m/>
    <m/>
    <m/>
    <m/>
    <m/>
    <m/>
    <m/>
    <m/>
  </r>
  <r>
    <x v="2"/>
    <n v="60"/>
    <s v="PAPUA BARAT"/>
    <x v="3"/>
    <n v="3.0000000330308002E+19"/>
    <n v="3.0000000318088102E+19"/>
    <n v="172905810982"/>
    <s v="SWPLC"/>
    <s v="SWPLC"/>
    <d v="2020-10-21T00:00:00"/>
    <d v="2019-12-10T00:00:00"/>
    <s v="PLASA"/>
    <s v="PLASA"/>
    <n v="82198549259"/>
    <s v="PLSCSR;SON;PLVICA94;VICA;SAMIA;081240193891;CABUTTVKE2DANPLC"/>
    <s v="PLSCSR;PLNHIS94;GTGSON;NHIFSA;SIBUSAMIA;081240193891;2NDSTBDANPLC"/>
    <s v="monic"/>
    <x v="0"/>
    <m/>
    <m/>
    <m/>
    <m/>
    <m/>
    <m/>
    <m/>
    <m/>
    <m/>
    <m/>
    <m/>
    <m/>
    <m/>
    <m/>
    <m/>
    <m/>
  </r>
  <r>
    <x v="6"/>
    <n v="35"/>
    <s v="KEDIRI"/>
    <x v="3"/>
    <n v="3.0000000329853899E+19"/>
    <n v="3.0000000328992698E+19"/>
    <n v="152606202101"/>
    <s v="SWPLC"/>
    <s v="SWPLC"/>
    <d v="2020-10-08T00:00:00"/>
    <d v="2020-09-17T00:00:00"/>
    <s v="PLASA"/>
    <s v="PLASA"/>
    <n v="81335117267"/>
    <s v="[PLSCSR;PL106005];TUL;ILHAM;081335117267;CABUT 2ND STB, DOWNGRADE PAKET STREAMIX 20MBPS 320000 + PPN10% = 355000/BULAN;05102020;NON VISIT"/>
    <s v="PLSCSR;PL859520;KDI;ILHAM ZULKARNAEN;081335117267;TAMBAH ADDON STB TAMBAHAN KE 2 DAN PLC 100K;ORDER PELANGGAN 16/09/2020;PEMASANGAN STB TAMBHAN KE 2;VISIT"/>
    <s v="monic"/>
    <x v="0"/>
    <m/>
    <m/>
    <m/>
    <m/>
    <m/>
    <m/>
    <m/>
    <m/>
    <m/>
    <m/>
    <m/>
    <m/>
    <m/>
    <m/>
    <m/>
    <m/>
  </r>
  <r>
    <x v="6"/>
    <n v="40"/>
    <s v="PASURUAN"/>
    <x v="3"/>
    <n v="3.0000000329848201E+19"/>
    <n v="3.0000000329581498E+19"/>
    <n v="152504307179"/>
    <s v="SWPLC"/>
    <s v="SWPLC"/>
    <d v="2020-10-07T00:00:00"/>
    <d v="2020-09-30T00:00:00"/>
    <s v="PLASA"/>
    <s v="PLASA"/>
    <n v="82133005256"/>
    <s v="PLS;LMJ;VN011089;APS RANA;CABUT SMART CAM"/>
    <s v="PLS;LMJ;VN011089;APS AHA;082133005256"/>
    <s v="monic"/>
    <x v="0"/>
    <m/>
    <m/>
    <m/>
    <m/>
    <m/>
    <m/>
    <m/>
    <m/>
    <m/>
    <m/>
    <m/>
    <m/>
    <m/>
    <m/>
    <m/>
    <m/>
  </r>
  <r>
    <x v="2"/>
    <n v="61"/>
    <s v="PAPUA"/>
    <x v="3"/>
    <n v="3.0000000329636E+19"/>
    <n v="3.0000000329321099E+19"/>
    <n v="172910218064"/>
    <s v="SWPLC"/>
    <s v="SWPLC"/>
    <d v="2020-10-01T00:00:00"/>
    <d v="2020-09-24T00:00:00"/>
    <s v="PLASA"/>
    <s v="PLASA"/>
    <n v="81298997440"/>
    <s v="PLSCSR;ABE;PL197563;AMEL;ROLLY;082198123444;MO UP 20MBPS"/>
    <s v="PLSCSR;ABE;PLGUS90;IBU;082198123444;STB ke 2 dan PLC"/>
    <s v="monic"/>
    <x v="0"/>
    <m/>
    <m/>
    <m/>
    <m/>
    <m/>
    <m/>
    <m/>
    <m/>
    <m/>
    <m/>
    <m/>
    <m/>
    <m/>
    <m/>
    <m/>
    <m/>
  </r>
  <r>
    <x v="2"/>
    <n v="61"/>
    <s v="PAPUA"/>
    <x v="3"/>
    <n v="3.0000000330079199E+19"/>
    <n v="3.0000000323086598E+19"/>
    <n v="172910213155"/>
    <s v="SWPLC"/>
    <s v="SWPLC"/>
    <d v="2020-10-16T00:00:00"/>
    <d v="2020-05-20T00:00:00"/>
    <s v="PLASA"/>
    <s v="PLASA"/>
    <n v="82399628585"/>
    <s v="PLS;CSR;ABE;MArice;081356299812;cabut stb 2"/>
    <s v="PLSCSR;PL197563;ABE;AMEL;MARICE;082399628585;AO SECOND STB"/>
    <s v="monic"/>
    <x v="0"/>
    <m/>
    <m/>
    <m/>
    <m/>
    <m/>
    <m/>
    <m/>
    <m/>
    <m/>
    <m/>
    <m/>
    <m/>
    <m/>
    <m/>
    <m/>
    <m/>
  </r>
  <r>
    <x v="0"/>
    <n v="3"/>
    <s v="SUMUT"/>
    <x v="3"/>
    <n v="3.0000000330040001E+19"/>
    <n v="3.0000000322258199E+19"/>
    <n v="111336100046"/>
    <s v="SWPLC"/>
    <s v="SWPLC"/>
    <d v="2020-10-14T00:00:00"/>
    <d v="2020-04-28T00:00:00"/>
    <s v="PLASA"/>
    <s v="INBOUND 147"/>
    <n v="8126566006"/>
    <s v="Cabut 2stb;ibu helli; 081269147147 ;efesiensi anggaran kantor dan tidak digunakan lagi"/>
    <s v="[PLSCSR;PL57039;MARDHIYAH];PSP;HELLI JERNIH;081375333300;ADD ON SECOND STB"/>
    <s v="monic"/>
    <x v="0"/>
    <m/>
    <m/>
    <m/>
    <m/>
    <m/>
    <m/>
    <m/>
    <m/>
    <m/>
    <m/>
    <m/>
    <m/>
    <m/>
    <m/>
    <m/>
    <m/>
  </r>
  <r>
    <x v="0"/>
    <n v="3"/>
    <s v="SUMUT"/>
    <x v="3"/>
    <n v="3.0000000330394399E+19"/>
    <n v="3.0000000318901101E+19"/>
    <n v="111311111490"/>
    <s v="SWPLC"/>
    <s v="SWPLC"/>
    <d v="2020-10-26T00:00:00"/>
    <d v="2020-01-18T00:00:00"/>
    <s v="PLASA"/>
    <s v="CC WITEL"/>
    <n v="82167872473"/>
    <s v="CABUT 2ND STB DAN DOWNGRADE"/>
    <s v="MYIN003-08012002553;[TAW1PMS038];Second Set Top Box Hybrid PLC Second Set Top Box Hybrid PLC;RAHMAD PUTRA;111311111490/082294728171;MYINDIHOME_TECHNICIAN"/>
    <s v="monic"/>
    <x v="0"/>
    <m/>
    <m/>
    <m/>
    <m/>
    <m/>
    <m/>
    <m/>
    <m/>
    <m/>
    <m/>
    <m/>
    <m/>
    <m/>
    <m/>
    <m/>
    <m/>
  </r>
  <r>
    <x v="1"/>
    <n v="33"/>
    <s v="YOGYAKARTA"/>
    <x v="3"/>
    <n v="3.0000000328802701E+19"/>
    <n v="3.0000000328377201E+19"/>
    <n v="146130112604"/>
    <s v="SWPLC"/>
    <s v="SWPLC"/>
    <d v="2020-10-09T00:00:00"/>
    <d v="2020-09-05T00:00:00"/>
    <s v="PLASA"/>
    <s v="PLASA"/>
    <n v="811483677"/>
    <s v="CA PLC GANTI IKR KARENA DI LOKASI TIDAK SUPPORT KOORD TL ERVAN"/>
    <s v="SOC; 168816 ; BADRUDIN MARMA RATMANA ; 146130112604 ; 0811483677 ; 2nd STB PLC ; 29/08/2020 ; 20.12 / INPUL"/>
    <s v="monic"/>
    <x v="0"/>
    <m/>
    <m/>
    <m/>
    <m/>
    <m/>
    <m/>
    <m/>
    <m/>
    <m/>
    <m/>
    <m/>
    <m/>
    <m/>
    <m/>
    <m/>
    <m/>
  </r>
  <r>
    <x v="5"/>
    <n v="12"/>
    <s v="JAKBAR"/>
    <x v="3"/>
    <n v="3.0000000329847599E+19"/>
    <n v="3.00000003201915E+19"/>
    <n v="121715200488"/>
    <s v="SWPLC"/>
    <s v="SWPLC"/>
    <d v="2020-10-07T00:00:00"/>
    <d v="2020-02-21T00:00:00"/>
    <s v="PLASA"/>
    <s v="INBOUND 147"/>
    <n v="81807070025"/>
    <s v="SOC ; 11476 ; Natalia (chatbot) ; 121715200488  ; 081807070025  ; Cabut STB Tambahan ; 06/10/2020 ; 17.06"/>
    <s v="IN62844058 [121715200488/NATALIA /081807070025] 42425 / kom / NATALIA / 121715200488 / tambah STB ke 2 PLC [C_KONTEN][DCS]"/>
    <s v="monic"/>
    <x v="0"/>
    <m/>
    <m/>
    <m/>
    <m/>
    <m/>
    <m/>
    <m/>
    <m/>
    <m/>
    <m/>
    <m/>
    <m/>
    <m/>
    <m/>
    <m/>
    <m/>
  </r>
  <r>
    <x v="0"/>
    <n v="10"/>
    <s v="BABEL"/>
    <x v="3"/>
    <n v="3.0000000330430001E+19"/>
    <n v="3.0000000326979801E+19"/>
    <n v="111721127779"/>
    <s v="SWPLC"/>
    <s v="SWPLC"/>
    <d v="2020-10-26T00:00:00"/>
    <d v="2020-08-06T00:00:00"/>
    <s v="PLASA"/>
    <s v="PLASA"/>
    <n v="87870674680"/>
    <s v="[PLSCSR:PL150815];PGP;ERWIN;081995825421;CABUTTVKE2DANPLC/3F100499007040800000DCDFD6C0A34D/219A227B04137"/>
    <s v="[PLSCSR:PL150812];PGP;ERWIN;081995825421;STB2 DAN PLC"/>
    <s v="monic"/>
    <x v="0"/>
    <m/>
    <m/>
    <m/>
    <m/>
    <m/>
    <m/>
    <m/>
    <m/>
    <m/>
    <m/>
    <m/>
    <m/>
    <m/>
    <m/>
    <m/>
    <m/>
  </r>
  <r>
    <x v="5"/>
    <n v="17"/>
    <s v="BANTEN"/>
    <x v="3"/>
    <n v="3.0000000330391499E+19"/>
    <n v="3.0000000323679302E+19"/>
    <n v="122401210418"/>
    <s v="SWPLC"/>
    <s v="SWPLC"/>
    <d v="2020-10-23T00:00:00"/>
    <d v="2020-05-29T00:00:00"/>
    <s v="PLASA"/>
    <s v="PLASA"/>
    <n v="87772829777"/>
    <s v="PLS;SRG;PL096947;RAHMAT;081214900026;DOWNGRADE 3P PROGRAM UPGARDE SPEED 40MBPS TO 1P SINGLE PLAY INTERNET ONLY 20MBPS DAN CABUT 2ND STB;EFISIENSI TAGIHAN"/>
    <s v="PLSCSR;PL096947;APS;BU NURCI;087772829777;ADD ON STB KE2"/>
    <s v="monic"/>
    <x v="0"/>
    <m/>
    <m/>
    <m/>
    <m/>
    <m/>
    <m/>
    <m/>
    <m/>
    <m/>
    <m/>
    <m/>
    <m/>
    <m/>
    <m/>
    <m/>
    <m/>
  </r>
  <r>
    <x v="4"/>
    <n v="22"/>
    <s v="SUKABUMI"/>
    <x v="3"/>
    <n v="3.0000000329634202E+19"/>
    <n v="3.0000000324497699E+19"/>
    <n v="131631101692"/>
    <s v="SWPLC"/>
    <s v="SWPLC"/>
    <d v="2020-10-01T00:00:00"/>
    <d v="2020-06-17T00:00:00"/>
    <s v="PLASA"/>
    <s v="PLASA"/>
    <n v="81563335516"/>
    <s v="CABUT SECOND STB DAN PLC"/>
    <s v="PLSCSR;PL84578;131631101692;ADD STB2;ADD PLC;SARIBUONO;081563335516"/>
    <s v="monic"/>
    <x v="0"/>
    <m/>
    <m/>
    <m/>
    <m/>
    <m/>
    <m/>
    <m/>
    <m/>
    <m/>
    <m/>
    <m/>
    <m/>
    <m/>
    <m/>
    <m/>
    <m/>
  </r>
  <r>
    <x v="4"/>
    <n v="22"/>
    <s v="SUKABUMI"/>
    <x v="3"/>
    <n v="3.0000000329780601E+19"/>
    <n v="3.0000000321994801E+19"/>
    <n v="131626155693"/>
    <s v="SWPLC"/>
    <s v="SWPLC"/>
    <d v="2020-10-06T00:00:00"/>
    <d v="2020-04-15T00:00:00"/>
    <s v="PLASA"/>
    <s v="PLASA"/>
    <n v="81280403999"/>
    <s v="PLSCSR;PL196114;131626155693;UP SPEED 30MBPS;ELI;081280403999"/>
    <s v="PLSCSR;PL196912;131626155693;TAMBAH STB KE 2;ELI;081280403999"/>
    <s v="monic"/>
    <x v="0"/>
    <m/>
    <m/>
    <m/>
    <m/>
    <m/>
    <m/>
    <m/>
    <m/>
    <m/>
    <m/>
    <m/>
    <m/>
    <m/>
    <m/>
    <m/>
    <m/>
  </r>
  <r>
    <x v="5"/>
    <n v="18"/>
    <s v="TANGERANG"/>
    <x v="3"/>
    <n v="3.0000000330103398E+19"/>
    <n v="3.0000000327452701E+19"/>
    <n v="122429207226"/>
    <s v="SWPLC"/>
    <s v="SWPLC"/>
    <d v="2020-10-15T00:00:00"/>
    <d v="2020-08-12T00:00:00"/>
    <s v="PLASA"/>
    <s v="INBOUND 147"/>
    <m/>
    <s v="(i147;63829;CA;2ND STB;MEGA SRI S;122429207226; 0818210234 ;10/14/2020;13:41 wib)"/>
    <s v="[PLSCSR:PL94444];IJ85;mega/0818210234;ADD ON STB 2 PLC;IN73015697;SETTING"/>
    <s v="monic"/>
    <x v="0"/>
    <m/>
    <m/>
    <m/>
    <m/>
    <m/>
    <m/>
    <m/>
    <m/>
    <m/>
    <m/>
    <m/>
    <m/>
    <m/>
    <m/>
    <m/>
    <m/>
  </r>
  <r>
    <x v="3"/>
    <n v="46"/>
    <s v="SAMARINDA"/>
    <x v="3"/>
    <n v="3.0000000329782899E+19"/>
    <n v="3.0000000326080401E+19"/>
    <n v="162301349746"/>
    <s v="SWPLC"/>
    <s v="SWPLC"/>
    <d v="2020-10-05T00:00:00"/>
    <d v="2020-07-16T00:00:00"/>
    <s v="PLASA"/>
    <s v="PLASA"/>
    <n v="82120634777"/>
    <s v="CC;SMR;DIAN SPV;CA ADDON;JURJANNAH;082120624777;CABUT 2ND STB DAN PLC;05/10/2020"/>
    <s v="PLSCSR;SMR;PL51283;AO;NURJANAH;082120624777/08125818115;ADDON 2ND STB DAN PLC;PTGSDTG"/>
    <s v="monic"/>
    <x v="0"/>
    <m/>
    <m/>
    <m/>
    <m/>
    <m/>
    <m/>
    <m/>
    <m/>
    <m/>
    <m/>
    <m/>
    <m/>
    <m/>
    <m/>
    <m/>
    <m/>
  </r>
  <r>
    <x v="1"/>
    <n v="27"/>
    <s v="PEKALONGAN"/>
    <x v="3"/>
    <n v="3.00000003302854E+19"/>
    <n v="3.0000000321075102E+19"/>
    <n v="142202117040"/>
    <s v="SWPLC"/>
    <s v="SWPLC"/>
    <d v="2020-10-21T00:00:00"/>
    <d v="2020-03-19T00:00:00"/>
    <s v="PLASA"/>
    <s v="PLASA"/>
    <n v="85869543550"/>
    <s v="BTLCA;PL197188;BAMBANG SANTOSO;085869543550;CBT PLC DAN ADD ON INDIACTION,JOWO,INDISPORT;CSDILA"/>
    <s v="[PLSCSR;PL83186];PKL;IKKE;bambangsantoso;085869543550;JL.JENSUD-GGMAKOM BRIMOB RUMAH KE 3 DARI GG"/>
    <s v="monic"/>
    <x v="0"/>
    <m/>
    <m/>
    <m/>
    <m/>
    <m/>
    <m/>
    <m/>
    <m/>
    <m/>
    <m/>
    <m/>
    <m/>
    <m/>
    <m/>
    <m/>
    <m/>
  </r>
  <r>
    <x v="1"/>
    <n v="27"/>
    <s v="PEKALONGAN"/>
    <x v="3"/>
    <n v="3.0000000330044801E+19"/>
    <n v="3.0000000324341199E+19"/>
    <n v="141202107250"/>
    <s v="SWPLC"/>
    <s v="SWPLC"/>
    <d v="2020-10-13T00:00:00"/>
    <d v="2020-06-13T00:00:00"/>
    <s v="PLASA"/>
    <s v="PLASA"/>
    <n v="85601139859"/>
    <s v="PLSCSR;PL197188;PKL;DILA;SAID ALI ALJAIDI; 08122942030 ;CBT PLC DAN UPG 30MBPS;3P;370K;CS DILA"/>
    <s v="[PLSCSR:PL44095];PKL;AJENG;FARIS MOH BISYIR-SAID ALI ALJAIDI;08122942030;2ndSTB+PLC;100K;RmhBesarDpnNotarisRezaSungkar"/>
    <s v="monic"/>
    <x v="0"/>
    <m/>
    <m/>
    <m/>
    <m/>
    <m/>
    <m/>
    <m/>
    <m/>
    <m/>
    <m/>
    <m/>
    <m/>
    <m/>
    <m/>
    <m/>
    <m/>
  </r>
  <r>
    <x v="5"/>
    <n v="12"/>
    <s v="JAKBAR"/>
    <x v="3"/>
    <n v="3.0000000329966399E+19"/>
    <n v="3.0000000326814298E+19"/>
    <n v="122712222988"/>
    <s v="SWPLC"/>
    <s v="SWPLC"/>
    <d v="2020-10-10T00:00:00"/>
    <d v="2020-07-30T00:00:00"/>
    <s v="PLASA"/>
    <s v="PLASA"/>
    <m/>
    <s v="plasagmp;mf261190;ap;fajaruddin;cp; 081289490095 ;cabut stbkedua"/>
    <s v="TAM DBS2 RISKY / CP AGENT : 082231384721 /REG 2/ JAKARTA / add secon stb / Pic CP FAJARUDDIN 081388111545 dan 085371753323;INPUL PLC"/>
    <s v="monic"/>
    <x v="0"/>
    <m/>
    <m/>
    <m/>
    <m/>
    <m/>
    <m/>
    <m/>
    <m/>
    <m/>
    <m/>
    <m/>
    <m/>
    <m/>
    <m/>
    <m/>
    <m/>
  </r>
  <r>
    <x v="1"/>
    <n v="26"/>
    <s v="PURWOKERTO"/>
    <x v="3"/>
    <n v="3.0000000330046599E+19"/>
    <n v="3.0000000329546699E+19"/>
    <n v="143362100793"/>
    <s v="SWPLC"/>
    <s v="SWPLC"/>
    <d v="2020-10-14T00:00:00"/>
    <d v="2020-10-13T00:00:00"/>
    <s v="PLASA"/>
    <s v="PLASA"/>
    <n v="85643434375"/>
    <s v="MOD;PLS;PWT;HANDRI; 081548845405 ;PENDING 2NDSTBPLC;Rangkaian listrik tidak 1 jalur"/>
    <s v="MYIN003-30092004439;CUST;Second Set Top Box Hybrid   PLC;HANDRI PANGARSO UTOMO;143362100793/081548845405"/>
    <s v="monic"/>
    <x v="0"/>
    <m/>
    <m/>
    <m/>
    <m/>
    <m/>
    <m/>
    <m/>
    <m/>
    <m/>
    <m/>
    <m/>
    <m/>
    <m/>
    <m/>
    <m/>
    <m/>
  </r>
  <r>
    <x v="2"/>
    <n v="51"/>
    <s v="SULSELBAR"/>
    <x v="3"/>
    <n v="3.00000003291561E+19"/>
    <n v="3.0000000321669001E+19"/>
    <n v="172809206425"/>
    <s v="SWPLC"/>
    <s v="SWPLC"/>
    <d v="2020-10-06T00:00:00"/>
    <d v="2020-04-08T00:00:00"/>
    <s v="PLASA"/>
    <s v="PLASA"/>
    <n v="81355566847"/>
    <s v="PLSCSR;PL45127;RANTEPAO;INRI;JEMAAT RANTE PASELE;081355566847;HAPUS ADD ON"/>
    <s v="PLSCSR;PL45127;RANTEPAO;INRI;CHRISTOPORUS;081333978099;2ND STB"/>
    <s v="monic"/>
    <x v="0"/>
    <m/>
    <m/>
    <m/>
    <m/>
    <m/>
    <m/>
    <m/>
    <m/>
    <m/>
    <m/>
    <m/>
    <m/>
    <m/>
    <m/>
    <m/>
    <m/>
  </r>
  <r>
    <x v="5"/>
    <n v="16"/>
    <s v="JAKTIM"/>
    <x v="3"/>
    <n v="3.0000000329492201E+19"/>
    <n v="3.0000000319068099E+19"/>
    <n v="121101205204"/>
    <s v="SWPLC"/>
    <s v="SWPLC"/>
    <d v="2020-10-11T00:00:00"/>
    <d v="2020-01-18T00:00:00"/>
    <s v="PLASA"/>
    <s v="PLASA"/>
    <n v="215150355"/>
    <s v="LEVEL 3 : PLS;JTN;PL108827;RETENSI;TRIPLE PLAY 10 MBPS NON OTT DOWNGRADE KE 2P STREAMIX 20MBPS; FIKRI; 081294062766 ; HARGA PAKET EXISTING TIDAK MENARIK"/>
    <s v="PLS;JTN;ADE96;PL21107;FIKRI;081294062766;TAMBAH STB KE 2 DAN PLC"/>
    <s v="monic"/>
    <x v="0"/>
    <m/>
    <m/>
    <m/>
    <m/>
    <m/>
    <m/>
    <m/>
    <m/>
    <m/>
    <m/>
    <m/>
    <m/>
    <m/>
    <m/>
    <m/>
    <m/>
  </r>
  <r>
    <x v="2"/>
    <n v="52"/>
    <s v="MAKASSAR"/>
    <x v="3"/>
    <n v="3.0000000330474799E+19"/>
    <n v="3.0000000322937799E+19"/>
    <n v="172106207404"/>
    <s v="SWPLC"/>
    <s v="SWPLC"/>
    <d v="2020-10-26T00:00:00"/>
    <d v="2020-05-12T00:00:00"/>
    <s v="PLASA"/>
    <s v="PLASA"/>
    <n v="85222821515"/>
    <s v="PLS;PTR;PL171554;MUSAFIR 085222821515;CAPS 2P;DONE BAYAR TUNGGKAN 2 BULAN;TIDAK DP PELANGGAN HC;SUDAH TIDAK DIGUNAKAN LAGI;MODEM KEMBALI"/>
    <s v="PLSCSR;BAL;PL197938;ASTRI;MUSAFIR;085222821515;AO;SECOND STB;"/>
    <s v="monic"/>
    <x v="0"/>
    <m/>
    <m/>
    <m/>
    <m/>
    <m/>
    <m/>
    <m/>
    <m/>
    <m/>
    <m/>
    <m/>
    <m/>
    <m/>
    <m/>
    <m/>
    <m/>
  </r>
  <r>
    <x v="3"/>
    <n v="47"/>
    <s v="KALTARA"/>
    <x v="3"/>
    <n v="3.00000003296534E+19"/>
    <n v="3.00000003295737E+19"/>
    <n v="162505202444"/>
    <s v="SWPLC"/>
    <s v="SWPLC"/>
    <d v="2020-10-01T00:00:00"/>
    <d v="2020-09-30T00:00:00"/>
    <s v="PLASA"/>
    <s v="PLASA"/>
    <n v="82353229927"/>
    <s v="PLSCSR;NNK;PL197065;AO;FATYA INDAH MARIKA;082353229927;CABUT ADD  ON;PTGSTDKDTG"/>
    <s v="PLSCSR;NNK;PL197065;AO;FATYA INDAH MARIKA;082353229927;2ND STB DAN PLC;PTGSTDKDTG"/>
    <s v="monic"/>
    <x v="0"/>
    <m/>
    <m/>
    <m/>
    <m/>
    <m/>
    <m/>
    <m/>
    <m/>
    <m/>
    <m/>
    <m/>
    <m/>
    <m/>
    <m/>
    <m/>
    <m/>
  </r>
  <r>
    <x v="4"/>
    <n v="22"/>
    <s v="SUKABUMI"/>
    <x v="3"/>
    <n v="3.0000000330160701E+19"/>
    <n v="3.0000000320480199E+19"/>
    <n v="131626133735"/>
    <s v="SWPLC"/>
    <s v="SWPLC"/>
    <d v="2020-10-18T00:00:00"/>
    <d v="2020-02-29T00:00:00"/>
    <s v="PLASA"/>
    <s v="PLASA"/>
    <n v="83127190048"/>
    <s v="PLSCSR;PL196114;131626133735;UPGRADE STREAMIX 20MBPS;ADIT;085723925303"/>
    <s v="PLSCSR;PL35054;131626133735;2ND STB/PLC;REZA;083127190048;ARIS"/>
    <s v="monic"/>
    <x v="0"/>
    <m/>
    <m/>
    <m/>
    <m/>
    <m/>
    <m/>
    <m/>
    <m/>
    <m/>
    <m/>
    <m/>
    <m/>
    <m/>
    <m/>
    <m/>
    <m/>
  </r>
  <r>
    <x v="0"/>
    <n v="11"/>
    <s v="LAMPUNG"/>
    <x v="3"/>
    <n v="3.00000003300282E+19"/>
    <n v="3.00000003189724E+19"/>
    <n v="111802112177"/>
    <s v="SWPLC"/>
    <s v="SWPLC"/>
    <d v="2020-10-14T00:00:00"/>
    <d v="2020-01-13T00:00:00"/>
    <s v="PLASA"/>
    <s v="INBOUND 147"/>
    <n v="81274301888"/>
    <s v="(i147;45080;CA;STB ke 2 ADD ON;Indrawati Merico;111802112177;081274301888;12/10/2020;12:55 wib)"/>
    <s v="[PLSCSR:PL112220];MJP;RIANA;indrawati;081274301888 / 081379905999;ADD PLC"/>
    <s v="monic"/>
    <x v="0"/>
    <m/>
    <m/>
    <m/>
    <m/>
    <m/>
    <m/>
    <m/>
    <m/>
    <m/>
    <m/>
    <m/>
    <m/>
    <m/>
    <m/>
    <m/>
    <m/>
  </r>
  <r>
    <x v="5"/>
    <n v="13"/>
    <s v="JAKSEL"/>
    <x v="3"/>
    <n v="3.0000000330213999E+19"/>
    <n v="3.0000000330060501E+19"/>
    <n v="122217242257"/>
    <s v="SWPLC"/>
    <s v="SWPLC"/>
    <d v="2020-10-18T00:00:00"/>
    <d v="2020-10-18T00:00:00"/>
    <s v="PLASA"/>
    <s v="PLASA"/>
    <n v="8121026954"/>
    <s v="TIDAK JADI PASANG KARENA BEDA LANTAI TIDAK BISA PAKAI PLC;INFO HD"/>
    <s v="[PLSCSR;PL102159];KAL;SUTRISNO;082110158981;ADD ON STB KEDUA;PLC"/>
    <s v="monic"/>
    <x v="0"/>
    <m/>
    <m/>
    <m/>
    <m/>
    <m/>
    <m/>
    <m/>
    <m/>
    <m/>
    <m/>
    <m/>
    <m/>
    <m/>
    <m/>
    <m/>
    <m/>
  </r>
  <r>
    <x v="4"/>
    <n v="25"/>
    <s v="CIREBON"/>
    <x v="3"/>
    <n v="3.0000000330268402E+19"/>
    <n v="3.0000000323391001E+19"/>
    <n v="131245100183"/>
    <s v="SWPLC"/>
    <s v="SWPLC"/>
    <d v="2020-10-22T00:00:00"/>
    <d v="2020-05-22T00:00:00"/>
    <s v="PLASA"/>
    <s v="PLASA"/>
    <n v="87838736548"/>
    <s v="PLSCSR;PL131582;INE;131245100183;CABUT 2ND STB;TIARA SUKA MAULINA;081324283142"/>
    <s v="PLS;PRD;PL113510;SHINTA;131245100183; ADD ON SECOND STB DAN PLC;TIARA;081395761616"/>
    <s v="monic"/>
    <x v="0"/>
    <m/>
    <m/>
    <m/>
    <m/>
    <m/>
    <m/>
    <m/>
    <m/>
    <m/>
    <m/>
    <m/>
    <m/>
    <m/>
    <m/>
    <m/>
    <m/>
  </r>
  <r>
    <x v="6"/>
    <n v="57"/>
    <s v="NTT"/>
    <x v="3"/>
    <n v="3.0000000330650001E+19"/>
    <n v="3.0000000330399699E+19"/>
    <n v="172505210068"/>
    <s v="SWPLC"/>
    <s v="SWPLC"/>
    <d v="2020-10-30T00:00:00"/>
    <d v="2020-10-28T00:00:00"/>
    <s v="PLASA"/>
    <s v="PLASA"/>
    <n v="82257512450"/>
    <s v="[PLSCSR;PL96842]; MUJIANTI; 082257512450;CABUT SECOND STB MAU INPUL PKE LAN"/>
    <s v="[PLSCSR:MAYA92];KPN;MUJIANTI;082257512450;ADD ON 2STB DA  PLC;100K"/>
    <s v="monic"/>
    <x v="0"/>
    <m/>
    <m/>
    <m/>
    <m/>
    <m/>
    <m/>
    <m/>
    <m/>
    <m/>
    <m/>
    <m/>
    <m/>
    <m/>
    <m/>
    <m/>
    <m/>
  </r>
  <r>
    <x v="6"/>
    <n v="57"/>
    <s v="NTT"/>
    <x v="3"/>
    <n v="3.00000003303267E+19"/>
    <n v="3.0000000319012499E+19"/>
    <n v="172506803186"/>
    <s v="SWPLC"/>
    <s v="SWPLC"/>
    <d v="2020-10-26T00:00:00"/>
    <d v="2020-01-13T00:00:00"/>
    <s v="PLASA"/>
    <s v="PLASA"/>
    <n v="81353753919"/>
    <s v="PL;PLS37920;END;KRISTINA;081353753919;CBT PERANGKAT PLC;TAGIHAN MAHAL"/>
    <s v="[PLSCSR;PL96842];BAPAK ADI; 081353753919;ADD ON SECOND STB PLC;100K"/>
    <s v="monic"/>
    <x v="0"/>
    <m/>
    <m/>
    <m/>
    <m/>
    <m/>
    <m/>
    <m/>
    <m/>
    <m/>
    <m/>
    <m/>
    <m/>
    <m/>
    <m/>
    <m/>
    <m/>
  </r>
  <r>
    <x v="5"/>
    <n v="20"/>
    <s v="BEKASI"/>
    <x v="3"/>
    <n v="3.0000000330520199E+19"/>
    <n v="3.0000000322182001E+19"/>
    <n v="122861231893"/>
    <s v="SWPLC"/>
    <s v="SWPLC"/>
    <d v="2020-10-27T00:00:00"/>
    <d v="2020-04-23T00:00:00"/>
    <s v="PLASA"/>
    <s v="PLASA"/>
    <n v="81296345998"/>
    <s v="PLS;CBT;PL111886;RETENSI;2P-1P INET 50 MBPS ;M FAIZAL HABIEBIE ;081296345998/ ;TAG. NOV PROPORSIONAL"/>
    <s v="[PLSCSR:PL111884];FAIZAL;081296345998;ADD 2ND STB;SETT SEGERA;IN66036269;RA;BY NOSSA"/>
    <s v="monic"/>
    <x v="0"/>
    <m/>
    <m/>
    <m/>
    <m/>
    <m/>
    <m/>
    <m/>
    <m/>
    <m/>
    <m/>
    <m/>
    <m/>
    <m/>
    <m/>
    <m/>
    <m/>
  </r>
  <r>
    <x v="6"/>
    <n v="56"/>
    <s v="NTB"/>
    <x v="3"/>
    <n v="3.0000000330355601E+19"/>
    <n v="3.00000003287016E+19"/>
    <n v="172604207806"/>
    <s v="SWPLC"/>
    <s v="SWPLC"/>
    <d v="2020-10-22T00:00:00"/>
    <d v="2020-09-10T00:00:00"/>
    <s v="PLASA"/>
    <s v="PLASA"/>
    <n v="8123717903"/>
    <s v="hapus stb plc dengan alasan stb tidak tersetting"/>
    <s v="[PLSCSR:PL67309];MTR;EVA CANDRAWATI;08123717903;PENAMBAHAN STB KEDUA PLC @100K/BLN REQ APS"/>
    <s v="monic"/>
    <x v="0"/>
    <m/>
    <m/>
    <m/>
    <m/>
    <m/>
    <m/>
    <m/>
    <m/>
    <m/>
    <m/>
    <m/>
    <m/>
    <m/>
    <m/>
    <m/>
    <m/>
  </r>
  <r>
    <x v="6"/>
    <n v="55"/>
    <s v="SINGARAJA"/>
    <x v="3"/>
    <n v="3.00000003303134E+19"/>
    <n v="3.0000000327092601E+19"/>
    <n v="172403229037"/>
    <s v="SWPLC"/>
    <s v="SWPLC"/>
    <d v="2020-10-21T00:00:00"/>
    <d v="2020-08-06T00:00:00"/>
    <s v="PLASA"/>
    <s v="PLASA"/>
    <n v="87863286267"/>
    <s v="[PLSCSR;PL131997];APR;I KOMANG MUDIANA;087863286267;USEETV PASSIVE;PHOENIX 20MBPS"/>
    <s v="[PLSCSR;PL131997];APR;I KOMANG MUDIANA;087863286267;TAMBAH STB KE 2"/>
    <s v="monic"/>
    <x v="0"/>
    <m/>
    <m/>
    <m/>
    <m/>
    <m/>
    <m/>
    <m/>
    <m/>
    <m/>
    <m/>
    <m/>
    <m/>
    <m/>
    <m/>
    <m/>
    <m/>
  </r>
  <r>
    <x v="2"/>
    <n v="48"/>
    <s v="SULUTMALUT"/>
    <x v="3"/>
    <n v="3.0000000330131501E+19"/>
    <n v="3.0000000322663301E+19"/>
    <n v="172303206241"/>
    <s v="SWPLC"/>
    <s v="SWPLC"/>
    <d v="2020-10-19T00:00:00"/>
    <d v="2020-05-01T00:00:00"/>
    <s v="PLASA"/>
    <s v="PLASA"/>
    <n v="85256580290"/>
    <s v="DOWN 10 MBPS;CABUT STB KE-2 DAN PLC;[PLSCSR;PLC98193];PBR;INGGRID;085256580290"/>
    <s v="PLSCSR;MDO;PL47060-GABY;INGGRID MANOPPO;085256580290;ADD_2STB"/>
    <s v="monic"/>
    <x v="0"/>
    <m/>
    <m/>
    <m/>
    <m/>
    <m/>
    <m/>
    <m/>
    <m/>
    <m/>
    <m/>
    <m/>
    <m/>
    <m/>
    <m/>
    <m/>
    <m/>
  </r>
  <r>
    <x v="2"/>
    <n v="48"/>
    <s v="SULUTMALUT"/>
    <x v="3"/>
    <n v="3.0000000330395001E+19"/>
    <n v="3.0000000325725999E+19"/>
    <n v="172303204962"/>
    <s v="SWPLC"/>
    <s v="SWPLC"/>
    <d v="2020-10-23T00:00:00"/>
    <d v="2020-07-06T00:00:00"/>
    <s v="PLASA"/>
    <s v="CC WITEL"/>
    <n v="85266666184"/>
    <s v="-"/>
    <s v="PLSCSR;MDO;PL47060-GABY;SHELLA;085266666184;ADD_2STB"/>
    <s v="monic"/>
    <x v="0"/>
    <m/>
    <m/>
    <m/>
    <m/>
    <m/>
    <m/>
    <m/>
    <m/>
    <m/>
    <m/>
    <m/>
    <m/>
    <m/>
    <m/>
    <m/>
    <m/>
  </r>
  <r>
    <x v="2"/>
    <n v="48"/>
    <s v="SULUTMALUT"/>
    <x v="3"/>
    <n v="3.0000000330310799E+19"/>
    <n v="3.0000000324859302E+19"/>
    <n v="172301802663"/>
    <s v="SWPLC"/>
    <s v="SWPLC"/>
    <d v="2020-10-23T00:00:00"/>
    <d v="2020-06-24T00:00:00"/>
    <s v="PLASA"/>
    <s v="CC WITEL"/>
    <n v="85298458446"/>
    <s v="cabut stb"/>
    <s v="PLSCSR;MDO;PL47062-CAMELIA;NOVITA;085298458446;ADD 2STB"/>
    <s v="monic"/>
    <x v="0"/>
    <m/>
    <m/>
    <m/>
    <m/>
    <m/>
    <m/>
    <m/>
    <m/>
    <m/>
    <m/>
    <m/>
    <m/>
    <m/>
    <m/>
    <m/>
    <m/>
  </r>
  <r>
    <x v="0"/>
    <n v="1"/>
    <s v="ACEH"/>
    <x v="3"/>
    <n v="3.0000000330019901E+19"/>
    <n v="3.0000000329852301E+19"/>
    <n v="111101114881"/>
    <s v="SWPLC"/>
    <s v="SWPLC"/>
    <d v="2020-10-14T00:00:00"/>
    <d v="2020-10-09T00:00:00"/>
    <s v="PLASA"/>
    <s v="PLASA"/>
    <n v="82365229798"/>
    <s v="Permintaan cabut PLC, cp; 081370508112 / 085270117755 Khairul Ansari"/>
    <s v="permintaan PLC, cp; 081370508112 / 085270117755  Khairul Ansari"/>
    <s v="monic"/>
    <x v="0"/>
    <m/>
    <m/>
    <m/>
    <m/>
    <m/>
    <m/>
    <m/>
    <m/>
    <m/>
    <m/>
    <m/>
    <m/>
    <m/>
    <m/>
    <m/>
    <m/>
  </r>
  <r>
    <x v="5"/>
    <n v="20"/>
    <s v="BEKASI"/>
    <x v="3"/>
    <n v="3.0000000329732399E+19"/>
    <n v="3.0000000319743701E+19"/>
    <n v="122844214096"/>
    <s v="SWPLC"/>
    <s v="SWPLC"/>
    <d v="2020-10-04T00:00:00"/>
    <d v="2020-02-07T00:00:00"/>
    <s v="PLASA"/>
    <s v="CC WITEL"/>
    <n v="81212622598"/>
    <s v="penyesuaian fasteldin terbaru 2020"/>
    <s v="[PLSCSR:PL083321];TOPAZ;GM JAKUT;0811904254;ADD ON 2ND STB+PLC"/>
    <s v="monic"/>
    <x v="0"/>
    <m/>
    <m/>
    <m/>
    <m/>
    <m/>
    <m/>
    <m/>
    <m/>
    <m/>
    <m/>
    <m/>
    <m/>
    <m/>
    <m/>
    <m/>
    <m/>
  </r>
  <r>
    <x v="6"/>
    <n v="54"/>
    <s v="DENPASAR"/>
    <x v="3"/>
    <n v="3.0000000329799201E+19"/>
    <n v="3.0000000327889699E+19"/>
    <n v="172419231059"/>
    <s v="SWPLC"/>
    <s v="SWPLC"/>
    <d v="2020-10-07T00:00:00"/>
    <d v="2020-08-24T00:00:00"/>
    <s v="PLASA"/>
    <s v="INBOUND 147"/>
    <n v="82110775121"/>
    <s v="i147;76541;CA;STB ke 2;bp valen ;172419231059;082110775121;05102020;10:55"/>
    <s v="PLS;TMAR;PL69254;BAPAK VALEN;087762670064;TAMBAH STB KEDUA DAN PLC 100K;IN73757154"/>
    <s v="monic"/>
    <x v="0"/>
    <m/>
    <m/>
    <m/>
    <m/>
    <m/>
    <m/>
    <m/>
    <m/>
    <m/>
    <m/>
    <m/>
    <m/>
    <m/>
    <m/>
    <m/>
    <m/>
  </r>
  <r>
    <x v="5"/>
    <n v="16"/>
    <s v="JAKTIM"/>
    <x v="3"/>
    <n v="3.0000000330077901E+19"/>
    <n v="3.0000000327005901E+19"/>
    <n v="122114308430"/>
    <s v="SWPLC"/>
    <s v="SWPLC"/>
    <d v="2020-10-17T00:00:00"/>
    <d v="2020-08-06T00:00:00"/>
    <s v="PLASA"/>
    <s v="PLASA"/>
    <n v="8978863450"/>
    <s v="PLS;PSR;PL64693;DEV98;RETENSI;CCA STB 2; NUR;08978863450; HARGA PAKET EXISTING TIDAK MENARIK"/>
    <s v="MYIN003-04082000950;CUST;Second Set Top Box Hybrid   PLC;Nur Aprilliyani;122114308430/08978863450"/>
    <s v="monic"/>
    <x v="0"/>
    <m/>
    <m/>
    <m/>
    <m/>
    <m/>
    <m/>
    <m/>
    <m/>
    <m/>
    <m/>
    <m/>
    <m/>
    <m/>
    <m/>
    <m/>
    <m/>
  </r>
  <r>
    <x v="4"/>
    <n v="23"/>
    <s v="BANDUNG"/>
    <x v="3"/>
    <n v="3.0000000329651102E+19"/>
    <n v="3.00000003182331E+19"/>
    <n v="131165166367"/>
    <s v="SWPLC"/>
    <s v="SWPLC"/>
    <d v="2020-10-01T00:00:00"/>
    <d v="2019-12-15T00:00:00"/>
    <s v="PLASA"/>
    <s v="INBOUND 147"/>
    <n v="81809881927"/>
    <s v="i147; 42795; CA; cabut STB+PLC; IBU GINA; 131165166367; 081806046000; 02/10/2020; 14.55 WIB"/>
    <s v="PLSCSR;PL113922;MEGA;131165166367;ADD ON SECOND STB plc;NOVA;081809881927 ipul sc SC-501061588]"/>
    <s v="monic"/>
    <x v="0"/>
    <m/>
    <m/>
    <m/>
    <m/>
    <m/>
    <m/>
    <m/>
    <m/>
    <m/>
    <m/>
    <m/>
    <m/>
    <m/>
    <m/>
    <m/>
    <m/>
  </r>
  <r>
    <x v="0"/>
    <n v="7"/>
    <s v="RIKEP"/>
    <x v="3"/>
    <n v="3.0000000329940001E+19"/>
    <n v="3.00000003253796E+19"/>
    <n v="111605120727"/>
    <s v="SWPLC"/>
    <s v="SWPLC"/>
    <d v="2020-10-10T00:00:00"/>
    <d v="2020-07-01T00:00:00"/>
    <s v="PLASA"/>
    <s v="PLASA"/>
    <n v="81371215153"/>
    <s v="[PLSCSR:197722;FITRI];PLT;RIFKY;087882884020;CABUT LAYANAN TV DAN WIFI EXTENDER TIDAK DIGUNAKAN LAGI EFISIENS BIAYA"/>
    <s v="[PLSCSR;PL69246;DINDA];PLT;HENY;081371215153;ADD ON STB TAMBAHAN WITH PLC"/>
    <s v="monic"/>
    <x v="0"/>
    <m/>
    <m/>
    <m/>
    <m/>
    <m/>
    <m/>
    <m/>
    <m/>
    <m/>
    <m/>
    <m/>
    <m/>
    <m/>
    <m/>
    <m/>
    <m/>
  </r>
  <r>
    <x v="6"/>
    <n v="39"/>
    <s v="SURABAYA UTARA"/>
    <x v="3"/>
    <n v="3.0000000329977602E+19"/>
    <n v="3.0000000326793101E+19"/>
    <n v="152403208137"/>
    <s v="SWPLC"/>
    <s v="SWPLC"/>
    <d v="2020-10-11T00:00:00"/>
    <d v="2020-08-04T00:00:00"/>
    <s v="PLASA"/>
    <s v="PLASA"/>
    <n v="82233334327"/>
    <s v="[PLSCSR:PL171057];GRD;ROBERTUS;082233334327;CA SECOND STB DAN PLC;CS CITRA"/>
    <s v="MYIN003-29072002815;CUST;Second Set Top Box Hybrid   PLC;Robertus Andy T;152403208137/082233334327"/>
    <s v="monic"/>
    <x v="0"/>
    <m/>
    <m/>
    <m/>
    <m/>
    <m/>
    <m/>
    <m/>
    <m/>
    <m/>
    <m/>
    <m/>
    <m/>
    <m/>
    <m/>
    <m/>
    <m/>
  </r>
  <r>
    <x v="3"/>
    <n v="42"/>
    <s v="KALBAR"/>
    <x v="3"/>
    <n v="3.0000000329646199E+19"/>
    <n v="3.0000000329044201E+19"/>
    <n v="161601242525"/>
    <s v="SWPLC"/>
    <s v="SWPLC"/>
    <d v="2020-10-09T00:00:00"/>
    <d v="2020-09-19T00:00:00"/>
    <s v="PLASA"/>
    <s v="PLASA"/>
    <n v="88524576766"/>
    <s v="PLSCSR;PTK;PL114559;UG;DANNY;081351439163;3P-3P;200MBPS-300MBPS PRESTIAGE 2990K;PTGSTDKDTG"/>
    <s v="PLSCSR;PTK;PL114559;AO;DANNY;081351439163;2NDSTB;PLC;PTGSDTG"/>
    <s v="monic"/>
    <x v="0"/>
    <m/>
    <m/>
    <m/>
    <m/>
    <m/>
    <m/>
    <m/>
    <m/>
    <m/>
    <m/>
    <m/>
    <m/>
    <m/>
    <m/>
    <m/>
    <m/>
  </r>
  <r>
    <x v="5"/>
    <n v="13"/>
    <s v="JAKSEL"/>
    <x v="3"/>
    <n v="3.0000000329682199E+19"/>
    <n v="3.0000000321299399E+19"/>
    <n v="122207222216"/>
    <s v="SWPLC"/>
    <s v="SWPLC"/>
    <d v="2020-10-10T00:00:00"/>
    <d v="2020-04-01T00:00:00"/>
    <s v="PLASA"/>
    <s v="PLASA"/>
    <m/>
    <s v="LEVEL5;PLS;CPA;PL57787;DUAL PLAY 20 MBPS NON OTT DOWNGRADE;SURYADI; 08119448099 ; HARGA MAHAL;CSRD"/>
    <s v="MYIN003-04022000776;CUST;Second Set Top Box Hybrid + PLC;Johannes Prabowo;122207222216/08561396621"/>
    <s v="monic"/>
    <x v="0"/>
    <m/>
    <m/>
    <m/>
    <m/>
    <m/>
    <m/>
    <m/>
    <m/>
    <m/>
    <m/>
    <m/>
    <m/>
    <m/>
    <m/>
    <m/>
    <m/>
  </r>
  <r>
    <x v="5"/>
    <n v="19"/>
    <s v="BOGOR"/>
    <x v="3"/>
    <n v="3.0000000330355601E+19"/>
    <n v="3.0000000168973099E+19"/>
    <n v="122363202282"/>
    <s v="SWPLC"/>
    <s v="SWPLC"/>
    <d v="2020-10-22T00:00:00"/>
    <d v="2019-09-19T00:00:00"/>
    <s v="PLASA"/>
    <s v="PLASA"/>
    <n v="87780945050"/>
    <s v="PLS;CBI;PL97112;RETENSI;3P-2P INET+POTS 30 MBPS; TIDAR NOSHA; 081285747441 ; HARGA PAKET EXISTING TIDAK MENARIK"/>
    <s v="PLS;CBI;PL091975;REYSHA;TIDAR NOSHA;081285747441;ADD ON SECOND STB DAN PLC"/>
    <s v="monic"/>
    <x v="0"/>
    <m/>
    <m/>
    <m/>
    <m/>
    <m/>
    <m/>
    <m/>
    <m/>
    <m/>
    <m/>
    <m/>
    <m/>
    <m/>
    <m/>
    <m/>
    <m/>
  </r>
  <r>
    <x v="3"/>
    <n v="45"/>
    <s v="BALIKPAPAN"/>
    <x v="3"/>
    <n v="3.00000003304199E+19"/>
    <n v="3.0000000320746598E+19"/>
    <n v="161101009854"/>
    <s v="SWPLC"/>
    <s v="SWPLC"/>
    <d v="2020-10-24T00:00:00"/>
    <d v="2020-03-11T00:00:00"/>
    <s v="PLASA"/>
    <s v="INBOUND 147"/>
    <n v="85708851604"/>
    <s v="i147;42488;CA;Permintaan cabut STB kedua(PLC);winda permatasari;161101009854 ;082157491836;22 oktober 2020;14.55"/>
    <s v="PLSCSR;BPN;PL56904;AO;WINDA;082157491836;2NDSTB;80K;PLC;20K;PTGSDTG"/>
    <s v="monic"/>
    <x v="0"/>
    <m/>
    <m/>
    <m/>
    <m/>
    <m/>
    <m/>
    <m/>
    <m/>
    <m/>
    <m/>
    <m/>
    <m/>
    <m/>
    <m/>
    <m/>
    <m/>
  </r>
  <r>
    <x v="3"/>
    <n v="45"/>
    <s v="BALIKPAPAN"/>
    <x v="3"/>
    <n v="3.0000000330329801E+19"/>
    <n v="3.0000000326758302E+19"/>
    <n v="162111111167"/>
    <s v="SWPLC"/>
    <s v="SWPLC"/>
    <d v="2020-10-21T00:00:00"/>
    <d v="2020-08-03T00:00:00"/>
    <s v="PLASA"/>
    <s v="PLASA"/>
    <n v="82255555431"/>
    <s v="PLSCSR;BPN;PL86411;CAAO;Siti sheila agustini;081257012278;CA ADD ON 2ND STB DAN PLC;PTGSTDKDTG"/>
    <s v="PLSCSR:BPN:PL86411:AO:Siti Sheila Agustini:082255555431:PLC+2NDSTB:110K:PTGSDTG"/>
    <s v="monic"/>
    <x v="0"/>
    <m/>
    <m/>
    <m/>
    <m/>
    <m/>
    <m/>
    <m/>
    <m/>
    <m/>
    <m/>
    <m/>
    <m/>
    <m/>
    <m/>
    <m/>
    <m/>
  </r>
  <r>
    <x v="0"/>
    <n v="3"/>
    <s v="SUMUT"/>
    <x v="4"/>
    <n v="3.00000003263722E+19"/>
    <n v="3.0000000319155102E+19"/>
    <n v="111306103603"/>
    <s v="INETF200M"/>
    <s v="INETF200M"/>
    <d v="2020-09-09T00:00:00"/>
    <d v="2020-01-20T00:00:00"/>
    <s v="PLASA"/>
    <s v="PLASA"/>
    <n v="8126566888"/>
    <s v="[PLSCSR;GT157399;NONI ANGGRAINI];PMS;MUJITO TAURENS;08126566888;2P-3P PRESTIGE 200MBPS"/>
    <s v="[PLSCSR;GT157399;NONI ANGGRAINI];PMS;MUJITO TAURENS;08126566888;2P-3P PRESTIGE 200MBPS"/>
    <s v="monic"/>
    <x v="0"/>
    <m/>
    <m/>
    <m/>
    <m/>
    <m/>
    <m/>
    <m/>
    <m/>
    <m/>
    <m/>
    <m/>
    <m/>
    <m/>
    <m/>
    <m/>
    <m/>
  </r>
  <r>
    <x v="0"/>
    <n v="7"/>
    <s v="RIKEP"/>
    <x v="4"/>
    <n v="3.0000000328816099E+19"/>
    <n v="3.00000003232029E+19"/>
    <n v="111604104494"/>
    <s v="INETF200M"/>
    <s v="INETF200M"/>
    <d v="2020-09-12T00:00:00"/>
    <d v="2020-05-15T00:00:00"/>
    <s v="PLASA"/>
    <s v="PLASA"/>
    <n v="81378633401"/>
    <s v="[PLSCSR;PL112203;WIDA];PLT;KUSUMA;081378633401;UP 200MBPS PRESTIGE DARI 100MBPS GAMER;SETTING STB DI LOKASI"/>
    <s v="[PLSCSR;PL112203;WIDA];PLT;KUSUMA;081378633401;UP 200MBPS PRESTIGE DARI 100MBPS GAMER;SETTING STB DI LOKASI"/>
    <s v="monic"/>
    <x v="0"/>
    <m/>
    <m/>
    <m/>
    <m/>
    <m/>
    <m/>
    <m/>
    <m/>
    <m/>
    <m/>
    <m/>
    <m/>
    <m/>
    <m/>
    <m/>
    <m/>
  </r>
  <r>
    <x v="0"/>
    <n v="7"/>
    <s v="RIKEP"/>
    <x v="4"/>
    <n v="3.0000000328352899E+19"/>
    <n v="3.0000000323678499E+19"/>
    <n v="111651110591"/>
    <s v="INETF50M"/>
    <s v="INETF50M"/>
    <d v="2020-09-02T00:00:00"/>
    <d v="2020-05-29T00:00:00"/>
    <s v="PLASA"/>
    <s v="PLASA"/>
    <n v="81344998222"/>
    <s v="[PLSCSR:PL82672];TPI;MUHAMMAD; 081344998222 ;UPGRADE STREAMIX 50MBPS 2P 615K PASANG USEETV"/>
    <s v="[PLSCSR:PL82672];TPI;MUHAMMAD;081344998222;UPGRADE STREAMIX 50MBPS 2P 615K PASANG USEETV"/>
    <s v="monic"/>
    <x v="0"/>
    <m/>
    <m/>
    <m/>
    <m/>
    <m/>
    <m/>
    <m/>
    <m/>
    <m/>
    <m/>
    <m/>
    <m/>
    <m/>
    <m/>
    <m/>
    <m/>
  </r>
  <r>
    <x v="4"/>
    <n v="22"/>
    <s v="SUKABUMI"/>
    <x v="4"/>
    <n v="3.0000000329205502E+19"/>
    <n v="3.0000000317652398E+19"/>
    <n v="131626112288"/>
    <s v="INETF10M"/>
    <s v="INETF10M"/>
    <d v="2020-09-22T00:00:00"/>
    <d v="2019-11-20T00:00:00"/>
    <s v="PLASA"/>
    <s v="PLASA"/>
    <n v="81563131226"/>
    <s v="plscsr;pl35054;131626112288;2P3P;HENDRA RUSWANDI; 0266236187 ;HS89"/>
    <s v="plscsr;pl35054;131626112288;2P3P;HENDRA RUSWANDI;0266236187;HS89"/>
    <s v="monic"/>
    <x v="0"/>
    <m/>
    <m/>
    <m/>
    <m/>
    <m/>
    <m/>
    <m/>
    <m/>
    <m/>
    <m/>
    <m/>
    <m/>
    <m/>
    <m/>
    <m/>
    <m/>
  </r>
  <r>
    <x v="4"/>
    <n v="22"/>
    <s v="SUKABUMI"/>
    <x v="4"/>
    <n v="3.00000003283932E+19"/>
    <n v="3.0000000318726799E+19"/>
    <n v="131629101506"/>
    <s v="INETF200M"/>
    <s v="INETF200M"/>
    <d v="2020-09-03T00:00:00"/>
    <d v="2020-01-03T00:00:00"/>
    <s v="PLASA"/>
    <s v="PLASA"/>
    <n v="85719693963"/>
    <s v="PLSCSR;PL97819;131629101506;UPSELL 2P/3P;DANAN; 085719693963"/>
    <s v="PLSCSR;PL97819;131629101506;UPSELL 2P/3P;DANAN;085719693963"/>
    <s v="monic"/>
    <x v="0"/>
    <m/>
    <m/>
    <m/>
    <m/>
    <m/>
    <m/>
    <m/>
    <m/>
    <m/>
    <m/>
    <m/>
    <m/>
    <m/>
    <m/>
    <m/>
    <m/>
  </r>
  <r>
    <x v="5"/>
    <n v="13"/>
    <s v="JAKSEL"/>
    <x v="4"/>
    <n v="3.0000000329337799E+19"/>
    <n v="3.0000000318455001E+19"/>
    <n v="122247250869"/>
    <s v="INETF20M"/>
    <s v="INETF20M"/>
    <d v="2020-09-30T00:00:00"/>
    <d v="2019-12-30T00:00:00"/>
    <s v="PLASA"/>
    <s v="PLASA"/>
    <n v="81807180664"/>
    <s v="[PLSCSR;PL195476];KAL;LIANA WULAN SARI; 085697179787 ;RUBAH PAKET KE STREAMIX 20MBPS DAN UPSPEED 10-20MBPS;ANGGIT"/>
    <s v="[PLSCSR;PL195476];KAL;LIANA WULAN SARI;085697179787;RUBAH PAKET KE STREAMIX 20MBPS DAN UPSPEED 10-20MBPS;ANGGIT"/>
    <s v="monic"/>
    <x v="0"/>
    <m/>
    <m/>
    <m/>
    <m/>
    <m/>
    <m/>
    <m/>
    <m/>
    <m/>
    <m/>
    <m/>
    <m/>
    <m/>
    <m/>
    <m/>
    <m/>
  </r>
  <r>
    <x v="0"/>
    <n v="10"/>
    <s v="BABEL"/>
    <x v="4"/>
    <n v="3.0000000329031299E+19"/>
    <n v="3.00000003185785E+19"/>
    <n v="111721130977"/>
    <s v="INETF10M"/>
    <s v="INETF10M"/>
    <d v="2020-09-28T00:00:00"/>
    <d v="2019-12-31T00:00:00"/>
    <s v="PLASA"/>
    <s v="PLASA"/>
    <n v="81368605047"/>
    <s v="[PLSCSR:PL150810];PGP;EKAWINARTI;081368605047;PAKETSTREAMIX10MBPS"/>
    <s v="[PLSCSR:PL150810];PGP;EKAWINARTI;081368605047;PAKETSTREAMIX10MBPS"/>
    <s v="monic"/>
    <x v="0"/>
    <m/>
    <m/>
    <m/>
    <m/>
    <m/>
    <m/>
    <m/>
    <m/>
    <m/>
    <m/>
    <m/>
    <m/>
    <m/>
    <m/>
    <m/>
    <m/>
  </r>
  <r>
    <x v="0"/>
    <n v="10"/>
    <s v="BABEL"/>
    <x v="4"/>
    <n v="3.0000000329402798E+19"/>
    <n v="3.0000000324394099E+19"/>
    <n v="111723108882"/>
    <s v="INETF10M"/>
    <s v="INETF10M"/>
    <d v="2020-09-27T00:00:00"/>
    <d v="2020-06-16T00:00:00"/>
    <s v="PLASA"/>
    <s v="PLASA"/>
    <n v="85368687808"/>
    <s v="[PLSCSR:PL90635];AYU;KUAN LIONG;UP 3P;130620"/>
    <s v="[PLSCSR:PL90635];AYU;KUAN LIONG;UP 3P;130620"/>
    <s v="monic"/>
    <x v="0"/>
    <m/>
    <m/>
    <m/>
    <m/>
    <m/>
    <m/>
    <m/>
    <m/>
    <m/>
    <m/>
    <m/>
    <m/>
    <m/>
    <m/>
    <m/>
    <m/>
  </r>
  <r>
    <x v="0"/>
    <n v="5"/>
    <s v="RIDAR"/>
    <x v="4"/>
    <n v="3.0000000329425199E+19"/>
    <n v="3.0000000328001499E+19"/>
    <n v="111512301084"/>
    <s v="INETC20M"/>
    <s v="INETC20M"/>
    <d v="2020-09-27T00:00:00"/>
    <d v="2020-08-26T00:00:00"/>
    <s v="PLASA"/>
    <s v="PLASA"/>
    <n v="8127616896"/>
    <s v="[PLSCSR:PL131000];TBH;Heryanto ; 08127616896 ;UPGRADE 2P-3P 20MB PAKET GAMER 480K"/>
    <s v="[PLSCSR:PL131000];TBH;Heryanto;08127616896;UPGRADE 2P-3P 20MB PAKET GAMER 480K"/>
    <s v="monic"/>
    <x v="0"/>
    <m/>
    <m/>
    <m/>
    <m/>
    <m/>
    <m/>
    <m/>
    <m/>
    <m/>
    <m/>
    <m/>
    <m/>
    <m/>
    <m/>
    <m/>
    <m/>
  </r>
  <r>
    <x v="0"/>
    <n v="5"/>
    <s v="RIDAR"/>
    <x v="4"/>
    <n v="3.00000003292793E+19"/>
    <n v="3.00000003267159E+19"/>
    <n v="111502218598"/>
    <s v="INETF200M"/>
    <s v="INETF200M"/>
    <d v="2020-09-23T00:00:00"/>
    <d v="2020-07-28T00:00:00"/>
    <s v="PLASA"/>
    <s v="PLASA"/>
    <n v="81261402900"/>
    <s v="[PLSCSR:PL82626];PBR;TOMMY; 082285360388 ;UPGRADE 200 MBPS 3P PRESTIGE"/>
    <s v="[PLSCSR:PL82626];PBR;TOMMY;082285360388;UPGRADE 200 MBPS 3P PRESTIGE"/>
    <s v="monic"/>
    <x v="0"/>
    <m/>
    <m/>
    <m/>
    <m/>
    <m/>
    <m/>
    <m/>
    <m/>
    <m/>
    <m/>
    <m/>
    <m/>
    <m/>
    <m/>
    <m/>
    <m/>
  </r>
  <r>
    <x v="0"/>
    <n v="11"/>
    <s v="LAMPUNG"/>
    <x v="4"/>
    <n v="3.00000003289018E+19"/>
    <n v="3.0000000324822499E+19"/>
    <n v="111801205474"/>
    <s v="INETF10M"/>
    <s v="INETF10M"/>
    <d v="2020-09-15T00:00:00"/>
    <d v="2020-06-24T00:00:00"/>
    <s v="PLASA"/>
    <s v="PLASA"/>
    <n v="811724872"/>
    <s v="PLS;MJP;PL977311;APS BAPAK SUPRAYITNO 0811724872;ADD 2P-3P LOWER INFO NOSA BELINDA CC"/>
    <s v="PLS;MJP;PL977311;APS BAPAK SUPRAYITNO 0811724872;ADD 2P-3P LOWER INFO NOSA BELINDA CC"/>
    <s v="monic"/>
    <x v="0"/>
    <m/>
    <m/>
    <m/>
    <m/>
    <m/>
    <m/>
    <m/>
    <m/>
    <m/>
    <m/>
    <m/>
    <m/>
    <m/>
    <m/>
    <m/>
    <m/>
  </r>
  <r>
    <x v="5"/>
    <n v="17"/>
    <s v="BANTEN"/>
    <x v="4"/>
    <n v="3.0000000329213002E+19"/>
    <n v="3.0000000322206999E+19"/>
    <n v="131634114925"/>
    <s v="INETF20M"/>
    <s v="INETF20M"/>
    <d v="2020-09-23T00:00:00"/>
    <d v="2020-04-22T00:00:00"/>
    <s v="PLASA"/>
    <s v="PLASA"/>
    <n v="83890123555"/>
    <s v="[PLSCSR;PL197102];SARMEDI;083890123555;ADDON IPTV;2P-3P"/>
    <s v="[PLSCSR;PL197102];SARMEDI;083890123555;ADDON IPTV;2P-3P"/>
    <s v="monic"/>
    <x v="0"/>
    <m/>
    <m/>
    <m/>
    <m/>
    <m/>
    <m/>
    <m/>
    <m/>
    <m/>
    <m/>
    <m/>
    <m/>
    <m/>
    <m/>
    <m/>
    <m/>
  </r>
  <r>
    <x v="0"/>
    <n v="9"/>
    <s v="SUMSEL"/>
    <x v="4"/>
    <n v="3.0000000328394899E+19"/>
    <n v="3.00000003220758E+19"/>
    <n v="111706109573"/>
    <s v="INETFL20M"/>
    <s v="INETFL20M"/>
    <d v="2020-09-06T00:00:00"/>
    <d v="2020-04-22T00:00:00"/>
    <s v="PLASA"/>
    <s v="PLASA"/>
    <n v="82175581786"/>
    <s v="[PLSCSR:PL69239];RIV;asep kurniawan; 082175581786 ;SEWA PERANGKAT INDIBOX;IN65409990"/>
    <s v="[PLSCSR:PL69239];RIV;asep kurniawan;082175581786;SEWA PERANGKAT INDIBOX;IN65409990"/>
    <s v="monic"/>
    <x v="0"/>
    <m/>
    <m/>
    <m/>
    <m/>
    <m/>
    <m/>
    <m/>
    <m/>
    <m/>
    <m/>
    <m/>
    <m/>
    <m/>
    <m/>
    <m/>
    <m/>
  </r>
  <r>
    <x v="0"/>
    <n v="3"/>
    <s v="SUMUT"/>
    <x v="4"/>
    <n v="3.0000000328463E+19"/>
    <n v="3.0000000319172399E+19"/>
    <n v="111311120509"/>
    <s v="INETF50M"/>
    <s v="INETF50M"/>
    <d v="2020-09-07T00:00:00"/>
    <d v="2020-01-18T00:00:00"/>
    <s v="PLASA"/>
    <s v="PLASA"/>
    <n v="815347335150"/>
    <s v="[PLSCSR;PL113848;CHINTYA];TJB;EVI RAMADANI;085296355555;MO IPTV"/>
    <s v="[PLSCSR;PL113848;CHINTYA];TJB;EVI RAMADANI;085296355555;MO IPTV"/>
    <s v="monic"/>
    <x v="0"/>
    <m/>
    <m/>
    <m/>
    <m/>
    <m/>
    <m/>
    <m/>
    <m/>
    <m/>
    <m/>
    <m/>
    <m/>
    <m/>
    <m/>
    <m/>
    <m/>
  </r>
  <r>
    <x v="1"/>
    <n v="31"/>
    <s v="KUDUS"/>
    <x v="4"/>
    <n v="3.0000000329150398E+19"/>
    <n v="3.0000000326365098E+19"/>
    <n v="142551105386"/>
    <s v="INETFL10M"/>
    <s v="INETFL10M"/>
    <d v="2020-09-22T00:00:00"/>
    <d v="2020-07-25T00:00:00"/>
    <s v="PLASA"/>
    <s v="PLASA"/>
    <m/>
    <s v="[PLSCSR:PL44089;PAT;KUKUH;LENY; 0881390129769 ;IH 10M;3P330K"/>
    <s v="[PLSCSR:PL44089;PAT;KUKUH;LENY;0881390129769;IH 10M;3P330K"/>
    <s v="monic"/>
    <x v="0"/>
    <m/>
    <m/>
    <m/>
    <m/>
    <m/>
    <m/>
    <m/>
    <m/>
    <m/>
    <m/>
    <m/>
    <m/>
    <m/>
    <m/>
    <m/>
    <m/>
  </r>
  <r>
    <x v="4"/>
    <n v="22"/>
    <s v="SUKABUMI"/>
    <x v="4"/>
    <n v="3.0000000328443199E+19"/>
    <n v="3.0000000317929701E+19"/>
    <n v="131312140943"/>
    <s v="INETF20M"/>
    <s v="INETF20M"/>
    <d v="2020-09-05T00:00:00"/>
    <d v="2019-12-03T00:00:00"/>
    <s v="CC WITEL"/>
    <s v="CC WITEL"/>
    <n v="8951085369"/>
    <s v="CCW;SKB;HS89;Ishaq Ainal Mutaqin; 02632917327 ;2P3P"/>
    <s v="CCW;SKB;HS89;Ishaq Ainal Mutaqin;02632917327;2P3P"/>
    <s v="monic"/>
    <x v="3"/>
    <m/>
    <m/>
    <m/>
    <m/>
    <m/>
    <m/>
    <m/>
    <m/>
    <m/>
    <m/>
    <m/>
    <m/>
    <m/>
    <m/>
    <m/>
    <m/>
  </r>
  <r>
    <x v="5"/>
    <n v="13"/>
    <s v="JAKSEL"/>
    <x v="4"/>
    <n v="3.0000000329423499E+19"/>
    <n v="3.00000003247058E+19"/>
    <n v="121105234127"/>
    <s v="INETF20M"/>
    <s v="INETF20M"/>
    <d v="2020-09-29T00:00:00"/>
    <d v="2020-06-24T00:00:00"/>
    <s v="CC WITEL"/>
    <s v="CC WITEL"/>
    <n v="2122532365"/>
    <s v="CC;SA;IN69589980;CA TLP ADD USEETV MODIF STREAMIX 20MBPS;BP RIFKI/ 081211400800"/>
    <s v="CC;SA;IN69589980;CA TLP ADD USEETV MODIF STREAMIX 20MBPS;BP RIFKI/081211400800"/>
    <s v="monic"/>
    <x v="3"/>
    <m/>
    <m/>
    <m/>
    <m/>
    <m/>
    <m/>
    <m/>
    <m/>
    <m/>
    <m/>
    <m/>
    <m/>
    <m/>
    <m/>
    <m/>
    <m/>
  </r>
  <r>
    <x v="5"/>
    <n v="18"/>
    <s v="TANGERANG"/>
    <x v="4"/>
    <n v="3.0000000325931401E+19"/>
    <n v="3.00000003225047E+19"/>
    <n v="122423300749"/>
    <s v="INETF20M"/>
    <s v="INETF20M"/>
    <d v="2020-09-03T00:00:00"/>
    <d v="2020-04-30T00:00:00"/>
    <s v="CC WITEL"/>
    <s v="CC WITEL"/>
    <n v="81219794359"/>
    <s v="ECOMM-FB;MCADDONS;INDIBOX;M.PanduwibowoSE; 081219794359 ;panduwib@gmail.com(Permintaan Pelanggan)"/>
    <s v="ECOMM-FB;MCADDONS;INDIBOX;M.PanduwibowoSE;081219794359;panduwib@gmail.com(Permintaan Pelanggan)"/>
    <s v="monic"/>
    <x v="3"/>
    <m/>
    <m/>
    <m/>
    <m/>
    <m/>
    <m/>
    <m/>
    <m/>
    <m/>
    <m/>
    <m/>
    <m/>
    <m/>
    <m/>
    <m/>
    <m/>
  </r>
  <r>
    <x v="0"/>
    <n v="5"/>
    <s v="RIDAR"/>
    <x v="4"/>
    <n v="3.0000000329226801E+19"/>
    <n v="3.00000003245201E+19"/>
    <n v="111501174134"/>
    <s v="INETF200M"/>
    <s v="INETF200M"/>
    <d v="2020-09-22T00:00:00"/>
    <d v="2020-06-18T00:00:00"/>
    <s v="CC WITEL"/>
    <s v="CC WITEL"/>
    <n v="81270338357"/>
    <s v="Mc prestige 200mbps; 1.990.000; 111501174134/P Rifki/081270338357; nossa; 16juni20"/>
    <s v="Mc prestige 200mbps; 1.990.000; 111501174134/P Rifki/081270338357; nossa; 16juni20"/>
    <s v="monic"/>
    <x v="3"/>
    <m/>
    <m/>
    <m/>
    <m/>
    <m/>
    <m/>
    <m/>
    <m/>
    <m/>
    <m/>
    <m/>
    <m/>
    <m/>
    <m/>
    <m/>
    <m/>
  </r>
  <r>
    <x v="5"/>
    <n v="17"/>
    <s v="BANTEN"/>
    <x v="4"/>
    <n v="3.0000000329165099E+19"/>
    <n v="3.0000000318738399E+19"/>
    <n v="122408301668"/>
    <s v="INETF20M"/>
    <s v="INETF20M"/>
    <d v="2020-09-23T00:00:00"/>
    <d v="2020-01-07T00:00:00"/>
    <s v="CC WITEL"/>
    <s v="CC WITEL"/>
    <n v="82126010796"/>
    <s v="TAM DBS1 / NUR MAIMUNAH/R2/TAMBAH STB KE PAKET STREMIX/BPK SIGIT 082126010796"/>
    <s v="TAM DBS1 / NUR MAIMUNAH/R2/TAMBAH STB KE PAKET STREMIX/BPK SIGIT 082126010796"/>
    <s v="monic"/>
    <x v="3"/>
    <m/>
    <m/>
    <m/>
    <m/>
    <m/>
    <m/>
    <m/>
    <m/>
    <m/>
    <m/>
    <m/>
    <m/>
    <m/>
    <m/>
    <m/>
    <m/>
  </r>
  <r>
    <x v="1"/>
    <n v="31"/>
    <s v="KUDUS"/>
    <x v="4"/>
    <n v="3.00000003286395E+19"/>
    <n v="3.00000003188473E+19"/>
    <n v="146539100307"/>
    <s v="INETF20M"/>
    <s v="INETF20M"/>
    <d v="2020-09-08T00:00:00"/>
    <d v="2020-01-10T00:00:00"/>
    <s v="CC WITEL"/>
    <s v="CC WITEL"/>
    <n v="82292949682"/>
    <s v="IN60530319[146539100307/bp abdurohman/082292949682] 76971 / COM / BP ABDUROHMAN / 146539100307 /cabut telp migrasi paket dari paket 2p telp inet 20 mbps ke 2p paket stremiks 20 mbps"/>
    <s v="IN60530319[146539100307/bp abdurohman/082292949682] 76971 / COM / BP ABDUROHMAN / 146539100307 /cabut telp migrasi paket dari paket 2p telp inet 20 mbps ke 2p paket stremiks 20 mbps"/>
    <s v="monic"/>
    <x v="3"/>
    <m/>
    <m/>
    <m/>
    <m/>
    <m/>
    <m/>
    <m/>
    <m/>
    <m/>
    <m/>
    <m/>
    <m/>
    <m/>
    <m/>
    <m/>
    <m/>
  </r>
  <r>
    <x v="1"/>
    <n v="31"/>
    <s v="KUDUS"/>
    <x v="4"/>
    <n v="3.0000000329320899E+19"/>
    <n v="3.0000000323088998E+19"/>
    <n v="146551110955"/>
    <s v="INETF10M"/>
    <s v="INETF10M"/>
    <d v="2020-09-24T00:00:00"/>
    <d v="2020-05-15T00:00:00"/>
    <s v="PLASA"/>
    <s v="PLASA"/>
    <n v="85643849651"/>
    <s v="[PLSCSR:PL44089;PAT;KUKUH;ADI; c ;IH 10M;2P WINING"/>
    <s v="[PLSCSR:PL44089;PAT;KUKUH;ADI;085725809620;IH 10M;2P WINING"/>
    <s v="monic"/>
    <x v="0"/>
    <m/>
    <m/>
    <m/>
    <m/>
    <m/>
    <m/>
    <m/>
    <m/>
    <m/>
    <m/>
    <m/>
    <m/>
    <m/>
    <m/>
    <m/>
    <m/>
  </r>
  <r>
    <x v="0"/>
    <n v="1"/>
    <s v="ACEH"/>
    <x v="4"/>
    <n v="3.0000000328675E+19"/>
    <n v="3.0000000326526001E+19"/>
    <n v="111135101725"/>
    <s v="INETF20M"/>
    <s v="INETF20M"/>
    <d v="2020-09-09T00:00:00"/>
    <d v="2020-07-23T00:00:00"/>
    <s v="PLASA"/>
    <s v="PLASA"/>
    <n v="85358868944"/>
    <s v="CCW;ACH;RM271088;UPGRADE SPEED 20MBPS 2p phoenik ke 2p streamix;111135101725;HENDRI ADI; 085358868944"/>
    <s v="CCW;ACH;RM271088;UPGRADE SPEED 20MBPS 2p phoenik ke 2p streamix;111135101725;HENDRI ADI;085358868944"/>
    <s v="monic"/>
    <x v="0"/>
    <m/>
    <m/>
    <m/>
    <m/>
    <m/>
    <m/>
    <m/>
    <m/>
    <m/>
    <m/>
    <m/>
    <m/>
    <m/>
    <m/>
    <m/>
    <m/>
  </r>
  <r>
    <x v="0"/>
    <n v="1"/>
    <s v="ACEH"/>
    <x v="4"/>
    <n v="3.00000003284149E+19"/>
    <n v="3.0000000327823499E+19"/>
    <n v="111135101349"/>
    <s v="INETF10M"/>
    <s v="INETF10M"/>
    <d v="2020-09-06T00:00:00"/>
    <d v="2020-08-20T00:00:00"/>
    <s v="PLASA"/>
    <s v="PLASA"/>
    <n v="81314043868"/>
    <s v="CCW;ACH;RM271088;UPGRADE SPEED 20MBPS;111135101349;RIKA SABTI; 082362996187"/>
    <s v="CCW;ACH;RM271088;UPGRADE SPEED 20MBPS;111135101349;RIKA SABTI;082362996187"/>
    <s v="monic"/>
    <x v="0"/>
    <m/>
    <m/>
    <m/>
    <m/>
    <m/>
    <m/>
    <m/>
    <m/>
    <m/>
    <m/>
    <m/>
    <m/>
    <m/>
    <m/>
    <m/>
    <m/>
  </r>
  <r>
    <x v="0"/>
    <n v="1"/>
    <s v="ACEH"/>
    <x v="4"/>
    <n v="3.00000003286982E+19"/>
    <n v="3.0000000319920898E+19"/>
    <n v="111101104695"/>
    <s v="INETF30M"/>
    <s v="INETF30M"/>
    <d v="2020-09-09T00:00:00"/>
    <d v="2020-02-13T00:00:00"/>
    <s v="CC WITEL"/>
    <s v="CC WITEL"/>
    <n v="81360290123"/>
    <s v="CCW;ACH;010395So;IN62511528;INPUT ULANG PAKET INET;LOWER VALUE 30MBPS;marwan; 081360290123"/>
    <s v="CCW;ACH;010395So;IN62511528;INPUT ULANG PAKET INET;LOWER VALUE 30MBPS;marwan;081360290123"/>
    <s v="monic"/>
    <x v="3"/>
    <m/>
    <m/>
    <m/>
    <m/>
    <m/>
    <m/>
    <m/>
    <m/>
    <m/>
    <m/>
    <m/>
    <m/>
    <m/>
    <m/>
    <m/>
    <m/>
  </r>
  <r>
    <x v="5"/>
    <n v="15"/>
    <s v="JAKUT"/>
    <x v="4"/>
    <n v="3.0000000328500601E+19"/>
    <n v="3.0000000318615298E+19"/>
    <n v="121519211774"/>
    <s v="INET10Q53"/>
    <s v="INET10Q53"/>
    <d v="2020-09-05T00:00:00"/>
    <d v="2019-12-30T00:00:00"/>
    <s v="TAM"/>
    <s v="CC WITEL"/>
    <n v="8161402716"/>
    <s v="CRL;MLG;51371;CHARLY;08161402716;INDIBOX;60K"/>
    <s v="CRL;MLG;51371;CHARLY;08161402716;INDIBOX;60K"/>
    <s v="monic"/>
    <x v="2"/>
    <m/>
    <m/>
    <m/>
    <m/>
    <m/>
    <m/>
    <m/>
    <m/>
    <m/>
    <m/>
    <m/>
    <m/>
    <m/>
    <m/>
    <m/>
    <m/>
  </r>
  <r>
    <x v="4"/>
    <n v="25"/>
    <s v="CIREBON"/>
    <x v="4"/>
    <n v="3.0000000329325199E+19"/>
    <n v="3.00000003227957E+19"/>
    <n v="131248121125"/>
    <s v="INETF20M"/>
    <s v="INETF20M"/>
    <d v="2020-09-25T00:00:00"/>
    <d v="2020-05-04T00:00:00"/>
    <s v="TAM"/>
    <s v="CC WITEL"/>
    <n v="87829880222"/>
    <s v="CRL;BDG;YA230494;INDIBOX;DJUHANA;087829880222 60K  desa tugu kidul blok kuang  patokan; dekat paud kenangan  jayamahendra557@gmail.com"/>
    <s v="CRL;BDG;YA230494;INDIBOX;DJUHANA;087829880222 60K  desa tugu kidul blok kuang  patokan; dekat paud kenangan  jayamahendra557@gmail.com"/>
    <s v="monic"/>
    <x v="2"/>
    <m/>
    <m/>
    <m/>
    <m/>
    <m/>
    <m/>
    <m/>
    <m/>
    <m/>
    <m/>
    <m/>
    <m/>
    <m/>
    <m/>
    <m/>
    <m/>
  </r>
  <r>
    <x v="4"/>
    <n v="25"/>
    <s v="CIREBON"/>
    <x v="4"/>
    <n v="3.0000000328955998E+19"/>
    <n v="3.0000000328383201E+19"/>
    <n v="131243103097"/>
    <s v="INETF10M"/>
    <s v="INETF10M"/>
    <d v="2020-09-18T00:00:00"/>
    <d v="2020-09-03T00:00:00"/>
    <s v="TAM"/>
    <s v="CC WITEL"/>
    <n v="83140361919"/>
    <s v="CRL;CW;yy050687;INDIBOX;Dadi rustandi;131243103097;02092020;70K;DT;131243103097"/>
    <s v="CRL;CW;yy050687;INDIBOX;Dadi rustandi;131243103097;02092020;70K;DT;131243103097"/>
    <s v="monic"/>
    <x v="2"/>
    <m/>
    <m/>
    <m/>
    <m/>
    <m/>
    <m/>
    <m/>
    <m/>
    <m/>
    <m/>
    <m/>
    <m/>
    <m/>
    <m/>
    <m/>
    <m/>
  </r>
  <r>
    <x v="1"/>
    <n v="26"/>
    <s v="PURWOKERTO"/>
    <x v="4"/>
    <n v="3.00000003289549E+19"/>
    <n v="3.0000000320661402E+19"/>
    <n v="142387101708"/>
    <s v="INETF10M"/>
    <s v="INETF10M"/>
    <d v="2020-09-18T00:00:00"/>
    <d v="2020-03-05T00:00:00"/>
    <s v="TAM"/>
    <s v="CC WITEL"/>
    <n v="81391444033"/>
    <s v="CRL;MLG;RN93;sukanto;081391444033;CALLCP;INDIBOX;60K;EYEBEAM2311"/>
    <s v="CRL;MLG;RN93;sukanto;081391444033;CALLCP;INDIBOX;60K;EYEBEAM2311"/>
    <s v="monic"/>
    <x v="2"/>
    <m/>
    <m/>
    <m/>
    <m/>
    <m/>
    <m/>
    <m/>
    <m/>
    <m/>
    <m/>
    <m/>
    <m/>
    <m/>
    <m/>
    <m/>
    <m/>
  </r>
  <r>
    <x v="1"/>
    <n v="28"/>
    <s v="MAGELANG"/>
    <x v="4"/>
    <n v="3.0000000329129202E+19"/>
    <n v="3.00000003197708E+19"/>
    <n v="146148100657"/>
    <s v="INETF10M"/>
    <s v="INETF10M"/>
    <d v="2020-09-20T00:00:00"/>
    <d v="2020-02-10T00:00:00"/>
    <s v="TAM"/>
    <s v="CC WITEL"/>
    <n v="81330556149"/>
    <s v="CRL;CW;md150594;indibox;60k;Atika Nur Rohmah Pj;wa/sms;081330556149;02/07/20;        DIAL 081330556149"/>
    <s v="CRL;CW;md150594;indibox;60k;Atika Nur Rohmah Pj;wa/sms;081330556149;02/07/20;        DIAL 081330556149"/>
    <s v="monic"/>
    <x v="2"/>
    <m/>
    <m/>
    <m/>
    <m/>
    <m/>
    <m/>
    <m/>
    <m/>
    <m/>
    <m/>
    <m/>
    <m/>
    <m/>
    <m/>
    <m/>
    <m/>
  </r>
  <r>
    <x v="1"/>
    <n v="28"/>
    <s v="MAGELANG"/>
    <x v="4"/>
    <n v="3.0000000328742302E+19"/>
    <n v="3.0000000322671702E+19"/>
    <n v="146175101967"/>
    <s v="INETFL10M"/>
    <s v="INETFL10M"/>
    <d v="2020-09-11T00:00:00"/>
    <d v="2020-05-02T00:00:00"/>
    <s v="TAM"/>
    <s v="CC WITEL"/>
    <n v="811262799"/>
    <s v="CRL;AZ040392;INDIBOX;RIANA;0811262799;60K;BSD"/>
    <s v="CRL;AZ040392;INDIBOX;RIANA;0811262799;60K;BSD"/>
    <s v="monic"/>
    <x v="2"/>
    <m/>
    <m/>
    <m/>
    <m/>
    <m/>
    <m/>
    <m/>
    <m/>
    <m/>
    <m/>
    <m/>
    <m/>
    <m/>
    <m/>
    <m/>
    <m/>
  </r>
  <r>
    <x v="5"/>
    <n v="20"/>
    <s v="BEKASI"/>
    <x v="4"/>
    <n v="3.0000000329463898E+19"/>
    <n v="3.0000000326681801E+19"/>
    <n v="122869201237"/>
    <s v="INETF10M"/>
    <s v="INETF10M"/>
    <d v="2020-09-30T00:00:00"/>
    <d v="2020-07-28T00:00:00"/>
    <s v="CC WITEL"/>
    <s v="CC WITEL"/>
    <n v="81219428473"/>
    <s v="PTTA;PT PIONIR;085772287531;ZTEGCC4E6634;basred80 (http://PIONIR;081285512333;48575443B3A62AA0;alfianrino08@gmail.com/)@gmail.com;UPSELL;2P-3P;ALFY"/>
    <s v="PTTA;PT PIONIR;085772287531;ZTEGCC4E6634;basred80 (http://PIONIR;081285512333;48575443B3A62AA0;alfianrino08@gmail.com/)@gmail.com;UPSELL;2P-3P;ALFY"/>
    <s v="monic"/>
    <x v="3"/>
    <m/>
    <m/>
    <m/>
    <m/>
    <m/>
    <m/>
    <m/>
    <m/>
    <m/>
    <m/>
    <m/>
    <m/>
    <m/>
    <m/>
    <m/>
    <m/>
  </r>
  <r>
    <x v="0"/>
    <n v="1"/>
    <s v="ACEH"/>
    <x v="4"/>
    <n v="3.00000003274916E+19"/>
    <n v="3.0000000321086898E+19"/>
    <n v="111150108532"/>
    <s v="INETF10M"/>
    <s v="INETF10M"/>
    <d v="2020-08-12T00:00:00"/>
    <d v="2020-03-26T00:00:00"/>
    <s v="TAM"/>
    <s v="CC WITEL"/>
    <n v="85373648134"/>
    <s v="CRL;MDN;GM080691;IBUKHAIRAH;085373648134;indibox 60K;DIAL TO;085373648134;khai.rah@gmail.com dekat masjid alfalah"/>
    <s v="CRL;MDN;GM080691;IBUKHAIRAH;085373648134;indibox 60K;DIAL TO;085373648134;khai.rah@gmail.com dekat masjid alfalah"/>
    <s v="monic"/>
    <x v="4"/>
    <m/>
    <m/>
    <m/>
    <m/>
    <m/>
    <m/>
    <m/>
    <m/>
    <m/>
    <m/>
    <m/>
    <m/>
    <m/>
    <m/>
    <m/>
    <m/>
  </r>
  <r>
    <x v="0"/>
    <n v="1"/>
    <s v="ACEH"/>
    <x v="4"/>
    <n v="3.0000000327463899E+19"/>
    <n v="3.0000000326798701E+19"/>
    <n v="111131116224"/>
    <s v="INETF10M"/>
    <s v="INETF10M"/>
    <d v="2020-08-11T00:00:00"/>
    <d v="2020-08-01T00:00:00"/>
    <s v="TAM"/>
    <s v="CC WITEL"/>
    <n v="82283846972"/>
    <s v="CRL;MDN;MD180694;INDIBOX;70k;ALHAFIZAH ; 082283846972;DIALTO;082283846972"/>
    <s v="CRL;MDN;MD180694;INDIBOX;70k;ALHAFIZAH ; 082283846972;DIALTO;082283846972"/>
    <s v="monic"/>
    <x v="4"/>
    <m/>
    <m/>
    <m/>
    <m/>
    <m/>
    <m/>
    <m/>
    <m/>
    <m/>
    <m/>
    <m/>
    <m/>
    <m/>
    <m/>
    <m/>
    <m/>
  </r>
  <r>
    <x v="0"/>
    <n v="2"/>
    <s v="MEDAN"/>
    <x v="4"/>
    <n v="3.0000000327717401E+19"/>
    <n v="3.0000000324175E+19"/>
    <n v="111221108984"/>
    <s v="INETF20M"/>
    <s v="INETF20M"/>
    <d v="2020-08-18T00:00:00"/>
    <d v="2020-06-10T00:00:00"/>
    <s v="TAM"/>
    <s v="CC WITEL"/>
    <n v="81260665528"/>
    <s v="CRL;CW;fa241289;indibox;zulaika 081260665528;01/06/2020;Rp60.000 DT.081260665528"/>
    <s v="CRL;CW;fa241289;indibox;zulaika 081260665528;01/06/2020;Rp60.000 DT.081260665528"/>
    <s v="monic"/>
    <x v="4"/>
    <m/>
    <m/>
    <m/>
    <m/>
    <m/>
    <m/>
    <m/>
    <m/>
    <m/>
    <m/>
    <m/>
    <m/>
    <m/>
    <m/>
    <m/>
    <m/>
  </r>
  <r>
    <x v="6"/>
    <n v="39"/>
    <s v="SURABAYA UTARA"/>
    <x v="4"/>
    <n v="3.0000000327792599E+19"/>
    <n v="3.0000000321437901E+19"/>
    <n v="152433212591"/>
    <s v="INETF20M"/>
    <s v="INETF20M"/>
    <d v="2020-08-19T00:00:00"/>
    <d v="2020-04-01T00:00:00"/>
    <s v="TAM"/>
    <s v="CC WITEL"/>
    <n v="85733056777"/>
    <s v="CRL;CW;AA011181;IndiBOX;Itsa;085733056777;300320;Rp 60.000"/>
    <s v="CRL;CW;AA011181;IndiBOX;Itsa;085733056777;300320;Rp 60.000"/>
    <s v="monic"/>
    <x v="2"/>
    <m/>
    <m/>
    <m/>
    <m/>
    <m/>
    <m/>
    <m/>
    <m/>
    <m/>
    <m/>
    <m/>
    <m/>
    <m/>
    <m/>
    <m/>
    <m/>
  </r>
  <r>
    <x v="6"/>
    <n v="38"/>
    <s v="SURABAYA SELATAN"/>
    <x v="4"/>
    <n v="3.0000000326980198E+19"/>
    <n v="3.0000000323065098E+19"/>
    <n v="152310105076"/>
    <s v="INETF20M"/>
    <s v="INETF20M"/>
    <d v="2020-08-04T00:00:00"/>
    <d v="2020-05-13T00:00:00"/>
    <s v="TAM"/>
    <s v="CC WITEL"/>
    <n v="81210381139"/>
    <s v="CRL;MKS;AL251095; 081210381139;AGUS SETIAWAN PRIYANTO; indibox;70K;dialto 081210381139"/>
    <s v="CRL;MKS;AL251095; 081210381139;AGUS SETIAWAN PRIYANTO; indibox;70K;dialto 081210381139"/>
    <s v="monic"/>
    <x v="2"/>
    <m/>
    <m/>
    <m/>
    <m/>
    <m/>
    <m/>
    <m/>
    <m/>
    <m/>
    <m/>
    <m/>
    <m/>
    <m/>
    <m/>
    <m/>
    <m/>
  </r>
  <r>
    <x v="6"/>
    <n v="39"/>
    <s v="SURABAYA UTARA"/>
    <x v="4"/>
    <n v="3.00000003278901E+19"/>
    <n v="3.0000000320880398E+19"/>
    <n v="152413210249"/>
    <s v="INETF20M"/>
    <s v="INETF20M"/>
    <d v="2020-08-22T00:00:00"/>
    <d v="2020-03-13T00:00:00"/>
    <s v="PLASA"/>
    <s v="PLASA"/>
    <n v="85107110100"/>
    <s v="[PLSCSR:PL38544]MGO;DODIK;081234500133;Alih paket 2p 20mb abn 385k+ppn10%;tagihan april prorate;VISIT ADD STB;CSRENA"/>
    <s v="[PLSCSR:PL38544]MGO;DODIK;081234500133;Alih paket 2p 20mb abn 385k+ppn10%;tagihan april prorate;VISIT ADD STB;CSRENA"/>
    <s v="monic"/>
    <x v="0"/>
    <m/>
    <m/>
    <m/>
    <m/>
    <m/>
    <m/>
    <m/>
    <m/>
    <m/>
    <m/>
    <m/>
    <m/>
    <m/>
    <m/>
    <m/>
    <m/>
  </r>
  <r>
    <x v="6"/>
    <n v="39"/>
    <s v="SURABAYA UTARA"/>
    <x v="4"/>
    <n v="3.0000000327040098E+19"/>
    <n v="3.0000000326286799E+19"/>
    <n v="152403206664"/>
    <s v="INETFL10M"/>
    <s v="INETFL10M"/>
    <d v="2020-08-05T00:00:00"/>
    <d v="2020-07-29T00:00:00"/>
    <s v="TAM"/>
    <s v="CC WITEL"/>
    <n v="81333347024"/>
    <s v="CRL;MLG;61208;M FIRMAN THO AT IR;081333347024;2P3P;60K;AKAD;081333347024"/>
    <s v="CRL;MLG;61208;M FIRMAN THO AT IR;081333347024;2P3P;60K;AKAD;081333347024"/>
    <s v="monic"/>
    <x v="2"/>
    <m/>
    <m/>
    <m/>
    <m/>
    <m/>
    <m/>
    <m/>
    <m/>
    <m/>
    <m/>
    <m/>
    <m/>
    <m/>
    <m/>
    <m/>
    <m/>
  </r>
  <r>
    <x v="6"/>
    <n v="38"/>
    <s v="SURABAYA SELATAN"/>
    <x v="4"/>
    <n v="3.00000003279326E+19"/>
    <n v="3.0000000323357299E+19"/>
    <n v="152303330694"/>
    <s v="INETF20M"/>
    <s v="INETF20M"/>
    <d v="2020-08-24T00:00:00"/>
    <d v="2020-05-19T00:00:00"/>
    <s v="INBOUND 147"/>
    <s v="INBOUND 147"/>
    <n v="85105227229"/>
    <s v="i147;75935;MIG; 3p kec 20mbps harga 515 blm ppn 10%;bp thomas;152303330694;085230000939;18/5/2020;8.37"/>
    <s v="i147;75935;MIG; 3p kec 20mbps harga 515 blm ppn 10%;bp thomas;152303330694;085230000939;18/5/2020;8.37"/>
    <s v="monic"/>
    <x v="5"/>
    <m/>
    <m/>
    <m/>
    <m/>
    <m/>
    <m/>
    <m/>
    <m/>
    <m/>
    <m/>
    <m/>
    <m/>
    <m/>
    <m/>
    <m/>
    <m/>
  </r>
  <r>
    <x v="6"/>
    <n v="38"/>
    <s v="SURABAYA SELATAN"/>
    <x v="4"/>
    <n v="3.0000000328098599E+19"/>
    <n v="3.0000000326506E+19"/>
    <s v="152320219991"/>
    <s v="INETF20M"/>
    <s v="INETF20M"/>
    <d v="2020-08-28T00:00:00"/>
    <d v="2020-07-24T00:00:00"/>
    <s v="TAM"/>
    <s v="CC WITEL"/>
    <n v="8125162456"/>
    <s v="CRL;MDN;WJ030793;2P3P ENTRY 60K;TILAN;08125162456;DIAL TO:08125162456"/>
    <s v="CRL;MDN;WJ030793;2P3P ENTRY 60K;TILAN;08125162456;DIAL TO:08125162456"/>
    <s v="monic"/>
    <x v="2"/>
    <m/>
    <m/>
    <m/>
    <m/>
    <m/>
    <m/>
    <m/>
    <m/>
    <m/>
    <m/>
    <m/>
    <m/>
    <m/>
    <m/>
    <m/>
    <m/>
  </r>
  <r>
    <x v="6"/>
    <n v="39"/>
    <s v="SURABAYA UTARA"/>
    <x v="4"/>
    <n v="3.00000003279529E+19"/>
    <n v="3.0000000321661501E+19"/>
    <n v="152409257918"/>
    <s v="INETFL10M"/>
    <s v="INETFL10M"/>
    <d v="2020-08-25T00:00:00"/>
    <d v="2020-04-07T00:00:00"/>
    <s v="TECHNICIAN"/>
    <s v="CC WITEL"/>
    <n v="81230399888"/>
    <s v="AOTECH;F5TNS011;ADD USEETV DAN INDIMOVIE2;087756000098;LILIK MAYSULAH"/>
    <s v="AOTECH;F5TNS011;ADD USEETV DAN INDIMOVIE2;087756000098;LILIK MAYSULAH"/>
    <s v="monic"/>
    <x v="6"/>
    <m/>
    <m/>
    <m/>
    <m/>
    <m/>
    <m/>
    <m/>
    <m/>
    <m/>
    <m/>
    <m/>
    <m/>
    <m/>
    <m/>
    <m/>
    <m/>
  </r>
  <r>
    <x v="6"/>
    <n v="39"/>
    <s v="SURABAYA UTARA"/>
    <x v="4"/>
    <n v="3.0000000328310002E+19"/>
    <n v="3.0000000322158399E+19"/>
    <n v="152441210660"/>
    <s v="INETF20M"/>
    <s v="INETF20M"/>
    <d v="2020-09-01T00:00:00"/>
    <d v="2020-04-24T00:00:00"/>
    <s v="CC WITEL"/>
    <s v="CC WITEL"/>
    <n v="85749394001"/>
    <s v="cxnossa;IN65997302;SRI NAWANG SARI / 085749394001 ;psg useetv;mig streamix"/>
    <s v="cxnossa;IN65997302;SRI NAWANG SARI /085749394001;psg useetv;mig streamix"/>
    <s v="monic"/>
    <x v="3"/>
    <m/>
    <m/>
    <m/>
    <m/>
    <m/>
    <m/>
    <m/>
    <m/>
    <m/>
    <m/>
    <m/>
    <m/>
    <m/>
    <m/>
    <m/>
    <m/>
  </r>
  <r>
    <x v="6"/>
    <n v="39"/>
    <s v="SURABAYA UTARA"/>
    <x v="4"/>
    <n v="3.0000000329166799E+19"/>
    <n v="3.0000000320580399E+19"/>
    <n v="152441900530"/>
    <s v="INETF20M"/>
    <s v="INETF20M"/>
    <d v="2020-09-21T00:00:00"/>
    <d v="2020-03-10T00:00:00"/>
    <s v="PLASA"/>
    <s v="PLASA"/>
    <n v="85733006956"/>
    <s v="PLS;LMG;Ainur Rofiq; 085604210352 ;UP KE STREAMIX 20MBPS;385.000 BLM PPN;PL98023;PERLU KUNJUNGAN"/>
    <s v="PLS;LMG;Ainur Rofiq;085604210352;UP KE STREAMIX 20MBPS;385.000 BLM PPN;PL98023;PERLU KUNJUNGAN"/>
    <s v="monic"/>
    <x v="0"/>
    <m/>
    <m/>
    <m/>
    <m/>
    <m/>
    <m/>
    <m/>
    <m/>
    <m/>
    <m/>
    <m/>
    <m/>
    <m/>
    <m/>
    <m/>
    <m/>
  </r>
  <r>
    <x v="6"/>
    <n v="39"/>
    <s v="SURABAYA UTARA"/>
    <x v="4"/>
    <n v="3.0000000327384498E+19"/>
    <n v="3.00000003263283E+19"/>
    <n v="152413141234"/>
    <s v="INETF20M"/>
    <s v="INETF20M"/>
    <d v="2020-08-14T00:00:00"/>
    <d v="2020-07-21T00:00:00"/>
    <s v="TAM"/>
    <s v="CC WITEL"/>
    <n v="85645464331"/>
    <s v="crl;mlg;51352;anwar; 08563002190 ;INDIBOX;70k"/>
    <s v="crl;mlg;51352;anwar;08563002190;INDIBOX;70k"/>
    <s v="monic"/>
    <x v="2"/>
    <m/>
    <m/>
    <m/>
    <m/>
    <m/>
    <m/>
    <m/>
    <m/>
    <m/>
    <m/>
    <m/>
    <m/>
    <m/>
    <m/>
    <m/>
    <m/>
  </r>
  <r>
    <x v="6"/>
    <n v="39"/>
    <s v="SURABAYA UTARA"/>
    <x v="4"/>
    <n v="3.0000000327861502E+19"/>
    <n v="3.0000000324721598E+19"/>
    <n v="152433900864"/>
    <s v="INETF20M"/>
    <s v="INETF20M"/>
    <d v="2020-08-21T00:00:00"/>
    <d v="2020-06-23T00:00:00"/>
    <s v="TAM"/>
    <s v="CC WITEL"/>
    <n v="85854840899"/>
    <s v="CRL;MDN;IF061294;bapak panca;085854840899;indibox 60K;DIAL TO;085854840899;nuristiqomah@gmail.com"/>
    <s v="CRL;MDN;IF061294;bapak panca;085854840899;indibox 60K;DIAL TO;085854840899;nuristiqomah@gmail.com"/>
    <s v="monic"/>
    <x v="2"/>
    <m/>
    <m/>
    <m/>
    <m/>
    <m/>
    <m/>
    <m/>
    <m/>
    <m/>
    <m/>
    <m/>
    <m/>
    <m/>
    <m/>
    <m/>
    <m/>
  </r>
  <r>
    <x v="5"/>
    <n v="19"/>
    <s v="BOGOR"/>
    <x v="4"/>
    <n v="3.0000000327943799E+19"/>
    <n v="3.0000000325006201E+19"/>
    <n v="122317299422"/>
    <s v="INETC20M"/>
    <s v="INETC20M"/>
    <d v="2020-08-24T00:00:00"/>
    <d v="2020-06-25T00:00:00"/>
    <s v="PLASA"/>
    <s v="PLASA"/>
    <n v="8127973192"/>
    <s v="PLS;PAR;PL096937;RETENSI;GAMERS TRIPLE PLAY 20 MBPS NON OTT DOWNGRADE ; ROSTINA;08127973192; HARGA PAKET EXISTING TIDAK MENARIK"/>
    <s v="PLS;PAR;PL096937;RETENSI;GAMERS TRIPLE PLAY 20 MBPS NON OTT DOWNGRADE ; ROSTINA;08127973192; HARGA PAKET EXISTING TIDAK MENARIK"/>
    <s v="monic"/>
    <x v="0"/>
    <m/>
    <m/>
    <m/>
    <m/>
    <m/>
    <m/>
    <m/>
    <m/>
    <m/>
    <m/>
    <m/>
    <m/>
    <m/>
    <m/>
    <m/>
    <m/>
  </r>
  <r>
    <x v="5"/>
    <n v="19"/>
    <s v="BOGOR"/>
    <x v="4"/>
    <n v="3.0000000327191298E+19"/>
    <n v="3.0000000326184702E+19"/>
    <n v="122309200165"/>
    <s v="INETF20M"/>
    <s v="INETF20M"/>
    <d v="2020-08-08T00:00:00"/>
    <d v="2020-07-18T00:00:00"/>
    <s v="PLASA"/>
    <s v="PLASA"/>
    <n v="81382459370"/>
    <s v="[PLSCSR;PL112008];AP YUNITA;081281920216;2P TO 3P 20MBPS FIT"/>
    <s v="[PLSCSR;PL112008];AP YUNITA;081281920216;2P TO 3P 20MBPS FIT"/>
    <s v="monic"/>
    <x v="0"/>
    <m/>
    <m/>
    <m/>
    <m/>
    <m/>
    <m/>
    <m/>
    <m/>
    <m/>
    <m/>
    <m/>
    <m/>
    <m/>
    <m/>
    <m/>
    <m/>
  </r>
  <r>
    <x v="5"/>
    <n v="19"/>
    <s v="BOGOR"/>
    <x v="4"/>
    <n v="3.0000000328770302E+19"/>
    <n v="3.00000003191651E+19"/>
    <n v="121302283514"/>
    <s v="INETF10M"/>
    <s v="INETF10M"/>
    <d v="2020-09-12T00:00:00"/>
    <d v="2020-01-21T00:00:00"/>
    <s v="PLASA"/>
    <s v="PLASA"/>
    <m/>
    <s v="[PLSCSR:PL102012];PJR;DIANA; 087874000931 ;UPGRADE 2P 50GB TO 3P FIT 10MBPS"/>
    <s v="[PLSCSR:PL102012];PJR;DIANA;087874000931;UPGRADE 2P 50GB TO 3P FIT 10MBPS"/>
    <s v="monic"/>
    <x v="0"/>
    <m/>
    <m/>
    <m/>
    <m/>
    <m/>
    <m/>
    <m/>
    <m/>
    <m/>
    <m/>
    <m/>
    <m/>
    <m/>
    <m/>
    <m/>
    <m/>
  </r>
  <r>
    <x v="5"/>
    <n v="19"/>
    <s v="BOGOR"/>
    <x v="4"/>
    <n v="3.0000000326798299E+19"/>
    <n v="3.0000000326545302E+19"/>
    <n v="121334200120"/>
    <s v="INETF10M"/>
    <s v="INETF10M"/>
    <d v="2020-08-03T00:00:00"/>
    <d v="2020-07-29T00:00:00"/>
    <s v="CC WITEL"/>
    <s v="CC WITEL"/>
    <n v="81380617757"/>
    <s v="CC;SA;CC;SA;IN71419529 [121334200120/bapak zaenal/081380617757] ; ADD TV"/>
    <s v="CC;SA;CC;SA;IN71419529 [121334200120/bapak zaenal/081380617757] ; ADD TV"/>
    <s v="monic"/>
    <x v="3"/>
    <m/>
    <m/>
    <m/>
    <m/>
    <m/>
    <m/>
    <m/>
    <m/>
    <m/>
    <m/>
    <m/>
    <m/>
    <m/>
    <m/>
    <m/>
    <m/>
  </r>
  <r>
    <x v="4"/>
    <n v="62"/>
    <s v="BANDUNGBRT"/>
    <x v="4"/>
    <n v="3.0000000327794E+19"/>
    <n v="3.0000000318807802E+19"/>
    <n v="131177152384"/>
    <s v="INET10Q050"/>
    <s v="INET10Q050"/>
    <d v="2020-08-19T00:00:00"/>
    <d v="2020-01-08T00:00:00"/>
    <s v="TAM"/>
    <s v="CC WITEL"/>
    <n v="818207780"/>
    <s v="CRL;CW;SA040194;2P3P;ASEP MUHAMAD RUSYANA;0818207780;091219;60.000 DT:0818207780"/>
    <s v="CRL;CW;SA040194;2P3P;ASEP MUHAMAD RUSYANA;0818207780;091219;60.000 DT:0818207780"/>
    <s v="monic"/>
    <x v="2"/>
    <m/>
    <m/>
    <m/>
    <m/>
    <m/>
    <m/>
    <m/>
    <m/>
    <m/>
    <m/>
    <m/>
    <m/>
    <m/>
    <m/>
    <m/>
    <m/>
  </r>
  <r>
    <x v="4"/>
    <n v="62"/>
    <s v="BANDUNGBRT"/>
    <x v="4"/>
    <n v="3.0000000327801901E+19"/>
    <n v="3.00000003190709E+19"/>
    <n v="131159152776"/>
    <s v="INETF10M"/>
    <s v="INETF10M"/>
    <d v="2020-08-22T00:00:00"/>
    <d v="2020-01-15T00:00:00"/>
    <s v="TAM"/>
    <s v="CC WITEL"/>
    <n v="82216432226"/>
    <s v="CRL;BDG;YS180879;INDIBOX;60K;YAYU MULYANI;082216432226;ratuayu796@gmail.com;patokannya warnet44/toko sehat"/>
    <s v="CRL;BDG;YS180879;INDIBOX;60K;YAYU MULYANI;082216432226;ratuayu796@gmail.com;patokannya warnet44/toko sehat"/>
    <s v="monic"/>
    <x v="2"/>
    <m/>
    <m/>
    <m/>
    <m/>
    <m/>
    <m/>
    <m/>
    <m/>
    <m/>
    <m/>
    <m/>
    <m/>
    <m/>
    <m/>
    <m/>
    <m/>
  </r>
  <r>
    <x v="4"/>
    <n v="62"/>
    <s v="BANDUNGBRT"/>
    <x v="4"/>
    <n v="3.0000000329129202E+19"/>
    <n v="3.0000000322918498E+19"/>
    <n v="131170120449"/>
    <s v="INETF20M"/>
    <s v="INETF20M"/>
    <d v="2020-09-21T00:00:00"/>
    <d v="2020-05-06T00:00:00"/>
    <s v="PLASA"/>
    <s v="PLASA"/>
    <n v="82117232600"/>
    <s v="PLS;CSR;PL989420;UPSELLING DARI 2P KE 3P DAN UPSPEED KE 20MBPS;CP IKE 082214249307"/>
    <s v="PLS;CSR;PL989420;UPSELLING DARI 2P KE 3P DAN UPSPEED KE 20MBPS;CP IKE 082214249307"/>
    <s v="monic"/>
    <x v="0"/>
    <m/>
    <m/>
    <m/>
    <m/>
    <m/>
    <m/>
    <m/>
    <m/>
    <m/>
    <m/>
    <m/>
    <m/>
    <m/>
    <m/>
    <m/>
    <m/>
  </r>
  <r>
    <x v="6"/>
    <n v="38"/>
    <s v="SURABAYA SELATAN"/>
    <x v="4"/>
    <n v="3.0000000329462501E+19"/>
    <n v="3.0000000328163598E+19"/>
    <n v="152303320650"/>
    <s v="INETF10M"/>
    <s v="INETF10M"/>
    <d v="2020-09-29T00:00:00"/>
    <d v="2020-08-30T00:00:00"/>
    <s v="CC WITEL"/>
    <s v="CC WITEL"/>
    <n v="81217699168"/>
    <s v="CXNOSSA;PERMINTAAN PAK THOHIR UP 3P 10MBPS 470K BLM PPN"/>
    <s v="CXNOSSA;PERMINTAAN PAK THOHIR UP 3P 10MBPS 470K BLM PPN"/>
    <s v="monic"/>
    <x v="3"/>
    <m/>
    <m/>
    <m/>
    <m/>
    <m/>
    <m/>
    <m/>
    <m/>
    <m/>
    <m/>
    <m/>
    <m/>
    <m/>
    <m/>
    <m/>
    <m/>
  </r>
  <r>
    <x v="6"/>
    <n v="38"/>
    <s v="SURABAYA SELATAN"/>
    <x v="4"/>
    <n v="3.0000000327771599E+19"/>
    <n v="3.0000000327486501E+19"/>
    <n v="152303304982"/>
    <s v="INETF10M"/>
    <s v="INETF10M"/>
    <d v="2020-08-19T00:00:00"/>
    <d v="2020-08-12T00:00:00"/>
    <s v="TAM"/>
    <s v="CC WITEL"/>
    <n v="8113301777"/>
    <s v="CRL;MDN;MA250391;JEFFRY;08113301777;indibox 70K;DIAL TO;08113301777;jeffriem85@gmail.com"/>
    <s v="CRL;MDN;MA250391;JEFFRY;08113301777;indibox 70K;DIAL TO;08113301777;jeffriem85@gmail.com"/>
    <s v="monic"/>
    <x v="2"/>
    <m/>
    <m/>
    <m/>
    <m/>
    <m/>
    <m/>
    <m/>
    <m/>
    <m/>
    <m/>
    <m/>
    <m/>
    <m/>
    <m/>
    <m/>
    <m/>
  </r>
  <r>
    <x v="4"/>
    <n v="62"/>
    <s v="BANDUNGBRT"/>
    <x v="4"/>
    <n v="3.00000003271837E+19"/>
    <n v="3.00000003193564E+19"/>
    <n v="131177144666"/>
    <s v="INETF20M"/>
    <s v="INETF20M"/>
    <d v="2020-08-07T00:00:00"/>
    <d v="2020-01-25T00:00:00"/>
    <s v="PLASA"/>
    <s v="PLASA"/>
    <n v="82240213470"/>
    <s v="PLS;RJW;ANISA;CP ACHMAD;'082240213470;GP KE STREAMIX 20 MBPS;PERMINTAAN TGL 6 JANUARI"/>
    <s v="PLS;RJW;ANISA;CP ACHMAD;'082240213470;GP KE STREAMIX 20 MBPS;PERMINTAAN TGL 6 JANUARI"/>
    <s v="monic"/>
    <x v="0"/>
    <m/>
    <m/>
    <m/>
    <m/>
    <m/>
    <m/>
    <m/>
    <m/>
    <m/>
    <m/>
    <m/>
    <m/>
    <m/>
    <m/>
    <m/>
    <m/>
  </r>
  <r>
    <x v="4"/>
    <n v="62"/>
    <s v="BANDUNGBRT"/>
    <x v="4"/>
    <n v="3.0000000328102199E+19"/>
    <n v="3.0000000321080799E+19"/>
    <n v="131177162310"/>
    <s v="INETF10M"/>
    <s v="INETF10M"/>
    <d v="2020-08-27T00:00:00"/>
    <d v="2020-03-20T00:00:00"/>
    <s v="TAM"/>
    <s v="CC WITEL"/>
    <n v="81321170987"/>
    <s v="CRL;ES081058;INDIBOX;60K;TITA;081321170987;fikriarya7@gmail.com;PATOKAN: DEKET MESJID NURUL AEN;CAT: BIRU;DIAL TO;081321170987;sumbercp:mycx;BSD"/>
    <s v="CRL;ES081058;INDIBOX;60K;TITA;081321170987;fikriarya7@gmail.com;PATOKAN: DEKET MESJID NURUL AEN;CAT: BIRU;DIAL TO;081321170987;sumbercp:mycx;BSD"/>
    <s v="monic"/>
    <x v="2"/>
    <m/>
    <m/>
    <m/>
    <m/>
    <m/>
    <m/>
    <m/>
    <m/>
    <m/>
    <m/>
    <m/>
    <m/>
    <m/>
    <m/>
    <m/>
    <m/>
  </r>
  <r>
    <x v="4"/>
    <n v="62"/>
    <s v="BANDUNGBRT"/>
    <x v="4"/>
    <n v="3.0000000327257899E+19"/>
    <n v="3.0000000320925798E+19"/>
    <n v="131174110847"/>
    <s v="INETF30M"/>
    <s v="INETF30M"/>
    <d v="2020-08-16T00:00:00"/>
    <d v="2020-03-14T00:00:00"/>
    <s v="TAM"/>
    <s v="CC WITEL"/>
    <n v="85320194296"/>
    <s v="CRL;CW;YY050687;Indibox;ASEP IMRON;wa/sms;085320194296;120320;Rp60.000;DT;085320194296"/>
    <s v="CRL;CW;YY050687;Indibox;ASEP IMRON;wa/sms;085320194296;120320;Rp60.000;DT;085320194296"/>
    <s v="monic"/>
    <x v="2"/>
    <m/>
    <m/>
    <m/>
    <m/>
    <m/>
    <m/>
    <m/>
    <m/>
    <m/>
    <m/>
    <m/>
    <m/>
    <m/>
    <m/>
    <m/>
    <m/>
  </r>
  <r>
    <x v="4"/>
    <n v="62"/>
    <s v="BANDUNGBRT"/>
    <x v="4"/>
    <n v="3.0000000329211699E+19"/>
    <n v="3.0000000323063501E+19"/>
    <n v="131175109796"/>
    <s v="INETF20M"/>
    <s v="INETF20M"/>
    <d v="2020-09-22T00:00:00"/>
    <d v="2020-05-12T00:00:00"/>
    <s v="PLASA"/>
    <s v="PLASA"/>
    <n v="853201803000"/>
    <s v="PLSCSR;PL069197;131175109796;CITRA HERLIAWATI;085320180300;UP KE 20MBPS STREAMIX"/>
    <s v="PLSCSR;PL069197;131175109796;CITRA HERLIAWATI;085320180300;UP KE 20MBPS STREAMIX"/>
    <s v="monic"/>
    <x v="0"/>
    <m/>
    <m/>
    <m/>
    <m/>
    <m/>
    <m/>
    <m/>
    <m/>
    <m/>
    <m/>
    <m/>
    <m/>
    <m/>
    <m/>
    <m/>
    <m/>
  </r>
  <r>
    <x v="4"/>
    <n v="62"/>
    <s v="BANDUNGBRT"/>
    <x v="4"/>
    <n v="3.0000000327675998E+19"/>
    <n v="3.0000000324042101E+19"/>
    <n v="131159129610"/>
    <s v="INETF20M"/>
    <s v="INETF20M"/>
    <d v="2020-08-15T00:00:00"/>
    <d v="2020-06-05T00:00:00"/>
    <s v="TAM"/>
    <s v="CC WITEL"/>
    <n v="81222760000"/>
    <s v="CRL;CW;DW150789;INDIBOX;AMINAH;081222760000;040620;Rp 60.000"/>
    <s v="CRL;CW;DW150789;INDIBOX;AMINAH;081222760000;040620;Rp 60.000"/>
    <s v="monic"/>
    <x v="2"/>
    <m/>
    <m/>
    <m/>
    <m/>
    <m/>
    <m/>
    <m/>
    <m/>
    <m/>
    <m/>
    <m/>
    <m/>
    <m/>
    <m/>
    <m/>
    <m/>
  </r>
  <r>
    <x v="0"/>
    <n v="4"/>
    <s v="SUMBAR"/>
    <x v="4"/>
    <n v="3.00000003278005E+19"/>
    <n v="3.0000000318692798E+19"/>
    <n v="111421100947"/>
    <s v="INETF10M"/>
    <s v="INETF10M"/>
    <d v="2020-08-19T00:00:00"/>
    <d v="2020-01-01T00:00:00"/>
    <s v="PLASA"/>
    <s v="PLASA"/>
    <n v="85263119655"/>
    <s v="[PLSCSR;PL30000;AYU];PNN;KARTO;085263119655;2P-3P"/>
    <s v="[PLSCSR;PL30000;AYU];PNN;KARTO;085263119655;2P-3P"/>
    <s v="monic"/>
    <x v="0"/>
    <m/>
    <m/>
    <m/>
    <m/>
    <m/>
    <m/>
    <m/>
    <m/>
    <m/>
    <m/>
    <m/>
    <m/>
    <m/>
    <m/>
    <m/>
    <m/>
  </r>
  <r>
    <x v="0"/>
    <n v="3"/>
    <s v="SUMUT"/>
    <x v="4"/>
    <n v="3.00000003278029E+19"/>
    <n v="3.0000000319196099E+19"/>
    <n v="111341104262"/>
    <s v="INETF20M"/>
    <s v="INETF20M"/>
    <d v="2020-08-21T00:00:00"/>
    <d v="2020-01-18T00:00:00"/>
    <s v="PLASA"/>
    <s v="PLASA"/>
    <n v="82165308277"/>
    <s v="[PLSCSR;PL839777;AMY];SBG;DELFI SILITONGA;082165308277;ADD ON USEETV 2P-3P"/>
    <s v="[PLSCSR;PL839777;AMY];SBG;DELFI SILITONGA;082165308277;ADD ON USEETV 2P-3P"/>
    <s v="monic"/>
    <x v="0"/>
    <m/>
    <m/>
    <m/>
    <m/>
    <m/>
    <m/>
    <m/>
    <m/>
    <m/>
    <m/>
    <m/>
    <m/>
    <m/>
    <m/>
    <m/>
    <m/>
  </r>
  <r>
    <x v="0"/>
    <n v="7"/>
    <s v="RIKEP"/>
    <x v="4"/>
    <n v="3.0000000326730801E+19"/>
    <n v="3.0000000325717299E+19"/>
    <n v="111609100793"/>
    <s v="INETF10M"/>
    <s v="INETF10M"/>
    <d v="2020-08-06T00:00:00"/>
    <d v="2020-07-07T00:00:00"/>
    <s v="PLASA"/>
    <s v="PLASA"/>
    <n v="81270122460"/>
    <s v="[PLSCSR:PL69246];PLT;DINDA;ASNIMAR; 081268189873 ;1P inet ke 2P INET TV;BY NOSSA;IN70446923;SETTING TV DILOKASI"/>
    <s v="[PLSCSR:PL69246];PLT;DINDA;ASNIMAR;081268189873;1P inet ke 2P INET TV;BY NOSSA;IN70446923;SETTING TV DILOKASI"/>
    <s v="monic"/>
    <x v="0"/>
    <m/>
    <m/>
    <m/>
    <m/>
    <m/>
    <m/>
    <m/>
    <m/>
    <m/>
    <m/>
    <m/>
    <m/>
    <m/>
    <m/>
    <m/>
    <m/>
  </r>
  <r>
    <x v="4"/>
    <n v="25"/>
    <s v="CIREBON"/>
    <x v="4"/>
    <n v="3.0000000328154702E+19"/>
    <n v="3.0000000325427102E+19"/>
    <n v="131236116290"/>
    <s v="INETC10M"/>
    <s v="INETC10M"/>
    <d v="2020-08-29T00:00:00"/>
    <d v="2020-07-01T00:00:00"/>
    <s v="PLASA"/>
    <s v="PLASA"/>
    <n v="82191581880"/>
    <s v="PLSCSR;PL35077;IVAN;131236116290;UPSELL;2P KE 3P;GAMER 10MBPS;DARMAWAN;089661391496;SCCD;IN63506616"/>
    <s v="PLSCSR;PL35077;IVAN;131236116290;UPSELL;2P KE 3P;GAMER 10MBPS;DARMAWAN;089661391496;SCCD;IN63506616"/>
    <s v="monic"/>
    <x v="0"/>
    <m/>
    <m/>
    <m/>
    <m/>
    <m/>
    <m/>
    <m/>
    <m/>
    <m/>
    <m/>
    <m/>
    <m/>
    <m/>
    <m/>
    <m/>
    <m/>
  </r>
  <r>
    <x v="4"/>
    <n v="25"/>
    <s v="CIREBON"/>
    <x v="4"/>
    <n v="3.0000000327105298E+19"/>
    <n v="3.0000000318728798E+19"/>
    <n v="131263132974"/>
    <s v="INETF20M"/>
    <s v="INETF20M"/>
    <d v="2020-08-06T00:00:00"/>
    <d v="2020-01-03T00:00:00"/>
    <s v="PLASA"/>
    <s v="PLASA"/>
    <n v="82116564762"/>
    <s v="PLSCSR;PL35080;131263132974;UPSEEL 2P/3P;KURNIANINGSIH;082136655507"/>
    <s v="PLSCSR;PL35080;131263132974;UPSEEL 2P/3P;KURNIANINGSIH;082136655507"/>
    <s v="monic"/>
    <x v="0"/>
    <m/>
    <m/>
    <m/>
    <m/>
    <m/>
    <m/>
    <m/>
    <m/>
    <m/>
    <m/>
    <m/>
    <m/>
    <m/>
    <m/>
    <m/>
    <m/>
  </r>
  <r>
    <x v="4"/>
    <n v="25"/>
    <s v="CIREBON"/>
    <x v="4"/>
    <n v="3.00000003276085E+19"/>
    <n v="3.0000000321116299E+19"/>
    <n v="131239115930"/>
    <s v="INETF10M"/>
    <s v="INETF10M"/>
    <d v="2020-08-14T00:00:00"/>
    <d v="2020-03-21T00:00:00"/>
    <s v="PLASA"/>
    <s v="PLASA"/>
    <n v="81322077028"/>
    <s v="PLSCSR;PL096274;131239115930;UPSELL 2P KE 3P;IIM; 081320748877"/>
    <s v="PLSCSR;PL096274;131239115930;UPSELL 2P KE 3P;IIM;081320748877"/>
    <s v="monic"/>
    <x v="0"/>
    <m/>
    <m/>
    <m/>
    <m/>
    <m/>
    <m/>
    <m/>
    <m/>
    <m/>
    <m/>
    <m/>
    <m/>
    <m/>
    <m/>
    <m/>
    <m/>
  </r>
  <r>
    <x v="4"/>
    <n v="25"/>
    <s v="CIREBON"/>
    <x v="4"/>
    <n v="3.0000000327889302E+19"/>
    <n v="3.0000000322276901E+19"/>
    <n v="131249105644"/>
    <s v="INETF100M"/>
    <s v="INETF100M"/>
    <d v="2020-08-22T00:00:00"/>
    <d v="2020-04-23T00:00:00"/>
    <s v="PLASA"/>
    <s v="PLASA"/>
    <n v="87700055004"/>
    <s v="PLSCSR:PL35080;131249105644;UPSELL 2P3P;Aas Adiwijaya; 08996341990 ;IN66181628"/>
    <s v="PLSCSR:PL35080;131249105644;UPSELL 2P3P;Aas Adiwijaya;08996341990;IN66181628"/>
    <s v="monic"/>
    <x v="0"/>
    <m/>
    <m/>
    <m/>
    <m/>
    <m/>
    <m/>
    <m/>
    <m/>
    <m/>
    <m/>
    <m/>
    <m/>
    <m/>
    <m/>
    <m/>
    <m/>
  </r>
  <r>
    <x v="5"/>
    <n v="15"/>
    <s v="JAKUT"/>
    <x v="4"/>
    <n v="3.0000000328047899E+19"/>
    <n v="3.0000000326719001E+19"/>
    <n v="121505214273"/>
    <s v="INETF20M"/>
    <s v="INETF20M"/>
    <d v="2020-08-26T00:00:00"/>
    <d v="2020-08-01T00:00:00"/>
    <s v="PLASA"/>
    <s v="PLASA"/>
    <n v="89652705308"/>
    <s v="[PLSCSR:PL21082];ZULIZAR;887240341;UPGRADE 2P-3P 20MBPS"/>
    <s v="[PLSCSR:PL21082];ZULIZAR;887240341;UPGRADE 2P-3P 20MBPS"/>
    <s v="monic"/>
    <x v="0"/>
    <m/>
    <m/>
    <m/>
    <m/>
    <m/>
    <m/>
    <m/>
    <m/>
    <m/>
    <m/>
    <m/>
    <m/>
    <m/>
    <m/>
    <m/>
    <m/>
  </r>
  <r>
    <x v="1"/>
    <n v="31"/>
    <s v="KUDUS"/>
    <x v="4"/>
    <n v="3.0000000327682601E+19"/>
    <n v="3.0000000326772699E+19"/>
    <n v="141456105319"/>
    <s v="INETF10M"/>
    <s v="INETF10M"/>
    <d v="2020-08-15T00:00:00"/>
    <d v="2020-07-31T00:00:00"/>
    <s v="PLASA"/>
    <s v="PLASA"/>
    <n v="81225708638"/>
    <s v="PLSCSR;DMA;PL65547;MC;2P;STREAMIX;081225708638"/>
    <s v="PLSCSR;DMA;PL65547;MC;2P;STREAMIX;081225708638"/>
    <s v="monic"/>
    <x v="0"/>
    <m/>
    <m/>
    <m/>
    <m/>
    <m/>
    <m/>
    <m/>
    <m/>
    <m/>
    <m/>
    <m/>
    <m/>
    <m/>
    <m/>
    <m/>
    <m/>
  </r>
  <r>
    <x v="1"/>
    <n v="31"/>
    <s v="KUDUS"/>
    <x v="4"/>
    <n v="3.0000000327649001E+19"/>
    <n v="3.0000000324942901E+19"/>
    <n v="141569100868"/>
    <s v="INETFL10M"/>
    <s v="INETFL10M"/>
    <d v="2020-08-18T00:00:00"/>
    <d v="2020-07-01T00:00:00"/>
    <s v="PLASA"/>
    <s v="PLASA"/>
    <n v="85311999958"/>
    <s v="SPEGA10-B1115NRI;SUDARMONO;085293199145;MIG 1-2P;IH 10MBPS;LOWER VALUE 260K"/>
    <s v="SPEGA10-B1115NRI;SUDARMONO;085293199145;MIG 1-2P;IH 10MBPS;LOWER VALUE 260K"/>
    <s v="monic"/>
    <x v="0"/>
    <m/>
    <m/>
    <m/>
    <m/>
    <m/>
    <m/>
    <m/>
    <m/>
    <m/>
    <m/>
    <m/>
    <m/>
    <m/>
    <m/>
    <m/>
    <m/>
  </r>
  <r>
    <x v="4"/>
    <n v="22"/>
    <s v="SUKABUMI"/>
    <x v="4"/>
    <n v="3.00000003275112E+19"/>
    <n v="3.00000003237178E+19"/>
    <n v="131633106623"/>
    <s v="INETF10M"/>
    <s v="INETF10M"/>
    <d v="2020-08-12T00:00:00"/>
    <d v="2020-05-29T00:00:00"/>
    <s v="PLASA"/>
    <s v="PLASA"/>
    <n v="81380116311"/>
    <s v="PLSCSR:PL091953;PLR;RESTA;LINDA HANDAYANI:081380116311;UPGRADE 2P KE 3P 10MBPS"/>
    <s v="PLSCSR:PL091953;PLR;RESTA;LINDA HANDAYANI:081380116311;UPGRADE 2P KE 3P 10MBPS"/>
    <s v="monic"/>
    <x v="0"/>
    <m/>
    <m/>
    <m/>
    <m/>
    <m/>
    <m/>
    <m/>
    <m/>
    <m/>
    <m/>
    <m/>
    <m/>
    <m/>
    <m/>
    <m/>
    <m/>
  </r>
  <r>
    <x v="4"/>
    <n v="22"/>
    <s v="SUKABUMI"/>
    <x v="4"/>
    <n v="3.0000000326926598E+19"/>
    <n v="3.0000000325753098E+19"/>
    <n v="131313125470"/>
    <s v="INETF10M"/>
    <s v="INETF10M"/>
    <d v="2020-08-03T00:00:00"/>
    <d v="2020-07-08T00:00:00"/>
    <s v="PLASA"/>
    <s v="PLASA"/>
    <n v="8111213603"/>
    <s v="PLSCSR:PL34838;SDL;HARRY;131313125470;UPSELL 2P/3P ADD ON USEE TV;PUTRI;087738887488"/>
    <s v="PLSCSR:PL34838;SDL;HARRY;131313125470;UPSELL 2P/3P ADD ON USEE TV;PUTRI;087738887488"/>
    <s v="monic"/>
    <x v="0"/>
    <m/>
    <m/>
    <m/>
    <m/>
    <m/>
    <m/>
    <m/>
    <m/>
    <m/>
    <m/>
    <m/>
    <m/>
    <m/>
    <m/>
    <m/>
    <m/>
  </r>
  <r>
    <x v="5"/>
    <n v="19"/>
    <s v="BOGOR"/>
    <x v="4"/>
    <n v="3.00000003274049E+19"/>
    <n v="3.0000000322348798E+19"/>
    <s v="122370301069"/>
    <s v="INETF10M"/>
    <s v="INETF10M"/>
    <d v="2020-08-11T00:00:00"/>
    <d v="2020-06-17T00:00:00"/>
    <s v="INBOUND 147"/>
    <s v="INBOUND 147"/>
    <n v="81381721627"/>
    <s v="I147 ; 42258 ; migrasi dari 2p (tlp+inet) 10mbps ke 3p 10mbps dengan harga 470k + ppn 10% ; ibu nissa ; 122370301069 ; 085693926440 ; 25.04.2020 ; 13.44"/>
    <s v="I147 ; 42258 ; migrasi dari 2p (tlp+inet) 10mbps ke 3p 10mbps dengan harga 470k + ppn 10% ; ibu nissa ; 122370301069 ; 085693926440 ; 25.04.2020 ; 13.44"/>
    <s v="monic"/>
    <x v="5"/>
    <m/>
    <m/>
    <m/>
    <m/>
    <m/>
    <m/>
    <m/>
    <m/>
    <m/>
    <m/>
    <m/>
    <m/>
    <m/>
    <m/>
    <m/>
    <m/>
  </r>
  <r>
    <x v="5"/>
    <n v="13"/>
    <s v="JAKSEL"/>
    <x v="4"/>
    <n v="3.0000000326050001E+19"/>
    <n v="3.00000003241037E+19"/>
    <n v="122207442197"/>
    <s v="INETF10M"/>
    <s v="INETF10M"/>
    <d v="2020-08-04T00:00:00"/>
    <d v="2020-06-11T00:00:00"/>
    <s v="INBOUND 147"/>
    <s v="INBOUND 147"/>
    <n v="83870737453"/>
    <s v="i147;OFF;42711;MIG;PRESTIGE 10 Mbps 470.000;bu bela;122207442197;087771674443;4/6/2020;16.11"/>
    <s v="i147;OFF;42711;MIG;PRESTIGE 10 Mbps 470.000;bu bela;122207442197;087771674443;4/6/2020;16.11"/>
    <s v="monic"/>
    <x v="5"/>
    <m/>
    <m/>
    <m/>
    <m/>
    <m/>
    <m/>
    <m/>
    <m/>
    <m/>
    <m/>
    <m/>
    <m/>
    <m/>
    <m/>
    <m/>
    <m/>
  </r>
  <r>
    <x v="5"/>
    <n v="13"/>
    <s v="JAKSEL"/>
    <x v="4"/>
    <n v="3.0000000324078698E+19"/>
    <n v="3.0000000321847898E+19"/>
    <n v="122207441857"/>
    <s v="INETF20M"/>
    <s v="INETF20M"/>
    <d v="2020-08-04T00:00:00"/>
    <d v="2020-05-17T00:00:00"/>
    <s v="INBOUND 147"/>
    <s v="INBOUND 147"/>
    <n v="81542911429"/>
    <s v="i147;42602;MIG; paket streamix 20 mbps;yusuf ;122207441857 ;081542911429;11-4-2020;10.51"/>
    <s v="i147;42602;MIG; paket streamix 20 mbps;yusuf ;122207441857 ;081542911429;11-4-2020;10.51"/>
    <s v="monic"/>
    <x v="5"/>
    <m/>
    <m/>
    <m/>
    <m/>
    <m/>
    <m/>
    <m/>
    <m/>
    <m/>
    <m/>
    <m/>
    <m/>
    <m/>
    <m/>
    <m/>
    <m/>
  </r>
  <r>
    <x v="4"/>
    <n v="21"/>
    <s v="KARAWANG"/>
    <x v="4"/>
    <n v="3.0000000329051099E+19"/>
    <n v="3.0000000321572798E+19"/>
    <n v="131269101753"/>
    <s v="INETF10M"/>
    <s v="INETF10M"/>
    <d v="2020-09-19T00:00:00"/>
    <d v="2020-04-03T00:00:00"/>
    <s v="TAM"/>
    <s v="CC WITEL"/>
    <n v="81321113904"/>
    <s v="crl;mlg;51162;santi;081321113904;indibox;60000"/>
    <s v="crl;mlg;51162;santi;081321113904;indibox;60000"/>
    <s v="monic"/>
    <x v="2"/>
    <m/>
    <m/>
    <m/>
    <m/>
    <m/>
    <m/>
    <m/>
    <m/>
    <m/>
    <m/>
    <m/>
    <m/>
    <m/>
    <m/>
    <m/>
    <m/>
  </r>
  <r>
    <x v="4"/>
    <n v="21"/>
    <s v="KARAWANG"/>
    <x v="4"/>
    <n v="3.0000000328862102E+19"/>
    <n v="3.0000000320029098E+19"/>
    <n v="131262134433"/>
    <s v="INETF10M"/>
    <s v="INETF10M"/>
    <d v="2020-09-14T00:00:00"/>
    <d v="2020-02-17T00:00:00"/>
    <s v="TAM"/>
    <s v="CC WITEL"/>
    <n v="81313519889"/>
    <s v="CRL;MDN;AS210492;2P3P ENTRY 60K;Rossy; 081313519889 ;DIAL TO; 081313519889"/>
    <s v="CRL;MDN;AS210492;2P3P ENTRY 60K;Rossy; 081313519889 ;DIAL TO; 081313519889"/>
    <s v="monic"/>
    <x v="2"/>
    <m/>
    <m/>
    <m/>
    <m/>
    <m/>
    <m/>
    <m/>
    <m/>
    <m/>
    <m/>
    <m/>
    <m/>
    <m/>
    <m/>
    <m/>
    <m/>
  </r>
  <r>
    <x v="4"/>
    <n v="21"/>
    <s v="KARAWANG"/>
    <x v="4"/>
    <n v="3.0000000328900301E+19"/>
    <n v="3.0000000327955599E+19"/>
    <n v="122813212160"/>
    <s v="INETC10M"/>
    <s v="INETC10M"/>
    <d v="2020-09-16T00:00:00"/>
    <d v="2020-08-25T00:00:00"/>
    <s v="TAM"/>
    <s v="CC WITEL"/>
    <n v="82310155070"/>
    <s v="CRL;MLG;51226;SUPRIYANTO; 082310155070  ;INDIBOX;70K"/>
    <s v="CRL;MLG;51226;SUPRIYANTO;082310155070;INDIBOX;70K"/>
    <s v="monic"/>
    <x v="2"/>
    <m/>
    <m/>
    <m/>
    <m/>
    <m/>
    <m/>
    <m/>
    <m/>
    <m/>
    <m/>
    <m/>
    <m/>
    <m/>
    <m/>
    <m/>
    <m/>
  </r>
  <r>
    <x v="4"/>
    <n v="21"/>
    <s v="KARAWANG"/>
    <x v="4"/>
    <n v="3.0000000328900301E+19"/>
    <n v="3.0000000327955599E+19"/>
    <n v="122813212160"/>
    <s v="INETC10M"/>
    <s v="INETC10M"/>
    <d v="2020-09-16T00:00:00"/>
    <d v="2020-08-25T00:00:00"/>
    <s v="TAM"/>
    <s v="CC WITEL"/>
    <n v="82310155070"/>
    <s v="CRL;MLG;51226;SUPRIYANTO; 082310155070  ;INDIBOX;70K"/>
    <s v="CRL;MLG;51226;SUPRIYANTO;082310155070;INDIBOX;70K"/>
    <s v="monic"/>
    <x v="2"/>
    <m/>
    <m/>
    <m/>
    <m/>
    <m/>
    <m/>
    <m/>
    <m/>
    <m/>
    <m/>
    <m/>
    <m/>
    <m/>
    <m/>
    <m/>
    <m/>
  </r>
  <r>
    <x v="5"/>
    <n v="13"/>
    <s v="JAKSEL"/>
    <x v="0"/>
    <n v="3.0000000327197901E+19"/>
    <n v="3.0000000323990102E+19"/>
    <n v="121202211717"/>
    <s v="INETF10M"/>
    <s v="INETF20M"/>
    <d v="2020-08-07T00:00:00"/>
    <d v="2020-06-04T00:00:00"/>
    <s v="TAM"/>
    <s v="CC WITEL"/>
    <n v="81385611936"/>
    <s v="SA;CC;IN72781669;DOWNGRADE 10M;Nova evirany/081385611936"/>
    <s v="CRLMDN;U_INT;SG260192 ibu nova: 081385611936 Dial to  :  081385611936 20m.Rp.15.000"/>
    <s v="monic"/>
    <x v="4"/>
    <m/>
    <m/>
    <m/>
    <m/>
    <m/>
    <m/>
    <m/>
    <m/>
    <m/>
    <m/>
    <m/>
    <m/>
    <m/>
    <m/>
    <m/>
    <m/>
  </r>
  <r>
    <x v="0"/>
    <n v="9"/>
    <s v="SUMSEL"/>
    <x v="0"/>
    <n v="3.0000000328949502E+19"/>
    <n v="3.0000000322251502E+19"/>
    <n v="111735105326"/>
    <s v="INETF10M"/>
    <s v="INETF20M"/>
    <d v="2020-09-16T00:00:00"/>
    <d v="2020-04-22T00:00:00"/>
    <s v="PLASA"/>
    <s v="CC WITEL"/>
    <n v="85268576117"/>
    <s v="DOWNGRADE 10 MBPS"/>
    <s v="[PLSCSR:PL108377];RIV;BPK DEDI;085268576117;UPGRADE SPEED 20MB"/>
    <s v="monic"/>
    <x v="0"/>
    <m/>
    <m/>
    <m/>
    <m/>
    <m/>
    <m/>
    <m/>
    <m/>
    <m/>
    <m/>
    <m/>
    <m/>
    <m/>
    <m/>
    <m/>
    <m/>
  </r>
  <r>
    <x v="0"/>
    <n v="9"/>
    <s v="SUMSEL"/>
    <x v="0"/>
    <n v="3.0000000328752398E+19"/>
    <n v="3.00000003245172E+19"/>
    <n v="111731127886"/>
    <s v="INETF10M"/>
    <s v="INETF20M"/>
    <d v="2020-09-10T00:00:00"/>
    <d v="2020-06-16T00:00:00"/>
    <s v="PLASA"/>
    <s v="CC WITEL"/>
    <n v="85377522688"/>
    <s v="DOWNGRADE 10 MBPS PHOENIX"/>
    <s v="[PLSCSR:PL85172];LLG;SUSI YANTI;085377522688;UPGRADE 20MBPS"/>
    <s v="monic"/>
    <x v="0"/>
    <m/>
    <m/>
    <m/>
    <m/>
    <m/>
    <m/>
    <m/>
    <m/>
    <m/>
    <m/>
    <m/>
    <m/>
    <m/>
    <m/>
    <m/>
    <m/>
  </r>
  <r>
    <x v="0"/>
    <n v="9"/>
    <s v="SUMSEL"/>
    <x v="0"/>
    <n v="3.0000000329307501E+19"/>
    <n v="3.0000000328361501E+19"/>
    <n v="111709117285"/>
    <s v="INETF10M"/>
    <s v="INETF20M"/>
    <d v="2020-09-24T00:00:00"/>
    <d v="2020-09-02T00:00:00"/>
    <s v="PLASA"/>
    <s v="PLASA"/>
    <m/>
    <s v="PLS;PBM;PL73839;IBRAHIM; 082269257519 ;DOWNGRADE SPEED TO 10 MBPS"/>
    <s v="[PLSCSR:PL108377];RIV;BPK IBRAHIM;08971687742;UPGRADE SPEED 20MB"/>
    <s v="monic"/>
    <x v="0"/>
    <m/>
    <m/>
    <m/>
    <m/>
    <m/>
    <m/>
    <m/>
    <m/>
    <m/>
    <m/>
    <m/>
    <m/>
    <m/>
    <m/>
    <m/>
    <m/>
  </r>
  <r>
    <x v="0"/>
    <n v="11"/>
    <s v="LAMPUNG"/>
    <x v="0"/>
    <n v="3.0000000329256198E+19"/>
    <n v="3.0000000324126298E+19"/>
    <n v="111821113477"/>
    <s v="INETF200M"/>
    <s v="INETF300M"/>
    <d v="2020-09-23T00:00:00"/>
    <d v="2020-06-06T00:00:00"/>
    <s v="PLASA"/>
    <s v="INBOUND 147"/>
    <n v="81373224775"/>
    <s v="[i147;TLPCR;MUHAMAD JULIANTO];APS;ROY MAHFUDIN; 08564898738 ;PROGRAM UPG INET SPEED TO 200MB;111821113477;23/09/2020;09.59WIB"/>
    <s v="[PLSCSR:PL171296];KBI;DESTI;ROY MAHFUDIN;085269010743;UPGRADE 300MBPS INFO OKI TA"/>
    <s v="monic"/>
    <x v="0"/>
    <m/>
    <m/>
    <m/>
    <m/>
    <m/>
    <m/>
    <m/>
    <m/>
    <m/>
    <m/>
    <m/>
    <m/>
    <m/>
    <m/>
    <m/>
    <m/>
  </r>
  <r>
    <x v="0"/>
    <n v="11"/>
    <s v="LAMPUNG"/>
    <x v="0"/>
    <n v="3.0000000329128702E+19"/>
    <n v="3.0000000326475899E+19"/>
    <n v="111825101074"/>
    <s v="INETF20M"/>
    <s v="INETF100M"/>
    <d v="2020-09-20T00:00:00"/>
    <d v="2020-07-22T00:00:00"/>
    <s v="PLASA"/>
    <s v="INBOUND 147"/>
    <n v="8117256665"/>
    <s v="K kontak : i147;42841;DOWN; downgrade speed ke kec 20 mbps paket streamix seharga 385.000 blm ppn 10%;bp Imron rosyadi;111825101074;08117256665;20/09/2020;18:40wib"/>
    <s v="[PLSCSR:PL112409];MET;EKA; APS IMRON;08117256665;UP TO 100 MBPS/NOSSA"/>
    <s v="monic"/>
    <x v="0"/>
    <m/>
    <m/>
    <m/>
    <m/>
    <m/>
    <m/>
    <m/>
    <m/>
    <m/>
    <m/>
    <m/>
    <m/>
    <m/>
    <m/>
    <m/>
    <m/>
  </r>
  <r>
    <x v="5"/>
    <n v="17"/>
    <s v="BANTEN"/>
    <x v="0"/>
    <n v="3.0000000328762499E+19"/>
    <n v="3.0000000326564098E+19"/>
    <n v="131636112761"/>
    <s v="INETF10M"/>
    <s v="INETF20M"/>
    <d v="2020-09-10T00:00:00"/>
    <d v="2020-07-24T00:00:00"/>
    <s v="PLASA"/>
    <s v="CC WITEL"/>
    <n v="85814912809"/>
    <s v="APS;HENDRIK;DOWNGRADE KE 10MBPS"/>
    <s v="PLSCSR:PL21114;WIDI AMELIA;85814912809;UP SPEED TO 20MBPS"/>
    <s v="monic"/>
    <x v="0"/>
    <m/>
    <m/>
    <m/>
    <m/>
    <m/>
    <m/>
    <m/>
    <m/>
    <m/>
    <m/>
    <m/>
    <m/>
    <m/>
    <m/>
    <m/>
    <m/>
  </r>
  <r>
    <x v="5"/>
    <n v="17"/>
    <s v="BANTEN"/>
    <x v="0"/>
    <n v="3.0000000329111998E+19"/>
    <n v="3.0000000321052799E+19"/>
    <n v="122401228496"/>
    <s v="INETF20M"/>
    <s v="INETF30M"/>
    <d v="2020-09-20T00:00:00"/>
    <d v="2020-03-18T00:00:00"/>
    <s v="PLASA"/>
    <s v="INBOUND 147"/>
    <n v="81218157778"/>
    <s v="i147;42180;DOWN;  inet only 20 mbps Rp. 330.000 blm ppn 10%;bp.rahmat;122401228496;081218157778;19 september 2020 ;17.59wib"/>
    <s v="[PLSCSR:PL111913];BPK RAHMAT AFANDI;081218157778;UP SPEED TO 30MBPS;FATHIA"/>
    <s v="monic"/>
    <x v="0"/>
    <m/>
    <m/>
    <m/>
    <m/>
    <m/>
    <m/>
    <m/>
    <m/>
    <m/>
    <m/>
    <m/>
    <m/>
    <m/>
    <m/>
    <m/>
    <m/>
  </r>
  <r>
    <x v="1"/>
    <n v="26"/>
    <s v="PURWOKERTO"/>
    <x v="0"/>
    <n v="3.0000000328346599E+19"/>
    <n v="3.0000000324010598E+19"/>
    <n v="146303602910"/>
    <s v="INETF20M"/>
    <s v="INETF40M"/>
    <d v="2020-09-01T00:00:00"/>
    <d v="2020-06-04T00:00:00"/>
    <s v="PLASA"/>
    <s v="INBOUND 147"/>
    <n v="85782465555"/>
    <s v="i147;63843;DOWN; Downgrade dari 1p 40 mbps ke Single Play Phone 20 Mbps Rp 330.000 Blm PPN 10%;ORISA SATIVA;146303602910; 085782465555 ;3:04 PM;9/1/2020"/>
    <s v="MYIN017-04062002049;CUST;40 Mbps (New Internet Fair Usage Speed);Budi Irawan;146303602910/081223453030"/>
    <s v="monic"/>
    <x v="0"/>
    <m/>
    <m/>
    <m/>
    <m/>
    <m/>
    <m/>
    <m/>
    <m/>
    <m/>
    <m/>
    <m/>
    <m/>
    <m/>
    <m/>
    <m/>
    <m/>
  </r>
  <r>
    <x v="4"/>
    <n v="22"/>
    <s v="SUKABUMI"/>
    <x v="0"/>
    <n v="3.0000000329485398E+19"/>
    <n v="3.0000000327042499E+19"/>
    <n v="131626139602"/>
    <s v="INETC10M"/>
    <s v="INETF20M"/>
    <d v="2020-09-29T00:00:00"/>
    <d v="2020-08-05T00:00:00"/>
    <s v="PLASA"/>
    <s v="PLASA"/>
    <m/>
    <s v="PLSCSR;PL84578;DW 2P GAMERS 10 MB;AYUDWI; 087720951995"/>
    <s v="PLSCSR;PL84578;131626139602;UP SPEED 20 MB;AYU;087720951995"/>
    <s v="monic"/>
    <x v="0"/>
    <m/>
    <m/>
    <m/>
    <m/>
    <m/>
    <m/>
    <m/>
    <m/>
    <m/>
    <m/>
    <m/>
    <m/>
    <m/>
    <m/>
    <m/>
    <m/>
  </r>
  <r>
    <x v="4"/>
    <n v="22"/>
    <s v="SUKABUMI"/>
    <x v="0"/>
    <n v="3.0000000328735498E+19"/>
    <n v="3.0000000327680901E+19"/>
    <n v="131626166000"/>
    <s v="INETF10M"/>
    <s v="INETF20M"/>
    <d v="2020-09-10T00:00:00"/>
    <d v="2020-08-15T00:00:00"/>
    <s v="PLASA"/>
    <s v="CC WITEL"/>
    <n v="82138991989"/>
    <s v="IN75148990_x0009_[131626166000/Annisa Nurmala  / 082138991989 ] Non Teknis - Tagihan melonjak [A_IPTV][DCS]"/>
    <s v="PLSCSR;PL84578;131626166000;UP SPEED 20MB TARIF 210K;ANISA;082138991989;IN73358848"/>
    <s v="monic"/>
    <x v="0"/>
    <m/>
    <m/>
    <m/>
    <m/>
    <m/>
    <m/>
    <m/>
    <m/>
    <m/>
    <m/>
    <m/>
    <m/>
    <m/>
    <m/>
    <m/>
    <m/>
  </r>
  <r>
    <x v="4"/>
    <n v="22"/>
    <s v="SUKABUMI"/>
    <x v="0"/>
    <n v="3.0000000329369199E+19"/>
    <n v="3.0000000320313999E+19"/>
    <n v="131312145409"/>
    <s v="INETFL10M"/>
    <s v="INETF20M"/>
    <d v="2020-09-25T00:00:00"/>
    <d v="2020-02-25T00:00:00"/>
    <s v="PLASA"/>
    <s v="PLASA"/>
    <n v="87886604383"/>
    <s v="PLSCSR;PL150105;131312145409;DENI; 083817738145 ;D20-10MBPS ODP"/>
    <s v="PLSCJR;PL102364;131312145409;UPGRADE PHOENIX 20MBPS;EVI;083817738145"/>
    <s v="monic"/>
    <x v="0"/>
    <m/>
    <m/>
    <m/>
    <m/>
    <m/>
    <m/>
    <m/>
    <m/>
    <m/>
    <m/>
    <m/>
    <m/>
    <m/>
    <m/>
    <m/>
    <m/>
  </r>
  <r>
    <x v="4"/>
    <n v="22"/>
    <s v="SUKABUMI"/>
    <x v="0"/>
    <n v="3.0000000329571099E+19"/>
    <n v="3.0000000324583399E+19"/>
    <n v="131312112187"/>
    <s v="INET10Q050"/>
    <s v="INETF30M"/>
    <d v="2020-09-30T00:00:00"/>
    <d v="2020-06-18T00:00:00"/>
    <s v="PLASA"/>
    <s v="PLASA"/>
    <n v="89608393929"/>
    <s v="PLS;SDL;PL111788/VIA;ZENI;089608393929;MO PAKET IH PASSIVE RMH KOSONG"/>
    <s v="PLSCSR:PL111788;VIA;131312112187;UPSPEED 10MBPS KE 30MBPS;ZENI;089608393929"/>
    <s v="monic"/>
    <x v="0"/>
    <m/>
    <m/>
    <m/>
    <m/>
    <m/>
    <m/>
    <m/>
    <m/>
    <m/>
    <m/>
    <m/>
    <m/>
    <m/>
    <m/>
    <m/>
    <m/>
  </r>
  <r>
    <x v="4"/>
    <n v="22"/>
    <s v="SUKABUMI"/>
    <x v="0"/>
    <n v="3.0000000328744501E+19"/>
    <n v="3.0000000324291301E+19"/>
    <n v="131633106515"/>
    <s v="INETFL10M"/>
    <s v="INETF20M"/>
    <d v="2020-09-10T00:00:00"/>
    <d v="2020-06-11T00:00:00"/>
    <s v="PLASA"/>
    <s v="PLASA"/>
    <n v="81563103569"/>
    <s v="PLS;PLR;PL091953;RESTA;SAPRUDIN; 085723840056 ;DOWNGRADE 20MBPS KE 10MBPS"/>
    <s v="CCW;SKB;PL105070;131633106515;UP SPEED 20 MBPS 30K;SAPRUDIN;081563103569"/>
    <s v="monic"/>
    <x v="0"/>
    <m/>
    <m/>
    <m/>
    <m/>
    <m/>
    <m/>
    <m/>
    <m/>
    <m/>
    <m/>
    <m/>
    <m/>
    <m/>
    <m/>
    <m/>
    <m/>
  </r>
  <r>
    <x v="4"/>
    <n v="22"/>
    <s v="SUKABUMI"/>
    <x v="0"/>
    <n v="3.0000000328586498E+19"/>
    <n v="3.0000000324893901E+19"/>
    <n v="131319101388"/>
    <s v="INETFL10M"/>
    <s v="INETF20M"/>
    <d v="2020-09-07T00:00:00"/>
    <d v="2020-06-23T00:00:00"/>
    <s v="PLASA"/>
    <s v="CC WITEL"/>
    <n v="85103102022"/>
    <s v="10 215"/>
    <s v="PLSCSR;PL35054;131319101388;20M PROMO;HERI APIH"/>
    <s v="monic"/>
    <x v="0"/>
    <m/>
    <m/>
    <m/>
    <m/>
    <m/>
    <m/>
    <m/>
    <m/>
    <m/>
    <m/>
    <m/>
    <m/>
    <m/>
    <m/>
    <m/>
    <m/>
  </r>
  <r>
    <x v="4"/>
    <n v="22"/>
    <s v="SUKABUMI"/>
    <x v="0"/>
    <n v="3.0000000328810201E+19"/>
    <n v="3.00000003231099E+19"/>
    <n v="131312112026"/>
    <s v="INETF10M"/>
    <s v="INETF20M"/>
    <d v="2020-09-12T00:00:00"/>
    <d v="2020-05-12T00:00:00"/>
    <s v="PLASA"/>
    <s v="PLASA"/>
    <n v="87771745414"/>
    <s v="PLS;CJR;PL125009/GHIYASDM;DW 20MB-10MB;RIETA; 082214684872"/>
    <s v="PLSCSR;PL35054;02632922379;IN67219407;[02632922379/IBU ALIKA/082214684872] 76948 / COM / ibu alika / 02632922379 / cabut tlp migrasi inet+indihome tv (paket streamix 20 mbps) [Z_PERMINTAAN][DCS]"/>
    <s v="monic"/>
    <x v="0"/>
    <m/>
    <m/>
    <m/>
    <m/>
    <m/>
    <m/>
    <m/>
    <m/>
    <m/>
    <m/>
    <m/>
    <m/>
    <m/>
    <m/>
    <m/>
    <m/>
  </r>
  <r>
    <x v="4"/>
    <n v="22"/>
    <s v="SUKABUMI"/>
    <x v="0"/>
    <n v="3.0000000328876798E+19"/>
    <n v="3.00000003248587E+19"/>
    <n v="131313125278"/>
    <s v="INETBHOME"/>
    <s v="INETF50M"/>
    <d v="2020-09-14T00:00:00"/>
    <d v="2020-06-24T00:00:00"/>
    <s v="PLASA"/>
    <s v="CC WITEL"/>
    <n v="82311266652"/>
    <s v="EFI03MKUSMAYEDI081282841114SUDAH TIDAK DIGUNAKAN"/>
    <s v="PLSCSR;PL194465;131313125278;UPSPEED 20 K3 50 MBPS INTERNET ONLY;131313125278;082311266652"/>
    <s v="monic"/>
    <x v="0"/>
    <m/>
    <m/>
    <m/>
    <m/>
    <m/>
    <m/>
    <m/>
    <m/>
    <m/>
    <m/>
    <m/>
    <m/>
    <m/>
    <m/>
    <m/>
    <m/>
  </r>
  <r>
    <x v="4"/>
    <n v="22"/>
    <s v="SUKABUMI"/>
    <x v="0"/>
    <n v="3.0000000328608301E+19"/>
    <n v="3.0000000322237501E+19"/>
    <n v="131312120792"/>
    <s v="INETF20M"/>
    <s v="INETF40M"/>
    <d v="2020-09-08T00:00:00"/>
    <d v="2020-04-22T00:00:00"/>
    <s v="PLASA"/>
    <s v="PLASA"/>
    <n v="8158844555"/>
    <s v="PLS;CJR;102364;EDI;0817131618;07092020;DOWNGRADE EFISIENSI BIAYA"/>
    <s v="PLSCSR;PL125009;GHIYASDM;131312120792;UPSPEE DARI 20MBPS KE 40MBPS;JONI;08510005558"/>
    <s v="monic"/>
    <x v="0"/>
    <m/>
    <m/>
    <m/>
    <m/>
    <m/>
    <m/>
    <m/>
    <m/>
    <m/>
    <m/>
    <m/>
    <m/>
    <m/>
    <m/>
    <m/>
    <m/>
  </r>
  <r>
    <x v="4"/>
    <n v="22"/>
    <s v="SUKABUMI"/>
    <x v="0"/>
    <n v="3.0000000329035198E+19"/>
    <n v="3.00000003263836E+19"/>
    <n v="131312136621"/>
    <s v="INETF10M"/>
    <s v="INETF20M"/>
    <d v="2020-09-18T00:00:00"/>
    <d v="2020-07-21T00:00:00"/>
    <s v="PLASA"/>
    <s v="PLASA"/>
    <n v="85846061069"/>
    <s v="PLS;CJR;PL85111;AMI;085846061069;DOWNGRADE 20/10 MBPS"/>
    <s v="PLSCSR;PL72930;131312136621;UP SPEED 20MBPS;AMI;085846061069"/>
    <s v="monic"/>
    <x v="0"/>
    <m/>
    <m/>
    <m/>
    <m/>
    <m/>
    <m/>
    <m/>
    <m/>
    <m/>
    <m/>
    <m/>
    <m/>
    <m/>
    <m/>
    <m/>
    <m/>
  </r>
  <r>
    <x v="4"/>
    <n v="22"/>
    <s v="SUKABUMI"/>
    <x v="0"/>
    <n v="3.0000000329326801E+19"/>
    <n v="3.0000000323376898E+19"/>
    <n v="131628100099"/>
    <s v="INETF10M"/>
    <s v="INETF50M"/>
    <d v="2020-09-24T00:00:00"/>
    <d v="2020-05-19T00:00:00"/>
    <s v="PLASA"/>
    <s v="PLASA"/>
    <n v="8562226960"/>
    <s v="PLSCSR;PL196911;131628100099;DW STEAMIX 10 MB;DEVY;0811114068"/>
    <s v="PLSCSR;PL85848;NUR;131628100099;UPSPEED 10MBPS-50MBPS;DEVI;0811114068"/>
    <s v="monic"/>
    <x v="0"/>
    <m/>
    <m/>
    <m/>
    <m/>
    <m/>
    <m/>
    <m/>
    <m/>
    <m/>
    <m/>
    <m/>
    <m/>
    <m/>
    <m/>
    <m/>
    <m/>
  </r>
  <r>
    <x v="5"/>
    <n v="14"/>
    <s v="JAKPUS"/>
    <x v="0"/>
    <n v="3.00000003288755E+19"/>
    <n v="3.0000000327965401E+19"/>
    <n v="121661021784"/>
    <s v="INETF30M"/>
    <s v="INETF50M"/>
    <d v="2020-09-15T00:00:00"/>
    <d v="2020-08-25T00:00:00"/>
    <s v="PLASA"/>
    <s v="PLASA"/>
    <n v="81285808040"/>
    <s v="PLSCSR:PL21079; 121661021784;SITI MARIFAT;081285808040;UPG KE 30M  10K;MI"/>
    <s v="PLSCSR;PL74385;HARUN;08128287774;UPGRADE SPEED KE 50 MBPS FIT"/>
    <s v="monic"/>
    <x v="0"/>
    <m/>
    <m/>
    <m/>
    <m/>
    <m/>
    <m/>
    <m/>
    <m/>
    <m/>
    <m/>
    <m/>
    <m/>
    <m/>
    <m/>
    <m/>
    <m/>
  </r>
  <r>
    <x v="5"/>
    <n v="14"/>
    <s v="JAKPUS"/>
    <x v="0"/>
    <n v="3.0000000329164501E+19"/>
    <n v="3.0000000321005998E+19"/>
    <n v="122510231889"/>
    <s v="INETF20M"/>
    <s v="INETF50M"/>
    <d v="2020-09-21T00:00:00"/>
    <d v="2020-03-16T00:00:00"/>
    <s v="PLASA"/>
    <s v="INBOUND 147"/>
    <n v="89604231582"/>
    <s v="i147;42605;DOWN; Permintaan downgrade 1P inet only 20 mbps 330k+ppn 10 %;JUNEVEN;122510231889;089604231582;22/9/2020;12.33"/>
    <s v="IN64195918;JUNEVEN /082148411588;MIG SINGLE PLAY 50 MBPS;560K"/>
    <s v="monic"/>
    <x v="0"/>
    <m/>
    <m/>
    <m/>
    <m/>
    <m/>
    <m/>
    <m/>
    <m/>
    <m/>
    <m/>
    <m/>
    <m/>
    <m/>
    <m/>
    <m/>
    <m/>
  </r>
  <r>
    <x v="5"/>
    <n v="14"/>
    <s v="JAKPUS"/>
    <x v="0"/>
    <n v="3.0000000329046299E+19"/>
    <n v="3.0000000327992099E+19"/>
    <n v="121602204245"/>
    <s v="INETF10M"/>
    <s v="INETF20M"/>
    <d v="2020-09-21T00:00:00"/>
    <d v="2020-08-25T00:00:00"/>
    <s v="PLASA"/>
    <s v="PLASA"/>
    <n v="89637183719"/>
    <s v="PLS;GSH;PL101926;RETENSI;DW 2P 20MBPS KE 1P INTERNET ONLY 10MBPS STREAMIX;ADIT;089637183719;PEMAKAIAN TDK TERLALU SERING SUDAH CUKUP 10MBPS"/>
    <s v="PLSCSR;PL74385;ADITYAWIRAWAN;089637183719;UPG 20MBPS;PPD"/>
    <s v="monic"/>
    <x v="0"/>
    <m/>
    <m/>
    <m/>
    <m/>
    <m/>
    <m/>
    <m/>
    <m/>
    <m/>
    <m/>
    <m/>
    <m/>
    <m/>
    <m/>
    <m/>
    <m/>
  </r>
  <r>
    <x v="5"/>
    <n v="14"/>
    <s v="JAKPUS"/>
    <x v="0"/>
    <n v="3.00000003285939E+19"/>
    <n v="3.0000000326743699E+19"/>
    <n v="122510242494"/>
    <s v="INETF20M"/>
    <s v="INETF30M"/>
    <d v="2020-09-07T00:00:00"/>
    <d v="2020-07-28T00:00:00"/>
    <s v="INBOUND 147"/>
    <s v="PLASA"/>
    <n v="817841563"/>
    <s v="PLS;GSH;PL101926;RETENSI;DW SPEED 30MBPS KE 20MBPS FIT;LIE MIE;0817841563; HARGA MAHAL"/>
    <s v="i147;42441;UPG;Pelanggan upgrade speed varian baru dari 10 mbps kec. 30 mbps (abd tambahan 90k/bln blm ppn 10%);122510242494;0817841563;Tgl 28/07/2020;Jam 15:09 WIB"/>
    <s v="monic"/>
    <x v="5"/>
    <m/>
    <m/>
    <m/>
    <m/>
    <m/>
    <m/>
    <m/>
    <m/>
    <m/>
    <m/>
    <m/>
    <m/>
    <m/>
    <m/>
    <m/>
    <m/>
  </r>
  <r>
    <x v="5"/>
    <n v="14"/>
    <s v="JAKPUS"/>
    <x v="0"/>
    <n v="3.0000000328894898E+19"/>
    <n v="3.00000003245261E+19"/>
    <n v="122510201358"/>
    <s v="INETF20M"/>
    <s v="INETF30M"/>
    <d v="2020-09-16T00:00:00"/>
    <d v="2020-06-17T00:00:00"/>
    <s v="INBOUND 147"/>
    <s v="INBOUND 147"/>
    <n v="85780003292"/>
    <s v="i147;76514;CA; cabut indihoeme tv ingin menggunkan paket phoenix ke kec 20 mbps;BP KUSNADI;122510201358;085780003292;10/9/2020;17:04"/>
    <s v="i147;42144;MIG; IndiHome Paket Berkah dari Rumah 2020 Fit varian Movies 30 mbps Rp.480.000 (Blm PPN 10%);bp kusnadi;122510201358;085780003292;16 juni 2020;19:21 wib"/>
    <s v="monic"/>
    <x v="5"/>
    <m/>
    <m/>
    <m/>
    <m/>
    <m/>
    <m/>
    <m/>
    <m/>
    <m/>
    <m/>
    <m/>
    <m/>
    <m/>
    <m/>
    <m/>
    <m/>
  </r>
  <r>
    <x v="0"/>
    <n v="10"/>
    <s v="BABEL"/>
    <x v="0"/>
    <n v="3.00000003295949E+19"/>
    <n v="3.0000000327893201E+19"/>
    <n v="111724101859"/>
    <s v="INETF20M"/>
    <s v="INETF40M"/>
    <d v="2020-09-30T00:00:00"/>
    <d v="2020-08-22T00:00:00"/>
    <s v="INBOUND 147"/>
    <s v="INBOUND 147"/>
    <n v="81929788988"/>
    <s v="i147;42536;DOWN;Permintaan Migrasi paket ke Prestige 20 Mbps seharga Rp. 515.000+PPN 10%;HENDRI WIJAYA;07199222033; 085924976999 ;30/09/2020;14.58"/>
    <s v="i147;45071;UPG;New Upgrade var kecepatan 40 mbps dgn harga 395.000 belum dengan PPN 10 %; HENDRI WIJAYA;111724101859 ;085924976999;22 agustua 2020; 8.45 wib"/>
    <s v="monic"/>
    <x v="5"/>
    <m/>
    <m/>
    <m/>
    <m/>
    <m/>
    <m/>
    <m/>
    <m/>
    <m/>
    <m/>
    <m/>
    <m/>
    <m/>
    <m/>
    <m/>
    <m/>
  </r>
  <r>
    <x v="0"/>
    <n v="10"/>
    <s v="BABEL"/>
    <x v="0"/>
    <n v="3.0000000328619201E+19"/>
    <n v="3.0000000326589698E+19"/>
    <n v="111723110409"/>
    <s v="INETC50M"/>
    <s v="INETC100M"/>
    <d v="2020-09-07T00:00:00"/>
    <d v="2020-07-24T00:00:00"/>
    <s v="INBOUND 147"/>
    <s v="INBOUND 147"/>
    <n v="87770418299"/>
    <s v="i147;42424;DOWN; HSI GAMERS 50 MBPS 625.000 + PPN;RIKKY FERBIANTO;111723110409;087770418299;07/09/2020;16.05 WIB"/>
    <s v="i147;72195;UP;up speed ke HSI gamers dari 50 mbps ke 100 mbps 995.000;bapak rikky;111723110409; 087770418299;24/07/2020;15.15 wib"/>
    <s v="monic"/>
    <x v="5"/>
    <m/>
    <m/>
    <m/>
    <m/>
    <m/>
    <m/>
    <m/>
    <m/>
    <m/>
    <m/>
    <m/>
    <m/>
    <m/>
    <m/>
    <m/>
    <m/>
  </r>
  <r>
    <x v="5"/>
    <n v="14"/>
    <s v="JAKPUS"/>
    <x v="0"/>
    <n v="3.0000000328343699E+19"/>
    <n v="3.0000000319261901E+19"/>
    <n v="122510234261"/>
    <s v="INETF20M"/>
    <s v="INETF50M"/>
    <d v="2020-09-01T00:00:00"/>
    <d v="2020-01-21T00:00:00"/>
    <s v="CC WITEL"/>
    <s v="CC WITEL"/>
    <n v="85314785969"/>
    <s v="IN74502113;122510234261; IBU WULI/ 085813892286 ;downgrade ke 2p streamix 20mbps"/>
    <s v="UP PKT STREAMIX 50M;Ibu Siti M;085715096691;REQ KAUBIS CID AZIS"/>
    <s v="monic"/>
    <x v="3"/>
    <m/>
    <m/>
    <m/>
    <m/>
    <m/>
    <m/>
    <m/>
    <m/>
    <m/>
    <m/>
    <m/>
    <m/>
    <m/>
    <m/>
    <m/>
    <m/>
  </r>
  <r>
    <x v="2"/>
    <n v="53"/>
    <s v="SULTRA"/>
    <x v="0"/>
    <n v="3.00000003290008E+19"/>
    <n v="3.0000000325959098E+19"/>
    <n v="172202812801"/>
    <s v="INETBHOME"/>
    <s v="INETF20M"/>
    <d v="2020-09-17T00:00:00"/>
    <d v="2020-07-11T00:00:00"/>
    <s v="TAM"/>
    <s v="CC WITEL"/>
    <n v="82187360000"/>
    <s v="BERSEDIA BERLANGGANAN PAKET PREPAID (NDE BLAST WA)"/>
    <s v="CRL;MDN;U_INT;WD210893;ISNARLI;082187360000;UP20MBPS;10000;DIAL TO 082187360000"/>
    <s v="monic"/>
    <x v="2"/>
    <m/>
    <m/>
    <m/>
    <m/>
    <m/>
    <m/>
    <m/>
    <m/>
    <m/>
    <m/>
    <m/>
    <m/>
    <m/>
    <m/>
    <m/>
    <m/>
  </r>
  <r>
    <x v="2"/>
    <n v="53"/>
    <s v="SULTRA"/>
    <x v="0"/>
    <n v="3.0000000328456901E+19"/>
    <n v="3.00000003188289E+19"/>
    <n v="172202209134"/>
    <s v="INETF10M"/>
    <s v="INETF50M"/>
    <d v="2020-09-04T00:00:00"/>
    <d v="2020-01-06T00:00:00"/>
    <s v="TAM"/>
    <s v="CC WITEL"/>
    <n v="8114096686"/>
    <s v="DG 10 MBPS / 0811407468 / ERWIN RISWANTYO"/>
    <s v="CRL;MDN;U_INT;TN311094;ERWIN;08114096686;040120;DIAL TO;08114096686 selisih:105000/50M"/>
    <s v="monic"/>
    <x v="2"/>
    <m/>
    <m/>
    <m/>
    <m/>
    <m/>
    <m/>
    <m/>
    <m/>
    <m/>
    <m/>
    <m/>
    <m/>
    <m/>
    <m/>
    <m/>
    <m/>
  </r>
  <r>
    <x v="2"/>
    <n v="53"/>
    <s v="SULTRA"/>
    <x v="0"/>
    <n v="3.0000000328901898E+19"/>
    <n v="3.0000000319022199E+19"/>
    <n v="172206201530"/>
    <s v="INETF10M"/>
    <s v="INETF20M"/>
    <d v="2020-09-16T00:00:00"/>
    <d v="2020-01-15T00:00:00"/>
    <s v="TAM"/>
    <s v="CC WITEL"/>
    <n v="82194499904"/>
    <s v="DOWNGRADE 10MBPS"/>
    <s v="CRL;BDG;ISH010113;UPGRADE20MBPS;JUMARIAH;082194499904"/>
    <s v="monic"/>
    <x v="2"/>
    <m/>
    <m/>
    <m/>
    <m/>
    <m/>
    <m/>
    <m/>
    <m/>
    <m/>
    <m/>
    <m/>
    <m/>
    <m/>
    <m/>
    <m/>
    <m/>
  </r>
  <r>
    <x v="2"/>
    <n v="53"/>
    <s v="SULTRA"/>
    <x v="0"/>
    <n v="3.00000003283676E+19"/>
    <n v="3.0000000322991198E+19"/>
    <n v="172206202431"/>
    <s v="INETF10M"/>
    <s v="INETF40M"/>
    <d v="2020-09-03T00:00:00"/>
    <d v="2020-05-07T00:00:00"/>
    <s v="TAM"/>
    <s v="CC WITEL"/>
    <n v="82349490002"/>
    <s v="CABUT USEETV"/>
    <s v="CRL;MDN;U_INT;PS200291;AGUSTINA KENDEK;082349490002;DIAL TO 082349490002 1.harga selisih Rp 50.000"/>
    <s v="monic"/>
    <x v="2"/>
    <m/>
    <m/>
    <m/>
    <m/>
    <m/>
    <m/>
    <m/>
    <m/>
    <m/>
    <m/>
    <m/>
    <m/>
    <m/>
    <m/>
    <m/>
    <m/>
  </r>
  <r>
    <x v="6"/>
    <n v="39"/>
    <s v="SURABAYA UTARA"/>
    <x v="0"/>
    <n v="3.00000003292015E+19"/>
    <n v="3.0000000318735901E+19"/>
    <n v="152448900844"/>
    <s v="INETF50M"/>
    <s v="INETF100M"/>
    <d v="2020-09-23T00:00:00"/>
    <d v="2020-01-03T00:00:00"/>
    <s v="TAM"/>
    <s v="INBOUND 147"/>
    <n v="85733144301"/>
    <s v="i147;42413;DOWN;100mbps ke 50mbps ;SHOFIYULLOH;152448900844; 85230851352 ;21/09/20;Jam22:25"/>
    <s v="CRL;BDG;RN111091;UPGRADE;shofi;085733144301 100 MBPS sumber cp dari mycx"/>
    <s v="monic"/>
    <x v="2"/>
    <m/>
    <m/>
    <m/>
    <m/>
    <m/>
    <m/>
    <m/>
    <m/>
    <m/>
    <m/>
    <m/>
    <m/>
    <m/>
    <m/>
    <m/>
    <m/>
  </r>
  <r>
    <x v="6"/>
    <n v="39"/>
    <s v="SURABAYA UTARA"/>
    <x v="0"/>
    <n v="3.0000000327005299E+19"/>
    <n v="3.0000000318187901E+19"/>
    <n v="152412908322"/>
    <s v="INETF10M"/>
    <s v="INETF20M"/>
    <d v="2020-08-08T00:00:00"/>
    <d v="2019-12-13T00:00:00"/>
    <s v="PLASA"/>
    <s v="PLASA"/>
    <n v="81252336699"/>
    <s v="[PLSCSR:PL38544]MGO;BP DONY;081252336699;ALIH PAKET 1P INET ONLY 10MB 250+PPN10%;NO VISIT"/>
    <s v="OBC;CCW;SPNET;PRESTIGE INET 20MB;230K;812523366990;SBU"/>
    <s v="monic"/>
    <x v="3"/>
    <m/>
    <m/>
    <m/>
    <m/>
    <m/>
    <m/>
    <m/>
    <m/>
    <m/>
    <m/>
    <m/>
    <m/>
    <m/>
    <m/>
    <m/>
    <m/>
  </r>
  <r>
    <x v="6"/>
    <n v="39"/>
    <s v="SURABAYA UTARA"/>
    <x v="0"/>
    <n v="3.0000000329159598E+19"/>
    <n v="3.0000000328019001E+19"/>
    <n v="152446212252"/>
    <s v="INETF20M"/>
    <s v="INETF50M"/>
    <d v="2020-09-22T00:00:00"/>
    <d v="2020-08-26T00:00:00"/>
    <s v="INBOUND 147"/>
    <s v="INBOUND 147"/>
    <n v="85100271328"/>
    <s v="i147;45775;DOWN;Paket Single Play Internet 20 mbps Rp. 330.000+PPN 10%;bu candrawati;152446212252;085100271328;21 Sep 2020;12:357"/>
    <s v="i147;72140;MIG; paket single play internet only kec. 50 mbps di harga 560.000 blm ppn 10% ;CANDRAWATI O.W;152446212252;085100271328;25 AGUSTUS 2020;20.29 PM"/>
    <s v="monic"/>
    <x v="5"/>
    <m/>
    <m/>
    <m/>
    <m/>
    <m/>
    <m/>
    <m/>
    <m/>
    <m/>
    <m/>
    <m/>
    <m/>
    <m/>
    <m/>
    <m/>
    <m/>
  </r>
  <r>
    <x v="6"/>
    <n v="39"/>
    <s v="SURABAYA UTARA"/>
    <x v="0"/>
    <n v="3.0000000329069998E+19"/>
    <n v="3.0000000325067502E+19"/>
    <n v="152433903766"/>
    <s v="INETF10M"/>
    <s v="INETF20M"/>
    <d v="2020-09-19T00:00:00"/>
    <d v="2020-06-26T00:00:00"/>
    <s v="PLASA"/>
    <s v="PLASA"/>
    <n v="81332724354"/>
    <s v="PLS;LMG;SUTIKNO;081332724354;DOWNGRADE NET 10MBPS;PL113460"/>
    <s v="OBC;SPNET;UPGRADE20MB;200K;SUTIKNO;81332724354"/>
    <s v="monic"/>
    <x v="3"/>
    <m/>
    <m/>
    <m/>
    <m/>
    <m/>
    <m/>
    <m/>
    <m/>
    <m/>
    <m/>
    <m/>
    <m/>
    <m/>
    <m/>
    <m/>
    <m/>
  </r>
  <r>
    <x v="6"/>
    <n v="39"/>
    <s v="SURABAYA UTARA"/>
    <x v="0"/>
    <n v="3.0000000329308299E+19"/>
    <n v="3.00000003230191E+19"/>
    <n v="152412910445"/>
    <s v="INETF20M"/>
    <s v="INETF30M"/>
    <d v="2020-09-24T00:00:00"/>
    <d v="2020-05-09T00:00:00"/>
    <s v="PLASA"/>
    <s v="INBOUND 147"/>
    <n v="82139147868"/>
    <s v="[PLSCSR:PL197939];GRD;ARIF PRIYANTO;082139147868;DG SPEED 30-20 MBPS PAKET STREAMIX ABN 385.000+PPN10%;TAG OKT BERLAKU PRORATA;CS WIDYA"/>
    <s v="MYIN017-08052001423;CUST;30 Mbps (New Internet Fair Usage Speed);Arif;152412910445/085655935850"/>
    <s v="monic"/>
    <x v="1"/>
    <m/>
    <m/>
    <m/>
    <m/>
    <m/>
    <m/>
    <m/>
    <m/>
    <m/>
    <m/>
    <m/>
    <m/>
    <m/>
    <m/>
    <m/>
    <m/>
  </r>
  <r>
    <x v="6"/>
    <n v="39"/>
    <s v="SURABAYA UTARA"/>
    <x v="0"/>
    <n v="3.0000000329192702E+19"/>
    <n v="3.0000000319721701E+19"/>
    <n v="152418906970"/>
    <s v="INETF10M"/>
    <s v="INETF20M"/>
    <d v="2020-09-22T00:00:00"/>
    <d v="2020-02-06T00:00:00"/>
    <s v="PLASA"/>
    <s v="PLASA"/>
    <n v="87856400407"/>
    <s v="[PLSCSR:PL60272];TDS;AP AGUS ; 081717532993 ;ALIH PAKET INET ONLY 10MB 250RB+PPN;AYU"/>
    <s v="CCW;SPNET;EXP;SMSBLAST;087856400407;PAKET 330RB"/>
    <s v="monic"/>
    <x v="3"/>
    <m/>
    <m/>
    <m/>
    <m/>
    <m/>
    <m/>
    <m/>
    <m/>
    <m/>
    <m/>
    <m/>
    <m/>
    <m/>
    <m/>
    <m/>
    <m/>
  </r>
  <r>
    <x v="6"/>
    <n v="39"/>
    <s v="SURABAYA UTARA"/>
    <x v="0"/>
    <n v="3.0000000329272402E+19"/>
    <n v="3.0000000325988098E+19"/>
    <n v="152413139042"/>
    <s v="INETF10M"/>
    <s v="INETF20M"/>
    <d v="2020-09-24T00:00:00"/>
    <d v="2020-07-12T00:00:00"/>
    <s v="TAM"/>
    <s v="PLASA"/>
    <n v="813326440000"/>
    <s v="[PLSCSR:PL38544]MGO;BP HARDIAN; 085101155033 ;ALIH PAKET 1P INET ONLY 10MB 250;CS NADYA;NO VISIT"/>
    <s v="CRL;IS300594;UP20MBPS;HENDI;081332644000;30K;BSD"/>
    <s v="monic"/>
    <x v="2"/>
    <m/>
    <m/>
    <m/>
    <m/>
    <m/>
    <m/>
    <m/>
    <m/>
    <m/>
    <m/>
    <m/>
    <m/>
    <m/>
    <m/>
    <m/>
    <m/>
  </r>
  <r>
    <x v="6"/>
    <n v="39"/>
    <s v="SURABAYA UTARA"/>
    <x v="0"/>
    <n v="3.00000003292793E+19"/>
    <n v="3.0000000322304999E+19"/>
    <n v="152412908932"/>
    <s v="INETF10M"/>
    <s v="INETF20M"/>
    <d v="2020-09-24T00:00:00"/>
    <d v="2020-04-23T00:00:00"/>
    <s v="SALES FORCE"/>
    <s v="CC WITEL"/>
    <n v="82237375178"/>
    <s v="tidak bisa bayar"/>
    <s v="AOSF;SPXTH01;REGINA RIDA;082237375178;UG 20mb + INDIBASKET;215K"/>
    <s v="monic"/>
    <x v="7"/>
    <m/>
    <m/>
    <m/>
    <m/>
    <m/>
    <m/>
    <m/>
    <m/>
    <m/>
    <m/>
    <m/>
    <m/>
    <m/>
    <m/>
    <m/>
    <m/>
  </r>
  <r>
    <x v="6"/>
    <n v="39"/>
    <s v="SURABAYA UTARA"/>
    <x v="0"/>
    <n v="3.0000000329325101E+19"/>
    <n v="3.0000000318722699E+19"/>
    <n v="152404326800"/>
    <s v="INETF20M"/>
    <s v="INETF50M"/>
    <d v="2020-09-26T00:00:00"/>
    <d v="2020-01-03T00:00:00"/>
    <s v="TAM"/>
    <s v="PLASA"/>
    <n v="82231060636"/>
    <s v="[PLSCSR:PL101173];GRD;MUJIB; 082244454446 ;CABUT USEETV ALIH PAKET 1P INET ONLY 20MB ABN 350K+PPN10%;BERLAKU PRORATA;SN STB 2153017990HYH1508311;CS AGNES;TANPA VISIT"/>
    <s v="CRL;CW;RA290888;Upgrade Speed 50Mbps;mujib;082231060636;311219;Rp.110.000 DialTo: 082231060636"/>
    <s v="monic"/>
    <x v="2"/>
    <m/>
    <m/>
    <m/>
    <m/>
    <m/>
    <m/>
    <m/>
    <m/>
    <m/>
    <m/>
    <m/>
    <m/>
    <m/>
    <m/>
    <m/>
    <m/>
  </r>
  <r>
    <x v="6"/>
    <n v="39"/>
    <s v="SURABAYA UTARA"/>
    <x v="0"/>
    <n v="3.0000000329155699E+19"/>
    <n v="3.00000003253371E+19"/>
    <n v="152441900616"/>
    <s v="INETF10M"/>
    <s v="INETF20M"/>
    <d v="2020-09-21T00:00:00"/>
    <d v="2020-06-30T00:00:00"/>
    <s v="PLASA"/>
    <s v="PLASA"/>
    <n v="82336441526"/>
    <s v="SITI;082336441526/ 085730548142 ;BEBASDENDA+DISKON;1P-10M170K;CT0;BELLA;21SEPTEMBER2020/PLASA"/>
    <s v="OBC;SPNET;UPGRADE20MB;200K;Warkop siti badriah;85730548142"/>
    <s v="monic"/>
    <x v="3"/>
    <m/>
    <m/>
    <m/>
    <m/>
    <m/>
    <m/>
    <m/>
    <m/>
    <m/>
    <m/>
    <m/>
    <m/>
    <m/>
    <m/>
    <m/>
    <m/>
  </r>
  <r>
    <x v="6"/>
    <n v="39"/>
    <s v="SURABAYA UTARA"/>
    <x v="0"/>
    <n v="3.00000003292829E+19"/>
    <n v="3.0000000327792501E+19"/>
    <n v="152441210869"/>
    <s v="INETF50M"/>
    <s v="INETF100M"/>
    <d v="2020-09-24T00:00:00"/>
    <d v="2020-08-24T00:00:00"/>
    <s v="PLASA"/>
    <s v="INBOUND 147"/>
    <n v="82338152909"/>
    <s v="i147 ; 42789 ; DOWN ; downgrade speed ke PHONIX (TELEPON + INTERNET) 50mbps ; bu.sumarlia ; 152441210869 ; 082338152909 ; 24/09/2020 ; 15.35"/>
    <s v="MYIN017-19082003589;CUST;100 Mbps (New Internet Fair Usage Speed);Sumarlia;152441210869/082338152909"/>
    <s v="monic"/>
    <x v="1"/>
    <m/>
    <m/>
    <m/>
    <m/>
    <m/>
    <m/>
    <m/>
    <m/>
    <m/>
    <m/>
    <m/>
    <m/>
    <m/>
    <m/>
    <m/>
    <m/>
  </r>
  <r>
    <x v="6"/>
    <n v="39"/>
    <s v="SURABAYA UTARA"/>
    <x v="0"/>
    <n v="3.0000000328593101E+19"/>
    <n v="3.0000000327646499E+19"/>
    <n v="152433201096"/>
    <s v="INETF20M"/>
    <s v="INETF30M"/>
    <d v="2020-09-08T00:00:00"/>
    <d v="2020-08-15T00:00:00"/>
    <s v="SALES FORCE"/>
    <s v="PLASA"/>
    <n v="81330199683"/>
    <s v="PLS;LMG;IMAM SYAFI;081330199683;DOWNGRADE NET I 20MBPS;345RB BLM PPN;PL113460"/>
    <s v="AOSF;SPXFR20;IMAM SYAFII;081330199683; UG 30M + INDIJOWO;320K"/>
    <s v="monic"/>
    <x v="7"/>
    <m/>
    <m/>
    <m/>
    <m/>
    <m/>
    <m/>
    <m/>
    <m/>
    <m/>
    <m/>
    <m/>
    <m/>
    <m/>
    <m/>
    <m/>
    <m/>
  </r>
  <r>
    <x v="6"/>
    <n v="39"/>
    <s v="SURABAYA UTARA"/>
    <x v="0"/>
    <n v="3.00000003285924E+19"/>
    <n v="3.00000003275445E+19"/>
    <n v="152457208897"/>
    <s v="INETF10M"/>
    <s v="INETF20M"/>
    <d v="2020-09-07T00:00:00"/>
    <d v="2020-08-13T00:00:00"/>
    <s v="SALES FORCE"/>
    <s v="PLASA"/>
    <n v="85733346419"/>
    <s v="PLS;LMG;YUSUF ASHABUL;085733346419;DOWNGRADE NET I 10MBPS;280RB BLM PPN;PL113460"/>
    <s v="AOSF;SPXMT92;YUSUF ASHABUL FIRDAUS;; UG 20M + ;220K"/>
    <s v="monic"/>
    <x v="7"/>
    <m/>
    <m/>
    <m/>
    <m/>
    <m/>
    <m/>
    <m/>
    <m/>
    <m/>
    <m/>
    <m/>
    <m/>
    <m/>
    <m/>
    <m/>
    <m/>
  </r>
  <r>
    <x v="6"/>
    <n v="39"/>
    <s v="SURABAYA UTARA"/>
    <x v="0"/>
    <n v="3.0000000328641602E+19"/>
    <n v="3.0000000322847199E+19"/>
    <n v="152420214792"/>
    <s v="INETF10M"/>
    <s v="INETF20M"/>
    <d v="2020-09-08T00:00:00"/>
    <d v="2020-05-04T00:00:00"/>
    <s v="PLASA"/>
    <s v="CC WITEL"/>
    <n v="82233657771"/>
    <s v="cxnossa;IN74990182;khoiruull /082233657771;tdk bersedia upgrade20mb;tagihan naik"/>
    <s v="UPBYSMS;UPSPEED 20 MBPS TAMBAHAN BIAYA RP15.000"/>
    <s v="monic"/>
    <x v="0"/>
    <m/>
    <m/>
    <m/>
    <m/>
    <m/>
    <m/>
    <m/>
    <m/>
    <m/>
    <m/>
    <m/>
    <m/>
    <m/>
    <m/>
    <m/>
    <m/>
  </r>
  <r>
    <x v="6"/>
    <n v="39"/>
    <s v="SURABAYA UTARA"/>
    <x v="0"/>
    <n v="3.0000000328944001E+19"/>
    <n v="3.0000000324887802E+19"/>
    <n v="152433901197"/>
    <s v="INETF10M"/>
    <s v="INETF20M"/>
    <d v="2020-09-17T00:00:00"/>
    <d v="2020-06-23T00:00:00"/>
    <s v="PLASA"/>
    <s v="PLASA"/>
    <n v="85852888128"/>
    <s v="PLS;LMG;SUMIRAN; 085784642998 ;DOWNGRADE NET I 10MBPS; 280RB BLM PPN;PL113460"/>
    <s v="OBC;SPNET;UPGRADE20MB;200K;sumiran;85852888128"/>
    <s v="monic"/>
    <x v="3"/>
    <m/>
    <m/>
    <m/>
    <m/>
    <m/>
    <m/>
    <m/>
    <m/>
    <m/>
    <m/>
    <m/>
    <m/>
    <m/>
    <m/>
    <m/>
    <m/>
  </r>
  <r>
    <x v="6"/>
    <n v="39"/>
    <s v="SURABAYA UTARA"/>
    <x v="0"/>
    <n v="3.0000000329064702E+19"/>
    <n v="3.00000003198527E+19"/>
    <n v="152401115589"/>
    <s v="INETF20M"/>
    <s v="INETF50M"/>
    <d v="2020-09-18T00:00:00"/>
    <d v="2020-02-12T00:00:00"/>
    <s v="TAM"/>
    <s v="INBOUND 147"/>
    <n v="87853530900"/>
    <s v="i147;75251;DOWN;permintaan downgrade paket phonix kec 20 MBPS tlpn+inet;FAIZAH ;152401115589; 081335301656 ;18/9/2020;10.00"/>
    <s v="CRL;MLG;51092;Lutfi;087853530900;50Mb;120K;Call 087853530900"/>
    <s v="monic"/>
    <x v="2"/>
    <m/>
    <m/>
    <m/>
    <m/>
    <m/>
    <m/>
    <m/>
    <m/>
    <m/>
    <m/>
    <m/>
    <m/>
    <m/>
    <m/>
    <m/>
    <m/>
  </r>
  <r>
    <x v="6"/>
    <n v="39"/>
    <s v="SURABAYA UTARA"/>
    <x v="0"/>
    <n v="3.0000000328378102E+19"/>
    <n v="3.0000000320898699E+19"/>
    <n v="152401129828"/>
    <s v="INETF10M"/>
    <s v="INETF20M"/>
    <d v="2020-09-03T00:00:00"/>
    <d v="2020-03-12T00:00:00"/>
    <s v="TAM"/>
    <s v="INBOUND 147"/>
    <n v="82234196502"/>
    <s v="i14742541bp reza1524011298280822341965021646 02092020caps karena mengurangi tagihan retensi tawarkan 3p inet  telpon useetv dan inet kec 10 mbps 250K ppn 10 retensi Ok"/>
    <s v="CRL;MDN;SK110891;U_INT;REZA;082234196502;Dial to;082234196502;20mbps selisih tarif ; 10.000"/>
    <s v="monic"/>
    <x v="2"/>
    <m/>
    <m/>
    <m/>
    <m/>
    <m/>
    <m/>
    <m/>
    <m/>
    <m/>
    <m/>
    <m/>
    <m/>
    <m/>
    <m/>
    <m/>
    <m/>
  </r>
  <r>
    <x v="6"/>
    <n v="39"/>
    <s v="SURABAYA UTARA"/>
    <x v="0"/>
    <n v="3.0000000329143099E+19"/>
    <n v="3.0000000327035101E+19"/>
    <n v="152443200784"/>
    <s v="INETF10M"/>
    <s v="INETF20M"/>
    <d v="2020-09-21T00:00:00"/>
    <d v="2020-08-14T00:00:00"/>
    <s v="CC WITEL"/>
    <s v="PLASA"/>
    <n v="85708731908"/>
    <s v="[PLSCSR:PL38519];GSK;AZAM; 081232454574 ;DOWN 1P 10MB 250;TANPA KUNJUNGAN;CSR BOYAN"/>
    <s v="SOC ; 168849 ; MUHAMMAD AZAM ALFANANI  ; 152443200784  ; 085708731908 ; Migrasi internet only 20 Mbos ; 5 Juli 2020 ; 08:37"/>
    <s v="monic"/>
    <x v="3"/>
    <m/>
    <m/>
    <m/>
    <m/>
    <m/>
    <m/>
    <m/>
    <m/>
    <m/>
    <m/>
    <m/>
    <m/>
    <m/>
    <m/>
    <m/>
    <m/>
  </r>
  <r>
    <x v="6"/>
    <n v="39"/>
    <s v="SURABAYA UTARA"/>
    <x v="0"/>
    <n v="3.0000000329513099E+19"/>
    <n v="3.00000003219927E+19"/>
    <n v="152413109010"/>
    <s v="INETF10M"/>
    <s v="INETF20M"/>
    <d v="2020-09-29T00:00:00"/>
    <d v="2020-04-15T00:00:00"/>
    <s v="TAM"/>
    <s v="PLASA"/>
    <n v="81803280802"/>
    <s v="[PLSCSR:PL38544];MGO;NUR;081803280802;AP INET TV 10MB ABN 250K+ADD INDIKIDS LITE 20K+PPN10%;TAG OKT PRORATA;NO VISIT;ARIN"/>
    <s v="CRL;MDN;ES230992;U_INT;NUR;085331449722;Dial to;085331449722;20mbps selisih : 20.000 WFH"/>
    <s v="monic"/>
    <x v="2"/>
    <m/>
    <m/>
    <m/>
    <m/>
    <m/>
    <m/>
    <m/>
    <m/>
    <m/>
    <m/>
    <m/>
    <m/>
    <m/>
    <m/>
    <m/>
    <m/>
  </r>
  <r>
    <x v="6"/>
    <n v="39"/>
    <s v="SURABAYA UTARA"/>
    <x v="0"/>
    <n v="3.0000000329307701E+19"/>
    <n v="3.0000000323136E+19"/>
    <n v="152409210419"/>
    <s v="INETF20M"/>
    <s v="INETF40M"/>
    <d v="2020-09-26T00:00:00"/>
    <d v="2020-05-12T00:00:00"/>
    <s v="TAM"/>
    <s v="PLASA"/>
    <n v="811307373"/>
    <s v="[PLSCSR:PL60272];TDS;AP FREDRIK ; 0811336600 ALIH PAKET PHOENIX 20MB 345RB+PPN;AYU"/>
    <s v="CRL;MLG;51261;FREDRIK;0811336600;UP40MBPS;30K;0811336600"/>
    <s v="monic"/>
    <x v="2"/>
    <m/>
    <m/>
    <m/>
    <m/>
    <m/>
    <m/>
    <m/>
    <m/>
    <m/>
    <m/>
    <m/>
    <m/>
    <m/>
    <m/>
    <m/>
    <m/>
  </r>
  <r>
    <x v="6"/>
    <n v="38"/>
    <s v="SURABAYA SELATAN"/>
    <x v="0"/>
    <n v="3.0000000329194701E+19"/>
    <n v="3.00000003265688E+19"/>
    <n v="152303335978"/>
    <s v="INETF10M"/>
    <s v="INETF30M"/>
    <d v="2020-09-22T00:00:00"/>
    <d v="2020-07-24T00:00:00"/>
    <s v="SALES FORCE"/>
    <s v="PLASA"/>
    <n v="82397277230"/>
    <s v="PLSCSR;PL098561;MYR;CSR LIA;PAK IKHWAN (PENGHUNI KOS); 081377930682 ;ALIH PAKET 1P INET ONLY 10MBPS 245RB+PPN 10%+MATERAI 3000;RET CA"/>
    <s v="AOSF;SPSMS01;BPK ADI;082397277230; UG 30MBPS + ;315K"/>
    <s v="monic"/>
    <x v="7"/>
    <m/>
    <m/>
    <m/>
    <m/>
    <m/>
    <m/>
    <m/>
    <m/>
    <m/>
    <m/>
    <m/>
    <m/>
    <m/>
    <m/>
    <m/>
    <m/>
  </r>
  <r>
    <x v="6"/>
    <n v="38"/>
    <s v="SURABAYA SELATAN"/>
    <x v="0"/>
    <n v="3.00000003291631E+19"/>
    <n v="3.0000000323890901E+19"/>
    <n v="152320230943"/>
    <s v="INETF20M"/>
    <s v="INETF40M"/>
    <d v="2020-09-23T00:00:00"/>
    <d v="2020-06-02T00:00:00"/>
    <s v="TAM"/>
    <s v="INBOUND 147"/>
    <n v="81330137012"/>
    <s v="i147;Login;CA tlp dan useetv;cabut tlp dan useetv beralih ke paket inet only kec 20 mbps dg harga 330.000 + ppn 10%;BU BELINDA;152320230943;081330137012;20/09/2020;12.32"/>
    <s v="CRL;MLG;51211;ibu belinda;081330137012;UP40MBPS;45K;081330137012"/>
    <s v="monic"/>
    <x v="2"/>
    <m/>
    <m/>
    <m/>
    <m/>
    <m/>
    <m/>
    <m/>
    <m/>
    <m/>
    <m/>
    <m/>
    <m/>
    <m/>
    <m/>
    <m/>
    <m/>
  </r>
  <r>
    <x v="6"/>
    <n v="39"/>
    <s v="SURABAYA UTARA"/>
    <x v="0"/>
    <n v="3.0000000328852599E+19"/>
    <n v="3.0000000319104098E+19"/>
    <n v="152404330137"/>
    <s v="INETF10M"/>
    <s v="INETF20M"/>
    <d v="2020-09-13T00:00:00"/>
    <d v="2020-01-15T00:00:00"/>
    <s v="PLASA"/>
    <s v="PLASA"/>
    <n v="81353635588"/>
    <s v="[PLSCSR:PL101173];GRD;BP NAWADI; 081353635588 ;RETCA 2P INET TV 10MB ABN 280K+PPN10%;CS AGNES;TANPA VISIT"/>
    <s v="CCW;SPNET;EXP;SMSBLAST;0813536355880;PAKET 330RB"/>
    <s v="monic"/>
    <x v="3"/>
    <m/>
    <m/>
    <m/>
    <m/>
    <m/>
    <m/>
    <m/>
    <m/>
    <m/>
    <m/>
    <m/>
    <m/>
    <m/>
    <m/>
    <m/>
    <m/>
  </r>
  <r>
    <x v="6"/>
    <n v="39"/>
    <s v="SURABAYA UTARA"/>
    <x v="0"/>
    <n v="3.0000000329395102E+19"/>
    <n v="3.0000000327793902E+19"/>
    <n v="152412200124"/>
    <s v="INETF10M"/>
    <s v="INETF20M"/>
    <d v="2020-09-26T00:00:00"/>
    <d v="2020-08-19T00:00:00"/>
    <s v="TAM"/>
    <s v="PLASA"/>
    <n v="81574458065"/>
    <s v="[PLSCSR:PL38519];GSK;NORMAN; 088228312262 ;DOWN 2P 10MB 280;TANPA KUNJUNGAN;CSR BOYAN"/>
    <s v="CRL;BDG;IR280183;UPGRADE;NORMAN;081574458065;13k"/>
    <s v="monic"/>
    <x v="2"/>
    <m/>
    <m/>
    <m/>
    <m/>
    <m/>
    <m/>
    <m/>
    <m/>
    <m/>
    <m/>
    <m/>
    <m/>
    <m/>
    <m/>
    <m/>
    <m/>
  </r>
  <r>
    <x v="6"/>
    <n v="39"/>
    <s v="SURABAYA UTARA"/>
    <x v="0"/>
    <n v="3.00000003291515E+19"/>
    <n v="3.0000000329027899E+19"/>
    <n v="152441212226"/>
    <s v="INETF10M"/>
    <s v="INETF20M"/>
    <d v="2020-09-21T00:00:00"/>
    <d v="2020-09-17T00:00:00"/>
    <s v="TAM"/>
    <s v="PLASA"/>
    <n v="85708104760"/>
    <s v="PLS;LMG;ACHMAD AGENG ALFIANSYAH; 082302320487 ;DOWNGRADE KE PHOENIX 10 MBPS;280.000 BLM PPN;ILMI;TDK PERLU KUNJUNGAN"/>
    <s v="CRL;MDN;U_INT;AD201296;ACHMAD;085708104760;selisih 13.000 dial to; 085708104760"/>
    <s v="monic"/>
    <x v="2"/>
    <m/>
    <m/>
    <m/>
    <m/>
    <m/>
    <m/>
    <m/>
    <m/>
    <m/>
    <m/>
    <m/>
    <m/>
    <m/>
    <m/>
    <m/>
    <m/>
  </r>
  <r>
    <x v="6"/>
    <n v="39"/>
    <s v="SURABAYA UTARA"/>
    <x v="0"/>
    <n v="3.0000000329400099E+19"/>
    <n v="3.0000000327384699E+19"/>
    <n v="152433200128"/>
    <s v="INETC10M"/>
    <s v="INETF50M"/>
    <d v="2020-09-30T00:00:00"/>
    <d v="2020-08-11T00:00:00"/>
    <s v="INBOUND 147"/>
    <s v="INBOUND 147"/>
    <n v="81233101980"/>
    <s v="i147;45013;MIG; migrasi paket pelanggan dari paket sebelumnya phoenix kecepatan 50 mbps ke paket hsi gamers 10 mbps harga 360.000 + 10%;bp david;152433200128; 081233101980 ;Tgl 26 sep 2020;Jam 09.54"/>
    <s v="i147;42711;CA Salah satu; permintaan migrasi (cabut telp) ke layanan SINGLE PLAY INTERNET 50 Mbps Rp.560.000+ppn10%;bapak david ;152433200128;081233101980;10.08.2020;08.00 WIB"/>
    <s v="monic"/>
    <x v="5"/>
    <m/>
    <m/>
    <m/>
    <m/>
    <m/>
    <m/>
    <m/>
    <m/>
    <m/>
    <m/>
    <m/>
    <m/>
    <m/>
    <m/>
    <m/>
    <m/>
  </r>
  <r>
    <x v="6"/>
    <n v="39"/>
    <s v="SURABAYA UTARA"/>
    <x v="0"/>
    <n v="3.0000000328778498E+19"/>
    <n v="3.0000000326739599E+19"/>
    <n v="152412231589"/>
    <s v="INETF10M"/>
    <s v="INETF20M"/>
    <d v="2020-09-11T00:00:00"/>
    <d v="2020-07-29T00:00:00"/>
    <s v="SALES FORCE"/>
    <s v="PLASA"/>
    <n v="81803307772"/>
    <s v="Cxnossa;IN75241187;RANGGA SETIAWAN / 081803307772 ;Downgrade ke pkt lama 10mb phoenix plgn tdk berkenan UP 20mb;percepatan complated no visit"/>
    <s v="AOSF;SPXRC01;RANGGA SETIAWAN;081803307772; UG 20MBPS + ;220K"/>
    <s v="monic"/>
    <x v="7"/>
    <m/>
    <m/>
    <m/>
    <m/>
    <m/>
    <m/>
    <m/>
    <m/>
    <m/>
    <m/>
    <m/>
    <m/>
    <m/>
    <m/>
    <m/>
    <m/>
  </r>
  <r>
    <x v="6"/>
    <n v="39"/>
    <s v="SURABAYA UTARA"/>
    <x v="0"/>
    <n v="3.00000003288825E+19"/>
    <n v="3.0000000320752001E+19"/>
    <n v="152404311593"/>
    <s v="INETF10M"/>
    <s v="INETF20M"/>
    <d v="2020-09-17T00:00:00"/>
    <d v="2020-03-06T00:00:00"/>
    <s v="PLASA"/>
    <s v="PLASA"/>
    <n v="85748909035"/>
    <s v="[PLSCSR:PL171057];GRD;MUNAJI MANSYUR; 081938551550 ;CATV ALIH PAKET INET ONLY 250K+PPN10% BERLAKU PRORATA;SNJA17000063109709;CS CITRA"/>
    <s v="PLS;SBU;SPNET;UPGRADE INET;20MB;200K;085748909035"/>
    <s v="monic"/>
    <x v="0"/>
    <m/>
    <m/>
    <m/>
    <m/>
    <m/>
    <m/>
    <m/>
    <m/>
    <m/>
    <m/>
    <m/>
    <m/>
    <m/>
    <m/>
    <m/>
    <m/>
  </r>
  <r>
    <x v="6"/>
    <n v="39"/>
    <s v="SURABAYA UTARA"/>
    <x v="0"/>
    <n v="3.0000000329008898E+19"/>
    <n v="3.0000000327441699E+19"/>
    <n v="152420226151"/>
    <s v="INETF10M"/>
    <s v="INETF20M"/>
    <d v="2020-09-17T00:00:00"/>
    <d v="2020-08-11T00:00:00"/>
    <s v="SALES FORCE"/>
    <s v="PLASA"/>
    <n v="81335168438"/>
    <s v="[PLSCSR;PL38519];GSK;RACHMAWATI; 081332694965 ;DOWN 20-10MBPS PENYESUAIAN PAKET 250;2P 10MBPS;250;CSRPURI;TANPA VISIT"/>
    <s v="AOSF;SPXFR20;RACHMAWATI;081332694965; UG 20M + INDIJOWO;225K"/>
    <s v="monic"/>
    <x v="7"/>
    <m/>
    <m/>
    <m/>
    <m/>
    <m/>
    <m/>
    <m/>
    <m/>
    <m/>
    <m/>
    <m/>
    <m/>
    <m/>
    <m/>
    <m/>
    <m/>
  </r>
  <r>
    <x v="6"/>
    <n v="39"/>
    <s v="SURABAYA UTARA"/>
    <x v="0"/>
    <n v="3.0000000329460601E+19"/>
    <n v="3.0000000326338302E+19"/>
    <n v="152433211827"/>
    <s v="INETF20M"/>
    <s v="INETF30M"/>
    <d v="2020-09-28T00:00:00"/>
    <d v="2020-07-20T00:00:00"/>
    <s v="TAM"/>
    <s v="INBOUND 147"/>
    <n v="81357778088"/>
    <s v="147;42203;DOWN; 2p streamix 20 mbps;bp. siswanto ;152433211827;081357778088;28 september 2020;14:03 WIB"/>
    <s v="crl;mlg;61221;siswanto;081357778088;upgrade30mbps;105k"/>
    <s v="monic"/>
    <x v="2"/>
    <m/>
    <m/>
    <m/>
    <m/>
    <m/>
    <m/>
    <m/>
    <m/>
    <m/>
    <m/>
    <m/>
    <m/>
    <m/>
    <m/>
    <m/>
    <m/>
  </r>
  <r>
    <x v="6"/>
    <n v="39"/>
    <s v="SURABAYA UTARA"/>
    <x v="0"/>
    <n v="3.0000000329214001E+19"/>
    <n v="3.0000000322148602E+19"/>
    <n v="152409300243"/>
    <s v="INETF10M"/>
    <s v="INETF40M"/>
    <d v="2020-09-22T00:00:00"/>
    <d v="2020-04-19T00:00:00"/>
    <s v="TAM"/>
    <s v="PLASA"/>
    <n v="82244794616"/>
    <s v="[PLSCSR:PL60272];TDS;AP SITI ; 085779726244 ;ALIH PAKET INET 10MB 250RB+PPN;AYU"/>
    <s v="CRL;MDN;U_INT;NS300491;HASAN; 082244794616;DIAL TO 082313543139;UG 40 MBPS; Rp 50.000.00"/>
    <s v="monic"/>
    <x v="2"/>
    <m/>
    <m/>
    <m/>
    <m/>
    <m/>
    <m/>
    <m/>
    <m/>
    <m/>
    <m/>
    <m/>
    <m/>
    <m/>
    <m/>
    <m/>
    <m/>
  </r>
  <r>
    <x v="6"/>
    <n v="39"/>
    <s v="SURABAYA UTARA"/>
    <x v="0"/>
    <n v="3.00000003283328E+19"/>
    <n v="3.0000000322323001E+19"/>
    <n v="152448209910"/>
    <s v="INETF20M"/>
    <s v="INETF30M"/>
    <d v="2020-09-03T00:00:00"/>
    <d v="2020-05-05T00:00:00"/>
    <s v="TAM"/>
    <s v="INBOUND 147"/>
    <n v="82140464937"/>
    <s v="(i147;42470;CA Salah satu; cabut useetv dan tlp, hanya ingin menggunakaninet only 20 mbps ;ELOK PUSPITA SARI;152448209910;082140464937 ;01 september 2020;08:51 wib)"/>
    <s v="_x0009_CRL;MDN;U_INT;R070191;bpk tama;08113311833;270420 harga Penawaran Rp20000"/>
    <s v="monic"/>
    <x v="2"/>
    <m/>
    <m/>
    <m/>
    <m/>
    <m/>
    <m/>
    <m/>
    <m/>
    <m/>
    <m/>
    <m/>
    <m/>
    <m/>
    <m/>
    <m/>
    <m/>
  </r>
  <r>
    <x v="6"/>
    <n v="39"/>
    <s v="SURABAYA UTARA"/>
    <x v="0"/>
    <n v="3.00000003292585E+19"/>
    <n v="3.0000000326745801E+19"/>
    <n v="152448901306"/>
    <s v="INETF20M"/>
    <s v="INETF100M"/>
    <d v="2020-09-23T00:00:00"/>
    <d v="2020-07-28T00:00:00"/>
    <s v="PLASA"/>
    <s v="PLASA"/>
    <n v="81231163873"/>
    <s v="PLS;LMG;ANTON APRIYANTO;08131163873;DOWNGRADE NET 1P 20MBPS;350RB BLM PPN;PL113460"/>
    <s v="MYIN017-28072003321;CUST;100 Mbps (New Internet Fair Usage Speed);ANTON APRIYANTO;152448901306/081231163873"/>
    <s v="monic"/>
    <x v="1"/>
    <m/>
    <m/>
    <m/>
    <m/>
    <m/>
    <m/>
    <m/>
    <m/>
    <m/>
    <m/>
    <m/>
    <m/>
    <m/>
    <m/>
    <m/>
    <m/>
  </r>
</pivotCacheRecords>
</file>

<file path=xl/pivotCache/pivotCacheRecords2.xml><?xml version="1.0" encoding="utf-8"?>
<pivotCacheRecords xmlns="http://schemas.openxmlformats.org/spreadsheetml/2006/main" xmlns:r="http://schemas.openxmlformats.org/officeDocument/2006/relationships" count="259">
  <r>
    <s v="DIVRE 2"/>
    <n v="13"/>
    <s v="JAKSEL"/>
    <x v="0"/>
    <n v="3.0000000327951401E+19"/>
    <n v="3.0000000327830999E+19"/>
    <n v="122217245303"/>
    <s v="INETF10M"/>
    <s v="INETF100M"/>
    <d v="2020-08-24T00:00:00"/>
    <d v="2020-08-20T00:00:00"/>
    <n v="4"/>
    <s v="CC WITEL"/>
    <n v="85210040062"/>
    <s v="NORMALISASI PAKET PHOENIX 10Mbps;APS"/>
    <s v="MYIN017-20082002445;CUST;Speed Existing Not Found;andreas sianturi;122217245303/085210040062"/>
    <s v="monic"/>
    <x v="0"/>
    <s v="ANDREAS SIANTURI"/>
    <s v="ybs"/>
    <s v="Ya"/>
    <x v="0"/>
    <x v="0"/>
    <s v="tidak dipakai"/>
    <m/>
    <x v="0"/>
    <n v="5"/>
    <m/>
    <x v="0"/>
    <m/>
    <m/>
    <x v="0"/>
    <x v="0"/>
    <x v="0"/>
  </r>
  <r>
    <s v="DIVRE 4"/>
    <n v="31"/>
    <s v="KUDUS"/>
    <x v="0"/>
    <n v="3.00000003269429E+19"/>
    <n v="3.0000000324624802E+19"/>
    <n v="142552100427"/>
    <s v="INETF10M"/>
    <s v="INETF20M"/>
    <d v="2020-08-04T00:00:00"/>
    <d v="2020-06-19T00:00:00"/>
    <n v="46"/>
    <s v="PLASA"/>
    <n v="85310074443"/>
    <s v="PLS;CEP;PL84672;NANCY OKTARINA;081382645709;DW;3P-2P;PHOENIX 10 MBPS 280K APS"/>
    <s v="OBCR4;OLMTH81;082113364419;Bu Nancy;20M;200K+10K;0621;TS1;Program Upgrade Speed + Ih Study"/>
    <s v="monic"/>
    <x v="1"/>
    <s v="ardiansyah"/>
    <s v="suami"/>
    <s v="Ya"/>
    <x v="1"/>
    <x v="1"/>
    <s v="ingin mengurangi tagihan"/>
    <m/>
    <x v="0"/>
    <n v="5"/>
    <m/>
    <x v="1"/>
    <n v="4"/>
    <m/>
    <x v="1"/>
    <x v="0"/>
    <x v="0"/>
  </r>
  <r>
    <s v="DIVRE 1"/>
    <n v="5"/>
    <s v="RIDAR"/>
    <x v="0"/>
    <n v="3.00000003276428E+19"/>
    <n v="3.0000000326856499E+19"/>
    <n v="111519200605"/>
    <s v="INETF50M"/>
    <s v="INETF100M"/>
    <d v="2020-08-14T00:00:00"/>
    <d v="2020-08-01T00:00:00"/>
    <n v="13"/>
    <s v="CC WITEL"/>
    <n v="82174143800"/>
    <s v="SOC ; 168792 ; Yudieyha Ria Azmi ; 111519200605 ; 082174143800 ; downgrade ke kecepatan 50 mbps ; 14 Agustus 2020 ; 15.08"/>
    <s v="MYIN017-31072005297;CUST;100 Mbps (New Internet Fair Usage Speed);Yudi Azmi;111519200605/085368883800"/>
    <s v="monic"/>
    <x v="0"/>
    <s v="YUDI AZMI"/>
    <s v="ybs"/>
    <s v="Ya"/>
    <x v="2"/>
    <x v="2"/>
    <s v="tidak bisa di sod"/>
    <m/>
    <x v="1"/>
    <n v="4"/>
    <m/>
    <x v="0"/>
    <m/>
    <m/>
    <x v="1"/>
    <x v="1"/>
    <x v="0"/>
  </r>
  <r>
    <s v="DIVRE 1"/>
    <n v="5"/>
    <s v="RIDAR"/>
    <x v="0"/>
    <n v="3.00000003283451E+19"/>
    <n v="3.0000000328008102E+19"/>
    <n v="111501225409"/>
    <s v="INETC50M"/>
    <s v="INETF100M"/>
    <d v="2020-09-01T00:00:00"/>
    <d v="2020-08-25T00:00:00"/>
    <n v="7"/>
    <s v="INBOUND 147"/>
    <n v="81371433770"/>
    <s v="i147;42614;DOWN;HSI Gamers 50 Mbps 625.000 blm ppn 10% ; bp fiki;111501225409;081371433770;1september2020;11.56"/>
    <s v="[PLSCSR: PL113960]; PBR;FIKI;081371433770;UPGRADE PAKET KE 100MBPS PHOENIX 935K"/>
    <s v="monic"/>
    <x v="1"/>
    <s v="FIKI SANDRA"/>
    <s v="ybs"/>
    <s v="Ya"/>
    <x v="1"/>
    <x v="3"/>
    <s v="terlalu banyak pembayarannya"/>
    <s v="200k"/>
    <x v="2"/>
    <n v="3"/>
    <m/>
    <x v="2"/>
    <n v="3"/>
    <m/>
    <x v="1"/>
    <x v="1"/>
    <x v="1"/>
  </r>
  <r>
    <s v="DIVRE 1"/>
    <n v="5"/>
    <s v="RIDAR"/>
    <x v="0"/>
    <n v="3.0000000329033601E+19"/>
    <n v="3.0000000326197101E+19"/>
    <n v="111526101061"/>
    <s v="INETF10M"/>
    <s v="INETF50M"/>
    <d v="2020-09-18T00:00:00"/>
    <d v="2020-07-18T00:00:00"/>
    <n v="62"/>
    <s v="PLASA"/>
    <n v="81378209969"/>
    <s v="[PLSCSR:PL197540]:WAHYU MUHAMMAD ZULARIF:081378209969:DOWNGRADE SPEED DARI 50 MBPS KE 10 MBPS"/>
    <s v="[PLSCSR;PL197540;NADYA];DRI;WAHYU MUHAMMAD ZULARIF;081378209969;UPGRADE SPEED DARI 10 MBPS KE 50 MBPS PHOENIX"/>
    <s v="monic"/>
    <x v="1"/>
    <s v="suharti"/>
    <s v="ibu"/>
    <s v="Ya"/>
    <x v="0"/>
    <x v="4"/>
    <s v="pemakaian hanya sendiri"/>
    <m/>
    <x v="2"/>
    <n v="3"/>
    <m/>
    <x v="2"/>
    <n v="3"/>
    <m/>
    <x v="1"/>
    <x v="0"/>
    <x v="0"/>
  </r>
  <r>
    <s v="DIVRE 1"/>
    <n v="5"/>
    <s v="RIDAR"/>
    <x v="0"/>
    <n v="3.00000003291694E+19"/>
    <n v="3.00000003264722E+19"/>
    <n v="111522200297"/>
    <s v="INETF20M"/>
    <s v="INETC100M"/>
    <d v="2020-09-21T00:00:00"/>
    <d v="2020-07-22T00:00:00"/>
    <n v="61"/>
    <s v="CC WITEL"/>
    <n v="85363892686"/>
    <s v="SOC : 171903 : Rosdiawan Novaldy : 111522200297 : 085363892686 : migrasi paket dari 2P HSI Gamers kecepatan 100 Mbps ke paket 2P Phonix dengan kecepatan 20 Mbps : 21/09/2020 : 04:40"/>
    <s v="[PLSCSR:PL76867];PBR;Rosdiawan Obby Novaldy;085363892686;MC PAKET GAMERS;100MBPS;1.380.000;Rizki nossa; 22JULI20"/>
    <s v="monic"/>
    <x v="1"/>
    <s v="rosdiawan obby novaldy"/>
    <s v="ybs"/>
    <s v="Ya"/>
    <x v="0"/>
    <x v="5"/>
    <s v="saat diupgrade tidak berpengaruh ,untuk main game tetap lambat juga"/>
    <m/>
    <x v="2"/>
    <n v="3"/>
    <m/>
    <x v="2"/>
    <n v="3"/>
    <m/>
    <x v="2"/>
    <x v="1"/>
    <x v="0"/>
  </r>
  <r>
    <s v="DIVRE 1"/>
    <n v="5"/>
    <s v="RIDAR"/>
    <x v="0"/>
    <n v="3.0000000327836099E+19"/>
    <n v="3.0000000326172799E+19"/>
    <n v="111501226682"/>
    <s v="INETF20M"/>
    <s v="INETF100M"/>
    <d v="2020-08-20T00:00:00"/>
    <d v="2020-07-17T00:00:00"/>
    <n v="34"/>
    <s v="INBOUND 147"/>
    <n v="85364516010"/>
    <s v="i147;42833;DOWN; downgrade speed ke 20 mbps phoenix;robi;111501226682;085364516010;2020-08-19 19:50:50"/>
    <s v="[PLSCSR:PL76867];PBR;ROBI;085364516010;MC;PAKET PHOENIX;100MBPS;935.000;Rizki nosssa; 16JULI20"/>
    <s v="monic"/>
    <x v="1"/>
    <s v="robby"/>
    <s v="suami"/>
    <s v="Ya"/>
    <x v="0"/>
    <x v="5"/>
    <s v="sama saja tetap limit "/>
    <m/>
    <x v="3"/>
    <n v="1"/>
    <s v="tidak bagus banyak gangguan"/>
    <x v="3"/>
    <n v="5"/>
    <m/>
    <x v="1"/>
    <x v="1"/>
    <x v="0"/>
  </r>
  <r>
    <s v="DIVRE 1"/>
    <n v="5"/>
    <s v="RIDAR"/>
    <x v="0"/>
    <n v="3.00000003269707E+19"/>
    <n v="3.0000000322979201E+19"/>
    <n v="111526101538"/>
    <s v="INETF50M"/>
    <s v="INETF200M"/>
    <d v="2020-08-04T00:00:00"/>
    <d v="2020-05-06T00:00:00"/>
    <n v="90"/>
    <s v="PLASA"/>
    <n v="82336576468"/>
    <s v="[PLSCSR:PL197540]:NURHAINI MANGUNSONG:082336576468:DOWNGRADE SPEED DARI 100 MBPS KE 50 MBPS"/>
    <s v="[PLSCSR;PL197540;NADYA];DRI;NURHAINI MANGUNSONG;082336576468;UPGRADE SPEED DARI 100 MBPS KE 200 MBPS PRESTIGE"/>
    <s v="monic"/>
    <x v="1"/>
    <s v="NURHAINI MANGUNSONG"/>
    <s v="ybs"/>
    <s v="Ya"/>
    <x v="0"/>
    <x v="0"/>
    <s v="tidak terpakai"/>
    <m/>
    <x v="1"/>
    <n v="4"/>
    <m/>
    <x v="1"/>
    <n v="4"/>
    <m/>
    <x v="2"/>
    <x v="1"/>
    <x v="0"/>
  </r>
  <r>
    <s v="DIVRE 4"/>
    <n v="31"/>
    <s v="KUDUS"/>
    <x v="0"/>
    <n v="3.0000000327546798E+19"/>
    <n v="3.0000000317428601E+19"/>
    <n v="141571101939"/>
    <s v="INETF50M"/>
    <s v="INETF100M"/>
    <d v="2020-08-13T00:00:00"/>
    <d v="2019-11-13T00:00:00"/>
    <n v="274"/>
    <s v="PLASA"/>
    <n v="85226470135"/>
    <s v="PLS;PAT;PL44089;SARMIDI;085226470135;DOWNGRADE 50MBPS SINGLE PLAY;APS"/>
    <s v="[PLSCSR:PL63928];PAT;VERA;SARMIDI;085226470135;IH 100M;1P ONLY;1260K"/>
    <s v="monic"/>
    <x v="1"/>
    <s v="samidi"/>
    <s v="ybs"/>
    <s v="Ya"/>
    <x v="1"/>
    <x v="3"/>
    <s v="keberatan biayanya"/>
    <s v="1jtk"/>
    <x v="0"/>
    <n v="5"/>
    <m/>
    <x v="3"/>
    <n v="5"/>
    <m/>
    <x v="1"/>
    <x v="0"/>
    <x v="0"/>
  </r>
  <r>
    <s v="DIVRE 4"/>
    <n v="31"/>
    <s v="KUDUS"/>
    <x v="0"/>
    <n v="3.0000000328344498E+19"/>
    <n v="3.0000000326046802E+19"/>
    <n v="146593110115"/>
    <s v="INETF10M"/>
    <s v="INETF20M"/>
    <d v="2020-09-10T00:00:00"/>
    <d v="2020-07-15T00:00:00"/>
    <n v="57"/>
    <s v="PLASA"/>
    <n v="81542478188"/>
    <s v="PLSCSR;PL97833;2P-2P;PAKET PHOENIX PINDAH KE PAKET INET TV 10 MBPS;MUHAMMAD KHOIRUZZAD;081542478188;01-09-2020"/>
    <s v="PLSCSR;PL97833;JPR;UPGRED SPEED 20 MBPS;MUHAMMAD KHOIRUZZAD;081542478188;14-07-2020"/>
    <s v="monic"/>
    <x v="1"/>
    <s v="MUHAMMAD KHOIRUZZAD"/>
    <s v="ybs"/>
    <s v="Ya"/>
    <x v="3"/>
    <x v="6"/>
    <m/>
    <m/>
    <x v="4"/>
    <m/>
    <m/>
    <x v="0"/>
    <m/>
    <m/>
    <x v="3"/>
    <x v="0"/>
    <x v="2"/>
  </r>
  <r>
    <s v="DIVRE 4"/>
    <n v="31"/>
    <s v="KUDUS"/>
    <x v="0"/>
    <n v="3.00000003269178E+19"/>
    <n v="3.00000003248797E+19"/>
    <n v="142401109798"/>
    <s v="INETF50M"/>
    <s v="INETF100M"/>
    <d v="2020-08-03T00:00:00"/>
    <d v="2020-06-23T00:00:00"/>
    <n v="41"/>
    <s v="PLASA"/>
    <n v="2912914918"/>
    <s v="PLS;KDS;PL60364;FRAN KURNIAWAN; 082220072500;DOWNGRADE 50MBPS PHOENIX @575RB"/>
    <s v="PLS;KDS;PL44149;B1278NRI;KURNIAWAN;08562653773;IH100MBPHONENIX-935K;13.25;23-6-2020;,......"/>
    <s v="monic"/>
    <x v="1"/>
    <s v="nugroho"/>
    <s v="anak"/>
    <s v="Ya"/>
    <x v="0"/>
    <x v="7"/>
    <s v="yang mengontrak dirumah pelanggan hanya ingin dikecepatan 50mbps"/>
    <m/>
    <x v="0"/>
    <n v="5"/>
    <m/>
    <x v="3"/>
    <n v="5"/>
    <m/>
    <x v="1"/>
    <x v="0"/>
    <x v="0"/>
  </r>
  <r>
    <s v="DIVRE 4"/>
    <n v="31"/>
    <s v="KUDUS"/>
    <x v="0"/>
    <n v="3.0000000328964899E+19"/>
    <n v="3.0000000325842399E+19"/>
    <n v="146570111382"/>
    <s v="INETF20M"/>
    <s v="INETF100M"/>
    <d v="2020-09-17T00:00:00"/>
    <d v="2020-07-08T00:00:00"/>
    <n v="71"/>
    <s v="PLASA"/>
    <n v="82300038010"/>
    <s v="PLSCSR ;RMB ;PL197997 ;PERMINTAAN RUSMANI; 08995600333 ;MO_INET ONLY 20MBPS;ACC IKKE CTB"/>
    <s v="MYIN017-08072001546;CUST;100 Mbps (New Internet Fair Usage Speed);Ismawati;146570111382/08995600333"/>
    <s v="monic"/>
    <x v="0"/>
    <s v="ABDUL AZIZ"/>
    <s v="ybs"/>
    <s v="Ya"/>
    <x v="0"/>
    <x v="0"/>
    <s v="sudah jarang dipakai"/>
    <m/>
    <x v="2"/>
    <n v="3"/>
    <s v="tidak pernah sampai di 100mbps"/>
    <x v="0"/>
    <m/>
    <m/>
    <x v="1"/>
    <x v="0"/>
    <x v="0"/>
  </r>
  <r>
    <s v="DIVRE 4"/>
    <n v="31"/>
    <s v="KUDUS"/>
    <x v="0"/>
    <n v="3.00000003286492E+19"/>
    <n v="3.00000003171292E+19"/>
    <n v="142599100041"/>
    <s v="INETFL10M"/>
    <s v="INETF20M"/>
    <d v="2020-09-08T00:00:00"/>
    <d v="2019-11-04T00:00:00"/>
    <n v="309"/>
    <s v="PLASA"/>
    <n v="82326317457"/>
    <s v="PLSCSR;PL44089;PAT;KUKUH;LIZAM;082326317457;DOWNGRADE 10MBPS 260K;APS"/>
    <s v="[PLSCSR:PL63928];PAT;VERA;ZUHDI;082322498322;IH 20M;2P NETZ 2 STREAMIX 330K"/>
    <s v="monic"/>
    <x v="1"/>
    <s v="AHMAD ZUHDI"/>
    <s v="ybs"/>
    <s v="Ya"/>
    <x v="0"/>
    <x v="7"/>
    <s v="pemakaian hanya ber2"/>
    <m/>
    <x v="1"/>
    <n v="4"/>
    <m/>
    <x v="1"/>
    <n v="4"/>
    <m/>
    <x v="2"/>
    <x v="1"/>
    <x v="0"/>
  </r>
  <r>
    <s v="DIVRE 4"/>
    <n v="31"/>
    <s v="KUDUS"/>
    <x v="0"/>
    <n v="3.0000000329092399E+19"/>
    <n v="3.0000000324906299E+19"/>
    <n v="142507101045"/>
    <s v="INETC20M"/>
    <s v="INETF30M"/>
    <d v="2020-09-29T00:00:00"/>
    <d v="2020-06-23T00:00:00"/>
    <n v="98"/>
    <s v="INBOUND 147"/>
    <n v="85225516542"/>
    <s v="i147;63833;MIG;migrasi paket dari 1p INET ke 2p HSI GAMERS kec 20mbps harga 395.000 + ppn 10%;NENSI SETYAWATI;142507101045; 081225181808 ;9/19/2020;2:49 PM"/>
    <s v="MYIN017-23062001762;CUST;30 Mbps (New Internet Fair Usage Speed);Nensi Setyawati;142507101045/082324102201"/>
    <s v="monic"/>
    <x v="0"/>
    <s v="ahmad"/>
    <s v="pj"/>
    <s v="Tidak"/>
    <x v="4"/>
    <x v="8"/>
    <m/>
    <m/>
    <x v="4"/>
    <m/>
    <m/>
    <x v="0"/>
    <m/>
    <m/>
    <x v="3"/>
    <x v="0"/>
    <x v="2"/>
  </r>
  <r>
    <s v="DIVRE 4"/>
    <n v="31"/>
    <s v="KUDUS"/>
    <x v="0"/>
    <n v="3.0000000328409899E+19"/>
    <n v="3.0000000323205001E+19"/>
    <n v="141571101089"/>
    <s v="INETF50M"/>
    <s v="INETF100M"/>
    <d v="2020-09-03T00:00:00"/>
    <d v="2020-05-14T00:00:00"/>
    <n v="112"/>
    <s v="PLASA"/>
    <n v="81391309941"/>
    <s v="PLSCSR;PL44089;PAT;KUKUH;AGUS;02954790195;2P 50M STREAMIX;615K"/>
    <s v="MYIN017-13052000964;CUST;100 Mbps (New Internet Fair Usage Speed);Agus Pranoto;141571101089/081391309941_x0009_"/>
    <s v="monic"/>
    <x v="0"/>
    <s v="AGUS PRANOTO"/>
    <s v="ybs"/>
    <s v="Ya"/>
    <x v="1"/>
    <x v="3"/>
    <s v="keberatan biayanya"/>
    <s v="900k"/>
    <x v="5"/>
    <n v="2"/>
    <s v="fupnya menurun drastis"/>
    <x v="0"/>
    <m/>
    <m/>
    <x v="2"/>
    <x v="1"/>
    <x v="0"/>
  </r>
  <r>
    <s v="DIVRE 4"/>
    <n v="31"/>
    <s v="KUDUS"/>
    <x v="0"/>
    <n v="3.00000003277952E+19"/>
    <n v="3.0000000326368801E+19"/>
    <n v="146539101871"/>
    <s v="INETF20M"/>
    <s v="INETF50M"/>
    <d v="2020-08-19T00:00:00"/>
    <d v="2020-07-22T00:00:00"/>
    <n v="28"/>
    <s v="PLASA"/>
    <n v="82122795049"/>
    <s v="PLS;JPR;PL84603; DG 3P PAKET PENU BERKH ; WWAWAN SUKARDI 20 MBPS"/>
    <s v="PLSCSR;PL83152;JPR;PRISTY;UPGRADE;20-50MBPS;KAPIT,SH_x0009__x0009_146539101871_x0009__x0009_082122795049"/>
    <s v="monic"/>
    <x v="1"/>
    <s v="wawan"/>
    <s v="pj"/>
    <s v="Ya"/>
    <x v="0"/>
    <x v="5"/>
    <s v="setelah diupgrade sama saja seperti dikecepatan sebelumnya"/>
    <m/>
    <x v="1"/>
    <n v="4"/>
    <m/>
    <x v="0"/>
    <m/>
    <m/>
    <x v="1"/>
    <x v="1"/>
    <x v="0"/>
  </r>
  <r>
    <s v="DIVRE 4"/>
    <n v="31"/>
    <s v="KUDUS"/>
    <x v="0"/>
    <n v="3.0000000327681401E+19"/>
    <n v="3.0000000321831698E+19"/>
    <n v="142551103331"/>
    <s v="INETF20M"/>
    <s v="INETF100M"/>
    <d v="2020-08-15T00:00:00"/>
    <d v="2020-04-11T00:00:00"/>
    <n v="126"/>
    <s v="CC WITEL"/>
    <n v="85726353944"/>
    <s v="IN73348952[142551103331/agus  /085726353944 ] 142551103331 / agus  / downgrade ke 20 mbps inet only harga 330K blm PPN 10%"/>
    <s v="MYIN017-10042000390;CUST;100 Mbps (New Internet Fair Usage Speed);agus yono;142551103331/085726353944"/>
    <s v="monic"/>
    <x v="0"/>
    <s v="agus sulistiono"/>
    <s v="ybs"/>
    <s v="Ya"/>
    <x v="0"/>
    <x v="4"/>
    <s v="warungnya sedang sepi"/>
    <m/>
    <x v="0"/>
    <n v="5"/>
    <m/>
    <x v="0"/>
    <m/>
    <m/>
    <x v="1"/>
    <x v="1"/>
    <x v="0"/>
  </r>
  <r>
    <s v="DIVRE 4"/>
    <n v="31"/>
    <s v="KUDUS"/>
    <x v="0"/>
    <n v="3.0000000328394699E+19"/>
    <n v="3.0000000323935199E+19"/>
    <n v="142539101053"/>
    <s v="INETF20M"/>
    <s v="INETF30M"/>
    <d v="2020-09-03T00:00:00"/>
    <d v="2020-06-02T00:00:00"/>
    <n v="93"/>
    <s v="PLASA"/>
    <n v="82126734684"/>
    <s v="PLS;JPR;PL84603;DG PAKET 20 MBPS EDWIN NICHOLAS; 082126734684"/>
    <s v="PLS;JPR;PL84603;UPGRADE 30 MBPS"/>
    <s v="monic"/>
    <x v="1"/>
    <s v="LIE LIAN FONG"/>
    <s v="ybs"/>
    <s v="Ya"/>
    <x v="1"/>
    <x v="3"/>
    <s v="tagihannya terlalu mahal"/>
    <s v="400k"/>
    <x v="1"/>
    <n v="4"/>
    <m/>
    <x v="1"/>
    <n v="4"/>
    <m/>
    <x v="1"/>
    <x v="0"/>
    <x v="0"/>
  </r>
  <r>
    <s v="DIVRE 4"/>
    <n v="31"/>
    <s v="KUDUS"/>
    <x v="0"/>
    <n v="3.00000003294556E+19"/>
    <n v="3.0000000322186199E+19"/>
    <n v="142598103409"/>
    <s v="INETC40M"/>
    <s v="INETF50M"/>
    <d v="2020-09-29T00:00:00"/>
    <d v="2020-04-20T00:00:00"/>
    <n v="162"/>
    <s v="PLASA"/>
    <n v="82322210569"/>
    <s v="PLSCSR ;RMB ;PL197997 ;PERMINTAAN SUKRAN ; 082322210569;MO_1P KE 3P UP GAMER 40MBPS;ACC IKKE CTB"/>
    <s v="PLS;RMB;PL197997;PERM_SUKRAN; 08122920582;MO_INET-ONLY-50MBPS"/>
    <s v="monic"/>
    <x v="1"/>
    <s v="SUKRAN AL ABD SYUKUR H"/>
    <s v="ybs"/>
    <s v="Ya"/>
    <x v="2"/>
    <x v="9"/>
    <s v="pelanggan down grade karena paket"/>
    <m/>
    <x v="2"/>
    <n v="3"/>
    <m/>
    <x v="1"/>
    <n v="4"/>
    <m/>
    <x v="1"/>
    <x v="1"/>
    <x v="0"/>
  </r>
  <r>
    <s v="DIVRE 4"/>
    <n v="31"/>
    <s v="KUDUS"/>
    <x v="0"/>
    <n v="3.00000003285837E+19"/>
    <n v="3.0000000317219901E+19"/>
    <n v="142401101676"/>
    <s v="INETF10M"/>
    <s v="INETF20M"/>
    <d v="2020-09-07T00:00:00"/>
    <d v="2019-11-09T00:00:00"/>
    <n v="303"/>
    <s v="PLASA"/>
    <n v="8156519467"/>
    <s v="PLS;KDS;PL60364;SUBARI ; 08156519467;UPGRADE TMBAH LAYANAN USEETV 10MBPS @280RB"/>
    <s v="PLS;KDS;PL44149;B1278NRISOEBARI;08156519467;IH20MPHOENIX-280K;9.40;7-11-2019;......"/>
    <s v="monic"/>
    <x v="1"/>
    <s v="SOEBARI"/>
    <s v="ybs"/>
    <s v="Tidak"/>
    <x v="4"/>
    <x v="8"/>
    <m/>
    <m/>
    <x v="4"/>
    <m/>
    <m/>
    <x v="0"/>
    <m/>
    <m/>
    <x v="3"/>
    <x v="0"/>
    <x v="2"/>
  </r>
  <r>
    <s v="DIVRE 4"/>
    <n v="31"/>
    <s v="KUDUS"/>
    <x v="0"/>
    <n v="3.0000000329037398E+19"/>
    <n v="3.000000032746E+19"/>
    <n v="142598103037"/>
    <s v="INETF20M"/>
    <s v="INETF50M"/>
    <d v="2020-09-18T00:00:00"/>
    <d v="2020-08-11T00:00:00"/>
    <n v="38"/>
    <s v="PLASA"/>
    <n v="82134796682"/>
    <s v="PLSCSR ;RMB ;PL197997 ;PERMINTAAN ZAINUDDIN; 082134796682;MO_INET ONLY 20MBPS;ACC IKKE CTB"/>
    <s v="PLSCSR ;RMB ;PL197997 ;PERMINTAAN ZAINUDDIN; 082134796682;MO_UPGRADE SINGLE PLAY 50MBPS"/>
    <s v="monic"/>
    <x v="1"/>
    <s v="ZAINUDDIN"/>
    <s v="ybs"/>
    <s v="Ya"/>
    <x v="0"/>
    <x v="5"/>
    <s v="di50mbps sering gangguan terus"/>
    <m/>
    <x v="1"/>
    <n v="4"/>
    <m/>
    <x v="3"/>
    <n v="5"/>
    <m/>
    <x v="2"/>
    <x v="1"/>
    <x v="0"/>
  </r>
  <r>
    <s v="DIVRE 7"/>
    <n v="52"/>
    <s v="MAKASSAR"/>
    <x v="0"/>
    <n v="3.00000003277363E+19"/>
    <n v="3.0000000324914299E+19"/>
    <n v="172101812766"/>
    <s v="INETF20M"/>
    <s v="INETF100M"/>
    <d v="2020-08-17T00:00:00"/>
    <d v="2020-06-24T00:00:00"/>
    <n v="54"/>
    <s v="INBOUND 147"/>
    <n v="85100100238"/>
    <s v="i147;42353;CA Salah satu;pelanggan ingin cabut iptv dan migrasi dr 3p prestige 100mbps ke phoenix (inet dan telp) kec 20mbps harga 345k blm ppn 10% retensi nok karena penggunaan sudah berkurang;SUDIANTO;172101812766;081241113089;17agustus2020;10.36"/>
    <s v="PLSCSR;PL85347;BAL;FENDY;CAROLINA;085241808896;UP 100 MBPS PHOENIX"/>
    <s v="monic"/>
    <x v="1"/>
    <s v="avid"/>
    <s v="pj"/>
    <s v="Ya"/>
    <x v="0"/>
    <x v="5"/>
    <s v="sama saja tetap lambat,tidak ada perubahannya"/>
    <m/>
    <x v="3"/>
    <n v="1"/>
    <s v="lambat"/>
    <x v="0"/>
    <m/>
    <m/>
    <x v="1"/>
    <x v="2"/>
    <x v="0"/>
  </r>
  <r>
    <s v="DIVRE 7"/>
    <n v="52"/>
    <s v="MAKASSAR"/>
    <x v="0"/>
    <n v="3.0000000328085098E+19"/>
    <n v="3.0000000325213299E+19"/>
    <n v="172108314638"/>
    <s v="INETF20M"/>
    <s v="INETF40M"/>
    <d v="2020-08-27T00:00:00"/>
    <d v="2020-06-29T00:00:00"/>
    <n v="59"/>
    <s v="CC WITEL"/>
    <n v="82187643588"/>
    <s v="DBS/R7-MKS/MO_1P;Inet;40Mbps - 1P;Inet;20Mbps/Pic;St.Hamsinah;082187643588"/>
    <s v="DBS/R7-MKS/MO_SinglePlay;Inet20Mbps - 1P;Inet;40Mbps/Pic;SittiHamsinah;082187643588"/>
    <s v="monic"/>
    <x v="1"/>
    <s v="AYU "/>
    <s v="ybs"/>
    <s v="Ya"/>
    <x v="0"/>
    <x v="0"/>
    <s v="sudah tidak digunakan untuk ujian"/>
    <m/>
    <x v="1"/>
    <n v="4"/>
    <m/>
    <x v="0"/>
    <m/>
    <m/>
    <x v="1"/>
    <x v="0"/>
    <x v="2"/>
  </r>
  <r>
    <s v="DIVRE 7"/>
    <n v="52"/>
    <s v="MAKASSAR"/>
    <x v="0"/>
    <n v="3.0000000328595599E+19"/>
    <n v="3.0000000321306702E+19"/>
    <n v="172103819078"/>
    <s v="INETF50M"/>
    <s v="INETF100M"/>
    <d v="2020-09-07T00:00:00"/>
    <d v="2020-03-26T00:00:00"/>
    <n v="165"/>
    <s v="PLASA"/>
    <n v="85299468848"/>
    <s v="PLS;PTR;PL119646;DIAN 08991962439;DOWNGRADE PRESTIGE 50MBPS"/>
    <s v="MYIN017-26032001100;[MOSS]; 100 Mbps (New Internet Fair Usage Speed);PT GARUDA ABADI;172103819078/082345441495;SOURCE:MOSS"/>
    <s v="monic"/>
    <x v="0"/>
    <s v="PUTRI HANDAYANI "/>
    <s v="ybs"/>
    <s v="Ya"/>
    <x v="0"/>
    <x v="0"/>
    <s v="kantornya sedang tutup"/>
    <m/>
    <x v="2"/>
    <n v="3"/>
    <m/>
    <x v="2"/>
    <n v="3"/>
    <m/>
    <x v="1"/>
    <x v="3"/>
    <x v="1"/>
  </r>
  <r>
    <s v="DIVRE 7"/>
    <n v="52"/>
    <s v="MAKASSAR"/>
    <x v="0"/>
    <n v="3.0000000327500702E+19"/>
    <n v="3.00000003257153E+19"/>
    <n v="172101149917"/>
    <s v="INETF10M"/>
    <s v="INETF50M"/>
    <d v="2020-08-12T00:00:00"/>
    <d v="2020-07-06T00:00:00"/>
    <n v="37"/>
    <s v="PLASA"/>
    <n v="81355027447"/>
    <s v="PLS;SBAL;PL85347;H SYAHRULLAH;081355027447;DOWN 10 MBOPS STREAMIX"/>
    <s v="PLSCSR;PL197480;BAL;SUCI;H. SYAHRULLAH;081355027447;UPGRADE 50 MBPS STREAMIX"/>
    <s v="monic"/>
    <x v="1"/>
    <s v="H. SYAHRULLAH"/>
    <s v="ybs"/>
    <s v="Ya"/>
    <x v="0"/>
    <x v="0"/>
    <s v="tidak pernah dipakai"/>
    <m/>
    <x v="0"/>
    <n v="5"/>
    <m/>
    <x v="2"/>
    <n v="3"/>
    <m/>
    <x v="1"/>
    <x v="0"/>
    <x v="1"/>
  </r>
  <r>
    <s v="DIVRE 1"/>
    <n v="9"/>
    <s v="SUMSEL"/>
    <x v="0"/>
    <n v="3.0000000328822698E+19"/>
    <n v="3.0000000321723199E+19"/>
    <n v="111707111056"/>
    <s v="INETF20M"/>
    <s v="INETF50M"/>
    <d v="2020-09-12T00:00:00"/>
    <d v="2020-04-07T00:00:00"/>
    <n v="158"/>
    <s v="INBOUND 147"/>
    <n v="8122020950"/>
    <s v="i147;42417;DOWN;  migrasi  (  downgrade )    dari netizen II 50 mbps  ke streamix kec 20 mbps   varian  indihome study   harga 385k blm 10% ;ADI ;111707111056;085839619103;12  sept 2020;15.24"/>
    <s v="MYIN017-05042000787;CUST;50 Mbps (New Internet Fair Usage Speed);Adi wijaya;111707111056/08122020950"/>
    <s v="monic"/>
    <x v="0"/>
    <s v="Adi Wijaya T."/>
    <s v="ybs"/>
    <s v="Ya"/>
    <x v="0"/>
    <x v="0"/>
    <s v="sudah tidak butuh internet"/>
    <m/>
    <x v="0"/>
    <n v="5"/>
    <m/>
    <x v="0"/>
    <m/>
    <m/>
    <x v="1"/>
    <x v="2"/>
    <x v="0"/>
  </r>
  <r>
    <s v="DIVRE 1"/>
    <n v="9"/>
    <s v="SUMSEL"/>
    <x v="0"/>
    <n v="3.00000003281442E+19"/>
    <n v="3.0000000326948499E+19"/>
    <n v="111744101623"/>
    <s v="INETF50M"/>
    <s v="INETF100M"/>
    <d v="2020-08-28T00:00:00"/>
    <d v="2020-08-03T00:00:00"/>
    <n v="25"/>
    <s v="CC WITEL"/>
    <n v="82378479557"/>
    <s v="SOC ; 168837; MARRIPATU QORIA ; 111744101623 ; 082377838485 ; Cabut Telepon dan Downgrade ke 1P internet only kecepatan 50 Mbps ; 28.08.2020 ; 12.28"/>
    <s v="MYIN017-03082000565;CUST;100 Mbps (New Internet Fair Usage Speed);sutrisno;111744101623/082377838485"/>
    <s v="monic"/>
    <x v="0"/>
    <s v="ahyar"/>
    <s v="pj"/>
    <s v="Ya"/>
    <x v="0"/>
    <x v="7"/>
    <s v="cukup dikecepatan 50mbps"/>
    <m/>
    <x v="0"/>
    <n v="5"/>
    <m/>
    <x v="0"/>
    <m/>
    <m/>
    <x v="1"/>
    <x v="0"/>
    <x v="0"/>
  </r>
  <r>
    <s v="DIVRE 1"/>
    <n v="11"/>
    <s v="LAMPUNG"/>
    <x v="0"/>
    <n v="3.0000000328654402E+19"/>
    <n v="3.0000000325029999E+19"/>
    <n v="111808105204"/>
    <s v="INETF50M"/>
    <s v="INETF100M"/>
    <d v="2020-09-08T00:00:00"/>
    <d v="2020-06-25T00:00:00"/>
    <n v="75"/>
    <s v="PLASA"/>
    <n v="81272061831"/>
    <s v="PLS;MJP;PL200088;APS SURYO;_x0009_08127207237;CBT TELPDAN DOWNGRADE 50MBPS"/>
    <s v="MYIN017-25062000463;CUST;100 Mbps (New Internet Fair Usage Speed);Suryo;111808105204/081273417314"/>
    <s v="monic"/>
    <x v="0"/>
    <s v="suryo sularso SE"/>
    <s v="ybs"/>
    <s v="Ya"/>
    <x v="0"/>
    <x v="7"/>
    <s v="cukup dikecepatan 50mbps,dan tagihannya juga sebelumnya tidak sesuai dengan di aplikasi"/>
    <m/>
    <x v="0"/>
    <n v="5"/>
    <m/>
    <x v="0"/>
    <m/>
    <m/>
    <x v="1"/>
    <x v="2"/>
    <x v="0"/>
  </r>
  <r>
    <s v="DIVRE 1"/>
    <n v="11"/>
    <s v="LAMPUNG"/>
    <x v="0"/>
    <n v="3.0000000329091899E+19"/>
    <n v="3.0000000324290802E+19"/>
    <n v="111802120532"/>
    <s v="INETF20M"/>
    <s v="INETF50M"/>
    <d v="2020-09-19T00:00:00"/>
    <d v="2020-06-12T00:00:00"/>
    <n v="99"/>
    <s v="INBOUND 147"/>
    <n v="82185372666"/>
    <s v="i147;42409;CA salah satu;Cabut Telpon &amp; Pindah Streamix 20 Mbps ( 385K + ppn );Bp Ari;111802120532;082185372666;19/09/2020;16.31"/>
    <s v="MYIN017-11062002398;CUST;50 Mbps (New Internet Fair Usage Speed);ARI WIJAYA;111802120532/082185372666"/>
    <s v="monic"/>
    <x v="0"/>
    <s v="ari wijaya"/>
    <s v="ybs"/>
    <s v="Ya"/>
    <x v="0"/>
    <x v="5"/>
    <s v="sudah diupgrade sama saja dikecepatan sebelumnya"/>
    <m/>
    <x v="2"/>
    <n v="3"/>
    <m/>
    <x v="0"/>
    <m/>
    <m/>
    <x v="2"/>
    <x v="1"/>
    <x v="0"/>
  </r>
  <r>
    <s v="DIVRE 7"/>
    <n v="52"/>
    <s v="MAKASSAR"/>
    <x v="0"/>
    <n v="3.0000000329252999E+19"/>
    <n v="3.00000003259573E+19"/>
    <n v="172111217548"/>
    <s v="INETF50M"/>
    <s v="INETF100M"/>
    <d v="2020-09-23T00:00:00"/>
    <d v="2020-07-11T00:00:00"/>
    <n v="74"/>
    <s v="INBOUND 147"/>
    <n v="82271308741"/>
    <s v="i147;42257;DOWN; 50 mbps prestige 825.000 blm ppn 10%;bp anadri ;04118953375;082271308741;22/09/2020;20:59"/>
    <s v="MYIN017-11072004359;CUST;100 Mbps (New Internet Fair Usage Speed);Andri hasanuddin;172111217548/082271308741"/>
    <s v="monic"/>
    <x v="0"/>
    <s v="Andri hasanuddin"/>
    <s v="ybs"/>
    <s v="Ya"/>
    <x v="0"/>
    <x v="0"/>
    <s v="pemakaian tidak terlalu maksimal"/>
    <m/>
    <x v="2"/>
    <n v="3"/>
    <m/>
    <x v="0"/>
    <m/>
    <m/>
    <x v="3"/>
    <x v="0"/>
    <x v="2"/>
  </r>
  <r>
    <s v="DIVRE 7"/>
    <n v="52"/>
    <s v="MAKASSAR"/>
    <x v="0"/>
    <n v="3.0000000327774102E+19"/>
    <n v="3.0000000324178801E+19"/>
    <n v="172109217607"/>
    <s v="INETF20M"/>
    <s v="INETF30M"/>
    <d v="2020-08-18T00:00:00"/>
    <d v="2020-06-08T00:00:00"/>
    <n v="71"/>
    <s v="PLASA"/>
    <n v="85395207925"/>
    <s v="PLS;PKN;PL082728;SALMIAH;085395207925;RETENSI DOWN PAKET STREAMIX 20MBPS"/>
    <s v="PLS;PKN;PL082728;SALMIAH;085395207925;UPGRADE 30MBPS PAKET FIT"/>
    <s v="monic"/>
    <x v="1"/>
    <s v="SALMIAH"/>
    <s v="ybs"/>
    <s v="Ya"/>
    <x v="0"/>
    <x v="4"/>
    <s v="pemakaian sudah berkurang"/>
    <m/>
    <x v="2"/>
    <n v="3"/>
    <m/>
    <x v="1"/>
    <n v="4"/>
    <m/>
    <x v="1"/>
    <x v="0"/>
    <x v="0"/>
  </r>
  <r>
    <s v="DIVRE 4"/>
    <n v="30"/>
    <s v="SOLO"/>
    <x v="0"/>
    <n v="3.0000000328018698E+19"/>
    <n v="3.0000000323321598E+19"/>
    <n v="141504109079"/>
    <s v="INETF10M"/>
    <s v="INETF50M"/>
    <d v="2020-08-28T00:00:00"/>
    <d v="2020-05-17T00:00:00"/>
    <n v="103"/>
    <s v="PLASA"/>
    <n v="81226963779"/>
    <s v="BTLCA;PL114042;DG 2P-1P INET ONLY 10M  SEAMLESS;RP 260KPPN;ANDIK;081226963779;INFOOK;IQMAH"/>
    <s v="MYIN017-16052000170;CUST;50 Mbps (New Internet Fair Usage Speed);andik febrian;141504109079/081226963779"/>
    <s v="monic"/>
    <x v="0"/>
    <s v="ANDIK FEBRIAN"/>
    <s v="ybs"/>
    <s v="Ya"/>
    <x v="0"/>
    <x v="0"/>
    <s v="jarang dipakai"/>
    <m/>
    <x v="2"/>
    <n v="3"/>
    <m/>
    <x v="0"/>
    <m/>
    <m/>
    <x v="1"/>
    <x v="0"/>
    <x v="3"/>
  </r>
  <r>
    <s v="DIVRE 4"/>
    <n v="30"/>
    <s v="SOLO"/>
    <x v="0"/>
    <n v="3.0000000328419701E+19"/>
    <n v="3.00000003276626E+19"/>
    <n v="143592103025"/>
    <s v="INETF20M"/>
    <s v="INETF40M"/>
    <d v="2020-09-03T00:00:00"/>
    <d v="2020-08-14T00:00:00"/>
    <n v="20"/>
    <s v="INBOUND 147"/>
    <n v="81393910819"/>
    <s v="i147;42564;DOWN; phoenix 20 mbps; PUSPASARI ;143592103025;081393910819;3/09/2020;5:30"/>
    <s v="MYIN017-14082001898;CUST;40 Mbps (New Internet Fair Usage Speed);Aditya teguh w;143592103025/082249505151"/>
    <s v="monic"/>
    <x v="0"/>
    <s v="PUSPASARI"/>
    <s v="ybs"/>
    <s v="Ya"/>
    <x v="0"/>
    <x v="0"/>
    <s v="penggunaan tidak terlalu banyak"/>
    <m/>
    <x v="1"/>
    <n v="4"/>
    <m/>
    <x v="0"/>
    <m/>
    <m/>
    <x v="1"/>
    <x v="0"/>
    <x v="0"/>
  </r>
  <r>
    <s v="DIVRE 4"/>
    <n v="30"/>
    <s v="SOLO"/>
    <x v="0"/>
    <n v="3.0000000328337101E+19"/>
    <n v="3.00000003279466E+19"/>
    <n v="143565102263"/>
    <s v="INETF20M"/>
    <s v="INETF50M"/>
    <d v="2020-09-01T00:00:00"/>
    <d v="2020-08-24T00:00:00"/>
    <n v="8"/>
    <s v="PLASA"/>
    <m/>
    <s v="DG INTERNET SINGLE PLAY 20MBPS ; PELURUSAN BW"/>
    <s v="SP40602/KOPEGTEL SOLO/ZULKARNAEN IBNU SUMANTRI/R4/SOLO/UPGRADE BW INTERNET SINGLE PLAY 50MBPS/PIC AZIS +62 897-5074-571/ACHMAD"/>
    <s v="monic"/>
    <x v="1"/>
    <s v="AZIZ COMP"/>
    <s v="ybs"/>
    <s v="Ya"/>
    <x v="2"/>
    <x v="10"/>
    <s v="pelanggan permintaan upspeed ke 20mbps namun  diupgrade ke 50mbps"/>
    <m/>
    <x v="4"/>
    <m/>
    <m/>
    <x v="3"/>
    <n v="5"/>
    <m/>
    <x v="1"/>
    <x v="0"/>
    <x v="0"/>
  </r>
  <r>
    <s v="DIVRE 4"/>
    <n v="30"/>
    <s v="SOLO"/>
    <x v="0"/>
    <n v="3.0000000326982902E+19"/>
    <n v="3.0000000323079201E+19"/>
    <n v="141555107952"/>
    <s v="INETF20M"/>
    <s v="INETF50M"/>
    <d v="2020-08-04T00:00:00"/>
    <d v="2020-05-11T00:00:00"/>
    <n v="85"/>
    <s v="CC WITEL"/>
    <n v="82138185301"/>
    <s v="IN72516114; DG 50MB-20MB;[141555107952/irham/082138185301]"/>
    <s v="MYIN017-11052001195;CUST;50 Mbps (New Internet Fair Usage Speed);IRHAM ADI PRASETYO;141555107952/082138185301"/>
    <s v="monic"/>
    <x v="0"/>
    <s v="IRHAM ADI PRASETYO"/>
    <s v="ybs"/>
    <s v="Ya"/>
    <x v="1"/>
    <x v="3"/>
    <s v="terlalu mahal"/>
    <s v="200-300k"/>
    <x v="1"/>
    <n v="4"/>
    <m/>
    <x v="0"/>
    <m/>
    <m/>
    <x v="1"/>
    <x v="0"/>
    <x v="0"/>
  </r>
  <r>
    <s v="DIVRE 4"/>
    <n v="30"/>
    <s v="SOLO"/>
    <x v="0"/>
    <n v="3.0000000328138498E+19"/>
    <n v="3.0000000318918799E+19"/>
    <n v="143526100795"/>
    <s v="INETF10M"/>
    <s v="INETF50M"/>
    <d v="2020-08-28T00:00:00"/>
    <d v="2020-01-09T00:00:00"/>
    <n v="232"/>
    <s v="PLASA"/>
    <n v="8562827052"/>
    <s v="BTLCA;PL91058;DG;2P-2P;50M-10M;PHOENIX;280K;USAHA SEPI;BAGUS(PEMILIK);08562827052"/>
    <s v="[PLSCSR:PL92058]:KAS;ANIEK;BAGUS;08562827052;UPGRADE;10MB-50MB;2P;PHOENIX;575K"/>
    <s v="monic"/>
    <x v="1"/>
    <s v="bagus setiono, S.Pd"/>
    <s v="ybs"/>
    <s v="Ya"/>
    <x v="0"/>
    <x v="4"/>
    <s v="usaha foto copynya sedang sepi"/>
    <m/>
    <x v="0"/>
    <n v="5"/>
    <m/>
    <x v="3"/>
    <n v="5"/>
    <m/>
    <x v="1"/>
    <x v="0"/>
    <x v="0"/>
  </r>
  <r>
    <s v="DIVRE 4"/>
    <n v="30"/>
    <s v="SOLO"/>
    <x v="0"/>
    <n v="3.00000003285893E+19"/>
    <n v="3.0000000327176499E+19"/>
    <n v="141566105603"/>
    <s v="INETF10M"/>
    <s v="INETF20M"/>
    <d v="2020-09-07T00:00:00"/>
    <d v="2020-08-08T00:00:00"/>
    <n v="30"/>
    <s v="PLASA"/>
    <n v="81329192602"/>
    <s v="BTLCA;PL196973;2P-1P INET ONLY 10MBPS RP250KPPN;EFISIENSI;LESTARI/ISTRI;081804235773;INFOK"/>
    <s v="BTLCA;PLS;SLO;PL196974;2P-1P;INETONLY20MB;330KPPN;LESTARI AGUSTINA-ISTRI-;081329192602 ;INFOOK;DINDA"/>
    <s v="monic"/>
    <x v="1"/>
    <s v="lestari"/>
    <s v="istri"/>
    <s v="Ya"/>
    <x v="1"/>
    <x v="3"/>
    <s v="terlalu besar biayanya"/>
    <s v="200k"/>
    <x v="4"/>
    <m/>
    <m/>
    <x v="0"/>
    <m/>
    <m/>
    <x v="3"/>
    <x v="0"/>
    <x v="2"/>
  </r>
  <r>
    <s v="DIVRE 4"/>
    <n v="30"/>
    <s v="SOLO"/>
    <x v="0"/>
    <n v="3.0000000327545901E+19"/>
    <n v="3.0000000324442702E+19"/>
    <n v="146528109967"/>
    <s v="INETF50M"/>
    <s v="INETF100M"/>
    <d v="2020-08-13T00:00:00"/>
    <d v="2020-06-14T00:00:00"/>
    <n v="60"/>
    <s v="INBOUND 147"/>
    <n v="811371982"/>
    <s v="i147;42313;CA Salah satu; cabut telpon jadi streamix 50mbps harga 615.000+ ppn 10% ;BENEDICTUS;146528109967;0811371982;8/8/2020;15.05"/>
    <s v="MYIN017-14062000183;CUST;100 Mbps (New Internet Fair Usage Speed);benedictus ardiyanto;146528109967/081325633337"/>
    <s v="monic"/>
    <x v="0"/>
    <s v="benedictus ardiyanto"/>
    <s v="ybs"/>
    <s v="Ya"/>
    <x v="0"/>
    <x v="5"/>
    <s v="kualitasnya kurang bagus(lambat)"/>
    <m/>
    <x v="2"/>
    <n v="3"/>
    <m/>
    <x v="0"/>
    <m/>
    <m/>
    <x v="1"/>
    <x v="1"/>
    <x v="4"/>
  </r>
  <r>
    <s v="DIVRE 6"/>
    <n v="46"/>
    <s v="SAMARINDA"/>
    <x v="0"/>
    <n v="3.00000003279447E+19"/>
    <n v="3.0000000320531198E+19"/>
    <n v="161313203873"/>
    <s v="INETF10M"/>
    <s v="INETF20M"/>
    <d v="2020-08-24T00:00:00"/>
    <d v="2020-03-02T00:00:00"/>
    <n v="175"/>
    <s v="PLASA"/>
    <n v="82198808723"/>
    <s v="PLSCSR;TGG;PL112395;DG;FEBRI KURNIA;083153448255;3P;10 MBPS;PTGSTDKDTG"/>
    <s v="PLSCSR;TGG;PL112376;UG;REZA;082198808723;3P;UG TO 20MBPS;PTGSTDKDTG"/>
    <s v="monic"/>
    <x v="1"/>
    <s v="reza pahlepi"/>
    <s v="ybs"/>
    <s v="Ya"/>
    <x v="0"/>
    <x v="4"/>
    <s v="selama pandemi cafenya sedang sepi"/>
    <m/>
    <x v="0"/>
    <n v="5"/>
    <m/>
    <x v="3"/>
    <n v="5"/>
    <m/>
    <x v="1"/>
    <x v="3"/>
    <x v="0"/>
  </r>
  <r>
    <s v="DIVRE 6"/>
    <n v="46"/>
    <s v="SAMARINDA"/>
    <x v="0"/>
    <n v="3.0000000328287101E+19"/>
    <n v="3.0000000325103301E+19"/>
    <n v="162314201077"/>
    <s v="INETC20M"/>
    <s v="INETF50M"/>
    <d v="2020-08-31T00:00:00"/>
    <d v="2020-06-27T00:00:00"/>
    <n v="65"/>
    <s v="PLASA"/>
    <n v="81250403050"/>
    <s v="PLSCSR;MLA;PL51991;DG;YENDI;081250403050;DG 3P GAMERS 20MBPS;PTGSTDKDTG"/>
    <s v="MYIN017-27062002189;CUST;50 Mbps (New Internet Fair Usage Speed);YENDI;162314201077/081250403050"/>
    <s v="monic"/>
    <x v="0"/>
    <s v="yendi"/>
    <s v="ybs"/>
    <s v="Ya"/>
    <x v="0"/>
    <x v="7"/>
    <s v="pemakaiannya sedikit"/>
    <m/>
    <x v="1"/>
    <n v="4"/>
    <m/>
    <x v="0"/>
    <m/>
    <m/>
    <x v="1"/>
    <x v="0"/>
    <x v="0"/>
  </r>
  <r>
    <s v="DIVRE 1"/>
    <n v="8"/>
    <s v="BENGKULU"/>
    <x v="0"/>
    <n v="3.0000000327210902E+19"/>
    <n v="3.00000003249036E+19"/>
    <n v="111726108722"/>
    <s v="INETF10M"/>
    <s v="INETF30M"/>
    <d v="2020-08-10T00:00:00"/>
    <d v="2020-06-23T00:00:00"/>
    <n v="48"/>
    <s v="INBOUND 147"/>
    <n v="81273556595"/>
    <s v="i147 Save Draft ticket;42502;DOWN:phoenix yg 10 mbps;pak cahyadi;07367341812;081273556595 / 081363044128;07/08/2020;16.22"/>
    <s v="MYIN017-23062001405;CUST;30 Mbps (New Internet Fair Usage Speed);Nurcahyadi Siddiq;111726108722/081273556595"/>
    <s v="monic"/>
    <x v="0"/>
    <s v="nurcahyadi siddiq"/>
    <s v="ybs"/>
    <s v="Ya"/>
    <x v="0"/>
    <x v="5"/>
    <s v="tidak pernah di30mbps"/>
    <m/>
    <x v="1"/>
    <n v="4"/>
    <m/>
    <x v="0"/>
    <m/>
    <m/>
    <x v="1"/>
    <x v="4"/>
    <x v="5"/>
  </r>
  <r>
    <s v="DIVRE 1"/>
    <n v="8"/>
    <s v="BENGKULU"/>
    <x v="0"/>
    <n v="3.0000000327603499E+19"/>
    <n v="3.0000000319342502E+19"/>
    <n v="111728100162"/>
    <s v="INETF50M"/>
    <s v="INETF100M"/>
    <d v="2020-08-16T00:00:00"/>
    <d v="2020-01-23T00:00:00"/>
    <n v="206"/>
    <s v="INBOUND 147"/>
    <n v="81271305447"/>
    <s v="i147;76922;DOWN; 3p kecepatan 50 Mbps 825.000 blm PPN 10% ;SYAPIK PERIANTO SPD;111728100162;081271305447;13-08-2020;22:07"/>
    <s v="MYIN017-23012001644;[SPPIT88];Upgrade Speed New Internet Fair Usage Speed 100 Mbps;siyapik perianto;111728100162/081271305447;MYINDIHOME_PARTNER"/>
    <s v="monic"/>
    <x v="0"/>
    <s v="SYAPIK PERIANTO SPD"/>
    <s v="ybs"/>
    <s v="Ya"/>
    <x v="0"/>
    <x v="7"/>
    <m/>
    <m/>
    <x v="0"/>
    <n v="5"/>
    <m/>
    <x v="0"/>
    <m/>
    <m/>
    <x v="1"/>
    <x v="0"/>
    <x v="0"/>
  </r>
  <r>
    <s v="DIVRE 1"/>
    <n v="8"/>
    <s v="BENGKULU"/>
    <x v="0"/>
    <n v="3.0000000329423299E+19"/>
    <n v="3.0000000325205901E+19"/>
    <n v="111726120169"/>
    <s v="INETF20M"/>
    <s v="INETF50M"/>
    <d v="2020-09-27T00:00:00"/>
    <d v="2020-06-29T00:00:00"/>
    <n v="90"/>
    <s v="INBOUND 147"/>
    <n v="81271866202"/>
    <s v="i147;72544;MIG; phoenix 20 mbps 345.000;ermansyah;111726120169;081271866202;27092020;07.46"/>
    <s v="Pencabutan ussetv,MC Upgrade 50Mbps//Pelanggan walk in plasa"/>
    <s v="monic"/>
    <x v="1"/>
    <s v="yusna"/>
    <s v="ybs"/>
    <s v="Ya"/>
    <x v="0"/>
    <x v="4"/>
    <s v="saat pandemi warnetnya sepi"/>
    <m/>
    <x v="5"/>
    <n v="2"/>
    <s v="tidak bagus saat buat main game,sering terputus putus dan ping main gamenya sangat tinggi"/>
    <x v="3"/>
    <n v="5"/>
    <m/>
    <x v="1"/>
    <x v="1"/>
    <x v="0"/>
  </r>
  <r>
    <s v="DIVRE 1"/>
    <n v="8"/>
    <s v="BENGKULU"/>
    <x v="0"/>
    <n v="3.0000000328130101E+19"/>
    <n v="3.0000000323382899E+19"/>
    <n v="111726123666"/>
    <s v="INETF20M"/>
    <s v="INETF50M"/>
    <d v="2020-08-28T00:00:00"/>
    <d v="2020-05-19T00:00:00"/>
    <n v="101"/>
    <s v="PLASA"/>
    <n v="85367409025"/>
    <s v="SOC ; 131729 ; Beni septiono ; 111726123666 ; 08117311196 ; Downgrade speed ke 20Mbps ; 28-08-2020 ; 08.10"/>
    <s v="MYIN017-19052004723;CUST;50 Mbps (New Internet Fair Usage Speed);DEWI PRANA SUCI;111726123666/08117311196"/>
    <s v="monic"/>
    <x v="0"/>
    <s v="BENI SEPTIONO"/>
    <s v="ybs"/>
    <s v="Ya"/>
    <x v="0"/>
    <x v="4"/>
    <s v="saat ini pemakaiannya hanya sendiri"/>
    <m/>
    <x v="1"/>
    <n v="4"/>
    <m/>
    <x v="0"/>
    <m/>
    <m/>
    <x v="1"/>
    <x v="3"/>
    <x v="0"/>
  </r>
  <r>
    <s v="DIVRE 1"/>
    <n v="8"/>
    <s v="BENGKULU"/>
    <x v="0"/>
    <n v="3.0000000327182901E+19"/>
    <n v="3.00000003247307E+19"/>
    <n v="111726109117"/>
    <s v="INETF50M"/>
    <s v="INETF100M"/>
    <d v="2020-08-07T00:00:00"/>
    <d v="2020-06-21T00:00:00"/>
    <n v="47"/>
    <s v="CC WITEL"/>
    <n v="81373793333"/>
    <s v="down grade ke 50 mbps/ tidak sanggup bayar"/>
    <s v="MYIN017-21062003122;CUST;100 Mbps (New Internet Fair Usage Speed);Madongta Purba;111726109117/081373793333"/>
    <s v="monic"/>
    <x v="0"/>
    <s v="MADONGTA PURBA"/>
    <s v="ybs"/>
    <s v="Ya"/>
    <x v="1"/>
    <x v="3"/>
    <s v="tidak sesuai dengan harga diaplikasi"/>
    <s v="800k"/>
    <x v="2"/>
    <n v="3"/>
    <m/>
    <x v="0"/>
    <m/>
    <m/>
    <x v="1"/>
    <x v="2"/>
    <x v="0"/>
  </r>
  <r>
    <s v="DIVRE 3"/>
    <n v="25"/>
    <s v="CIREBON"/>
    <x v="0"/>
    <n v="3.00000003294865E+19"/>
    <n v="3.0000000328686698E+19"/>
    <n v="131247105196"/>
    <s v="INETF20M"/>
    <s v="INETF100M"/>
    <d v="2020-09-29T00:00:00"/>
    <d v="2020-09-11T00:00:00"/>
    <n v="18"/>
    <s v="PLASA"/>
    <n v="895331890439"/>
    <s v="PL35080;YBS; 0895331890439 ;DOWNGRADE 20MB TERINDIKASI SHARE BANDWITH ACC ASMAN CS SUPENDI WARTOYO"/>
    <s v="MYIN017-09092001927;CUST;100 Mbps (New Internet Fair Usage Speed);Adah saadah SS;131247105196/0895331890439"/>
    <s v="monic"/>
    <x v="0"/>
    <s v="lilik"/>
    <s v="ybs"/>
    <s v="Ya"/>
    <x v="0"/>
    <x v="4"/>
    <s v="karena kebutuhannya sudah tidak banyak"/>
    <m/>
    <x v="0"/>
    <n v="5"/>
    <m/>
    <x v="0"/>
    <m/>
    <m/>
    <x v="1"/>
    <x v="1"/>
    <x v="0"/>
  </r>
  <r>
    <s v="DIVRE 3"/>
    <n v="25"/>
    <s v="CIREBON"/>
    <x v="0"/>
    <n v="3.00000003277732E+19"/>
    <n v="3.0000000321296298E+19"/>
    <n v="131252111544"/>
    <s v="INETF10M"/>
    <s v="INETF20M"/>
    <d v="2020-08-19T00:00:00"/>
    <d v="2020-03-26T00:00:00"/>
    <n v="146"/>
    <s v="PLASA"/>
    <n v="83878764933"/>
    <s v="PL35080;YBS; 085223145221 ;DOWNGRADE 10MB"/>
    <s v="PLSCSR:PL35080;131252111544;UPSPEED 10MB TO 20MB;EKA PERMANI;085223145221"/>
    <s v="monic"/>
    <x v="1"/>
    <s v="EKA PERMANI"/>
    <s v="ybs"/>
    <s v="Ya"/>
    <x v="1"/>
    <x v="3"/>
    <s v="setoran tiap bulannya terlalu mahal"/>
    <s v="400k"/>
    <x v="1"/>
    <n v="4"/>
    <m/>
    <x v="1"/>
    <n v="4"/>
    <m/>
    <x v="1"/>
    <x v="1"/>
    <x v="0"/>
  </r>
  <r>
    <s v="DIVRE 3"/>
    <n v="25"/>
    <s v="CIREBON"/>
    <x v="0"/>
    <n v="3.00000003271122E+19"/>
    <n v="3.0000000192767701E+19"/>
    <n v="131243101512"/>
    <s v="INETF50M"/>
    <s v="INETC100M"/>
    <d v="2020-08-07T00:00:00"/>
    <d v="2019-09-24T00:00:00"/>
    <n v="318"/>
    <s v="PLASA"/>
    <n v="89660798181"/>
    <s v="PLS;CBN;PL112984;MABRURI;089661798181;DOWNSPEED KE 50MB;RETENSI"/>
    <s v="PLS;CBN;PL131141;MC;UPGRADE;100MBGAMERS;MABRURI_089660798181;2409"/>
    <s v="monic"/>
    <x v="1"/>
    <s v="mambur"/>
    <s v="admin"/>
    <s v="Ya"/>
    <x v="2"/>
    <x v="11"/>
    <m/>
    <m/>
    <x v="1"/>
    <n v="4"/>
    <m/>
    <x v="3"/>
    <n v="5"/>
    <m/>
    <x v="1"/>
    <x v="1"/>
    <x v="0"/>
  </r>
  <r>
    <s v="DIVRE 1"/>
    <n v="9"/>
    <s v="SUMSEL"/>
    <x v="0"/>
    <n v="3.00000003271825E+19"/>
    <n v="3.0000000325414199E+19"/>
    <n v="111733100898"/>
    <s v="INETF10M"/>
    <s v="INETF20M"/>
    <d v="2020-08-07T00:00:00"/>
    <d v="2020-07-01T00:00:00"/>
    <n v="37"/>
    <s v="CC WITEL"/>
    <n v="85367313443"/>
    <s v="DOWNGRADE 10 MBPS STREAMIX"/>
    <s v="[PLSCSR:PL85172];LLG;PUTRA AGUNG PRANATA;085367313443;STREAMIX 20 MBPS"/>
    <s v="monic"/>
    <x v="1"/>
    <s v="PUTRA AGUNG PRANATA"/>
    <s v="ybs"/>
    <s v="Ya"/>
    <x v="1"/>
    <x v="1"/>
    <s v="tidak terbayar"/>
    <s v="300k"/>
    <x v="0"/>
    <n v="5"/>
    <m/>
    <x v="2"/>
    <n v="3"/>
    <m/>
    <x v="1"/>
    <x v="0"/>
    <x v="6"/>
  </r>
  <r>
    <s v="DIVRE 1"/>
    <n v="9"/>
    <s v="SUMSEL"/>
    <x v="0"/>
    <n v="3.0000000328001298E+19"/>
    <n v="3.0000000327091999E+19"/>
    <n v="111709117586"/>
    <s v="INETF10M"/>
    <s v="INETF20M"/>
    <d v="2020-08-25T00:00:00"/>
    <d v="2020-08-06T00:00:00"/>
    <n v="19"/>
    <s v="PLASA"/>
    <n v="82182553331"/>
    <s v="PLS;PBM;PL73839;YANUAR FADLI;07133313369;2P;10MBPS;PHOENIX"/>
    <s v="[PLSCSR:PL108377];RIV;BP YANUAR;082182553331;UPGRADE SPEED 20MB"/>
    <s v="monic"/>
    <x v="1"/>
    <s v="YANUAR FADLI"/>
    <s v="ybs"/>
    <s v="Ya"/>
    <x v="1"/>
    <x v="3"/>
    <s v="tagihan sudah naik"/>
    <m/>
    <x v="2"/>
    <n v="3"/>
    <m/>
    <x v="2"/>
    <n v="3"/>
    <m/>
    <x v="1"/>
    <x v="2"/>
    <x v="0"/>
  </r>
  <r>
    <s v="DIVRE 2"/>
    <n v="14"/>
    <s v="JAKPUS"/>
    <x v="1"/>
    <n v="3.00000003287743E+19"/>
    <n v="3.0000000324402098E+19"/>
    <n v="121510206352"/>
    <s v="INDIBOX1"/>
    <s v="INDIBOX1"/>
    <d v="2020-10-21T00:00:00"/>
    <d v="2020-06-15T00:00:00"/>
    <n v="128"/>
    <s v="CC WITEL"/>
    <n v="8158181222"/>
    <s v="IN75258831;bu siska/08158181222;CA INDIBOX DAN SEAMLESS;EFISIENSI"/>
    <s v="CRL;es081058;INDIBOX;60K;SISKA;08158181222;asmeiliana@yahoo.com;PATOKAN: SEBELAH WIHARA;CAT: HITAM;DIAL TO;08158181222;sumbercp:MYCX;BSD"/>
    <s v="monic"/>
    <x v="2"/>
    <s v="siska"/>
    <s v="istri"/>
    <s v="Ya"/>
    <x v="0"/>
    <x v="0"/>
    <s v="jarang dipakai"/>
    <m/>
    <x v="0"/>
    <n v="5"/>
    <m/>
    <x v="3"/>
    <n v="5"/>
    <m/>
    <x v="2"/>
    <x v="0"/>
    <x v="0"/>
  </r>
  <r>
    <s v="DIVRE 1"/>
    <n v="8"/>
    <s v="BENGKULU"/>
    <x v="1"/>
    <n v="3.0000000330041E+19"/>
    <n v="3.0000000326209999E+19"/>
    <n v="111772105911"/>
    <s v="INDIBOX1"/>
    <s v="INDIBOX1"/>
    <d v="2020-10-13T00:00:00"/>
    <d v="2020-07-23T00:00:00"/>
    <n v="82"/>
    <s v="PLASA"/>
    <n v="85268274595"/>
    <s v="CABUT INDIBOX KARENA TDK MAMPU BAYAR;heni zuliarti;085268274595;PERMINTAAN PELANGGAN;WALK IN PLASA MNA"/>
    <s v="CRL;MLG;61280;Heni zuliarti;085268274595;INDIBOX;70K"/>
    <s v="monic"/>
    <x v="2"/>
    <s v="Heni zuliarti"/>
    <s v="ybs"/>
    <s v="Ya"/>
    <x v="0"/>
    <x v="0"/>
    <s v="kurang optimal,tidak bisa dipakai "/>
    <m/>
    <x v="6"/>
    <m/>
    <m/>
    <x v="2"/>
    <n v="3"/>
    <m/>
    <x v="2"/>
    <x v="0"/>
    <x v="0"/>
  </r>
  <r>
    <s v="DIVRE 1"/>
    <n v="8"/>
    <s v="BENGKULU"/>
    <x v="1"/>
    <n v="3.00000003289622E+19"/>
    <n v="3.00000003266355E+19"/>
    <n v="111726107356"/>
    <s v="INDIBOX1"/>
    <s v="INDIBOX1"/>
    <d v="2020-10-08T00:00:00"/>
    <d v="2020-07-27T00:00:00"/>
    <n v="73"/>
    <s v="CC WITEL"/>
    <n v="85273649228"/>
    <s v="pemutusan indibox/ tdk digunakan lagi"/>
    <s v="CRL;MLG;51092;ALI;085273649228;Indibox;70K;Call 085273649228"/>
    <s v="monic"/>
    <x v="2"/>
    <s v="ALI MULYADI"/>
    <s v="ybs"/>
    <s v="Ya"/>
    <x v="0"/>
    <x v="0"/>
    <s v="pelanggan sering keluar kota ,jadi jarang ada dirumah"/>
    <m/>
    <x v="6"/>
    <m/>
    <m/>
    <x v="2"/>
    <n v="3"/>
    <m/>
    <x v="1"/>
    <x v="0"/>
    <x v="0"/>
  </r>
  <r>
    <s v="DIVRE 1"/>
    <n v="8"/>
    <s v="BENGKULU"/>
    <x v="1"/>
    <n v="3.0000000330247201E+19"/>
    <n v="3.0000000328608301E+19"/>
    <n v="111726371987"/>
    <s v="INDIBOX1"/>
    <s v="INDIBOX1"/>
    <d v="2020-10-20T00:00:00"/>
    <d v="2020-09-08T00:00:00"/>
    <n v="42"/>
    <s v="CC WITEL"/>
    <n v="81377648047"/>
    <s v="pemutusan indibox"/>
    <s v="CRL;MLG; 51303; MLUMBAN TORUAN; 081377648047; INDibox; 70k;call;081377648047"/>
    <s v="monic"/>
    <x v="2"/>
    <s v="MLUMBAN TORUAN"/>
    <s v="ybs"/>
    <s v="Ya"/>
    <x v="1"/>
    <x v="3"/>
    <s v="indiboxnya belum ada,namun sudah dikenakan tagihannya"/>
    <m/>
    <x v="6"/>
    <m/>
    <m/>
    <x v="2"/>
    <n v="3"/>
    <m/>
    <x v="2"/>
    <x v="4"/>
    <x v="0"/>
  </r>
  <r>
    <s v="DIVRE 1"/>
    <n v="6"/>
    <s v="JAMBI"/>
    <x v="1"/>
    <n v="3.0000000330153398E+19"/>
    <n v="3.00000003209641E+19"/>
    <n v="111716145311"/>
    <s v="INDIBOX1"/>
    <s v="INDIBOX1"/>
    <d v="2020-10-16T00:00:00"/>
    <d v="2020-03-16T00:00:00"/>
    <n v="214"/>
    <s v="CC WITEL"/>
    <n v="81373621971"/>
    <s v="CABUT INDIBOX APS TIGOR SIMANGUNSONG"/>
    <s v="CRL;MDN;GM080691;BAPAKTIGOR;081373621971;indibox 60K;DIAL TO;081373621971;tigorsimangunsong@gmail.com dekat mayang puskes"/>
    <s v="monic"/>
    <x v="2"/>
    <s v="TIGOR SIMANGUNSONG"/>
    <s v="ybs"/>
    <s v="Ya"/>
    <x v="0"/>
    <x v="12"/>
    <s v="tidak ada siaran tv diindiboxnya"/>
    <m/>
    <x v="5"/>
    <n v="2"/>
    <s v="tidak ada siarannya tvnya"/>
    <x v="2"/>
    <n v="3"/>
    <m/>
    <x v="1"/>
    <x v="0"/>
    <x v="1"/>
  </r>
  <r>
    <s v="DIVRE 1"/>
    <n v="6"/>
    <s v="JAMBI"/>
    <x v="1"/>
    <n v="3.0000000330182799E+19"/>
    <n v="3.00000003282666E+19"/>
    <n v="111716151369"/>
    <s v="INDIBOX1"/>
    <s v="INDIBOX1"/>
    <d v="2020-10-20T00:00:00"/>
    <d v="2020-08-31T00:00:00"/>
    <n v="50"/>
    <s v="PLASA"/>
    <n v="85784621574"/>
    <s v="CABUT INDIBOX PAKET TETAP PHOENIX 10 MBSP 280K APS NANANG 085784621574"/>
    <s v="CRL;BDG;FZ180993;indibox;nanang ;085784621574"/>
    <s v="monic"/>
    <x v="2"/>
    <s v="NANANG NURHIDAYAT"/>
    <s v="ybs"/>
    <s v="Ya"/>
    <x v="0"/>
    <x v="0"/>
    <s v="tidak pernah dipakai"/>
    <m/>
    <x v="6"/>
    <m/>
    <m/>
    <x v="1"/>
    <n v="4"/>
    <m/>
    <x v="2"/>
    <x v="0"/>
    <x v="0"/>
  </r>
  <r>
    <s v="DIVRE 1"/>
    <n v="6"/>
    <s v="JAMBI"/>
    <x v="1"/>
    <n v="3.00000003294481E+19"/>
    <n v="3.0000000323113501E+19"/>
    <n v="111716144497"/>
    <s v="INDIBOX1"/>
    <s v="INDIBOX1"/>
    <d v="2020-10-01T00:00:00"/>
    <d v="2020-05-12T00:00:00"/>
    <n v="142"/>
    <s v="CC WITEL"/>
    <n v="82374656789"/>
    <s v="CA INDIBOX 60K APS SANDRY 085379162882"/>
    <s v="CRL;MLG;61052;082374656789;RICO;INDIBOX;60K"/>
    <s v="monic"/>
    <x v="2"/>
    <s v="rico"/>
    <s v="pj"/>
    <s v="Ya"/>
    <x v="0"/>
    <x v="12"/>
    <s v="siarannya tidak menarik,film lama semua"/>
    <m/>
    <x v="5"/>
    <n v="2"/>
    <s v="siarannya tidak menarik,film lama semua"/>
    <x v="2"/>
    <n v="3"/>
    <m/>
    <x v="2"/>
    <x v="5"/>
    <x v="0"/>
  </r>
  <r>
    <s v="DIVRE 1"/>
    <n v="6"/>
    <s v="JAMBI"/>
    <x v="1"/>
    <n v="3.0000000330309501E+19"/>
    <n v="3.00000003290554E+19"/>
    <n v="111716151610"/>
    <s v="INDIBOX1"/>
    <s v="INDIBOX1"/>
    <d v="2020-10-23T00:00:00"/>
    <d v="2020-09-19T00:00:00"/>
    <n v="34"/>
    <s v="INBOUND 147"/>
    <n v="82180298747"/>
    <s v="CABUT INDIBOX PEANGGAN LANSIA DIATWARKAN 147 TIDAK PAHAM APS NAZZIRUDIN 085384822204"/>
    <s v="CRL;MDN;AD201296;ARIF;085384822204;indibox 70K;DIAL TO 085384822204;arif8747@gmail.com"/>
    <s v="monic"/>
    <x v="2"/>
    <s v="NAZZURUDIN ARIF"/>
    <s v="ybs"/>
    <s v="Ya"/>
    <x v="0"/>
    <x v="0"/>
    <s v="anaknya tidak pernah nonton tv,lebih sering main handphone"/>
    <m/>
    <x v="1"/>
    <n v="4"/>
    <m/>
    <x v="4"/>
    <n v="2"/>
    <s v="informasinya terlalu cepat dan pelanggan tidak terlalu paham"/>
    <x v="0"/>
    <x v="0"/>
    <x v="0"/>
  </r>
  <r>
    <s v="DIVRE 1"/>
    <n v="7"/>
    <s v="RIKEP"/>
    <x v="1"/>
    <n v="3.0000000330357199E+19"/>
    <n v="3.00000003234246E+19"/>
    <n v="111654101868"/>
    <s v="INDIBOX1"/>
    <s v="INDIBOX1"/>
    <d v="2020-10-23T00:00:00"/>
    <d v="2020-05-20T00:00:00"/>
    <n v="156"/>
    <s v="PLASA"/>
    <n v="8117773105"/>
    <s v="[PLSCSR:PL69246:DINDA];PLT;bpk sofi ;08117773105;cabut indibox;BY NOSSA IN78478013"/>
    <s v="CRL;MDN;MJ050797;SOFIA AUDINA ILHAMI;082285114664;indibox 60K;DIAL TO;082285114664;audinasofia159@gmail.com"/>
    <s v="monic"/>
    <x v="2"/>
    <s v="SOFIA AUDINA ILHAMI"/>
    <s v="ybs"/>
    <s v="Ya"/>
    <x v="0"/>
    <x v="0"/>
    <s v="tidak digunakan"/>
    <m/>
    <x v="0"/>
    <n v="5"/>
    <m/>
    <x v="3"/>
    <n v="5"/>
    <m/>
    <x v="2"/>
    <x v="0"/>
    <x v="0"/>
  </r>
  <r>
    <s v="DIVRE 1"/>
    <n v="7"/>
    <s v="RIKEP"/>
    <x v="1"/>
    <n v="3.0000000330265801E+19"/>
    <n v="3.0000000322265002E+19"/>
    <n v="111604102938"/>
    <s v="INDIBOX1"/>
    <s v="INDIBOX1"/>
    <d v="2020-10-21T00:00:00"/>
    <d v="2020-04-23T00:00:00"/>
    <n v="181"/>
    <s v="PLASA"/>
    <n v="885264648040"/>
    <s v="[PLSCSR:PL69246:DINDA];PLT;bpk heri ; 85264648040 ;cabut INDIBOX;BY NOSSA IN78221398"/>
    <s v="CRL;MLG;51174 ; SUHERI; 085264648040;INDIBOX;60K"/>
    <s v="monic"/>
    <x v="2"/>
    <s v="SUHERI SANJAYA"/>
    <s v="ybs"/>
    <s v="Ya"/>
    <x v="0"/>
    <x v="0"/>
    <s v="sudah tidak dipakai"/>
    <m/>
    <x v="0"/>
    <n v="5"/>
    <m/>
    <x v="3"/>
    <n v="5"/>
    <m/>
    <x v="2"/>
    <x v="0"/>
    <x v="0"/>
  </r>
  <r>
    <s v="DIVRE 1"/>
    <n v="7"/>
    <s v="RIKEP"/>
    <x v="1"/>
    <n v="3.0000000329598898E+19"/>
    <n v="3.0000000327897199E+19"/>
    <n v="111601151742"/>
    <s v="INDIBOX1"/>
    <s v="INDIBOX1"/>
    <d v="2020-10-01T00:00:00"/>
    <d v="2020-08-26T00:00:00"/>
    <n v="36"/>
    <s v="PLASA"/>
    <n v="81378815815"/>
    <s v="[PLSCSR:197722;FITRI];PLT;HORAS;081378815815;CABUT LAYANAN INDIBOX TIDAK DIGUNAKAN LAGI SUDAH PASANG PAKET TV DI PAKET 2P STREAMIX"/>
    <s v="CRL;MKS;YK221293; 081378815815;HORAS ;indibox;70k;dialto 081378815815"/>
    <s v="monic"/>
    <x v="2"/>
    <s v="HORAS SIRINGO RINGO"/>
    <s v="ybs"/>
    <s v="Ya"/>
    <x v="0"/>
    <x v="0"/>
    <s v="karena sudah ada usee tvnya "/>
    <m/>
    <x v="1"/>
    <n v="4"/>
    <m/>
    <x v="1"/>
    <n v="4"/>
    <m/>
    <x v="2"/>
    <x v="0"/>
    <x v="0"/>
  </r>
  <r>
    <s v="DIVRE 1"/>
    <n v="7"/>
    <s v="RIKEP"/>
    <x v="1"/>
    <n v="3.0000000330217001E+19"/>
    <n v="3.0000000328147001E+19"/>
    <n v="111607107368"/>
    <s v="INDIBOX1"/>
    <s v="INDIBOX1"/>
    <d v="2020-10-19T00:00:00"/>
    <d v="2020-08-28T00:00:00"/>
    <n v="52"/>
    <s v="PLASA"/>
    <n v="82174012129"/>
    <s v="[PLSCSR:PL69246:DINDA];PLT;bpk ananda; 82174012129 ;Cabut indibox;BY NOSSA IN78099702"/>
    <s v="CRL;BDG;AN281092;INDIBOX;ANUUR;082174012129:PERUM CITRA INDOMAS 2  KEL TANJUNG UNCANG BATAM RIAU PATOKAN BELAKNG RUKO/ TOKO;ANUUR_343@GMAIL.COM"/>
    <s v="monic"/>
    <x v="2"/>
    <s v="ANUUR"/>
    <s v="ybs"/>
    <s v="Ya"/>
    <x v="5"/>
    <x v="13"/>
    <s v="pelanggan diinformasikan diberikan undian(hadiah indibox) ,dan tidak dikenakan biaya"/>
    <m/>
    <x v="1"/>
    <n v="4"/>
    <m/>
    <x v="4"/>
    <n v="2"/>
    <s v="pelanggan diinformasikan diberikan undian(hadiah indibox) ,dan tidak dikenakan biaya"/>
    <x v="2"/>
    <x v="4"/>
    <x v="0"/>
  </r>
  <r>
    <s v="DIVRE 2"/>
    <n v="15"/>
    <s v="JAKUT"/>
    <x v="1"/>
    <n v="3.0000000330055799E+19"/>
    <n v="3.00000003219956E+19"/>
    <n v="122501219500"/>
    <s v="INDIBOX1"/>
    <s v="INDIBOX1"/>
    <d v="2020-10-17T00:00:00"/>
    <d v="2020-04-18T00:00:00"/>
    <n v="182"/>
    <s v="PLASA"/>
    <n v="82113455840"/>
    <s v="PLS;RMG;PL199560;FIRMAN;082113455840;NONAKTIF INDIBOX"/>
    <s v="CRL;JH130790;INDIBOX;60K;FIRMAN;082113455840;firmanaldilah@gmail.com;BSD REC.CP.082113455840 PATOKAN RUMAH WARNA CREAM PAGAR PUTIH"/>
    <s v="monic"/>
    <x v="2"/>
    <s v="FIRMAN ALDILAH"/>
    <s v="ybs"/>
    <s v="Ya"/>
    <x v="1"/>
    <x v="1"/>
    <s v="ingin mengurangi pengeluaran"/>
    <m/>
    <x v="1"/>
    <n v="4"/>
    <m/>
    <x v="1"/>
    <n v="4"/>
    <m/>
    <x v="2"/>
    <x v="1"/>
    <x v="0"/>
  </r>
  <r>
    <s v="DIVRE 5"/>
    <n v="63"/>
    <s v="MADURA"/>
    <x v="1"/>
    <n v="3.0000000330512499E+19"/>
    <n v="3.00000003276566E+19"/>
    <n v="152426306097"/>
    <s v="INDIBOX1"/>
    <s v="INDIBOX1"/>
    <d v="2020-10-27T00:00:00"/>
    <d v="2020-08-18T00:00:00"/>
    <n v="70"/>
    <s v="PLASA"/>
    <n v="85331374403"/>
    <s v="[PLSCSR:PL153556];PME;ACHMAD; 087750562599 ;CAINDIBOX"/>
    <s v="CRL;CW;FA241289;INDIBOX;ACHMAD;087750562599;14082020;70K;DT.087750562599"/>
    <s v="monic"/>
    <x v="2"/>
    <s v="ACHMAD HIDAYATULLAH"/>
    <s v="ybs"/>
    <s v="Ya"/>
    <x v="0"/>
    <x v="0"/>
    <s v="tidak dipakai"/>
    <m/>
    <x v="2"/>
    <n v="3"/>
    <m/>
    <x v="1"/>
    <n v="4"/>
    <m/>
    <x v="2"/>
    <x v="0"/>
    <x v="0"/>
  </r>
  <r>
    <s v="DIVRE 5"/>
    <n v="63"/>
    <s v="MADURA"/>
    <x v="1"/>
    <n v="3.0000000329680101E+19"/>
    <n v="3.0000000324050002E+19"/>
    <n v="152431217908"/>
    <s v="INDIBOX1"/>
    <s v="INDIBOX1"/>
    <d v="2020-10-05T00:00:00"/>
    <d v="2020-06-09T00:00:00"/>
    <n v="118"/>
    <s v="PLASA"/>
    <n v="82337521223"/>
    <s v="[PLSCSR;PL103255]SMP;MDR;MASKURRIYANTO;082337521223;TDKMEMBUTUHKANINDIBOX"/>
    <s v="CRL;MDN;PB170990;MASKUR RIYANTO;082337521223;INDIBOX;60000;DIAL TO 082337521223 ;maskur.riyanto@gmail.com"/>
    <s v="monic"/>
    <x v="2"/>
    <s v="MASKUR RIYANTO"/>
    <s v="ybs"/>
    <s v="Ya"/>
    <x v="0"/>
    <x v="0"/>
    <s v="jarang dipakai"/>
    <m/>
    <x v="1"/>
    <n v="4"/>
    <m/>
    <x v="1"/>
    <n v="4"/>
    <m/>
    <x v="1"/>
    <x v="0"/>
    <x v="0"/>
  </r>
  <r>
    <s v="DIVRE 5"/>
    <n v="63"/>
    <s v="MADURA"/>
    <x v="1"/>
    <n v="3.00000003297558E+19"/>
    <n v="3.0000000326144201E+19"/>
    <n v="152426304377"/>
    <s v="INDIBOX1"/>
    <s v="INDIBOX1"/>
    <d v="2020-10-05T00:00:00"/>
    <d v="2020-07-19T00:00:00"/>
    <n v="78"/>
    <s v="CC WITEL"/>
    <n v="81935101608"/>
    <s v="IN76918961[152426304377/Subakti wardoyo/085336092779] T1 / 42885 / COM / bp subakti / 152426304377 / cabut indibox karena tidak digunakan kembali [Z_PERMINTAAN][DCS]"/>
    <s v="CRL;CW;US020475;INDIBOX:SUBAKTI:085604151599:16072020:70000:DIALTO;085604151599"/>
    <s v="monic"/>
    <x v="2"/>
    <s v="SUBAKTI WARDOYO"/>
    <s v="ybs"/>
    <s v="Ya"/>
    <x v="0"/>
    <x v="14"/>
    <s v="untuk kuotanya sangat boros,dan fitur-fitur dari indiboxnya masih terbatas"/>
    <m/>
    <x v="1"/>
    <n v="4"/>
    <m/>
    <x v="3"/>
    <n v="5"/>
    <m/>
    <x v="1"/>
    <x v="5"/>
    <x v="7"/>
  </r>
  <r>
    <s v="DIVRE 2"/>
    <n v="14"/>
    <s v="JAKPUS"/>
    <x v="1"/>
    <n v="3.00000003298966E+19"/>
    <n v="3.00000003298193E+19"/>
    <n v="121613213998"/>
    <s v="INDIBOX1"/>
    <s v="INDIBOX1"/>
    <d v="2020-10-13T00:00:00"/>
    <d v="2020-10-07T00:00:00"/>
    <n v="6"/>
    <s v="PLASA"/>
    <n v="87883916058"/>
    <s v="PLSCSR:PL74385;DUROHIM;087883916058;UPGRADE 2P PHOENIX KE 2P STREAMIX 20MBPS RP 385.000"/>
    <s v="INDIBOX;DUROHIM;087883916058;REQ DSW_DWI"/>
    <s v="monic"/>
    <x v="2"/>
    <s v="DUROHIM"/>
    <s v="ybs"/>
    <s v="Ya"/>
    <x v="2"/>
    <x v="2"/>
    <s v="tidak bisa terconnect ke internetnya"/>
    <m/>
    <x v="6"/>
    <m/>
    <m/>
    <x v="2"/>
    <n v="3"/>
    <m/>
    <x v="2"/>
    <x v="3"/>
    <x v="0"/>
  </r>
  <r>
    <s v="DIVRE 4"/>
    <n v="27"/>
    <s v="PEKALONGAN"/>
    <x v="1"/>
    <n v="3.0000000329572798E+19"/>
    <n v="3.0000000326967599E+19"/>
    <n v="142284103567"/>
    <s v="INDIBOX1"/>
    <s v="INDIBOX1"/>
    <d v="2020-10-01T00:00:00"/>
    <d v="2020-08-04T00:00:00"/>
    <n v="58"/>
    <s v="PLASA"/>
    <n v="81326892474"/>
    <s v="BTLCA;PLS;BRB;PL44072;RIDWAN;081326892474;CABUT INDIBOX;TDK DIGUNAKAN"/>
    <s v="CRL;CW;AA200594;INDIBOX;RIDWAN;081326892474;030820;60k;DT:081326892474"/>
    <s v="monic"/>
    <x v="2"/>
    <s v="RIDWAN HARJA SUKMANA"/>
    <s v="ybs"/>
    <s v="Ya"/>
    <x v="0"/>
    <x v="0"/>
    <s v="jarang dipakai"/>
    <m/>
    <x v="1"/>
    <n v="4"/>
    <m/>
    <x v="1"/>
    <n v="4"/>
    <m/>
    <x v="2"/>
    <x v="5"/>
    <x v="0"/>
  </r>
  <r>
    <s v="DIVRE 4"/>
    <n v="27"/>
    <s v="PEKALONGAN"/>
    <x v="1"/>
    <n v="3.0000000329810698E+19"/>
    <n v="3.0000000318940701E+19"/>
    <n v="146283100795"/>
    <s v="INDIBOX1"/>
    <s v="INDIBOX1"/>
    <d v="2020-10-07T00:00:00"/>
    <d v="2020-01-11T00:00:00"/>
    <n v="270"/>
    <s v="PLASA"/>
    <n v="85740774238"/>
    <s v="BTLCA;PL83183;ZAHRUDIN YUSUF;0895322080-795;1P;250K"/>
    <s v="CRL;MLG;51355;ZAHRUDIN YUSUF.;0895358195740;indibox;60k"/>
    <s v="monic"/>
    <x v="2"/>
    <s v="ZAHRUDIN YUSUF"/>
    <s v="ybs"/>
    <s v="Ya"/>
    <x v="0"/>
    <x v="4"/>
    <s v="mengganggu anak jadi sering youtube-an"/>
    <m/>
    <x v="0"/>
    <n v="5"/>
    <m/>
    <x v="1"/>
    <n v="4"/>
    <m/>
    <x v="1"/>
    <x v="0"/>
    <x v="0"/>
  </r>
  <r>
    <s v="DIVRE 4"/>
    <n v="27"/>
    <s v="PEKALONGAN"/>
    <x v="1"/>
    <n v="3.000000032977E+19"/>
    <n v="3.0000000320215101E+19"/>
    <n v="142200104241"/>
    <s v="INDIBOX1"/>
    <s v="INDIBOX1"/>
    <d v="2020-10-05T00:00:00"/>
    <d v="2020-02-24T00:00:00"/>
    <n v="224"/>
    <s v="CC WITEL"/>
    <n v="85211795477"/>
    <s v="CABUT INDIBOX;IN76916584"/>
    <s v="CRL;MDN;NA301091;JOHAN ;indibox 60K;DIAL TO;08164242577;johanharijanto577@gmail.com"/>
    <s v="monic"/>
    <x v="2"/>
    <s v="JOHAN HARIJANTO"/>
    <s v="ybs"/>
    <s v="Ya"/>
    <x v="0"/>
    <x v="0"/>
    <s v="tidak dipakai"/>
    <m/>
    <x v="2"/>
    <n v="3"/>
    <m/>
    <x v="2"/>
    <n v="3"/>
    <m/>
    <x v="2"/>
    <x v="0"/>
    <x v="8"/>
  </r>
  <r>
    <s v="DIVRE 4"/>
    <n v="28"/>
    <s v="MAGELANG"/>
    <x v="1"/>
    <n v="3.0000000329885299E+19"/>
    <n v="3.00000003201089E+19"/>
    <n v="141149102148"/>
    <s v="INDIBOX1"/>
    <s v="INDIBOX1"/>
    <d v="2020-10-27T00:00:00"/>
    <d v="2020-02-21T00:00:00"/>
    <n v="249"/>
    <s v="PLASA"/>
    <n v="81390623999"/>
    <s v="PL66562;WIWIN;081390623999;PELURUSAN 2P INDI 10MB PHOENIX/CABUT INDIBOX"/>
    <s v="CRL;CW;SW130490;INDIBOX;Wiwin Anisyah Widyanti;DT/SMS/WA;081390623999;190220;60k"/>
    <s v="monic"/>
    <x v="2"/>
    <s v="Wiwin Anisyah Widyanti"/>
    <s v="ybs"/>
    <s v="Ya"/>
    <x v="0"/>
    <x v="0"/>
    <s v="tidak terpakai"/>
    <m/>
    <x v="2"/>
    <n v="3"/>
    <m/>
    <x v="1"/>
    <n v="4"/>
    <m/>
    <x v="1"/>
    <x v="0"/>
    <x v="0"/>
  </r>
  <r>
    <s v="DIVRE 2"/>
    <n v="18"/>
    <s v="TANGERANG"/>
    <x v="1"/>
    <n v="3.0000000330374201E+19"/>
    <n v="3.0000000326199898E+19"/>
    <n v="122432209600"/>
    <s v="INDIBOX1"/>
    <s v="INDIBOX1"/>
    <d v="2020-10-26T00:00:00"/>
    <d v="2020-07-19T00:00:00"/>
    <n v="99"/>
    <s v="CC WITEL"/>
    <n v="82211764656"/>
    <s v="ccwite;myin;mrn08;IN78545486[122432209600/bu.fajar /082211764656];cabut indibox;non setting"/>
    <s v="122432209600 CRL;CW;RA140194;INDIBOX;FAJAR YUNEWA HARTIN;082211764656;18072020;DT;082211764656;fajaryunewa@gmail.com"/>
    <s v="monic"/>
    <x v="2"/>
    <s v="FAJAR YUNEWA HARTIN"/>
    <s v="ybs"/>
    <s v="Ya"/>
    <x v="0"/>
    <x v="4"/>
    <s v="sudah tidak digunakan,karena sudah tidak ada cucunya pelanggan"/>
    <m/>
    <x v="0"/>
    <n v="5"/>
    <m/>
    <x v="3"/>
    <n v="5"/>
    <m/>
    <x v="1"/>
    <x v="0"/>
    <x v="0"/>
  </r>
  <r>
    <s v="DIVRE 2"/>
    <n v="18"/>
    <s v="TANGERANG"/>
    <x v="1"/>
    <n v="3.0000000330234102E+19"/>
    <n v="3.0000000326488302E+19"/>
    <n v="121212246602"/>
    <s v="INDIBOX1"/>
    <s v="INDIBOX1"/>
    <d v="2020-10-21T00:00:00"/>
    <d v="2020-07-23T00:00:00"/>
    <n v="90"/>
    <s v="PLASA"/>
    <n v="87875413896"/>
    <s v="LEVEL5;PLS;CPA;PL57787;RETENSI;CABUT INDIBOX;ADE; 087771682087 ;TDK DI GUNAKAN LAGI;CSRI"/>
    <s v="CRL:LR240299:INDIBOX;70K;SUKARDI;087875413896;smpnurulikhlas.ciputat@gmail.com;BSD REC ; 087875413896"/>
    <s v="monic"/>
    <x v="2"/>
    <s v="aden"/>
    <s v="pj"/>
    <s v="Ya"/>
    <x v="0"/>
    <x v="0"/>
    <s v="tidak dipakai"/>
    <m/>
    <x v="6"/>
    <m/>
    <m/>
    <x v="0"/>
    <m/>
    <m/>
    <x v="3"/>
    <x v="0"/>
    <x v="2"/>
  </r>
  <r>
    <s v="DIVRE 7"/>
    <n v="49"/>
    <s v="GORONTALO"/>
    <x v="1"/>
    <n v="3.0000000328688099E+19"/>
    <n v="3.0000000324829999E+19"/>
    <n v="172316231339"/>
    <s v="INDIBOX1"/>
    <s v="INDIBOX1"/>
    <d v="2020-10-01T00:00:00"/>
    <d v="2020-06-24T00:00:00"/>
    <n v="99"/>
    <s v="CC WITEL"/>
    <n v="82293564075"/>
    <s v="CABUT INDIBOX"/>
    <s v="CRL;GM010490;INDIBOX;60K;EVA LEONITA MOHA;082293564075;Evalionitam@gmail.com;BSD DIAL TO 082293564075 PATOKAN RUMAH ADAT DULOHUPA MASUK KE DALAM"/>
    <s v="monic"/>
    <x v="2"/>
    <s v="EVA LEONITA MOHA"/>
    <s v="ybs"/>
    <s v="Ya"/>
    <x v="0"/>
    <x v="0"/>
    <s v="sudah tidak dipakai"/>
    <m/>
    <x v="0"/>
    <n v="5"/>
    <m/>
    <x v="3"/>
    <n v="5"/>
    <m/>
    <x v="2"/>
    <x v="0"/>
    <x v="0"/>
  </r>
  <r>
    <s v="DIVRE 7"/>
    <n v="49"/>
    <s v="GORONTALO"/>
    <x v="1"/>
    <n v="3.00000003289409E+19"/>
    <n v="3.0000000328479101E+19"/>
    <n v="172322201745"/>
    <s v="INDIBOX1"/>
    <s v="INDIBOX1"/>
    <d v="2020-10-01T00:00:00"/>
    <d v="2020-09-09T00:00:00"/>
    <n v="22"/>
    <s v="CC WITEL"/>
    <n v="85338830540"/>
    <s v="SOC ; 165666 ; Jamal Monoarfa ; 172322201745 ; 085338830540 ; Cabut IndiBox ; 15-09-2020 ; 23:33"/>
    <s v="CRL;BDG;MF120592;INDIBOX;JAMAL;085338830540;70K jamal.monoarfa02@gmail.com"/>
    <s v="monic"/>
    <x v="2"/>
    <s v="JAMAL MONOARFA"/>
    <s v="ybs"/>
    <s v="Ya"/>
    <x v="0"/>
    <x v="5"/>
    <s v="jaringannya lambat sekali"/>
    <m/>
    <x v="0"/>
    <n v="5"/>
    <m/>
    <x v="1"/>
    <n v="4"/>
    <m/>
    <x v="2"/>
    <x v="0"/>
    <x v="0"/>
  </r>
  <r>
    <s v="DIVRE 7"/>
    <n v="49"/>
    <s v="GORONTALO"/>
    <x v="1"/>
    <n v="3.00000003300439E+19"/>
    <n v="3.00000003242018E+19"/>
    <n v="172316239759"/>
    <s v="INDIBOX1"/>
    <s v="INDIBOX1"/>
    <d v="2020-10-13T00:00:00"/>
    <d v="2020-06-15T00:00:00"/>
    <n v="120"/>
    <s v="CC WITEL"/>
    <n v="85246529299"/>
    <s v="CABUT INDIBOX"/>
    <s v="PLSCSR:PL45212;GTO;PRICILLYA;MIRANDA;085246529299;INDIBOX"/>
    <s v="monic"/>
    <x v="2"/>
    <s v="MIRANDA ANDRIANA TUAHUNS S PD"/>
    <s v="ybs"/>
    <s v="Ya"/>
    <x v="0"/>
    <x v="0"/>
    <s v="sudah tidak dipakai"/>
    <m/>
    <x v="1"/>
    <n v="4"/>
    <m/>
    <x v="3"/>
    <n v="5"/>
    <m/>
    <x v="2"/>
    <x v="0"/>
    <x v="0"/>
  </r>
  <r>
    <s v="DIVRE 1"/>
    <n v="6"/>
    <s v="JAMBI"/>
    <x v="1"/>
    <n v="3.0000000329679299E+19"/>
    <n v="3.0000000326676902E+19"/>
    <n v="111716138906"/>
    <s v="INDIBOX1"/>
    <s v="INDIBOX1"/>
    <d v="2020-10-03T00:00:00"/>
    <d v="2020-07-28T00:00:00"/>
    <n v="67"/>
    <s v="CC WITEL"/>
    <n v="82372004440"/>
    <s v="CABUT INDIBOX APS RIRI"/>
    <s v="CRL;MD230898;INDIBOX;RIRI WULANDARI FENIKA;087720648685;60K;BSD NO YANG AKAN DI KIRIMKAN LINK 087720648685; fadillahauliafenika@gmail.com"/>
    <s v="monic"/>
    <x v="2"/>
    <s v="RIRI WULANDARI FENIKA"/>
    <s v="ybs"/>
    <s v="Ya"/>
    <x v="2"/>
    <x v="2"/>
    <s v="karena tidak bisa terhubung keinternetnya"/>
    <s v="call reject(pelanggan tidak bersedia melanjutkan)"/>
    <x v="4"/>
    <m/>
    <m/>
    <x v="0"/>
    <m/>
    <m/>
    <x v="3"/>
    <x v="0"/>
    <x v="2"/>
  </r>
  <r>
    <s v="DIVRE 3"/>
    <n v="21"/>
    <s v="KARAWANG"/>
    <x v="1"/>
    <n v="3.0000000330494001E+19"/>
    <n v="3.0000000328232702E+19"/>
    <n v="122806202666"/>
    <s v="INDIBOX1"/>
    <s v="INDIBOX1"/>
    <d v="2020-10-26T00:00:00"/>
    <d v="2020-09-02T00:00:00"/>
    <n v="54"/>
    <s v="PLASA"/>
    <n v="87879836309"/>
    <s v="PLS;PWK;PL196991;INDAH UTAMI;087879836309;DOWNGRADE KE 1P INET ONLY 10MBPS"/>
    <s v="CRL;MLG;51388;INDAH UTAMI;087879836309;INDIBOX;70K UNTUK PATOKAN ALAMAT SEMENTARA DI KIRIMKAN KE PAK ASEP DARLAN DEPAN BRI PLERET DI POS SATPAM"/>
    <s v="monic"/>
    <x v="2"/>
    <s v="INDAH UTAMI"/>
    <s v="ybs"/>
    <s v="Ya"/>
    <x v="0"/>
    <x v="0"/>
    <s v="kurang bermanfaat dan kurang dipakai oleh pelanggan"/>
    <m/>
    <x v="0"/>
    <n v="5"/>
    <m/>
    <x v="1"/>
    <n v="4"/>
    <s v="pelanggan kira penambahan 60k plus ppn sekali saja,tidak tiap bulan"/>
    <x v="2"/>
    <x v="1"/>
    <x v="0"/>
  </r>
  <r>
    <s v="DIVRE 1"/>
    <n v="9"/>
    <s v="SUMSEL"/>
    <x v="1"/>
    <n v="3.0000000329782899E+19"/>
    <n v="3.00000003188516E+19"/>
    <n v="111731124014"/>
    <s v="INDIBOX1"/>
    <s v="INDIBOX1"/>
    <d v="2020-10-05T00:00:00"/>
    <d v="2020-01-15T00:00:00"/>
    <n v="264"/>
    <s v="CC WITEL"/>
    <n v="81368516004"/>
    <s v="CABUT INDIBOX"/>
    <s v="CRL;CW;EY110187;INDIBOX;fitrah hadi kesuma/PJ;WA;081368516004;DT;081368516004;60.000;070120"/>
    <s v="monic"/>
    <x v="2"/>
    <s v="fitrah hadi kesuma"/>
    <s v="ybs"/>
    <s v="Ya"/>
    <x v="2"/>
    <x v="2"/>
    <s v="tidak bisa nyala indiboxnya"/>
    <m/>
    <x v="6"/>
    <m/>
    <m/>
    <x v="2"/>
    <n v="3"/>
    <m/>
    <x v="2"/>
    <x v="0"/>
    <x v="0"/>
  </r>
  <r>
    <s v="DIVRE 7"/>
    <n v="49"/>
    <s v="GORONTALO"/>
    <x v="1"/>
    <n v="3.0000000329217499E+19"/>
    <n v="3.0000000325715198E+19"/>
    <n v="172321804991"/>
    <s v="INDIBOX1"/>
    <s v="INDIBOX1"/>
    <d v="2020-10-01T00:00:00"/>
    <d v="2020-07-08T00:00:00"/>
    <n v="85"/>
    <s v="CC WITEL"/>
    <n v="85342128178"/>
    <s v="IN76028579[172321804991/WAHYUDIN NAKI/085342128178] TI / 42476 / COM / bp.wahyudin / 172321804991 / INDIBOX1 minta di nonaktifkan"/>
    <s v="CRL;BDG;DP211298;INDIBOX;WAHYUDIN NAKI;085342128178;70K;wahyudin.naki@gmail.com alamat : PELABUHAN ANGGREK 01  KWANDANG GORONTALO UTARA depan psar rabu"/>
    <s v="monic"/>
    <x v="2"/>
    <s v="WAHYUDIN NAKI"/>
    <s v="ybs"/>
    <s v="Ya"/>
    <x v="0"/>
    <x v="0"/>
    <s v="tidak digunakan"/>
    <m/>
    <x v="2"/>
    <n v="3"/>
    <m/>
    <x v="2"/>
    <n v="3"/>
    <m/>
    <x v="2"/>
    <x v="0"/>
    <x v="9"/>
  </r>
  <r>
    <s v="DIVRE 2"/>
    <n v="19"/>
    <s v="BOGOR"/>
    <x v="1"/>
    <n v="3.0000000329983599E+19"/>
    <n v="3.0000000324470301E+19"/>
    <n v="122325214529"/>
    <s v="INDIBOX1"/>
    <s v="INDIBOX1"/>
    <d v="2020-10-12T00:00:00"/>
    <d v="2020-06-20T00:00:00"/>
    <n v="114"/>
    <s v="CC WITEL"/>
    <n v="85212224586"/>
    <s v="IN77453301  [122325214529/ bp ilham/085212224586] T1 / 42903 / COM / ilham / 122325214529 / cabut indibox / inputer [Z_PERMINTAAN][DCS]"/>
    <s v="ECOMM-FB;MCADDONS;INDIBOX;muhhamadilham;085212224586;ilhamkeybil@gmail.com(Permintaan Pelanggan)"/>
    <s v="monic"/>
    <x v="2"/>
    <s v="muhammad ilham"/>
    <s v="suami"/>
    <s v="Ya"/>
    <x v="0"/>
    <x v="0"/>
    <s v="sudah jarang dipakai"/>
    <m/>
    <x v="2"/>
    <n v="3"/>
    <m/>
    <x v="2"/>
    <n v="3"/>
    <m/>
    <x v="1"/>
    <x v="1"/>
    <x v="0"/>
  </r>
  <r>
    <s v="DIVRE 2"/>
    <n v="19"/>
    <s v="BOGOR"/>
    <x v="1"/>
    <n v="3.0000000329726702E+19"/>
    <n v="3.00000003260981E+19"/>
    <n v="122329215247"/>
    <s v="INDIBOX1"/>
    <s v="INDIBOX1"/>
    <d v="2020-10-05T00:00:00"/>
    <d v="2020-07-16T00:00:00"/>
    <n v="81"/>
    <s v="CC WITEL"/>
    <n v="85719654467"/>
    <s v="IN76863432 [122329215247/ bp febron/0811134422] T1 / 42483 / COM / bp febron / 02184939156 / cabut indibox [Z_PERMINTAAN][DCS]"/>
    <s v="CRL;BDG;DP211298;INDIBOX;RITA;085719654467 DIAL TO 0811134422;70K;frt_siregar@yahoo.com  Theodora.rita@yahoo.com alamat : BLOK P TATA 4 NO 10"/>
    <s v="monic"/>
    <x v="2"/>
    <s v="FEBRON RT SIREGAR, IR"/>
    <s v="ybs"/>
    <s v="Ya"/>
    <x v="0"/>
    <x v="12"/>
    <s v="filmnya tidak terlalu begitu menarik dan selalu buffering"/>
    <m/>
    <x v="2"/>
    <n v="3"/>
    <m/>
    <x v="3"/>
    <n v="5"/>
    <m/>
    <x v="2"/>
    <x v="5"/>
    <x v="0"/>
  </r>
  <r>
    <s v="DIVRE 2"/>
    <n v="19"/>
    <s v="BOGOR"/>
    <x v="1"/>
    <n v="3.00000003298473E+19"/>
    <n v="3.0000000324196901E+19"/>
    <n v="121333222986"/>
    <s v="INDIBOX1"/>
    <s v="INDIBOX1"/>
    <d v="2020-10-14T00:00:00"/>
    <d v="2020-06-10T00:00:00"/>
    <n v="126"/>
    <s v="PLASA"/>
    <n v="82221432188"/>
    <s v="PLS;CLS;PL197134;BP IVAN;082221432188;CA ADDON INDIBOX"/>
    <s v="CRL;MLG;51226;IVANFARIADY;082221432188;INDIBOX;60K"/>
    <s v="monic"/>
    <x v="2"/>
    <s v="IVAN FARIADY"/>
    <s v="ybs"/>
    <s v="Ya"/>
    <x v="0"/>
    <x v="12"/>
    <s v="tidak bisa browsing film yang pelanggan mau"/>
    <m/>
    <x v="5"/>
    <n v="2"/>
    <s v="tidak bisa browsing film yang pelanggan mau"/>
    <x v="4"/>
    <n v="2"/>
    <s v="tidak dijelaskan mengenai chanelnya yang harus berlangganan lagi"/>
    <x v="2"/>
    <x v="4"/>
    <x v="0"/>
  </r>
  <r>
    <s v="DIVRE 1"/>
    <n v="2"/>
    <s v="MEDAN"/>
    <x v="1"/>
    <n v="3.0000000329726398E+19"/>
    <n v="3.00000003285521E+19"/>
    <n v="111214001386"/>
    <s v="INDIBOX1"/>
    <s v="INDIBOX1"/>
    <d v="2020-10-04T00:00:00"/>
    <d v="2020-09-07T00:00:00"/>
    <n v="27"/>
    <s v="CC WITEL"/>
    <n v="8116093688"/>
    <s v="IN76819981[111214001386/VERA /08116093688/ CABUT/ INDIBOX"/>
    <s v="CRL;CW;AU130283;INDIBOX;VERA WATI;08116093688;06092020;70K;DT;08116093688"/>
    <s v="monic"/>
    <x v="2"/>
    <s v="VERA WATI"/>
    <s v="ybs"/>
    <s v="Ya"/>
    <x v="2"/>
    <x v="2"/>
    <s v="tidak bisa tersambung ke internetnya"/>
    <m/>
    <x v="6"/>
    <m/>
    <m/>
    <x v="2"/>
    <n v="3"/>
    <m/>
    <x v="2"/>
    <x v="0"/>
    <x v="0"/>
  </r>
  <r>
    <s v="DIVRE 1"/>
    <n v="2"/>
    <s v="MEDAN"/>
    <x v="1"/>
    <n v="3.0000000330231501E+19"/>
    <n v="3.0000000323353399E+19"/>
    <n v="111209221055"/>
    <s v="INDIBOX1"/>
    <s v="INDIBOX1"/>
    <d v="2020-10-19T00:00:00"/>
    <d v="2020-05-20T00:00:00"/>
    <n v="152"/>
    <s v="PLASA"/>
    <n v="81265919191"/>
    <s v="[PLSCSR:PL92518];IMU;ALI;081265919191;UPKE30MB"/>
    <s v="CRL;RM000000;INDIBOX;60K;ALI RIDWAN;081265919191;lailaksamana@gmail.com;BSD DIAL TO 081265919191 PENGIRIMAN KANTOR PARTAI GERINDA DEPAN CAFE GARFOO CAT KANTOR KUNING"/>
    <s v="monic"/>
    <x v="2"/>
    <s v="ali ridwan"/>
    <s v="ybs"/>
    <s v="Ya"/>
    <x v="0"/>
    <x v="0"/>
    <s v="tidak pernah dipakai"/>
    <m/>
    <x v="5"/>
    <n v="2"/>
    <s v="respon indiboxnya kurang"/>
    <x v="1"/>
    <n v="4"/>
    <m/>
    <x v="2"/>
    <x v="1"/>
    <x v="0"/>
  </r>
  <r>
    <s v="DIVRE 1"/>
    <n v="2"/>
    <s v="MEDAN"/>
    <x v="1"/>
    <n v="3.0000000330169299E+19"/>
    <n v="3.0000000320369701E+19"/>
    <n v="111224119277"/>
    <s v="INDIBOX1"/>
    <s v="INDIBOX1"/>
    <d v="2020-10-16T00:00:00"/>
    <d v="2020-02-27T00:00:00"/>
    <n v="232"/>
    <s v="PLASA"/>
    <n v="81260649021"/>
    <s v="[PLSCSR:PL84060];BJI;JUNAIDI;081260649021;UPGRADE KE 20 MBPS PHOENIX"/>
    <s v="CRL;CW;NN181192;Indibox;BPK.FERIYANTO KEPALA SEKOLAH(PJ);25/02/2020;Rp.60.000;WA/SMS;085297829044;DT;081260649021"/>
    <s v="monic"/>
    <x v="2"/>
    <s v="junaidi"/>
    <s v="pj"/>
    <s v="Ya"/>
    <x v="2"/>
    <x v="15"/>
    <s v="untuk sekolahannya tidak jadi dipasangkan tv"/>
    <m/>
    <x v="6"/>
    <m/>
    <m/>
    <x v="1"/>
    <n v="4"/>
    <m/>
    <x v="1"/>
    <x v="0"/>
    <x v="0"/>
  </r>
  <r>
    <s v="DIVRE 6"/>
    <n v="44"/>
    <s v="KALSEL"/>
    <x v="1"/>
    <n v="3.00000003300142E+19"/>
    <n v="3.0000000328797499E+19"/>
    <n v="162204226323"/>
    <s v="INDIBOX1"/>
    <s v="INDIBOX1"/>
    <d v="2020-10-12T00:00:00"/>
    <d v="2020-09-15T00:00:00"/>
    <n v="27"/>
    <s v="PLASA"/>
    <n v="82157085165"/>
    <s v="PLSCSR;BJM;PL199851;DG;ROSE LINDA;082157085165;CAAPS INDIBOX;UNTUK KANTOR DAN TIDAK ADA TV;70K;VR;PTGSTDKDTG"/>
    <s v="CRL;MDN;BR191190;Rose Linda, SE;082157085165;indibox 70K;DIAL TO;082157085165; alamt JL GUBERNOR SUBARJO LGKR  SELT  LANDASAN ULIN BARAT KODYA BANJARBARU 70722"/>
    <s v="monic"/>
    <x v="2"/>
    <s v="Rose Linda, SE"/>
    <s v="ybs"/>
    <s v="Ya"/>
    <x v="0"/>
    <x v="0"/>
    <s v="pemakaiannya tidak efektif"/>
    <m/>
    <x v="0"/>
    <n v="5"/>
    <m/>
    <x v="2"/>
    <n v="3"/>
    <m/>
    <x v="2"/>
    <x v="0"/>
    <x v="0"/>
  </r>
  <r>
    <s v="DIVRE 5"/>
    <n v="36"/>
    <s v="MALANG"/>
    <x v="1"/>
    <n v="3.0000000330488902E+19"/>
    <n v="3.0000000327959699E+19"/>
    <n v="152703902106"/>
    <s v="INDIBOX1"/>
    <s v="INDIBOX1"/>
    <d v="2020-10-29T00:00:00"/>
    <d v="2020-08-26T00:00:00"/>
    <n v="64"/>
    <s v="PLASA"/>
    <n v="87754727089"/>
    <s v="[PLSCSR;PL199322];BLB;AP KHOIRUL;152703902106;CP 087754727089;CABUT INDIBOX 66000/CSR TITA"/>
    <s v="CRL;CW;ET190498;INDIBOX;70;CHOERUL HAMDANI ;WA;087754727089; DIAL TO;087754727089"/>
    <s v="monic"/>
    <x v="2"/>
    <s v="CHOERUL HAMDANI"/>
    <s v="ybs"/>
    <s v="Ya"/>
    <x v="2"/>
    <x v="16"/>
    <s v="tvnya sedang rusak"/>
    <m/>
    <x v="6"/>
    <m/>
    <m/>
    <x v="1"/>
    <n v="4"/>
    <m/>
    <x v="2"/>
    <x v="0"/>
    <x v="0"/>
  </r>
  <r>
    <s v="DIVRE 5"/>
    <n v="36"/>
    <s v="MALANG"/>
    <x v="1"/>
    <n v="3.0000000330516799E+19"/>
    <n v="3.0000000326140199E+19"/>
    <n v="152707222939"/>
    <s v="INDIBOX1"/>
    <s v="INDIBOX1"/>
    <d v="2020-10-27T00:00:00"/>
    <d v="2020-07-17T00:00:00"/>
    <n v="102"/>
    <s v="PLASA"/>
    <n v="85649644414"/>
    <s v="[PLSCSR;PL0120010];BTU;INDAHWATI;081330990539;CABUT INDIBOX 60 K"/>
    <s v="CRL;MDN;RN240790;NOVAL;085649644414;indibox70K;DIALTO;085649644414;am.tyan@gmail.com // 152707222939 INDARAGIRI NO 28"/>
    <s v="monic"/>
    <x v="2"/>
    <s v="noval"/>
    <s v="suami"/>
    <s v="Ya"/>
    <x v="0"/>
    <x v="0"/>
    <s v="karena dirumah anaknya tidak ada yang mengawasi untuk menggunakan indiboxnya"/>
    <m/>
    <x v="1"/>
    <n v="4"/>
    <m/>
    <x v="3"/>
    <n v="5"/>
    <m/>
    <x v="2"/>
    <x v="0"/>
    <x v="0"/>
  </r>
  <r>
    <s v="DIVRE 7"/>
    <n v="60"/>
    <s v="PAPUA BARAT"/>
    <x v="1"/>
    <n v="3.0000000330261299E+19"/>
    <n v="3.0000000328396202E+19"/>
    <n v="172905262155"/>
    <s v="INDIBOX1"/>
    <s v="INDIBOX1"/>
    <d v="2020-10-23T00:00:00"/>
    <d v="2020-09-10T00:00:00"/>
    <n v="43"/>
    <s v="PLASA"/>
    <n v="8114859684"/>
    <s v="PLCSR;SON;PLSARA94;AYU;JEKY;08124835012;CABUTINDIBOX;SN;1901001801118"/>
    <s v="CRL;IW130797;INDIBOX;70K;JEKY;08114859684;magdasupit@yahoo.com PATOKAN DEKAT KALI KANAL DARI PINGGIR JALAN RUMAH WARNA KUNING BIRU;BSD"/>
    <s v="monic"/>
    <x v="2"/>
    <s v="JEKY STENLY RUNTUWAROW"/>
    <s v="ybs"/>
    <s v="Ya"/>
    <x v="2"/>
    <x v="2"/>
    <s v="jaringannya susah terconnect"/>
    <m/>
    <x v="6"/>
    <m/>
    <m/>
    <x v="1"/>
    <n v="4"/>
    <m/>
    <x v="2"/>
    <x v="1"/>
    <x v="0"/>
  </r>
  <r>
    <s v="DIVRE 5"/>
    <n v="35"/>
    <s v="KEDIRI"/>
    <x v="1"/>
    <n v="3.0000000329720599E+19"/>
    <n v="3.00000003220033E+19"/>
    <n v="152610222737"/>
    <s v="INDIBOX1"/>
    <s v="INDIBOX1"/>
    <d v="2020-10-05T00:00:00"/>
    <d v="2020-04-17T00:00:00"/>
    <n v="171"/>
    <s v="INBOUND 147"/>
    <n v="81357460896"/>
    <s v="I147;BP.FADIL;082140419858;CABUT INDIBOX KRNA SDH TDK DI GUNAKAN;IN76841321"/>
    <s v="CRL;BDG;VA140597;INDIBOX;FADHILADZIKRIRAMADHAN;081357460896;60K;customsramadhan@gmail.com; PATOKAN BELAKANG MUSHOLA PAGAR WARNA PUTIH GANG SEBELAH BARAT"/>
    <s v="monic"/>
    <x v="2"/>
    <s v="FADHILA DZIKRI RAMADHAN"/>
    <s v="ybs"/>
    <s v="Ya"/>
    <x v="2"/>
    <x v="9"/>
    <s v="ganti ke usee tv"/>
    <m/>
    <x v="1"/>
    <n v="4"/>
    <m/>
    <x v="2"/>
    <n v="3"/>
    <m/>
    <x v="2"/>
    <x v="0"/>
    <x v="0"/>
  </r>
  <r>
    <s v="DIVRE 5"/>
    <n v="35"/>
    <s v="KEDIRI"/>
    <x v="1"/>
    <n v="3.0000000330336399E+19"/>
    <n v="3.0000000327181902E+19"/>
    <n v="152640215361"/>
    <s v="INDIBOX1"/>
    <s v="INDIBOX1"/>
    <d v="2020-10-23T00:00:00"/>
    <d v="2020-08-07T00:00:00"/>
    <n v="77"/>
    <s v="INBOUND 147"/>
    <n v="85853567076"/>
    <s v="[PLSCSR;PL81475];KDI;HERI;085853567076;CABUT INDIBOX;21102020"/>
    <s v="CRL;MDN;RN240790;Heri panca;085853567076;indibox70K;DIALTO;085853567076;heri.pancasetya@gmail.com // 152640215361 dekat mesjid rumah warna merah batu bata bangunan baru"/>
    <s v="monic"/>
    <x v="2"/>
    <s v="eripanca"/>
    <s v="suami"/>
    <s v="Ya"/>
    <x v="2"/>
    <x v="2"/>
    <s v="monitor dan televisinya tidak support"/>
    <m/>
    <x v="6"/>
    <m/>
    <m/>
    <x v="3"/>
    <n v="5"/>
    <m/>
    <x v="2"/>
    <x v="1"/>
    <x v="0"/>
  </r>
  <r>
    <s v="DIVRE 5"/>
    <n v="40"/>
    <s v="PASURUAN"/>
    <x v="1"/>
    <n v="3.00000003298483E+19"/>
    <n v="3.0000000320978801E+19"/>
    <n v="152504300920"/>
    <s v="INDIBOX1"/>
    <s v="INDIBOX1"/>
    <d v="2020-10-07T00:00:00"/>
    <d v="2020-03-15T00:00:00"/>
    <n v="206"/>
    <s v="PLASA"/>
    <n v="81232313888"/>
    <s v="PLS;LMJ;VN011089;APS HARIYONO;IN76866726;CABUT INDIBOX"/>
    <s v="CRL;GM010490;INDIBOX;60K;HARIONO SE;081232313888;nagacell@yahoo.co.id;BSD PATOKAN RUMAHNYA DEKAT PERUMAHAN KENZAMZAM CAT RUMAH WARNA HITAM"/>
    <s v="monic"/>
    <x v="2"/>
    <s v="HARIONO SE"/>
    <s v="ybs"/>
    <s v="Ya"/>
    <x v="0"/>
    <x v="0"/>
    <s v="tidak pernah dipakai ,karena jarang dirumah"/>
    <m/>
    <x v="6"/>
    <m/>
    <m/>
    <x v="1"/>
    <n v="4"/>
    <m/>
    <x v="2"/>
    <x v="6"/>
    <x v="10"/>
  </r>
  <r>
    <s v="DIVRE 5"/>
    <n v="40"/>
    <s v="PASURUAN"/>
    <x v="1"/>
    <n v="3.0000000329775501E+19"/>
    <n v="3.0000000327527399E+19"/>
    <n v="152505312427"/>
    <s v="INDIBOX1"/>
    <s v="INDIBOX1"/>
    <d v="2020-10-06T00:00:00"/>
    <d v="2020-08-13T00:00:00"/>
    <n v="54"/>
    <s v="PLASA"/>
    <n v="82301662359"/>
    <s v="PLSCSR;PL76559;PBL;MISNAN; 085336916229 ;CAINDIBOX/TIDAK DIGUNAKAN"/>
    <s v="CRL;MDN;NN280292;SULIYATIN;082301662359;INDIBOX;70k;DIAL TO; 082301662359 misnan12@gmail.com"/>
    <s v="monic"/>
    <x v="2"/>
    <s v="MISNAN"/>
    <s v="ybs"/>
    <s v="Ya"/>
    <x v="2"/>
    <x v="17"/>
    <s v="call reject(pelanggan tidak bersedia melanjutkan)"/>
    <m/>
    <x v="4"/>
    <m/>
    <m/>
    <x v="0"/>
    <m/>
    <m/>
    <x v="3"/>
    <x v="0"/>
    <x v="2"/>
  </r>
  <r>
    <s v="DIVRE 1"/>
    <n v="11"/>
    <s v="LAMPUNG"/>
    <x v="1"/>
    <n v="3.0000000329890599E+19"/>
    <n v="3.0000000323586302E+19"/>
    <n v="111801028681"/>
    <s v="INDIBOX1"/>
    <s v="INDIBOX1"/>
    <d v="2020-10-08T00:00:00"/>
    <d v="2020-05-27T00:00:00"/>
    <n v="134"/>
    <s v="PLASA"/>
    <n v="81278115721"/>
    <s v="PLS;MJP;PL150751;APS GUSTIRA _x0009_081278115721;CABUT INDIBOX KRN TDK DIGUNAKAN"/>
    <s v="AOSF;MYIN;SPKEY08;GUSTIRA;111801028681/081278115721;INDIBOX 60K;"/>
    <s v="monic"/>
    <x v="2"/>
    <s v="hendra"/>
    <s v="suami"/>
    <s v="Ya"/>
    <x v="0"/>
    <x v="0"/>
    <s v="jarang dipakai"/>
    <m/>
    <x v="0"/>
    <n v="5"/>
    <m/>
    <x v="2"/>
    <n v="3"/>
    <m/>
    <x v="2"/>
    <x v="0"/>
    <x v="11"/>
  </r>
  <r>
    <s v="DIVRE 5"/>
    <n v="38"/>
    <s v="SURABAYA SELATAN"/>
    <x v="1"/>
    <n v="3.0000000330155098E+19"/>
    <n v="3.0000000324425302E+19"/>
    <n v="152303303894"/>
    <s v="INDIBOX1"/>
    <s v="INDIBOX1"/>
    <d v="2020-10-16T00:00:00"/>
    <d v="2020-06-15T00:00:00"/>
    <n v="123"/>
    <s v="CC WITEL"/>
    <n v="85336859222"/>
    <s v="CXNOSSA;IN77927087;NOVI /085336859222;CA INDIBOX"/>
    <s v="CRL;CW;US020475;INDIBOX:DEDY:08123144099:13062020:60000:DIALTO:08123144099"/>
    <s v="monic"/>
    <x v="2"/>
    <s v="NOVI EKA YUNITA"/>
    <s v="ybs"/>
    <s v="Ya"/>
    <x v="2"/>
    <x v="15"/>
    <s v="pelanggan tidak memiliki tv"/>
    <m/>
    <x v="6"/>
    <m/>
    <m/>
    <x v="3"/>
    <n v="5"/>
    <m/>
    <x v="2"/>
    <x v="0"/>
    <x v="0"/>
  </r>
  <r>
    <s v="DIVRE 5"/>
    <n v="54"/>
    <s v="DENPASAR"/>
    <x v="1"/>
    <n v="3.0000000329258201E+19"/>
    <n v="3.0000000321279701E+19"/>
    <n v="172417215478"/>
    <s v="INDIBOX1"/>
    <s v="INDIBOX1"/>
    <d v="2020-10-05T00:00:00"/>
    <d v="2020-03-30T00:00:00"/>
    <n v="189"/>
    <s v="CC WITEL"/>
    <n v="85739786434"/>
    <s v="CCDPR;TMAR;bitha kayana/085739786434;cabut indibox;IN76087437"/>
    <s v="CRL;MDN;AS210492;INDIBOX;60K;Ni Putu; 085739786434 ;DIAL TO 085739786434 ; bithakayana252020@gmail.com"/>
    <s v="monic"/>
    <x v="2"/>
    <s v="NI PUTU BITHA KAYANA"/>
    <s v="ybs"/>
    <s v="Ya"/>
    <x v="0"/>
    <x v="0"/>
    <s v="tidak pernah dipakai"/>
    <m/>
    <x v="0"/>
    <n v="5"/>
    <m/>
    <x v="2"/>
    <n v="3"/>
    <m/>
    <x v="2"/>
    <x v="0"/>
    <x v="0"/>
  </r>
  <r>
    <s v="DIVRE 5"/>
    <n v="54"/>
    <s v="DENPASAR"/>
    <x v="1"/>
    <n v="3.00000003301468E+19"/>
    <n v="3.0000000321084699E+19"/>
    <n v="172401242412"/>
    <s v="INDIBOX1"/>
    <s v="INDIBOX1"/>
    <d v="2020-10-20T00:00:00"/>
    <d v="2020-03-19T00:00:00"/>
    <n v="215"/>
    <s v="PLASA"/>
    <n v="87861215002"/>
    <s v="PLS;TMAR;CSR AYU DARMA;AP BP A.A RAKA PEMAYUN;087861215002;CBT INDIBOX KARNA PENGGUNA ADA DI LOMBOK;ALAT SDH KEMBALI SN: 1901001818602"/>
    <s v="crl;mlg;51352;agung;087861215002;INDIBOX;60k"/>
    <s v="monic"/>
    <x v="2"/>
    <s v="agung"/>
    <s v="suami"/>
    <s v="Ya"/>
    <x v="0"/>
    <x v="0"/>
    <s v="tidak pernah ditonton"/>
    <m/>
    <x v="6"/>
    <m/>
    <m/>
    <x v="1"/>
    <n v="4"/>
    <m/>
    <x v="2"/>
    <x v="1"/>
    <x v="0"/>
  </r>
  <r>
    <s v="DIVRE 7"/>
    <n v="52"/>
    <s v="MAKASSAR"/>
    <x v="1"/>
    <n v="3.0000000329477702E+19"/>
    <n v="3.0000000322079302E+19"/>
    <n v="172102273734"/>
    <s v="INDIBOX1"/>
    <s v="INDIBOX1"/>
    <d v="2020-10-01T00:00:00"/>
    <d v="2020-04-20T00:00:00"/>
    <n v="164"/>
    <s v="PLASA"/>
    <n v="81343553046"/>
    <s v="PLS;PTR;PL197296;HAMZAH;081343553046;CABUT INDIBOX"/>
    <s v="SPIS90A-B1477PIE;HAMZAH;081343553046;ADDON INDIBOX"/>
    <s v="monic"/>
    <x v="2"/>
    <s v="HAMZAH"/>
    <s v="ybs"/>
    <s v="Ya"/>
    <x v="0"/>
    <x v="0"/>
    <s v="karena sudah punya smart tv"/>
    <m/>
    <x v="1"/>
    <n v="4"/>
    <m/>
    <x v="2"/>
    <n v="3"/>
    <m/>
    <x v="2"/>
    <x v="5"/>
    <x v="0"/>
  </r>
  <r>
    <s v="DIVRE 7"/>
    <n v="52"/>
    <s v="MAKASSAR"/>
    <x v="1"/>
    <n v="3.0000000330358198E+19"/>
    <n v="3.0000000325044601E+19"/>
    <n v="172102275359"/>
    <s v="INDIBOX1"/>
    <s v="INDIBOX1"/>
    <d v="2020-10-24T00:00:00"/>
    <d v="2020-06-27T00:00:00"/>
    <n v="119"/>
    <s v="PLASA"/>
    <n v="81355047529"/>
    <s v="PLS;PTR;PL197296;ADI;081355047529;CABUT INDIBOX"/>
    <s v="crl;mlg;51352;ADI SADLI, ST;081355047529;INDIBOX;60k jl daingtata tata 1"/>
    <s v="monic"/>
    <x v="2"/>
    <s v="ADI SADLI, ST"/>
    <s v="ybs"/>
    <s v="Ya"/>
    <x v="0"/>
    <x v="0"/>
    <s v="jarang dipakai"/>
    <m/>
    <x v="0"/>
    <n v="5"/>
    <m/>
    <x v="3"/>
    <n v="5"/>
    <m/>
    <x v="1"/>
    <x v="0"/>
    <x v="0"/>
  </r>
  <r>
    <s v="DIVRE 3"/>
    <n v="25"/>
    <s v="CIREBON"/>
    <x v="2"/>
    <n v="3.0000000328905699E+19"/>
    <n v="3.0000000321015501E+19"/>
    <n v="131236109422"/>
    <s v="USEEENTRYH"/>
    <s v="USEEENTRYH"/>
    <d v="2020-09-15T00:00:00"/>
    <d v="2020-03-16T00:00:00"/>
    <n v="183"/>
    <s v="PLASA"/>
    <n v="87779648612"/>
    <s v="PLS;KNG;PL096274;UTYMAH; 087884609035 ;RETENSI BATAL CBT 2P PHOENIX 10MBPS"/>
    <s v="MI;MYIR-10150930470001;SPDSB77;utymah;087779648612"/>
    <s v="monic"/>
    <x v="0"/>
    <s v="UTYMAH"/>
    <s v="ybs"/>
    <s v="Ya"/>
    <x v="0"/>
    <x v="0"/>
    <s v="jarang dipakai"/>
    <m/>
    <x v="1"/>
    <n v="4"/>
    <m/>
    <x v="0"/>
    <m/>
    <m/>
    <x v="2"/>
    <x v="0"/>
    <x v="0"/>
  </r>
  <r>
    <s v="DIVRE 3"/>
    <n v="25"/>
    <s v="CIREBON"/>
    <x v="2"/>
    <n v="3.0000000329270301E+19"/>
    <n v="3.0000000316833501E+19"/>
    <n v="131243100751"/>
    <s v="USEEINDYHD"/>
    <s v="USEEINDYHD"/>
    <d v="2020-09-23T00:00:00"/>
    <d v="2019-10-24T00:00:00"/>
    <n v="335"/>
    <s v="PLASA"/>
    <n v="81320422247"/>
    <s v="PLS;KAD;ENFA;TUTI;081214222247;CA TTM_ADDON"/>
    <s v="PLSCSR;PL35076;ADE;131243100751;UPSPEED DR 1MB KE 10MB;MOH ASEP;081320422247"/>
    <s v="monic"/>
    <x v="1"/>
    <s v="mohasep"/>
    <s v="ybs"/>
    <s v="Ya"/>
    <x v="0"/>
    <x v="0"/>
    <s v="tidak ada manfaatnya"/>
    <m/>
    <x v="0"/>
    <n v="5"/>
    <m/>
    <x v="3"/>
    <n v="5"/>
    <m/>
    <x v="2"/>
    <x v="2"/>
    <x v="0"/>
  </r>
  <r>
    <s v="DIVRE 3"/>
    <n v="25"/>
    <s v="CIREBON"/>
    <x v="2"/>
    <n v="3.0000000327821799E+19"/>
    <n v="3.0000000326071702E+19"/>
    <n v="131245118308"/>
    <s v="USEEENTRYH"/>
    <s v="USEEENTRYH"/>
    <d v="2020-08-19T00:00:00"/>
    <d v="2020-07-17T00:00:00"/>
    <n v="33"/>
    <s v="PLASA"/>
    <n v="82240813656"/>
    <s v="PLSCSR;PRD;PL35078;OJI;SANIRA;082240813656;MIGRASI;INETONLY;19/08"/>
    <s v="PLS;PRD;PL196877;APRI;131245118308;MIGRASI PAKET STREAMIX;20MB;SANIRA;08220813656"/>
    <s v="monic"/>
    <x v="1"/>
    <s v="SANIRA"/>
    <s v="ybs"/>
    <s v="Ya"/>
    <x v="0"/>
    <x v="0"/>
    <s v="jarang dipakai karena pelanggan sudah memakai smart tv"/>
    <m/>
    <x v="6"/>
    <m/>
    <m/>
    <x v="3"/>
    <n v="5"/>
    <m/>
    <x v="1"/>
    <x v="0"/>
    <x v="0"/>
  </r>
  <r>
    <s v="DIVRE 3"/>
    <n v="25"/>
    <s v="CIREBON"/>
    <x v="2"/>
    <n v="3.00000003279338E+19"/>
    <n v="3.0000000324366598E+19"/>
    <n v="131252103241"/>
    <s v="USEEENTRYH"/>
    <s v="USEEINTVNH"/>
    <d v="2020-08-24T00:00:00"/>
    <d v="2020-06-12T00:00:00"/>
    <n v="73"/>
    <s v="PLASA"/>
    <n v="81999938553"/>
    <s v="PLSCSR:PL35080;DESSY;131252103241;UPSPEED 10MB TO 20MB;MULYATI;081999938553"/>
    <s v="MI;MYIR-10195375580001;SPDNK06-B1603PIW;MULYATI;083195630374"/>
    <s v="monic"/>
    <x v="0"/>
    <s v="MULYATI"/>
    <s v="ybs"/>
    <s v="Ya"/>
    <x v="0"/>
    <x v="0"/>
    <s v="tidak dipakai lagi"/>
    <m/>
    <x v="1"/>
    <n v="4"/>
    <m/>
    <x v="1"/>
    <n v="4"/>
    <m/>
    <x v="2"/>
    <x v="1"/>
    <x v="0"/>
  </r>
  <r>
    <s v="DIVRE 3"/>
    <n v="25"/>
    <s v="CIREBON"/>
    <x v="2"/>
    <n v="3.00000003291607E+19"/>
    <n v="3.0000000326668399E+19"/>
    <n v="131239100057"/>
    <s v="USEEENTRYH"/>
    <s v="USEEENTRYH"/>
    <d v="2020-09-21T00:00:00"/>
    <d v="2020-07-28T00:00:00"/>
    <n v="55"/>
    <s v="PLASA"/>
    <n v="8122208250"/>
    <s v="PLS;KNG;PL196878;DWI WARDATI NUGRAHANI; 085624749510 ;RETENSI 10MBPS;EFISIENSI DANA"/>
    <s v="PLSCSR;PL169506;131239100057;UPSPEED 1M KE STR 10MBPS;DWI;085624749510"/>
    <s v="monic"/>
    <x v="1"/>
    <s v="DWI WARDATI NUGRAHANI"/>
    <s v="ybs"/>
    <s v="Ya"/>
    <x v="2"/>
    <x v="2"/>
    <s v="saat pemasangan ,dan teknisinya datang ,tidak bisa memasangkan tvnya karena teknisi bilang sedang buru-buru ingin mengerjakan ditempat lain jadi dipasangkan wifinya saja "/>
    <m/>
    <x v="6"/>
    <m/>
    <m/>
    <x v="1"/>
    <n v="4"/>
    <m/>
    <x v="2"/>
    <x v="1"/>
    <x v="0"/>
  </r>
  <r>
    <s v="DIVRE 3"/>
    <n v="25"/>
    <s v="CIREBON"/>
    <x v="2"/>
    <n v="3.0000000327889302E+19"/>
    <n v="3.0000000322276901E+19"/>
    <n v="131249105644"/>
    <s v="USEEINMV2H"/>
    <s v="USEEINTVNH"/>
    <d v="2020-08-22T00:00:00"/>
    <d v="2020-04-23T00:00:00"/>
    <n v="121"/>
    <s v="CC WITEL"/>
    <n v="87700055004"/>
    <s v="SOC ; 168791 ; Aas Adiwijaya ; 131249105644 ; 08996341990 ; migrasi paket Phonix 100 Mbps ; 21 Agustus 2020 ; 19.07"/>
    <s v="PLSCSR:PL35080;131249105644;UPSELL 2P3P;Aas Adiwijaya;08996341990;IN66181628"/>
    <s v="monic"/>
    <x v="1"/>
    <s v="Aas Adiwijaya"/>
    <s v="ybs"/>
    <s v="Ya"/>
    <x v="0"/>
    <x v="5"/>
    <s v="sering gangguan"/>
    <m/>
    <x v="2"/>
    <n v="3"/>
    <m/>
    <x v="4"/>
    <n v="2"/>
    <s v="fupnya tidak dijelaskan"/>
    <x v="1"/>
    <x v="3"/>
    <x v="0"/>
  </r>
  <r>
    <s v="DIVRE 3"/>
    <n v="25"/>
    <s v="CIREBON"/>
    <x v="2"/>
    <n v="3.0000000329398301E+19"/>
    <n v="3.0000000326529901E+19"/>
    <n v="131244106563"/>
    <s v="USEEENTRYH"/>
    <s v="USEEINTVNH"/>
    <d v="2020-09-27T00:00:00"/>
    <d v="2020-07-23T00:00:00"/>
    <n v="66"/>
    <s v="INBOUND 147"/>
    <n v="8122219403"/>
    <s v="[PLSCSR:PL114738]MJL;TIAN;DIAN;08122219403;RETENSI 1P INET ONLY 10MB"/>
    <s v="MI;MYIR-10217003670001;SPHDY27-B1549PIW;DIAN HERLAMBANG ST;08122219403"/>
    <s v="monic"/>
    <x v="1"/>
    <s v="DIAN HERLAMBANG ST"/>
    <s v="ybs"/>
    <s v="Ya"/>
    <x v="0"/>
    <x v="0"/>
    <s v="anak-anaknya pesantren jadi tidak ada yang menggunakan"/>
    <m/>
    <x v="1"/>
    <n v="4"/>
    <m/>
    <x v="2"/>
    <n v="3"/>
    <m/>
    <x v="0"/>
    <x v="0"/>
    <x v="0"/>
  </r>
  <r>
    <s v="DIVRE 3"/>
    <n v="25"/>
    <s v="CIREBON"/>
    <x v="2"/>
    <n v="3.00000003276189E+19"/>
    <n v="3.0000000111027401E+19"/>
    <n v="131233105780"/>
    <s v="USEEENTRYH"/>
    <s v="USEEENTRYH"/>
    <d v="2020-08-16T00:00:00"/>
    <d v="2019-09-13T00:00:00"/>
    <n v="338"/>
    <s v="PLASA"/>
    <n v="81320018225"/>
    <s v="PLSCSR;PL83028;131233105780;RETENSI1P10MB;SULAEMAN ADIGUNA; 085797351854"/>
    <s v="PL112983;TRI_085797351854;MC;VALUETANPAOTT;10MB;1309"/>
    <s v="monic"/>
    <x v="1"/>
    <s v="TRI"/>
    <s v="istri"/>
    <s v="Ya"/>
    <x v="1"/>
    <x v="3"/>
    <s v="tagihannya naik terus"/>
    <s v="200k"/>
    <x v="2"/>
    <n v="3"/>
    <m/>
    <x v="0"/>
    <m/>
    <m/>
    <x v="3"/>
    <x v="0"/>
    <x v="2"/>
  </r>
  <r>
    <s v="DIVRE 3"/>
    <n v="25"/>
    <s v="CIREBON"/>
    <x v="2"/>
    <n v="3.0000000328999801E+19"/>
    <n v="3.0000000324151001E+19"/>
    <n v="131240113879"/>
    <s v="USEEENTRYH"/>
    <s v="USEEINTVNH"/>
    <d v="2020-09-18T00:00:00"/>
    <d v="2020-06-08T00:00:00"/>
    <n v="102"/>
    <s v="PLASA"/>
    <n v="85314803109"/>
    <s v="PLS;MJL;PL105074;BUDI CAHYANA;2P/1P;CA IPTV"/>
    <s v="MI;MYIR-10192311690001;SPYDI91-B1549PIW;BUDI CAHYANA;085314803109"/>
    <s v="monic"/>
    <x v="0"/>
    <s v="BUDI CAHYANA"/>
    <s v="ybs"/>
    <s v="Ya"/>
    <x v="0"/>
    <x v="0"/>
    <s v="sudah pakai parabola"/>
    <m/>
    <x v="6"/>
    <m/>
    <m/>
    <x v="3"/>
    <n v="5"/>
    <m/>
    <x v="2"/>
    <x v="1"/>
    <x v="0"/>
  </r>
  <r>
    <s v="DIVRE 3"/>
    <n v="25"/>
    <s v="CIREBON"/>
    <x v="2"/>
    <n v="3.00000003293993E+19"/>
    <n v="3.00000003246587E+19"/>
    <n v="131232160053"/>
    <s v="USEEINDYHD"/>
    <s v="USEEFOXMVH"/>
    <d v="2020-09-26T00:00:00"/>
    <d v="2020-06-19T00:00:00"/>
    <n v="99"/>
    <s v="PLASA"/>
    <n v="82216937397"/>
    <s v="PLSCSR;PL131141;RETENSI;10MBODPHIJAUINET;131232160053;YUYUN; 081224321249"/>
    <s v="MI;MYIR-10198609460001;SPTHE01;yuyun sukawati;082216937397"/>
    <s v="monic"/>
    <x v="0"/>
    <s v="YUYUN SUKAWATI"/>
    <s v="ybs"/>
    <s v="Ya"/>
    <x v="0"/>
    <x v="0"/>
    <s v="karena pl sedang dijakarta"/>
    <m/>
    <x v="6"/>
    <m/>
    <m/>
    <x v="0"/>
    <m/>
    <m/>
    <x v="1"/>
    <x v="5"/>
    <x v="0"/>
  </r>
  <r>
    <s v="DIVRE 3"/>
    <n v="25"/>
    <s v="CIREBON"/>
    <x v="2"/>
    <n v="3.0000000327657202E+19"/>
    <n v="3.0000000323611599E+19"/>
    <n v="131250121431"/>
    <s v="USEEINTLTH"/>
    <s v="USEEINTVNH"/>
    <d v="2020-08-14T00:00:00"/>
    <d v="2020-05-27T00:00:00"/>
    <n v="79"/>
    <s v="INBOUND 147"/>
    <n v="82114116611"/>
    <s v="i147 Save Draft ticket;45776;DOWN; downgrade dari 3p 200mbps ke 3p 20mbps dengan harga 515.000+PPN 10% ;TARIP BIN KARNAPI;111502220651;082114116611;14 agustus 2020;20.59 WIB"/>
    <s v="PL35080;tarip /082114116611;downgrade ke paket prestige 200mbps;SCCD;IN67985824"/>
    <s v="monic"/>
    <x v="1"/>
    <s v="TARIP BIN KARNAPI"/>
    <s v="ybs"/>
    <s v="Ya"/>
    <x v="0"/>
    <x v="4"/>
    <s v="usaha warnetnya sedang sepi"/>
    <m/>
    <x v="0"/>
    <n v="5"/>
    <m/>
    <x v="2"/>
    <n v="3"/>
    <m/>
    <x v="1"/>
    <x v="1"/>
    <x v="0"/>
  </r>
  <r>
    <s v="DIVRE 3"/>
    <n v="25"/>
    <s v="CIREBON"/>
    <x v="2"/>
    <n v="3.00000003289105E+19"/>
    <n v="3.0000000324520198E+19"/>
    <n v="131238104446"/>
    <s v="USEEINTVNH"/>
    <s v="USEEENTRYH"/>
    <d v="2020-09-15T00:00:00"/>
    <d v="2020-06-16T00:00:00"/>
    <n v="91"/>
    <s v="PLASA"/>
    <n v="8972303393"/>
    <s v="PLSCSR;PL196878;131238104446;UPSPEED 10MB - 20MB;DEFRI RUSTIANDI;082295125486"/>
    <s v="MI;MYIR-10197270260001;SPNFJ91-B1558PIW;Defri Rustiandi;08972303393"/>
    <s v="monic"/>
    <x v="0"/>
    <s v="DEFRI RUSTIANDI"/>
    <s v="ybs"/>
    <s v="Ya"/>
    <x v="0"/>
    <x v="0"/>
    <s v="tidak terpakai"/>
    <m/>
    <x v="0"/>
    <n v="5"/>
    <m/>
    <x v="0"/>
    <m/>
    <m/>
    <x v="1"/>
    <x v="0"/>
    <x v="0"/>
  </r>
  <r>
    <s v="DIVRE 3"/>
    <n v="25"/>
    <s v="CIREBON"/>
    <x v="2"/>
    <n v="3.0000000327817998E+19"/>
    <n v="3.0000000326448398E+19"/>
    <n v="131232161623"/>
    <s v="USEEENTRYH"/>
    <s v="USEEINTVNH"/>
    <d v="2020-08-19T00:00:00"/>
    <d v="2020-07-22T00:00:00"/>
    <n v="28"/>
    <s v="PLASA"/>
    <n v="82116488999"/>
    <s v="PL112983;ADIN SYAEFIUDIN;081316699600;MIGRASI PAKET INET ONLY 20MB PLGN BERSEDIA TTP BERLANGGANAN;RETENSI"/>
    <s v="MI;MYIR-10216103140001;SPEPI91-D1463AFN;Adin Syaefiudin;082116488999"/>
    <s v="monic"/>
    <x v="0"/>
    <s v="agustin"/>
    <s v="istri"/>
    <s v="Ya"/>
    <x v="0"/>
    <x v="12"/>
    <s v="chanelnya yang terbuka hanya sedikit"/>
    <m/>
    <x v="2"/>
    <n v="3"/>
    <m/>
    <x v="0"/>
    <m/>
    <m/>
    <x v="3"/>
    <x v="0"/>
    <x v="0"/>
  </r>
  <r>
    <s v="DIVRE 3"/>
    <n v="25"/>
    <s v="CIREBON"/>
    <x v="2"/>
    <n v="3.0000000329204601E+19"/>
    <n v="3.0000000323823002E+19"/>
    <n v="131234121945"/>
    <s v="USEEINTVNH"/>
    <s v="USEEENTRYH"/>
    <d v="2020-09-22T00:00:00"/>
    <d v="2020-05-31T00:00:00"/>
    <n v="114"/>
    <s v="PLASA"/>
    <n v="81324921422"/>
    <s v="PLSCSR;PL196879;131234121945;UPSPEED 10MB-20MB;JAENAH;085921410339"/>
    <s v="MI;MYIR-10188985560001;SPLLK86;JAENAH;081324921422"/>
    <s v="monic"/>
    <x v="0"/>
    <s v="JAENAH "/>
    <s v="ybs"/>
    <s v="Ya"/>
    <x v="2"/>
    <x v="16"/>
    <s v="tidak dipakai sama sekali karena tv pelanggan rusak"/>
    <m/>
    <x v="6"/>
    <m/>
    <m/>
    <x v="0"/>
    <m/>
    <m/>
    <x v="0"/>
    <x v="0"/>
    <x v="0"/>
  </r>
  <r>
    <s v="DIVRE 1"/>
    <n v="8"/>
    <s v="BENGKULU"/>
    <x v="2"/>
    <n v="3.00000003279302E+19"/>
    <n v="3.0000000326197301E+19"/>
    <n v="111727154504"/>
    <s v="USEEINTVNH"/>
    <s v="USEEINTVNH"/>
    <d v="2020-08-25T00:00:00"/>
    <d v="2020-07-18T00:00:00"/>
    <n v="38"/>
    <s v="CC WITEL"/>
    <n v="811733981"/>
    <s v="migrasi paket phoenix salh input sales psb"/>
    <s v="MI;MYIR-10212380190001;SPLSB91;Tabaheriyanto;0811733981"/>
    <s v="monic"/>
    <x v="0"/>
    <s v="TABAHERIYANTO"/>
    <s v="ybs"/>
    <s v="Ya"/>
    <x v="0"/>
    <x v="0"/>
    <s v="tvnya tidak digunakan"/>
    <m/>
    <x v="6"/>
    <m/>
    <m/>
    <x v="3"/>
    <n v="5"/>
    <m/>
    <x v="0"/>
    <x v="4"/>
    <x v="12"/>
  </r>
  <r>
    <s v="DIVRE 1"/>
    <n v="9"/>
    <s v="SUMSEL"/>
    <x v="2"/>
    <n v="3.0000000326995399E+19"/>
    <n v="3.0000000320884601E+19"/>
    <n v="111701159552"/>
    <s v="USEEINACTH"/>
    <s v="USEEENTRYH"/>
    <d v="2020-08-04T00:00:00"/>
    <d v="2020-03-11T00:00:00"/>
    <n v="146"/>
    <s v="CC WITEL"/>
    <n v="711356477"/>
    <s v="MIG APS PHOENIX 10MBPS;YENI; 082166013550_x0009_"/>
    <s v="[PLSCSR:PL108377]; RIV;IBU LISNA ; CP 087811928999; UPGRADE SPEED 10MBPS"/>
    <s v="monic"/>
    <x v="1"/>
    <s v="yeni"/>
    <s v="karyawan"/>
    <s v="Ya"/>
    <x v="0"/>
    <x v="0"/>
    <s v="sudah tidak dipakai"/>
    <m/>
    <x v="0"/>
    <n v="5"/>
    <m/>
    <x v="3"/>
    <n v="5"/>
    <m/>
    <x v="1"/>
    <x v="1"/>
    <x v="0"/>
  </r>
  <r>
    <s v="DIVRE 1"/>
    <n v="9"/>
    <s v="SUMSEL"/>
    <x v="2"/>
    <n v="3.00000003267222E+19"/>
    <n v="3.0000000324704899E+19"/>
    <n v="111708128269"/>
    <s v="USEEENTRYH"/>
    <s v="USEEENTRYH"/>
    <d v="2020-08-03T00:00:00"/>
    <d v="2020-06-20T00:00:00"/>
    <n v="44"/>
    <s v="CC WITEL"/>
    <n v="85279742474"/>
    <s v="CA APS;TDL;TIDAK DIPAKAI GANTI KE PAKET 1P INTERNET ONLY 10MBPS;TRI;085279742474;DP0"/>
    <s v="SP;SPDWW17-B1325PIU;MUHAMMAD TRI SAPUTRA;085279742474"/>
    <s v="monic"/>
    <x v="1"/>
    <s v="MUHAMMAD TRI SAPUTRA"/>
    <s v="ybs"/>
    <s v="Ya"/>
    <x v="0"/>
    <x v="0"/>
    <s v="sudah ada smart tv"/>
    <m/>
    <x v="0"/>
    <n v="5"/>
    <m/>
    <x v="3"/>
    <n v="5"/>
    <m/>
    <x v="1"/>
    <x v="0"/>
    <x v="0"/>
  </r>
  <r>
    <s v="DIVRE 1"/>
    <n v="9"/>
    <s v="SUMSEL"/>
    <x v="2"/>
    <n v="3.0000000326993101E+19"/>
    <n v="3.0000000322814202E+19"/>
    <n v="111801010496"/>
    <s v="USEEINTVNH"/>
    <s v="USEEENTRYH"/>
    <d v="2020-08-04T00:00:00"/>
    <d v="2020-05-04T00:00:00"/>
    <n v="92"/>
    <s v="CC WITEL"/>
    <n v="81995056782"/>
    <s v="PENYESUAIAN PAKET PELANGGAN PERMINTAAN PCM"/>
    <s v="MI;MYIR-10175263410001;MKTDEFINITE;Hisbullah Akbar;081995056782"/>
    <s v="monic"/>
    <x v="0"/>
    <s v="HISBULLAH AKBAR"/>
    <s v="ybs"/>
    <s v="Tidak"/>
    <x v="6"/>
    <x v="8"/>
    <m/>
    <m/>
    <x v="4"/>
    <m/>
    <m/>
    <x v="0"/>
    <m/>
    <m/>
    <x v="3"/>
    <x v="0"/>
    <x v="2"/>
  </r>
  <r>
    <s v="DIVRE 1"/>
    <n v="9"/>
    <s v="SUMSEL"/>
    <x v="2"/>
    <n v="3.00000003279068E+19"/>
    <n v="3.0000000324567802E+19"/>
    <n v="111731115504"/>
    <s v="USEEENTRYH"/>
    <s v="USEEINTVNH"/>
    <d v="2020-08-23T00:00:00"/>
    <d v="2020-06-17T00:00:00"/>
    <n v="67"/>
    <s v="INBOUND 147"/>
    <n v="81286910659"/>
    <s v="i147;42281;MIG; internet only 20 Mbps ;YUS NINGSIH;111731115504 ; 081377914521 ;23/8/2020;17:59"/>
    <s v="MI;MYIR-10197639190001;SPAGG17-B1143PIU;YUS NINGSIH;081286910659"/>
    <s v="monic"/>
    <x v="0"/>
    <s v="guntar"/>
    <s v="anak"/>
    <s v="Ya"/>
    <x v="0"/>
    <x v="5"/>
    <s v="karena pemakaiannya lebih,dan di 10mbps sangat lambat"/>
    <m/>
    <x v="6"/>
    <m/>
    <m/>
    <x v="0"/>
    <m/>
    <m/>
    <x v="1"/>
    <x v="0"/>
    <x v="0"/>
  </r>
  <r>
    <s v="DIVRE 2"/>
    <n v="14"/>
    <s v="JAKPUS"/>
    <x v="3"/>
    <n v="3.0000000330254598E+19"/>
    <n v="3.00000003242035E+19"/>
    <n v="122510236696"/>
    <s v="SWPLC"/>
    <s v="SWPLC"/>
    <d v="2020-10-20T00:00:00"/>
    <d v="2020-06-10T00:00:00"/>
    <n v="132"/>
    <s v="INBOUND 147"/>
    <n v="87883839086"/>
    <s v="(i147;76473;CA;minta cabut STB ke 2 karena sudah tidak ada yg menggunakan;TEMI KUSWANTO NGUI;122510236696;087883839086 ;19/10/2020;13.29)"/>
    <s v="IN68841425;Temi kuswanto ngui /087883839086;CC;SA;NURUL;TAMBAH STB 2ND DGN PLC"/>
    <s v="monic"/>
    <x v="1"/>
    <s v="Temi kuswanto ngui"/>
    <s v="ybs"/>
    <s v="Ya"/>
    <x v="0"/>
    <x v="0"/>
    <s v="tidak terpakai"/>
    <m/>
    <x v="2"/>
    <n v="3"/>
    <m/>
    <x v="1"/>
    <n v="4"/>
    <m/>
    <x v="1"/>
    <x v="0"/>
    <x v="0"/>
  </r>
  <r>
    <s v="DIVRE 1"/>
    <n v="8"/>
    <s v="BENGKULU"/>
    <x v="3"/>
    <n v="3.0000000329607201E+19"/>
    <n v="3.0000000326865498E+19"/>
    <n v="111726125579"/>
    <s v="SWPLC"/>
    <s v="SWPLC"/>
    <d v="2020-10-01T00:00:00"/>
    <d v="2020-08-03T00:00:00"/>
    <n v="59"/>
    <s v="CC WITEL"/>
    <n v="8122810003"/>
    <s v="pindah rumah"/>
    <s v="MYIN003-01082003458;CUST;Second Set Top Box Hybrid   PLC;Joko Prasanto;111726125579/08122810003"/>
    <s v="monic"/>
    <x v="0"/>
    <s v="JOKO PRASANTO"/>
    <s v="ybs"/>
    <s v="Tidak"/>
    <x v="7"/>
    <x v="8"/>
    <m/>
    <m/>
    <x v="4"/>
    <m/>
    <m/>
    <x v="0"/>
    <m/>
    <m/>
    <x v="3"/>
    <x v="0"/>
    <x v="2"/>
  </r>
  <r>
    <s v="DIVRE 1"/>
    <n v="6"/>
    <s v="JAMBI"/>
    <x v="3"/>
    <n v="3.0000000330269E+19"/>
    <n v="3.0000000328750899E+19"/>
    <n v="111716101819"/>
    <s v="SWPLC"/>
    <s v="SWPLC"/>
    <d v="2020-10-21T00:00:00"/>
    <d v="2020-09-11T00:00:00"/>
    <n v="40"/>
    <s v="CC WITEL"/>
    <n v="82373450241"/>
    <s v="CABUT TV PAKET INET TETAP ABN 260K APS HENDRA 082373450241"/>
    <s v="[PLSCSR:PL82666];JBI;AYU LESTARI;HENDRA;085266006977;TAMBAH SECOND STB PLC"/>
    <s v="monic"/>
    <x v="1"/>
    <s v="M YUSUF H ALI"/>
    <s v="ybs"/>
    <s v="Ya"/>
    <x v="0"/>
    <x v="5"/>
    <s v="sudah komplain 3x,namun belum diperbaiki juga tv keduanya"/>
    <m/>
    <x v="5"/>
    <n v="2"/>
    <s v="tidak bisa ditonton"/>
    <x v="1"/>
    <n v="4"/>
    <m/>
    <x v="1"/>
    <x v="1"/>
    <x v="0"/>
  </r>
  <r>
    <s v="DIVRE 4"/>
    <n v="26"/>
    <s v="PURWOKERTO"/>
    <x v="3"/>
    <n v="3.0000000330488099E+19"/>
    <n v="3.00000003274588E+19"/>
    <n v="141363104181"/>
    <s v="SWPLC"/>
    <s v="SWPLC"/>
    <d v="2020-10-27T00:00:00"/>
    <d v="2020-08-17T00:00:00"/>
    <n v="71"/>
    <s v="INBOUND 147"/>
    <n v="82326741313"/>
    <s v="i147;42533;CA:Cabut STB kedua;bp yuono;141363104181;082326741313;26/10/2020;13.17wib"/>
    <s v="PLSCSR;PL44102;PWT;FIAN;YUWONO;082326741313;ADDON 2NDSTB PLC"/>
    <s v="monic"/>
    <x v="1"/>
    <s v="YUWONO IGNATIUS"/>
    <s v="ybs"/>
    <s v="Ya"/>
    <x v="0"/>
    <x v="12"/>
    <s v="youtube dan chanel-chanelnya tidak bisa"/>
    <m/>
    <x v="5"/>
    <n v="2"/>
    <s v="youtube dan chanel-chanelnya tidak bisa,hanya bisa sesuai dengan saluran yang ada ditv pertama"/>
    <x v="1"/>
    <n v="4"/>
    <s v="pelanggan diinformasikan bisa seperti chanel di stb pertama,dan jaraknya bisa sampai 150meter"/>
    <x v="2"/>
    <x v="4"/>
    <x v="0"/>
  </r>
  <r>
    <s v="DIVRE 4"/>
    <n v="26"/>
    <s v="PURWOKERTO"/>
    <x v="3"/>
    <n v="3.0000000330236502E+19"/>
    <n v="3.00000003240803E+19"/>
    <n v="143362100946"/>
    <s v="SWPLC"/>
    <s v="SWPLC"/>
    <d v="2020-10-19T00:00:00"/>
    <d v="2020-06-13T00:00:00"/>
    <n v="128"/>
    <s v="PLASA"/>
    <n v="82335626363"/>
    <s v="BTLCA;PLS;CLC;PL83149;TURMI PATMAWATI;082335626363;CABUT 2ND STB"/>
    <s v="MOD;PLSCSR;PL150827;RIMAT;TURMI;082335626363;SECOND STB"/>
    <s v="monic"/>
    <x v="1"/>
    <s v="TURMI PATMAWATI"/>
    <s v="ybs"/>
    <s v="Ya"/>
    <x v="2"/>
    <x v="2"/>
    <s v="pemakaian baru 3 hari langsung tidak dapat sinyal"/>
    <m/>
    <x v="5"/>
    <n v="2"/>
    <s v="selalu buffering"/>
    <x v="1"/>
    <n v="4"/>
    <m/>
    <x v="1"/>
    <x v="1"/>
    <x v="0"/>
  </r>
  <r>
    <s v="DIVRE 4"/>
    <n v="30"/>
    <s v="SOLO"/>
    <x v="3"/>
    <n v="3.0000000329970999E+19"/>
    <n v="3.0000000325746299E+19"/>
    <n v="141527109303"/>
    <s v="SWPLC"/>
    <s v="SWPLC"/>
    <d v="2020-10-12T00:00:00"/>
    <d v="2020-07-08T00:00:00"/>
    <n v="96"/>
    <s v="INBOUND 147"/>
    <n v="81802502511"/>
    <s v="i147;42165;CA;cabut stb kedua &amp; PLC;bp danang;141527109303;081802502511;10-10-2020;07:33"/>
    <s v="MYIN003-07072005035;CUST;Second Set Top Box Hybrid   PLC;Danang Novianto;141527109303/081802502511"/>
    <s v="monic"/>
    <x v="0"/>
    <s v="Danang novianto"/>
    <s v="ybs"/>
    <s v="Ya"/>
    <x v="0"/>
    <x v="0"/>
    <s v="sudah tidak dipakai lagi"/>
    <m/>
    <x v="0"/>
    <n v="5"/>
    <m/>
    <x v="3"/>
    <n v="5"/>
    <m/>
    <x v="1"/>
    <x v="0"/>
    <x v="0"/>
  </r>
  <r>
    <s v="DIVRE 4"/>
    <n v="30"/>
    <s v="SOLO"/>
    <x v="3"/>
    <n v="3.0000000330097902E+19"/>
    <n v="3.0000000326797701E+19"/>
    <n v="146528109413"/>
    <s v="SWPLC"/>
    <s v="SWPLC"/>
    <d v="2020-10-15T00:00:00"/>
    <d v="2020-07-30T00:00:00"/>
    <n v="77"/>
    <s v="INBOUND 147"/>
    <n v="81259226668"/>
    <s v="i147;63913;CA;CPE tambahan;HARYO RONGGO WARDONO;146528109413;081227695065;14 oktober 2020;2;19PM"/>
    <s v="MYIN003-30072007059;[SPLAN86];Second Set Top Box Hybrid   PLC Second Set Top Box Hybrid   PLC;Haryo Ronggo Wardono;146528109413/081259226668;MYINDIHOME_PARTNER"/>
    <s v="monic"/>
    <x v="0"/>
    <s v="HARYO RONGGO WARDONO"/>
    <s v="ybs"/>
    <s v="Ya"/>
    <x v="0"/>
    <x v="0"/>
    <s v="tidak pernah dipakai"/>
    <m/>
    <x v="6"/>
    <m/>
    <m/>
    <x v="3"/>
    <n v="5"/>
    <m/>
    <x v="1"/>
    <x v="0"/>
    <x v="0"/>
  </r>
  <r>
    <s v="DIVRE 7"/>
    <n v="49"/>
    <s v="GORONTALO"/>
    <x v="3"/>
    <n v="3.0000000330513302E+19"/>
    <n v="3.0000000325231501E+19"/>
    <n v="172316903621"/>
    <s v="SWPLC"/>
    <s v="SWPLC"/>
    <d v="2020-10-27T00:00:00"/>
    <d v="2020-06-29T00:00:00"/>
    <n v="120"/>
    <s v="CC WITEL"/>
    <n v="82241294946"/>
    <s v="CABUT SECONDSTB"/>
    <s v="PLSCSR:PL119389;GTO;SUHAIYA;YUSUF;085255333380;SECONDSTB"/>
    <s v="monic"/>
    <x v="1"/>
    <s v="nawa"/>
    <s v="ybs"/>
    <s v="Ya"/>
    <x v="1"/>
    <x v="3"/>
    <m/>
    <m/>
    <x v="4"/>
    <m/>
    <m/>
    <x v="0"/>
    <m/>
    <m/>
    <x v="3"/>
    <x v="0"/>
    <x v="2"/>
  </r>
  <r>
    <s v="DIVRE 7"/>
    <n v="49"/>
    <s v="GORONTALO"/>
    <x v="3"/>
    <n v="3.0000000330642502E+19"/>
    <n v="3.00000003299362E+19"/>
    <n v="172316901232"/>
    <s v="SWPLC"/>
    <s v="SWPLC"/>
    <d v="2020-10-30T00:00:00"/>
    <d v="2020-10-11T00:00:00"/>
    <n v="19"/>
    <s v="PLASA"/>
    <n v="82213533314"/>
    <s v="PLSCSR:PL45212;GTO;PRICILLYA;CHANDRA;082213533314;SECONDSTB"/>
    <s v="PLSCSR:PL45203;GTO;ASNAWATY;CHANDRA;082213533314;2NDSTB"/>
    <s v="monic"/>
    <x v="1"/>
    <s v="CHANDRA SALINDEHO"/>
    <s v="ybs"/>
    <s v="Ya"/>
    <x v="3"/>
    <x v="18"/>
    <s v="pelanggan ingin pasang namun belum ada pemasangan,jadi harus dicabut dahulu agar bisa pemasangan ulang"/>
    <m/>
    <x v="1"/>
    <n v="4"/>
    <m/>
    <x v="0"/>
    <m/>
    <m/>
    <x v="1"/>
    <x v="0"/>
    <x v="2"/>
  </r>
  <r>
    <s v="DIVRE 1"/>
    <n v="6"/>
    <s v="JAMBI"/>
    <x v="3"/>
    <n v="3.0000000330645901E+19"/>
    <n v="3.0000000320353898E+19"/>
    <n v="111716142248"/>
    <s v="SWPLC"/>
    <s v="SWPLC"/>
    <d v="2020-10-30T00:00:00"/>
    <d v="2020-02-27T00:00:00"/>
    <n v="246"/>
    <s v="INBOUND 147"/>
    <n v="81274717744"/>
    <s v="i147;42263;CA;stbkedua + plc ;bp raditya ;07413612620 ; 08117499174 ;29-10-2020;17.10 wib"/>
    <s v="[PLSCSR:PL196931];JBI;VIVIT;RADITYA;081274717744;PARAREL TV"/>
    <s v="monic"/>
    <x v="1"/>
    <s v="RADITYA HADITAMA"/>
    <s v="ybs"/>
    <s v="Ya"/>
    <x v="0"/>
    <x v="0"/>
    <s v="tidak dipakai lagi"/>
    <m/>
    <x v="0"/>
    <n v="5"/>
    <m/>
    <x v="2"/>
    <n v="3"/>
    <m/>
    <x v="1"/>
    <x v="1"/>
    <x v="0"/>
  </r>
  <r>
    <s v="DIVRE 3"/>
    <n v="21"/>
    <s v="KARAWANG"/>
    <x v="3"/>
    <n v="3.0000000330020299E+19"/>
    <n v="3.0000000328647999E+19"/>
    <n v="131265101007"/>
    <s v="SWPLC"/>
    <s v="SWPLC"/>
    <d v="2020-10-26T00:00:00"/>
    <d v="2020-09-11T00:00:00"/>
    <n v="45"/>
    <s v="INBOUND 147"/>
    <n v="85223267171"/>
    <s v="i147;42829;CA;Second Set Top Box Hybrid HD;bapak wahyu;131265101007;085223267171;12/10/2020;10.10"/>
    <s v="PLSCSR;PL035082;ANNA LEGI YULIANA;131265101007;STBT PLC;SITI;082117334100"/>
    <s v="monic"/>
    <x v="1"/>
    <s v="wahyudi"/>
    <s v="ybs"/>
    <s v="Ya"/>
    <x v="2"/>
    <x v="2"/>
    <s v="sudah ada pemasangan,namun ditinggalkan oleh teknisinya  dan tidak diaktifkan oleh indihomenya,teknisi sudah janji keesokan harinya mau datang namun tidak ada yang datang-datang"/>
    <m/>
    <x v="6"/>
    <m/>
    <m/>
    <x v="2"/>
    <n v="3"/>
    <m/>
    <x v="2"/>
    <x v="3"/>
    <x v="0"/>
  </r>
  <r>
    <s v="DIVRE 1"/>
    <n v="9"/>
    <s v="SUMSEL"/>
    <x v="3"/>
    <n v="3.0000000330403E+19"/>
    <n v="3.0000000322084098E+19"/>
    <n v="111708126441"/>
    <s v="SWPLC"/>
    <s v="SWPLC"/>
    <d v="2020-10-23T00:00:00"/>
    <d v="2020-04-18T00:00:00"/>
    <n v="188"/>
    <s v="PLASA"/>
    <n v="81297776868"/>
    <s v="CA APS;FITUR;STB PLC;YURIKA SETHIASARI;081297776868"/>
    <s v="[PLSCSR:PL112410];RIV;YURIKA SETHIASARI;081297776868;TAMBAH PLC"/>
    <s v="monic"/>
    <x v="1"/>
    <s v="YURIKA SETHIASARI"/>
    <s v="ybs"/>
    <s v="Ya"/>
    <x v="0"/>
    <x v="0"/>
    <s v="tidak dipakai lagi"/>
    <m/>
    <x v="0"/>
    <n v="5"/>
    <m/>
    <x v="3"/>
    <n v="5"/>
    <m/>
    <x v="1"/>
    <x v="0"/>
    <x v="0"/>
  </r>
  <r>
    <s v="DIVRE 1"/>
    <n v="9"/>
    <s v="SUMSEL"/>
    <x v="3"/>
    <n v="3.0000000330152301E+19"/>
    <n v="3.0000000330024301E+19"/>
    <n v="111708131182"/>
    <s v="SWPLC"/>
    <s v="SWPLC"/>
    <d v="2020-10-16T00:00:00"/>
    <d v="2020-10-15T00:00:00"/>
    <n v="1"/>
    <s v="PLASA"/>
    <m/>
    <s v="PELANGGAN MINTA CANCEL PEMASANGAN STB KE 2 DAN TMBAHAN PLC INFO LIDYA STEPHANIE"/>
    <s v="R1SU314646 / AMEX / SUPRIADI / TREG1 / SUMSEL / TAMBAH STB KE 2 DAN LAYANAN PLC / ROBERT SARAGIH 6281397378299"/>
    <s v="monic"/>
    <x v="1"/>
    <s v="ROBERT SARAGIH"/>
    <s v="ybs"/>
    <s v="Ya"/>
    <x v="2"/>
    <x v="2"/>
    <s v="saat instalasi pelanggan merasa sulit harus diurus ke peorangan dulu ,tidak bisa terima jadi pasang saja"/>
    <m/>
    <x v="6"/>
    <m/>
    <m/>
    <x v="1"/>
    <n v="4"/>
    <m/>
    <x v="1"/>
    <x v="0"/>
    <x v="0"/>
  </r>
  <r>
    <s v="DIVRE 1"/>
    <n v="4"/>
    <s v="SUMBAR"/>
    <x v="3"/>
    <n v="3.0000000330548998E+19"/>
    <n v="3.0000000323778998E+19"/>
    <n v="111406112710"/>
    <s v="SWPLC"/>
    <s v="SWPLC"/>
    <d v="2020-10-28T00:00:00"/>
    <d v="2020-05-31T00:00:00"/>
    <n v="150"/>
    <s v="PLASA"/>
    <n v="81363329849"/>
    <s v="PLS;PL131437;YAUMIL;081363329849;CABUT 2ND STB"/>
    <s v="[PLSCSR;PL113125];PDG;YAUMIL;085269826808 / 082381539300;ADD ON SECOND STB DAN PLC"/>
    <s v="monic"/>
    <x v="1"/>
    <s v="YAUMIL AKBAR"/>
    <s v="ybs"/>
    <s v="Ya"/>
    <x v="0"/>
    <x v="4"/>
    <s v="karena keluarganya sudah tinggal sendiri"/>
    <m/>
    <x v="1"/>
    <n v="4"/>
    <m/>
    <x v="1"/>
    <n v="4"/>
    <m/>
    <x v="1"/>
    <x v="0"/>
    <x v="0"/>
  </r>
  <r>
    <s v="DIVRE 7"/>
    <n v="60"/>
    <s v="PAPUA BARAT"/>
    <x v="3"/>
    <n v="3.00000003291532E+19"/>
    <n v="3.0000000328129499E+19"/>
    <n v="172926208196"/>
    <s v="SWPLC"/>
    <s v="SWPLC"/>
    <d v="2020-10-05T00:00:00"/>
    <d v="2020-08-28T00:00:00"/>
    <n v="38"/>
    <s v="PLASA"/>
    <n v="82198703606"/>
    <s v="PLSCSR;PLLAB86;MKW;MARSYA;RAHMA APRIYETI;CABUT SECOND STB"/>
    <s v="PLSCSR;SON;PLDAYA00;RAHMA APRIYETI;082198703606;2ND STB PLC."/>
    <s v="monic"/>
    <x v="1"/>
    <s v="RAHMA APRIYETI"/>
    <s v="ybs"/>
    <s v="Ya"/>
    <x v="3"/>
    <x v="18"/>
    <s v="pelanggan belum ada pemasangan dan pelanggan tidak permintaan pencabutan/pembatalan"/>
    <m/>
    <x v="6"/>
    <m/>
    <m/>
    <x v="1"/>
    <n v="4"/>
    <m/>
    <x v="3"/>
    <x v="0"/>
    <x v="2"/>
  </r>
  <r>
    <s v="DIVRE 5"/>
    <n v="38"/>
    <s v="SURABAYA SELATAN"/>
    <x v="3"/>
    <n v="3.00000003305629E+19"/>
    <n v="3.0000000326920298E+19"/>
    <n v="152303900736"/>
    <s v="SWPLC"/>
    <s v="SWPLC"/>
    <d v="2020-10-29T00:00:00"/>
    <d v="2020-08-04T00:00:00"/>
    <n v="86"/>
    <s v="PLASA"/>
    <n v="818303949"/>
    <s v="PLSCSR:GTTST87:REMOVE WIFI EXTENDER DAN PLC:PLS:DNY:TAG BLN DEPAN FULL:SN PLC:219A608X04733 WIFI EXT:7438RPNMINI91CB13545:AP BP PUDJI KUASA BP DANIEL:CP 081919497990:CSR FIDA_x0009_"/>
    <s v="PLSCSR:PL113182;MYR;BPK DANIEL;081919497990;TAMBAH ADD ON SECOND STB 100RB+PPN10%"/>
    <s v="monic"/>
    <x v="1"/>
    <s v="PUDJI SETIONO"/>
    <s v="ybs"/>
    <s v="Tidak"/>
    <x v="7"/>
    <x v="8"/>
    <m/>
    <m/>
    <x v="4"/>
    <m/>
    <m/>
    <x v="0"/>
    <m/>
    <m/>
    <x v="3"/>
    <x v="0"/>
    <x v="2"/>
  </r>
  <r>
    <s v="DIVRE 7"/>
    <n v="50"/>
    <s v="SULTENG"/>
    <x v="3"/>
    <n v="3.00000003300219E+19"/>
    <n v="3.0000000328963101E+19"/>
    <n v="172704275120"/>
    <s v="SWPLC"/>
    <s v="SWPLC"/>
    <d v="2020-10-13T00:00:00"/>
    <d v="2020-09-17T00:00:00"/>
    <n v="26"/>
    <s v="PLASA"/>
    <n v="81354545640"/>
    <s v="PLSCSR;PL79894;PAL;FIKRI;AKSA;081354545640;ADD ON SECOND STB TAMBAHAN KABEL LAN/ TERMINATE PLC"/>
    <s v="PLSCSR;PL79894;PAL;FIKRI;AKSA;081354545640;ADD ON SECOND STB TAMBAHAN"/>
    <s v="monic"/>
    <x v="1"/>
    <s v="AKSA TANREWARA SS"/>
    <s v="ybs"/>
    <s v="Ya"/>
    <x v="0"/>
    <x v="5"/>
    <s v="kalo tiap malam suka macet(terputus-putus)"/>
    <m/>
    <x v="3"/>
    <n v="1"/>
    <s v="kalo tiap malam suka macet(terputus-putus),apalagi saat weekend"/>
    <x v="1"/>
    <n v="4"/>
    <m/>
    <x v="1"/>
    <x v="1"/>
    <x v="0"/>
  </r>
  <r>
    <s v="DIVRE 2"/>
    <n v="12"/>
    <s v="JAKBAR"/>
    <x v="3"/>
    <n v="3.00000003302673E+19"/>
    <n v="3.0000000322499801E+19"/>
    <n v="122706216893"/>
    <s v="SWPLC"/>
    <s v="SWPLC"/>
    <d v="2020-10-20T00:00:00"/>
    <d v="2020-04-29T00:00:00"/>
    <n v="174"/>
    <s v="CC WITEL"/>
    <n v="8129808166"/>
    <s v="IN78094538 IN78094538[122706216893/vina/08129808166] 98091 / saltik / vina nur / 122706216893 / tagihan melonjak refer IN77791201 [A_INTERNET][DCS]call ulang 08129808166 pelanggan dgn ibu VINA pelanggan VOCA Pengembalian dan Pengambilan perangkat STB ..."/>
    <s v="MYIN003-28042002611;[SPNZR74];Second Set Top Box Hybrid PLC Second Set Top Box Hybrid PLC;wivina tjhia;122706216893/0818967887;MYINDIHOME_PARTNER"/>
    <s v="monic"/>
    <x v="1"/>
    <s v="WIVINA TJHIA"/>
    <s v="ybs"/>
    <s v="Ya"/>
    <x v="0"/>
    <x v="5"/>
    <s v="layanan tvnya tidak bisa akses,pelanggan sudah permintaan teknisi perbaiki namun tidak ada yang datang"/>
    <m/>
    <x v="2"/>
    <n v="3"/>
    <m/>
    <x v="2"/>
    <n v="3"/>
    <m/>
    <x v="1"/>
    <x v="0"/>
    <x v="13"/>
  </r>
  <r>
    <s v="DIVRE 1"/>
    <n v="5"/>
    <s v="RIDAR"/>
    <x v="3"/>
    <n v="3.0000000330210099E+19"/>
    <n v="3.0000000322719101E+19"/>
    <n v="111526100873"/>
    <s v="SWPLC"/>
    <s v="SWPLC"/>
    <d v="2020-10-18T00:00:00"/>
    <d v="2020-05-09T00:00:00"/>
    <n v="162"/>
    <s v="INBOUND 147"/>
    <n v="8117580250"/>
    <s v="i147;62875;CA;cabut sbt ke 2;edwar ;111526100873;08117580250 ;10/17/2020;7:26 PM"/>
    <s v="ADD STB ke-2 +PLC; 100.000; 111526100873/EDWARD /08117580250; nossa; 01mai20"/>
    <s v="monic"/>
    <x v="1"/>
    <s v="EDWAR OKTAVINO ARDILES"/>
    <s v="ybs"/>
    <s v="Ya"/>
    <x v="2"/>
    <x v="2"/>
    <s v="tidak bisa dipakai karena beda aliran listrik"/>
    <m/>
    <x v="2"/>
    <n v="3"/>
    <m/>
    <x v="3"/>
    <n v="5"/>
    <m/>
    <x v="1"/>
    <x v="0"/>
    <x v="0"/>
  </r>
  <r>
    <s v="DIVRE 6"/>
    <n v="46"/>
    <s v="SAMARINDA"/>
    <x v="3"/>
    <n v="3.0000000329772499E+19"/>
    <n v="3.0000000328383701E+19"/>
    <n v="162301202384"/>
    <s v="SWPLC"/>
    <s v="SWPLC"/>
    <d v="2020-10-05T00:00:00"/>
    <d v="2020-09-04T00:00:00"/>
    <n v="31"/>
    <s v="PLASA"/>
    <n v="85107101282"/>
    <s v="PLSCSR;SMR;PL113887;DG;RAYMOND;08510701282;CABUT PLC;PTGSTDKDTG"/>
    <s v="MYIN003-02092003318;CUST;Second Set Top Box Hybrid   PLC;Raymond ;162301202384/085107101282"/>
    <s v="monic"/>
    <x v="1"/>
    <s v="Raymond"/>
    <s v="ybs"/>
    <s v="Ya"/>
    <x v="0"/>
    <x v="0"/>
    <s v="tidak dipakai lagi"/>
    <m/>
    <x v="1"/>
    <n v="4"/>
    <m/>
    <x v="5"/>
    <n v="1"/>
    <s v="seharusnya nasabah diberi tahu kalo mau berhenti tetap dikenakan tagihannya sebulan"/>
    <x v="1"/>
    <x v="2"/>
    <x v="0"/>
  </r>
  <r>
    <s v="DIVRE 6"/>
    <n v="43"/>
    <s v="KALTENG"/>
    <x v="3"/>
    <n v="3.00000003299222E+19"/>
    <n v="3.0000000329003299E+19"/>
    <n v="162407212668"/>
    <s v="SWPLC"/>
    <s v="SWPLC"/>
    <d v="2020-10-09T00:00:00"/>
    <d v="2020-09-18T00:00:00"/>
    <n v="21"/>
    <s v="CC WITEL"/>
    <n v="81351377677"/>
    <s v="SOC : 113609 ; Aldo Dinandi ; 162407212668 ; 081351377677 ; CABUT SECOND STB ; 08 OKTOBER 2020 ; 19:13"/>
    <s v="MYIN003-17092003534;CUST;Second Set Top Box Hybrid   PLC;Aldo Bagus Dinandi;162407212668/081351377677"/>
    <s v="monic"/>
    <x v="1"/>
    <s v="ALDO BAGUS DINANDI"/>
    <s v="ybs"/>
    <s v="Ya"/>
    <x v="0"/>
    <x v="0"/>
    <s v="karena sudah ada provider lain"/>
    <m/>
    <x v="0"/>
    <n v="5"/>
    <m/>
    <x v="0"/>
    <m/>
    <m/>
    <x v="3"/>
    <x v="0"/>
    <x v="2"/>
  </r>
  <r>
    <s v="DIVRE 4"/>
    <n v="26"/>
    <s v="PURWOKERTO"/>
    <x v="3"/>
    <n v="3.0000000329885999E+19"/>
    <n v="3.00000003297686E+19"/>
    <n v="141303100691"/>
    <s v="SWPLC"/>
    <s v="SWPLC"/>
    <d v="2020-10-09T00:00:00"/>
    <d v="2020-10-07T00:00:00"/>
    <n v="2"/>
    <s v="PLASA"/>
    <n v="8112815505"/>
    <s v="MOD;PLS;PWT;PL53394;BAMBANG UTAMA;0281636421;CABUT PLC"/>
    <s v="PLSCSR;PL53394;PWT;SEPTO;BAMBANG UTAMA;08112815505;ADDON 2ND STB"/>
    <s v="monic"/>
    <x v="1"/>
    <s v="BAMBANG UTAMA"/>
    <s v="ybs"/>
    <s v="Ya"/>
    <x v="2"/>
    <x v="17"/>
    <s v=" internetnya bermasalah terus"/>
    <m/>
    <x v="2"/>
    <n v="3"/>
    <m/>
    <x v="1"/>
    <n v="4"/>
    <m/>
    <x v="2"/>
    <x v="0"/>
    <x v="0"/>
  </r>
  <r>
    <s v="DIVRE 1"/>
    <n v="9"/>
    <s v="SUMSEL"/>
    <x v="3"/>
    <n v="3.0000000330356998E+19"/>
    <n v="3.00000003283014E+19"/>
    <n v="111707110054"/>
    <s v="SWPLC"/>
    <s v="SWPLC"/>
    <d v="2020-10-23T00:00:00"/>
    <d v="2020-08-31T00:00:00"/>
    <n v="53"/>
    <s v="PLASA"/>
    <n v="8128822758"/>
    <s v="MIG APS;TDL;TDK DIGUNAKAN LAGI;EKO SURYADI;6282180030003;REMOVE 2ND STB PLC"/>
    <s v="[PLSCSR:PL108377];RIV;IBPK EKO;082180030003;ADD ON STB KEDUA PLC;100K;ADD_OSC"/>
    <s v="monic"/>
    <x v="1"/>
    <s v="bram"/>
    <s v="pj"/>
    <s v="Ya"/>
    <x v="2"/>
    <x v="2"/>
    <s v="dari awal pemasangan tidak bisa dipakai,dan teknisi sudah janji datang namun tidak datang dan dibiarkan seperti"/>
    <m/>
    <x v="6"/>
    <m/>
    <m/>
    <x v="2"/>
    <n v="3"/>
    <m/>
    <x v="2"/>
    <x v="0"/>
    <x v="0"/>
  </r>
  <r>
    <s v="DIVRE 2"/>
    <n v="15"/>
    <s v="JAKUT"/>
    <x v="3"/>
    <n v="3.0000000329567601E+19"/>
    <n v="3.0000000319946101E+19"/>
    <n v="122527200586"/>
    <s v="SWPLC"/>
    <s v="SWPLC"/>
    <d v="2020-10-02T00:00:00"/>
    <d v="2020-02-14T00:00:00"/>
    <n v="231"/>
    <s v="INBOUND 147"/>
    <n v="81212345348"/>
    <s v="i147;72619;CA Salah satu; cabut tv dan telfon, migrasi paket 1p inet only 20 Mbps 330.000+ppn;BAMBANG ARIYANTO BSC;122527200586;081212345348;30-09-2020;09.50WIB"/>
    <s v="[PLSCSR:PL96904];ANNA;081280004026;PLC SECOND STB"/>
    <s v="monic"/>
    <x v="1"/>
    <s v="ayu"/>
    <s v="anak"/>
    <s v="Ya"/>
    <x v="1"/>
    <x v="3"/>
    <s v="biayanya terlalu besar dan jarang dipakai juga"/>
    <m/>
    <x v="0"/>
    <n v="5"/>
    <m/>
    <x v="3"/>
    <n v="5"/>
    <m/>
    <x v="2"/>
    <x v="3"/>
    <x v="14"/>
  </r>
  <r>
    <s v="DIVRE 2"/>
    <n v="15"/>
    <s v="JAKUT"/>
    <x v="3"/>
    <n v="3.0000000330646602E+19"/>
    <n v="3.0000000329459601E+19"/>
    <n v="122502257269"/>
    <s v="SWPLC"/>
    <s v="SWPLC"/>
    <d v="2020-10-30T00:00:00"/>
    <d v="2020-09-29T00:00:00"/>
    <n v="31"/>
    <s v="PLASA"/>
    <n v="81905108357"/>
    <s v="IN79186742[122502257269/ ibu rahdania/081905108357] T/ cabut plc digantikan dengan kabel dg harga 190rb"/>
    <s v="[PLSCSR:PL21082];RAHDANIA;0811898418;ADD ON 2ND STB"/>
    <s v="monic"/>
    <x v="1"/>
    <s v="Rachdaniah"/>
    <s v="ybs"/>
    <s v="Ya"/>
    <x v="2"/>
    <x v="2"/>
    <s v="tidak dapat sinyalnya"/>
    <m/>
    <x v="2"/>
    <n v="3"/>
    <m/>
    <x v="1"/>
    <n v="4"/>
    <m/>
    <x v="1"/>
    <x v="1"/>
    <x v="0"/>
  </r>
  <r>
    <s v="DIVRE 2"/>
    <n v="16"/>
    <s v="JAKTIM"/>
    <x v="3"/>
    <n v="3.0000000329989702E+19"/>
    <n v="3.00000003223919E+19"/>
    <n v="121117222218"/>
    <s v="SWPLC"/>
    <s v="SWPLC"/>
    <d v="2020-10-13T00:00:00"/>
    <d v="2020-06-01T00:00:00"/>
    <n v="134"/>
    <s v="INBOUND 147"/>
    <n v="85316171977"/>
    <s v="i147;42269;CA;2nd STB+PLC;bapak robinson;121117222218;085316171977;11/10/2020;13:30 WIB"/>
    <s v="MYIN003-25042000166;CUST;Second Set Top Box Hybrid + PLC;Robinson HS;121117222218/085316171977"/>
    <s v="monic"/>
    <x v="1"/>
    <s v="Robinson.H simanjuntak"/>
    <s v="ybs"/>
    <s v="Ya"/>
    <x v="0"/>
    <x v="0"/>
    <s v="jarang dipakai"/>
    <m/>
    <x v="0"/>
    <n v="5"/>
    <m/>
    <x v="1"/>
    <n v="4"/>
    <m/>
    <x v="1"/>
    <x v="1"/>
    <x v="0"/>
  </r>
  <r>
    <s v="DIVRE 5"/>
    <n v="54"/>
    <s v="DENPASAR"/>
    <x v="3"/>
    <n v="3.0000000330651701E+19"/>
    <n v="3.0000000324342301E+19"/>
    <n v="172401235263"/>
    <s v="SWPLC"/>
    <s v="SWPLC"/>
    <d v="2020-10-31T00:00:00"/>
    <d v="2020-06-13T00:00:00"/>
    <n v="140"/>
    <s v="CC WITEL"/>
    <n v="8113804734"/>
    <s v="ccdpr;elsaa;08113804734;cabut stb ke 2;nossa IN79223606"/>
    <s v="[PLSCSR:PL69254];TMAR;BU VORNALITA;08113804734;TAMBAH STB KEDUA PLUS PLC 100K;IN68973989"/>
    <s v="monic"/>
    <x v="1"/>
    <s v="VORNALITA PELSA SAMBALAO"/>
    <s v="ybs"/>
    <s v="Ya"/>
    <x v="0"/>
    <x v="0"/>
    <s v="tidak dipakai"/>
    <m/>
    <x v="1"/>
    <n v="4"/>
    <m/>
    <x v="1"/>
    <n v="4"/>
    <m/>
    <x v="1"/>
    <x v="5"/>
    <x v="0"/>
  </r>
  <r>
    <s v="DIVRE 2"/>
    <n v="15"/>
    <s v="JAKUT"/>
    <x v="3"/>
    <n v="3.00000003301598E+19"/>
    <n v="3.0000000323654201E+19"/>
    <n v="122502402928"/>
    <s v="SWPLC"/>
    <s v="SWPLC"/>
    <d v="2020-10-16T00:00:00"/>
    <d v="2020-05-29T00:00:00"/>
    <n v="140"/>
    <s v="CC WITEL"/>
    <n v="85710004446"/>
    <s v="SOC ; 158078 ; YARHADI ; 122502402928 ; 081511776822 ; Permintaan pemberhentian cabut STB (STB ke-2 dan ke-3) ; 16 Oktober 2020 ; 13:42"/>
    <s v="[PLSCSR:PL21082];YARHADI;081511776822;ADD ON 2ND STB DAN PLC"/>
    <s v="monic"/>
    <x v="1"/>
    <s v="diah"/>
    <s v="pj"/>
    <s v="Ya"/>
    <x v="0"/>
    <x v="4"/>
    <s v="keluarganya sudah pindah"/>
    <m/>
    <x v="1"/>
    <n v="4"/>
    <m/>
    <x v="1"/>
    <n v="4"/>
    <m/>
    <x v="1"/>
    <x v="1"/>
    <x v="0"/>
  </r>
  <r>
    <s v="DIVRE 7"/>
    <n v="52"/>
    <s v="MAKASSAR"/>
    <x v="3"/>
    <n v="3.0000000330164101E+19"/>
    <n v="3.00000003297024E+19"/>
    <n v="172106207942"/>
    <s v="SWPLC"/>
    <s v="SWPLC"/>
    <d v="2020-10-18T00:00:00"/>
    <d v="2020-10-04T00:00:00"/>
    <n v="14"/>
    <s v="INBOUND 147"/>
    <n v="81244230019"/>
    <s v="i147;42428;CA ADDON; cabut PLC ., karena sejak pemasangan sama sekali tdk bisa digunakan ;bapak glendy ;bapak glendy ;081244230019 ;12,10,20;16.51"/>
    <s v="PLS;BAL;PL45092;GLENDY;081244230019;OFFRWA;DEAL STB KEDUA DAN PLC;100K"/>
    <s v="monic"/>
    <x v="1"/>
    <s v="glendy Hendrawan"/>
    <s v="ybs"/>
    <s v="Ya"/>
    <x v="2"/>
    <x v="2"/>
    <s v="tidak bisa dipasang"/>
    <m/>
    <x v="6"/>
    <m/>
    <m/>
    <x v="3"/>
    <n v="5"/>
    <m/>
    <x v="1"/>
    <x v="0"/>
    <x v="0"/>
  </r>
  <r>
    <s v="DIVRE 6"/>
    <n v="47"/>
    <s v="KALTARA"/>
    <x v="3"/>
    <n v="3.0000000330025099E+19"/>
    <n v="3.0000000329882599E+19"/>
    <n v="162505900960"/>
    <s v="SWPLC"/>
    <s v="SWPLC"/>
    <d v="2020-10-12T00:00:00"/>
    <d v="2020-10-12T00:00:00"/>
    <n v="0"/>
    <s v="PLASA"/>
    <n v="81346332332"/>
    <s v="PLSCSR;NNK;PL197065;AO;RAHMAT;082136768292;CABUT ADD ON;PTGSTDKDTG"/>
    <s v="PLSCSR;NNK;PL197065;AO;RAHMAT;082136768292;2ND STB DAN PLC;PTGSDTG"/>
    <s v="monic"/>
    <x v="1"/>
    <s v="megawati"/>
    <s v="ybs"/>
    <s v="Ya"/>
    <x v="3"/>
    <x v="18"/>
    <s v="teknisinya tidak ada yang datang,belum ada pemasnagan"/>
    <m/>
    <x v="6"/>
    <m/>
    <m/>
    <x v="2"/>
    <n v="3"/>
    <m/>
    <x v="1"/>
    <x v="0"/>
    <x v="0"/>
  </r>
  <r>
    <s v="DIVRE 6"/>
    <n v="47"/>
    <s v="KALTARA"/>
    <x v="3"/>
    <n v="3.0000000330333602E+19"/>
    <n v="3.0000000329306599E+19"/>
    <n v="162501335327"/>
    <s v="SWPLC"/>
    <s v="SWPLC"/>
    <d v="2020-10-22T00:00:00"/>
    <d v="2020-09-24T00:00:00"/>
    <n v="28"/>
    <s v="PLASA"/>
    <n v="81347536810"/>
    <s v="PLSCSR;TRK;PL197035;RET;ISTIANA QANAAH;085248530455;LOWER VALUE 20MBPS-PHOENIX INET PRESTIGE 20MBPS;PHOENIX INET PRESTIGE 20MBPS 340K;PTGSTDKDTG"/>
    <s v="PLSCSR;TRK;PL197056;UG;NURBIATI;085248530455;2P-3P;PHOENIX10MBPS-LOWERVALUE10MBPS;PLC,INDIJOWO;INDIKIDS;PTGSTDNG"/>
    <s v="monic"/>
    <x v="1"/>
    <s v="ISTIANA QANAAH"/>
    <s v="ybs"/>
    <s v="Ya"/>
    <x v="1"/>
    <x v="1"/>
    <s v="ingin mengurangi pembayarannya"/>
    <m/>
    <x v="0"/>
    <n v="5"/>
    <m/>
    <x v="3"/>
    <n v="5"/>
    <m/>
    <x v="1"/>
    <x v="0"/>
    <x v="0"/>
  </r>
  <r>
    <s v="DIVRE 3"/>
    <n v="22"/>
    <s v="SUKABUMI"/>
    <x v="3"/>
    <n v="3.0000000330267398E+19"/>
    <n v="3.0000000168826401E+19"/>
    <n v="131312140785"/>
    <s v="SWPLC"/>
    <s v="SWPLC"/>
    <d v="2020-10-20T00:00:00"/>
    <d v="2019-09-20T00:00:00"/>
    <n v="396"/>
    <s v="PLASA"/>
    <n v="81910111665"/>
    <s v="PLS;CJR;102364;SHINTA;081910111665;20102020;CABUT ADD ON DAN PLC SUDAH TIDAK DIGUNAKAN LAGI"/>
    <s v="PLSCSR;PL102364;CIANJUR;HARRY;HARRY;08111266169;ADD 2ND STB"/>
    <s v="monic"/>
    <x v="1"/>
    <s v="ani"/>
    <s v="pj"/>
    <s v="Ya"/>
    <x v="0"/>
    <x v="0"/>
    <s v="tidak digunakan"/>
    <m/>
    <x v="1"/>
    <n v="4"/>
    <m/>
    <x v="1"/>
    <n v="4"/>
    <m/>
    <x v="2"/>
    <x v="0"/>
    <x v="0"/>
  </r>
  <r>
    <s v="DIVRE 1"/>
    <n v="4"/>
    <s v="SUMBAR"/>
    <x v="3"/>
    <n v="3.00000003304245E+19"/>
    <n v="3.00000003213532E+19"/>
    <n v="111401105201"/>
    <s v="SWPLC"/>
    <s v="SWPLC"/>
    <d v="2020-10-26T00:00:00"/>
    <d v="2020-03-29T00:00:00"/>
    <n v="211"/>
    <s v="PLASA"/>
    <n v="82300007272"/>
    <s v="PLS;PL75232;CABUT 2ND STB DAN PLC;APS HARI; 082300007272"/>
    <s v="MYIN003-25032008689;[SPDVG96];Second Set Top Box Hybrid PLC Second Set Top Box Hybrid PLC;Hari Marfalino;111401105201/082300007272;MYINDIHOME_PARTNER"/>
    <s v="monic"/>
    <x v="1"/>
    <s v="HARI MARFALINO"/>
    <s v="ybs"/>
    <s v="Ya"/>
    <x v="0"/>
    <x v="4"/>
    <s v="ponakan pelangganan sudah pindah kebandung"/>
    <m/>
    <x v="0"/>
    <n v="5"/>
    <m/>
    <x v="3"/>
    <n v="5"/>
    <m/>
    <x v="1"/>
    <x v="0"/>
    <x v="0"/>
  </r>
  <r>
    <s v="DIVRE 1"/>
    <n v="11"/>
    <s v="LAMPUNG"/>
    <x v="3"/>
    <n v="3.0000000329787199E+19"/>
    <n v="3.0000000326711501E+19"/>
    <n v="111801206564"/>
    <s v="SWPLC"/>
    <s v="SWPLC"/>
    <d v="2020-10-05T00:00:00"/>
    <d v="2020-08-10T00:00:00"/>
    <n v="56"/>
    <s v="INBOUND 147"/>
    <n v="82237729800"/>
    <s v="i147;76073;CA;cabut second stb+plc;bp heri;111801206564;082237729800;5/10/2020;12:24"/>
    <s v="[PLSCSR:PL150751];MJP;DIANDRA;HERI _x0009_082237729800;ADD STB KE 2 PLC"/>
    <s v="monic"/>
    <x v="1"/>
    <s v="HERI SUPRIYANTO"/>
    <s v="ybs"/>
    <s v="Ya"/>
    <x v="2"/>
    <x v="2"/>
    <s v="kabelnya terlalu jauh"/>
    <m/>
    <x v="6"/>
    <m/>
    <m/>
    <x v="2"/>
    <n v="3"/>
    <m/>
    <x v="1"/>
    <x v="3"/>
    <x v="0"/>
  </r>
  <r>
    <s v="DIVRE 5"/>
    <n v="57"/>
    <s v="NTT"/>
    <x v="3"/>
    <n v="3.0000000329393701E+19"/>
    <n v="3.0000000329363501E+19"/>
    <n v="172511205272"/>
    <s v="SWPLC"/>
    <s v="SWPLC"/>
    <d v="2020-10-02T00:00:00"/>
    <d v="2020-09-25T00:00:00"/>
    <n v="7"/>
    <s v="PLASA"/>
    <n v="85338468342"/>
    <s v="PLS;BJW;PL167930;JOICE;082144166710;ACONG;CABUT PLC;SALAH INPUT"/>
    <s v="PLS;BJW;PL167930;JOICE;082144266710;ACONG;SECOND STB PLC"/>
    <s v="monic"/>
    <x v="1"/>
    <s v="anton"/>
    <s v="pj"/>
    <s v="Ya"/>
    <x v="2"/>
    <x v="17"/>
    <s v="karena sudah tidak digunakan"/>
    <m/>
    <x v="0"/>
    <n v="5"/>
    <m/>
    <x v="0"/>
    <m/>
    <m/>
    <x v="1"/>
    <x v="0"/>
    <x v="2"/>
  </r>
  <r>
    <s v="DIVRE 7"/>
    <n v="48"/>
    <s v="SULUTMALUT"/>
    <x v="3"/>
    <n v="3.0000000330013299E+19"/>
    <n v="3.0000000326125801E+19"/>
    <n v="172324202284"/>
    <s v="SWPLC"/>
    <s v="SWPLC"/>
    <d v="2020-10-12T00:00:00"/>
    <d v="2020-07-20T00:00:00"/>
    <n v="84"/>
    <s v="PLASA"/>
    <n v="85249604954"/>
    <s v="PLSCSR:PL92764;TTE;NURHILDA;CBTSECONDSTB;085249604954;12102020"/>
    <s v="PLSCSR:PL53763;TTE;SEVRI;M ABDUL AZIZ;082377777290;ADD 2ND STB/PLC"/>
    <s v="monic"/>
    <x v="1"/>
    <s v="M ABDUL AZIZ"/>
    <s v="ybs"/>
    <s v="Ya"/>
    <x v="0"/>
    <x v="0"/>
    <s v="sudah tidak dipakai dan tvnya sedang rusak juga"/>
    <m/>
    <x v="0"/>
    <n v="5"/>
    <m/>
    <x v="3"/>
    <n v="5"/>
    <m/>
    <x v="1"/>
    <x v="0"/>
    <x v="0"/>
  </r>
  <r>
    <s v="DIVRE 1"/>
    <n v="1"/>
    <s v="ACEH"/>
    <x v="3"/>
    <n v="3.0000000330289402E+19"/>
    <n v="3.00000003293725E+19"/>
    <n v="111101110284"/>
    <s v="SWPLC"/>
    <s v="SWPLC"/>
    <d v="2020-10-21T00:00:00"/>
    <d v="2020-09-29T00:00:00"/>
    <n v="22"/>
    <s v="PLASA"/>
    <n v="82365885514"/>
    <s v="CABUT PLC;TIDAK DIGUNAKAN LAGI;IKRAM"/>
    <s v="[PLSCSR:PL44196];BNA;IKRAM;082365885514;ADD STB KEDUA;PLC;SETTING;20202509"/>
    <s v="monic"/>
    <x v="1"/>
    <s v="M IKRAM MAULANDA ANHAR"/>
    <s v="ybs"/>
    <s v="Ya"/>
    <x v="0"/>
    <x v="5"/>
    <s v="pelanggan sudh lapor gangguan,sudah menghubungi customer servicenya,namun tidak ada perbaikan"/>
    <m/>
    <x v="2"/>
    <n v="3"/>
    <m/>
    <x v="3"/>
    <n v="5"/>
    <m/>
    <x v="1"/>
    <x v="1"/>
    <x v="0"/>
  </r>
  <r>
    <s v="DIVRE 1"/>
    <n v="7"/>
    <s v="RIKEP"/>
    <x v="3"/>
    <n v="3.0000000329701499E+19"/>
    <n v="3.0000000326093701E+19"/>
    <n v="111601149516"/>
    <s v="SWPLC"/>
    <s v="SWPLC"/>
    <d v="2020-10-03T00:00:00"/>
    <d v="2020-07-19T00:00:00"/>
    <n v="76"/>
    <s v="CC WITEL"/>
    <n v="813113391380"/>
    <s v="SOC ; CHARIS86 ; SOSMED ; @lily_scorpion68(TW DM) ; 111601149516 ; 0813113391380 ; CABUT STB KE 2 ; 02/10/2020 ; 17.44"/>
    <s v="[PLSCSR;PL112203;WIDA];PLT;LILI WIJAYA;081311339138;085263218200 TAMBAH ADDON STB KEDUA DAN PLC;PELANGGAN MINTA DI SETTING HARI SABTU;KARNA PLGGN HANYA HARI SABTU DI RUMAH"/>
    <s v="monic"/>
    <x v="1"/>
    <s v="LILY WIJAYA"/>
    <s v="ybs"/>
    <s v="Ya"/>
    <x v="0"/>
    <x v="4"/>
    <s v="yang  memekai sudah pindah rumah"/>
    <m/>
    <x v="1"/>
    <n v="4"/>
    <m/>
    <x v="0"/>
    <m/>
    <m/>
    <x v="1"/>
    <x v="0"/>
    <x v="2"/>
  </r>
  <r>
    <s v="DIVRE 4"/>
    <n v="33"/>
    <s v="YOGYAKARTA"/>
    <x v="3"/>
    <n v="3.0000000330313101E+19"/>
    <n v="3.0000000318934602E+19"/>
    <n v="141133104894"/>
    <s v="SWPLC"/>
    <s v="SWPLC"/>
    <d v="2020-10-28T00:00:00"/>
    <d v="2020-01-18T00:00:00"/>
    <n v="284"/>
    <s v="INBOUND 147"/>
    <n v="87749555758"/>
    <s v="i147;42049;CA Salah satu; cabut useetv migrasi paket ke inet only 20 mbps dg abondemen 330k + 10%;bapak agus;141133104894;087749555758;20/10/2020;19:32WIB"/>
    <s v="PENAMBAHAN SECOND STB   PLSCSR; KTB ;PL111778; APS MAULITA ; 087885855859; PENAMBAHAN SECOND STB PLC; BY JOAN"/>
    <s v="monic"/>
    <x v="1"/>
    <s v="agus"/>
    <s v="staff"/>
    <s v="Ya"/>
    <x v="0"/>
    <x v="0"/>
    <s v="jarang digunakan"/>
    <m/>
    <x v="2"/>
    <n v="3"/>
    <m/>
    <x v="2"/>
    <n v="3"/>
    <m/>
    <x v="2"/>
    <x v="0"/>
    <x v="0"/>
  </r>
  <r>
    <s v="DIVRE 1"/>
    <n v="1"/>
    <s v="ACEH"/>
    <x v="3"/>
    <n v="3.00000003303931E+19"/>
    <n v="3.0000000325561E+19"/>
    <n v="111101104905"/>
    <s v="SWPLC"/>
    <s v="SWPLC"/>
    <d v="2020-10-23T00:00:00"/>
    <d v="2020-07-06T00:00:00"/>
    <n v="109"/>
    <s v="PLASA"/>
    <n v="81351400077"/>
    <s v="[PLSCSR;PL80863;REFI];BNA;AJIE MASAID;082243514867;PHOENIX 20MBPS"/>
    <s v="[PLSCSR;PL112481;ANGGI];BNA;TEGUSEGA;082274017102;ADD STB KETIGA DAN PLC"/>
    <s v="monic"/>
    <x v="1"/>
    <s v="fera"/>
    <s v="karyawan"/>
    <s v="Ya"/>
    <x v="0"/>
    <x v="5"/>
    <s v="sering eror"/>
    <m/>
    <x v="3"/>
    <n v="1"/>
    <s v="sering eror"/>
    <x v="2"/>
    <n v="3"/>
    <m/>
    <x v="1"/>
    <x v="1"/>
    <x v="0"/>
  </r>
  <r>
    <s v="DIVRE 2"/>
    <n v="16"/>
    <s v="JAKTIM"/>
    <x v="3"/>
    <n v="3.0000000330187198E+19"/>
    <n v="3.0000000320820699E+19"/>
    <n v="121122216437"/>
    <s v="SWPLC"/>
    <s v="SWPLC"/>
    <d v="2020-10-20T00:00:00"/>
    <d v="2020-03-10T00:00:00"/>
    <n v="224"/>
    <s v="CC WITEL"/>
    <n v="8179211027"/>
    <s v="CC-1500250/CA APS IPTV sudah tidak digunakan cp bp kurnia 08990022111"/>
    <s v="TAM DBS1 / AHMAD WAHYUDI / 082110106794 / R2 / JAKTIM / ADDON PLC   / BP  ROMI 087872899408 / 081310124312"/>
    <s v="monic"/>
    <x v="1"/>
    <s v="KURNIA HAKIM PUTRA"/>
    <s v="ybs"/>
    <s v="Ya"/>
    <x v="0"/>
    <x v="0"/>
    <s v="sudah tidak dipakai"/>
    <m/>
    <x v="6"/>
    <m/>
    <m/>
    <x v="2"/>
    <n v="3"/>
    <m/>
    <x v="1"/>
    <x v="0"/>
    <x v="0"/>
  </r>
  <r>
    <s v="DIVRE 2"/>
    <n v="16"/>
    <s v="JAKTIM"/>
    <x v="3"/>
    <n v="3.0000000329656402E+19"/>
    <n v="3.00000003288477E+19"/>
    <n v="121112211704"/>
    <s v="SWPLC"/>
    <s v="SWPLC"/>
    <d v="2020-10-02T00:00:00"/>
    <d v="2020-09-15T00:00:00"/>
    <n v="17"/>
    <s v="INBOUND 147"/>
    <n v="85885804440"/>
    <s v="i147;42548;CA;cabut STB tambahan dengan PLC ;HJ CHOLILAH;121112211704;085885804440 ;10/1/2020;4:21"/>
    <s v="IN75393892_x0009_121112211704_x0009__x0009_cholilah_x0009_85885804440_x0009_PSB + pasang Fitur /Add On_x0009_tambah STB 2 PLC"/>
    <s v="monic"/>
    <x v="1"/>
    <s v="HJ CHOLILAH"/>
    <s v="ybs"/>
    <s v="Ya"/>
    <x v="0"/>
    <x v="12"/>
    <s v="karena chanel indosiarnya tidak bisa"/>
    <m/>
    <x v="0"/>
    <n v="5"/>
    <m/>
    <x v="3"/>
    <n v="5"/>
    <m/>
    <x v="2"/>
    <x v="0"/>
    <x v="0"/>
  </r>
  <r>
    <s v="DIVRE 6"/>
    <n v="42"/>
    <s v="KALBAR"/>
    <x v="3"/>
    <n v="3.0000000329694999E+19"/>
    <n v="3.0000000318062199E+19"/>
    <n v="161627211879"/>
    <s v="SWPLC"/>
    <s v="SWPLC"/>
    <d v="2020-10-03T00:00:00"/>
    <d v="2019-12-09T00:00:00"/>
    <n v="299"/>
    <s v="PLASA"/>
    <n v="81255722238"/>
    <s v="PLSCSR;KTP;PL197828;DG;RISTA;089516441881;;dg 20 mbps ;PTGSTDKDTG"/>
    <s v="SF;PTK;SPAWF81;AO;RISTA;081255722238;2NDSTBPLC;PTGSDTG"/>
    <s v="monic"/>
    <x v="1"/>
    <s v="rista"/>
    <s v="ybs"/>
    <s v="Ya"/>
    <x v="2"/>
    <x v="11"/>
    <s v="karena pindah rumah"/>
    <m/>
    <x v="0"/>
    <n v="5"/>
    <m/>
    <x v="2"/>
    <n v="3"/>
    <m/>
    <x v="1"/>
    <x v="0"/>
    <x v="0"/>
  </r>
  <r>
    <s v="DIVRE 6"/>
    <n v="45"/>
    <s v="BALIKPAPAN"/>
    <x v="3"/>
    <n v="3.0000000330469499E+19"/>
    <n v="3.0000000330388398E+19"/>
    <n v="161102200706"/>
    <s v="SWPLC"/>
    <s v="SWPLC"/>
    <d v="2020-10-27T00:00:00"/>
    <d v="2020-10-25T00:00:00"/>
    <n v="2"/>
    <s v="PLASA"/>
    <n v="81298885588"/>
    <s v="PLSCSR;BPN;PL46097;CAAO;HENDRIX SANJAYA;085247106162;STBKE2DGNPLC;80K;20K;PTGDTG;INFONOSSA;IN78410487 STB KE DUA PROMO 3 BULAN JADI 60K;CABUT TIDAK ADA PENGAJUAN"/>
    <s v="PLSCSR;BPN;PL46097;AO;HENDRIX SANJAYA;085247106162;STBKE2DGNPLC;80K;20K;PTGDTG;INFONOSSA;IN78410487 STB KE DUA PROMO 3 BULAN JADI 60K"/>
    <s v="monic"/>
    <x v="1"/>
    <s v="HENDRIX SANJAYA"/>
    <s v="ybs"/>
    <s v="Tidak"/>
    <x v="8"/>
    <x v="8"/>
    <m/>
    <m/>
    <x v="4"/>
    <m/>
    <m/>
    <x v="0"/>
    <m/>
    <m/>
    <x v="3"/>
    <x v="0"/>
    <x v="2"/>
  </r>
  <r>
    <s v="DIVRE 2"/>
    <n v="20"/>
    <s v="BEKASI"/>
    <x v="3"/>
    <n v="3.0000000330550301E+19"/>
    <n v="3.0000000323193098E+19"/>
    <n v="122848210157"/>
    <s v="SWPLC"/>
    <s v="SWPLC"/>
    <d v="2020-10-28T00:00:00"/>
    <d v="2020-05-15T00:00:00"/>
    <n v="166"/>
    <s v="PLASA"/>
    <n v="81282412595"/>
    <s v="PLS;TOPAZ;PL096940;APS;081282412595;CA 2nd STB=PLC;TAG PRORATA;IN79056419;FA"/>
    <s v="MYIN003-13052001603;CUST;Second Set Top Box Hybrid + PLC;shandy lafianto;122848210157/081282412595"/>
    <s v="monic"/>
    <x v="1"/>
    <s v="shandy lafianto"/>
    <s v="ybs"/>
    <s v="Ya"/>
    <x v="2"/>
    <x v="16"/>
    <s v="tv pelanggan sedang rusak"/>
    <m/>
    <x v="0"/>
    <n v="5"/>
    <m/>
    <x v="1"/>
    <n v="4"/>
    <m/>
    <x v="1"/>
    <x v="0"/>
    <x v="15"/>
  </r>
  <r>
    <s v="DIVRE 5"/>
    <n v="38"/>
    <s v="SURABAYA SELATAN"/>
    <x v="3"/>
    <n v="3.0000000329645998E+19"/>
    <n v="3.0000000327936201E+19"/>
    <n v="152303298784"/>
    <s v="SWPLC"/>
    <s v="SWPLC"/>
    <d v="2020-10-01T00:00:00"/>
    <d v="2020-08-24T00:00:00"/>
    <n v="38"/>
    <s v="PLASA"/>
    <n v="8123022660"/>
    <s v="PLSCSR;PL097269;MYR;SRIYANTI TANDEAN;08123022660;ALIH PAKET INET TLP 30 Mbps TLP 100' LOKAL SLJJ Rp 350000+ WIFI EXTENDER Rp 35000+PPN 10%+MATERAI 3000;TAG BULAN NOV MASIH TERHITUNG PROPORSIONAL;SN STB ZC1JGF615020;SN PLC 219A841A00204"/>
    <s v="PLSCSR;PL088900;MYR;THE ANGELINE (YANTI);081234539311;ADD PLC AP BOGI TL PSB MANYAR KRN PLC SUDAH TERPASANG DILOKASI NAMUN BELUM ADA INPUTAN"/>
    <s v="monic"/>
    <x v="1"/>
    <s v="yanti"/>
    <s v="pj"/>
    <s v="Ya"/>
    <x v="3"/>
    <x v="6"/>
    <m/>
    <m/>
    <x v="4"/>
    <m/>
    <m/>
    <x v="0"/>
    <m/>
    <m/>
    <x v="3"/>
    <x v="0"/>
    <x v="2"/>
  </r>
  <r>
    <s v="DIVRE 2"/>
    <n v="16"/>
    <s v="JAKTIM"/>
    <x v="3"/>
    <n v="3.0000000329697198E+19"/>
    <n v="3.0000000329036599E+19"/>
    <n v="121116202985"/>
    <s v="SWPLC"/>
    <s v="SWPLC"/>
    <d v="2020-10-08T00:00:00"/>
    <d v="2020-09-18T00:00:00"/>
    <n v="20"/>
    <s v="PLASA"/>
    <n v="8121300211"/>
    <s v="IN76727111_x0009_121116202985_x0009__x0009_BP REMEDI _x0009_082129851749_x0009__x0009_cabut PLC saja_x0009_Efisiensi krn mahal -EHM"/>
    <s v="IN75517958;121116202985;bp.remedi 082129851749 ;add stb ke 2 menggunakan plc; melalui bendang TL"/>
    <s v="monic"/>
    <x v="1"/>
    <s v="IR.REMEDI PERANGINANGIN"/>
    <s v="ybs"/>
    <s v="Ya"/>
    <x v="3"/>
    <x v="6"/>
    <s v="pelanggan tidak pernah permintaan pemasangan plc, hanya tarik internet,namun tagihannya ada"/>
    <m/>
    <x v="6"/>
    <m/>
    <m/>
    <x v="2"/>
    <n v="3"/>
    <m/>
    <x v="0"/>
    <x v="0"/>
    <x v="16"/>
  </r>
  <r>
    <s v="DIVRE 3"/>
    <n v="23"/>
    <s v="BANDUNG"/>
    <x v="3"/>
    <n v="3.0000000330139902E+19"/>
    <n v="3.00000003225018E+19"/>
    <n v="131185136769"/>
    <s v="SWPLC"/>
    <s v="SWPLC"/>
    <d v="2020-10-15T00:00:00"/>
    <d v="2020-05-02T00:00:00"/>
    <n v="166"/>
    <s v="INBOUND 147"/>
    <n v="89699929990"/>
    <s v="i147;42713; CA;cabut Second stb 80k +ppn 10% ;ib.gea;131185136769;089699929990;15-10-2020;16.31"/>
    <s v="MYIN003-28042002508;[SPSIS91];Second Set Top Box Hybrid PLC Second Set Top Box Hybrid PLC;Ghea mergianthi;131185136769/085222612666;MYINDIHOME_PARTNER"/>
    <s v="monic"/>
    <x v="1"/>
    <s v="KOKON ROSITA"/>
    <s v="ybs"/>
    <s v="Ya"/>
    <x v="0"/>
    <x v="0"/>
    <s v="sudah jarang digunakan"/>
    <m/>
    <x v="0"/>
    <n v="5"/>
    <m/>
    <x v="3"/>
    <n v="5"/>
    <m/>
    <x v="2"/>
    <x v="1"/>
    <x v="0"/>
  </r>
  <r>
    <s v="DIVRE 4"/>
    <n v="33"/>
    <s v="YOGYAKARTA"/>
    <x v="3"/>
    <n v="3.00000003296872E+19"/>
    <n v="3.0000000328224899E+19"/>
    <n v="146114111799"/>
    <s v="SWPLC"/>
    <s v="SWPLC"/>
    <d v="2020-10-07T00:00:00"/>
    <d v="2020-08-29T00:00:00"/>
    <n v="39"/>
    <s v="CC WITEL"/>
    <n v="89672947400"/>
    <s v="47;55694;CA;0274389195;0896729100;bu eni;cabut useetv dan migrasi ke paket phoenix denagn kecepatan 20mbps;02102020;12.05wib"/>
    <s v="PLSCSR;KTB;PL85962ENI:089672947400;MC Add PLC;koord TL Ervan By Niko"/>
    <s v="monic"/>
    <x v="1"/>
    <s v="eni"/>
    <s v="pj"/>
    <s v="Ya"/>
    <x v="2"/>
    <x v="2"/>
    <s v="jaraknya jauh dari modemnya jadi jarang dapat sinyal"/>
    <m/>
    <x v="2"/>
    <n v="3"/>
    <m/>
    <x v="3"/>
    <n v="5"/>
    <m/>
    <x v="1"/>
    <x v="1"/>
    <x v="0"/>
  </r>
  <r>
    <s v="DIVRE 5"/>
    <n v="39"/>
    <s v="SURABAYA UTARA"/>
    <x v="3"/>
    <n v="3.0000000329897398E+19"/>
    <n v="3.0000000318763901E+19"/>
    <n v="152401201011"/>
    <s v="SWPLC"/>
    <s v="SWPLC"/>
    <d v="2020-10-10T00:00:00"/>
    <d v="2020-01-05T00:00:00"/>
    <n v="279"/>
    <s v="PLASA"/>
    <n v="8165438903"/>
    <s v="[PLSCSR:PL124435];GRD;H ARBIN SHEKH ABUBAK;RETCA 2P INET+USEETV 280000+PPN10%;CA PLC DAN 2NDSTB SEJAK AWAL BAF;CS ALYA"/>
    <s v="[PLSCSR:PL73716];GRD;ARBIN;08165438903;PSB 2P 10MB 320+PPN10% ;ADD ON 2ND STB DAN STB KE 3 80K DAN PLC 20K+PPN10%;BIAYA PASANG 150K(KDBK)"/>
    <s v="monic"/>
    <x v="1"/>
    <s v="H ARBIN SHEKH ABUBAKAR"/>
    <s v="ybs"/>
    <s v="Ya"/>
    <x v="3"/>
    <x v="18"/>
    <s v="belum ada pemasangan namun dikenakan tagihannya"/>
    <m/>
    <x v="6"/>
    <m/>
    <m/>
    <x v="0"/>
    <m/>
    <m/>
    <x v="1"/>
    <x v="0"/>
    <x v="2"/>
  </r>
  <r>
    <s v="DIVRE 1"/>
    <n v="3"/>
    <s v="SUMUT"/>
    <x v="4"/>
    <n v="3.0000000329456001E+19"/>
    <n v="3.0000000326934798E+19"/>
    <n v="111342111383"/>
    <s v="INETF20M"/>
    <s v="INETF20M"/>
    <d v="2020-09-30T00:00:00"/>
    <d v="2020-08-12T00:00:00"/>
    <n v="49"/>
    <s v="PLASA"/>
    <n v="81360209273"/>
    <s v="[PLSCSR;PL839777;AMY];SBG;SURYANI TANJUNG; 082362079160 ;ADD ON USEETV"/>
    <s v="[PLSCSR;PL839777;AMY];SBG;SURYANI TANJUNG;082362079160;ADD ON USEETV"/>
    <s v="monic"/>
    <x v="1"/>
    <s v="SURYANI TANJUNG"/>
    <s v="ybs"/>
    <s v="Ya"/>
    <x v="0"/>
    <x v="0"/>
    <s v="tidak terpakai"/>
    <m/>
    <x v="1"/>
    <n v="4"/>
    <m/>
    <x v="1"/>
    <n v="4"/>
    <m/>
    <x v="1"/>
    <x v="1"/>
    <x v="0"/>
  </r>
  <r>
    <s v="DIVRE 4"/>
    <n v="31"/>
    <s v="KUDUS"/>
    <x v="4"/>
    <n v="3.00000003287779E+19"/>
    <n v="3.0000000328340599E+19"/>
    <n v="141593100976"/>
    <s v="INETF10M"/>
    <s v="INETF10M"/>
    <d v="2020-09-11T00:00:00"/>
    <d v="2020-09-01T00:00:00"/>
    <n v="10"/>
    <s v="PLASA"/>
    <n v="89508784342"/>
    <s v="[PLSCSR:PL196461];KDS;ELVIRA AGUSTINA;SUYATNO; 089508784342;ADD ON UPGRADE INET TV 10MBPS @280.000 BLM PPN"/>
    <s v="[PLSCSR:PL196461];KDS;ELVIRA AGUSTINA;SUYATNO;089508784342;ADD ON UPGRADE INET TV 10MBPS @280.000 BLM PPN"/>
    <s v="monic"/>
    <x v="1"/>
    <s v="SUYATNO"/>
    <s v="ybs"/>
    <s v="Ya"/>
    <x v="3"/>
    <x v="6"/>
    <m/>
    <m/>
    <x v="4"/>
    <m/>
    <m/>
    <x v="0"/>
    <m/>
    <m/>
    <x v="3"/>
    <x v="0"/>
    <x v="2"/>
  </r>
  <r>
    <s v="DIVRE 2"/>
    <n v="13"/>
    <s v="JAKSEL"/>
    <x v="4"/>
    <n v="3.00000003281384E+19"/>
    <n v="3.0000000321522299E+19"/>
    <s v="121202220683"/>
    <s v="INETF30M"/>
    <s v="INETF30M"/>
    <d v="2020-08-31T00:00:00"/>
    <d v="2020-04-03T00:00:00"/>
    <n v="150"/>
    <s v="CC WITEL"/>
    <n v="81511102473"/>
    <s v="CRL;BDG;LT150895;INDIBOX;Zefanya;08119000892;anyahalim2@gmail.com H MAKSUM  GANDARIA UTARA JAKARTA SELATAN (SEBERANG SUZUKI RADIO DALAM)"/>
    <s v="CRL;BDG;LT150895;INDIBOX;Zefanya;08119000892;anyahalim2@gmail.com H MAKSUM  GANDARIA UTARA JAKARTA SELATAN (SEBERANG SUZUKI RADIO DALAM)"/>
    <s v="monic"/>
    <x v="2"/>
    <s v="Zefanya Angeline"/>
    <s v="ybs"/>
    <s v="Ya"/>
    <x v="0"/>
    <x v="19"/>
    <s v="karena sudah ada netflix"/>
    <m/>
    <x v="2"/>
    <n v="3"/>
    <m/>
    <x v="3"/>
    <n v="5"/>
    <m/>
    <x v="4"/>
    <x v="0"/>
    <x v="0"/>
  </r>
  <r>
    <s v="DIVRE 1"/>
    <n v="4"/>
    <s v="SUMBAR"/>
    <x v="4"/>
    <n v="3.0000000328314401E+19"/>
    <n v="3.00000003282227E+19"/>
    <n v="111402100554"/>
    <s v="INETF50M"/>
    <s v="INETF50M"/>
    <d v="2020-09-01T00:00:00"/>
    <d v="2020-08-31T00:00:00"/>
    <n v="1"/>
    <s v="PLASA"/>
    <n v="751775532"/>
    <s v="SPEGA10-B1115NRI;SUDARMONO; 085293199145 ;MIG 1-2P;IH 10MBPS;LOWER VALUE 260K"/>
    <s v="[PLSCSR;PL29990];PDG;GUSNIATI;ORANGTUA;08126717976;ADDON;ENTRY TV;UPGRADE 50MB STREAMIX"/>
    <s v="monic"/>
    <x v="1"/>
    <s v="nia"/>
    <s v="pj"/>
    <s v="Ya"/>
    <x v="1"/>
    <x v="1"/>
    <s v="keadaan pandemi ini ,mengurangi biayanya"/>
    <m/>
    <x v="1"/>
    <n v="4"/>
    <m/>
    <x v="2"/>
    <n v="3"/>
    <m/>
    <x v="1"/>
    <x v="1"/>
    <x v="0"/>
  </r>
  <r>
    <s v="DIVRE 4"/>
    <n v="27"/>
    <s v="PEKALONGAN"/>
    <x v="4"/>
    <n v="3.0000000328398598E+19"/>
    <n v="3.0000000321932599E+19"/>
    <n v="142212111713"/>
    <s v="INETF10M"/>
    <s v="INETF10M"/>
    <d v="2020-09-03T00:00:00"/>
    <d v="2020-04-14T00:00:00"/>
    <n v="142"/>
    <s v="PLASA"/>
    <n v="87830317953"/>
    <s v="[PLSCSR:PL44096];TGL;ASTRID;MUCHDOR ALKAF; 081322505422 ;1P-3P;VALUE;330K;JL MERPATI NO 93 SEBRANG JL MUSI SAMPING TOKO PARFUM HARUM WANGI"/>
    <s v="[PLSCSR:PL44096];TGL;ASTRID;MUCHDOR ALKAF;081322505422;1P-3P;VALUE;330K;JL MERPATI NO 93 SEBRANG JL MUSI SAMPING TOKO PARFUM HARUM WANGI"/>
    <s v="monic"/>
    <x v="1"/>
    <s v="MUCHDOR ALKAF"/>
    <s v="ybs"/>
    <s v="Ya"/>
    <x v="2"/>
    <x v="17"/>
    <s v="cabut indihome karena hampir satu bulannya kebanyakan gangguannya dan lambat sekali"/>
    <m/>
    <x v="1"/>
    <n v="4"/>
    <m/>
    <x v="2"/>
    <n v="3"/>
    <m/>
    <x v="2"/>
    <x v="1"/>
    <x v="0"/>
  </r>
  <r>
    <s v="DIVRE 2"/>
    <n v="16"/>
    <s v="JAKTIM"/>
    <x v="4"/>
    <n v="3.0000000327207399E+19"/>
    <n v="3.0000000316893499E+19"/>
    <n v="122101200421"/>
    <s v="INETF10M"/>
    <s v="INETF10M"/>
    <d v="2020-09-09T00:00:00"/>
    <d v="2019-10-28T00:00:00"/>
    <n v="317"/>
    <s v="PLASA"/>
    <n v="81310722741"/>
    <s v="PLS PLS;JT;107232;FASYA;081382053610 / 0818188337;UPGRADE;DARI 2P KE 3P SEMARAK KEBAHAGIAAN 10MBPS"/>
    <s v="PLS PLS;JT;107232;FASYA;081382053610 / 0818188337;UPGRADE;DARI 2P KE 3P SEMARAK KEBAHAGIAAN 10MBPS"/>
    <s v="monic"/>
    <x v="1"/>
    <s v="ALFIAN ABIZAR"/>
    <s v="ybs"/>
    <s v="Ya"/>
    <x v="2"/>
    <x v="17"/>
    <s v="pindah rumah"/>
    <m/>
    <x v="1"/>
    <n v="4"/>
    <m/>
    <x v="2"/>
    <n v="3"/>
    <m/>
    <x v="1"/>
    <x v="3"/>
    <x v="17"/>
  </r>
  <r>
    <s v="DIVRE 2"/>
    <n v="14"/>
    <s v="JAKPUS"/>
    <x v="4"/>
    <n v="3.0000000327888298E+19"/>
    <n v="3.0000000322226E+19"/>
    <n v="121661007626"/>
    <s v="INETF10M"/>
    <s v="INETF10M"/>
    <d v="2020-08-24T00:00:00"/>
    <d v="2020-04-22T00:00:00"/>
    <n v="124"/>
    <s v="CC WITEL"/>
    <n v="81519193663"/>
    <s v="CRL;MDN;RW280889;Januar Ibrahim;081519193663;indibox 60K;DIAL TO;081519193663;jansibrahim5@gmail.com"/>
    <s v="CRL;MDN;RW280889;Januar Ibrahim;081519193663;indibox 60K;DIAL TO;081519193663;jansibrahim5@gmail.com"/>
    <s v="monic"/>
    <x v="2"/>
    <s v="Januar Ibrahim"/>
    <s v="ybs"/>
    <s v="Ya"/>
    <x v="0"/>
    <x v="19"/>
    <s v="pelanggan sudah beli tv android "/>
    <m/>
    <x v="1"/>
    <n v="4"/>
    <m/>
    <x v="3"/>
    <n v="5"/>
    <m/>
    <x v="1"/>
    <x v="0"/>
    <x v="18"/>
  </r>
  <r>
    <s v="DIVRE 2"/>
    <n v="17"/>
    <s v="BANTEN"/>
    <x v="4"/>
    <n v="3.0000000328998601E+19"/>
    <n v="3.0000000324066398E+19"/>
    <n v="122430204038"/>
    <s v="INETF200M"/>
    <s v="INETF200M"/>
    <d v="2020-09-21T00:00:00"/>
    <d v="2020-06-08T00:00:00"/>
    <n v="105"/>
    <s v="PLASA"/>
    <n v="81210080498"/>
    <s v="PLSCSR;PL43362;A/P RADON;081210080498;2P-3P PRESTIGE 200MBPS"/>
    <s v="PLSCSR;PL43362;A/P RADON;081210080498;2P-3P PRESTIGE 200MBPS"/>
    <s v="monic"/>
    <x v="1"/>
    <s v="RADON SUTEADI"/>
    <s v="ybs"/>
    <s v="Ya"/>
    <x v="0"/>
    <x v="0"/>
    <s v="tidak digunakan"/>
    <m/>
    <x v="0"/>
    <n v="5"/>
    <m/>
    <x v="1"/>
    <n v="4"/>
    <m/>
    <x v="0"/>
    <x v="2"/>
    <x v="19"/>
  </r>
  <r>
    <s v="DIVRE 2"/>
    <n v="17"/>
    <s v="BANTEN"/>
    <x v="4"/>
    <n v="3.00000003286079E+19"/>
    <n v="3.0000000327054299E+19"/>
    <n v="131627119258"/>
    <s v="INETF20M"/>
    <s v="INETF20M"/>
    <d v="2020-09-07T00:00:00"/>
    <d v="2020-08-08T00:00:00"/>
    <n v="30"/>
    <s v="PLASA"/>
    <n v="82114421425"/>
    <s v="PLSCSR:PL112446;MIRA;082114421425;UPGRADE 2P TO 3P;TAMBAH TV"/>
    <s v="PLSCSR:PL112446;MIRA;082114421425;UPGRADE 2P TO 3P;TAMBAH TV"/>
    <s v="monic"/>
    <x v="1"/>
    <s v="yogi"/>
    <s v="suami"/>
    <s v="Tidak"/>
    <x v="9"/>
    <x v="8"/>
    <m/>
    <m/>
    <x v="4"/>
    <m/>
    <m/>
    <x v="0"/>
    <m/>
    <m/>
    <x v="3"/>
    <x v="0"/>
    <x v="2"/>
  </r>
  <r>
    <s v="DIVRE 1"/>
    <n v="7"/>
    <s v="RIKEP"/>
    <x v="4"/>
    <n v="3.0000000328717001E+19"/>
    <n v="3.0000000321862799E+19"/>
    <n v="111601156094"/>
    <s v="INETF20M"/>
    <s v="INETF20M"/>
    <d v="2020-09-11T00:00:00"/>
    <d v="2020-04-12T00:00:00"/>
    <n v="152"/>
    <s v="CC WITEL"/>
    <n v="85265436767"/>
    <s v="BL G GOLDEN LAND HOUSING 38  KEL BALOI PERMAI BATAM RIAU 29163"/>
    <s v="BL G GOLDEN LAND HOUSING 38  KEL BALOI PERMAI BATAM RIAU 29163"/>
    <s v="monic"/>
    <x v="3"/>
    <s v="sugianto"/>
    <s v="ybs"/>
    <s v="Ya"/>
    <x v="2"/>
    <x v="2"/>
    <s v="tidak bisa terkoneksi oleh internet"/>
    <m/>
    <x v="6"/>
    <m/>
    <m/>
    <x v="3"/>
    <n v="5"/>
    <m/>
    <x v="2"/>
    <x v="0"/>
    <x v="0"/>
  </r>
  <r>
    <s v="DIVRE 3"/>
    <n v="22"/>
    <s v="SUKABUMI"/>
    <x v="4"/>
    <n v="3.00000003293102E+19"/>
    <n v="3.00000003201927E+19"/>
    <n v="131314110504"/>
    <s v="INETF10M"/>
    <s v="INETF10M"/>
    <d v="2020-09-24T00:00:00"/>
    <d v="2020-02-21T00:00:00"/>
    <n v="216"/>
    <s v="CC WITEL"/>
    <n v="87720255666"/>
    <s v="CCW;SKB;HS89;Siti sopiah;02632324018;2P3P"/>
    <s v="CCW;SKB;HS89;Siti sopiah;02632324018;2P3P"/>
    <s v="monic"/>
    <x v="3"/>
    <s v="Siti sopiah"/>
    <s v="ybs"/>
    <s v="Ya"/>
    <x v="0"/>
    <x v="0"/>
    <s v="tidak dipakai"/>
    <m/>
    <x v="6"/>
    <m/>
    <m/>
    <x v="2"/>
    <n v="3"/>
    <m/>
    <x v="2"/>
    <x v="0"/>
    <x v="20"/>
  </r>
  <r>
    <s v="DIVRE 3"/>
    <n v="22"/>
    <s v="SUKABUMI"/>
    <x v="4"/>
    <n v="3.00000003293556E+19"/>
    <n v="3.0000000318013899E+19"/>
    <n v="131312138979"/>
    <s v="INETF10M"/>
    <s v="INETF10M"/>
    <d v="2020-09-25T00:00:00"/>
    <d v="2019-12-07T00:00:00"/>
    <n v="293"/>
    <s v="CC WITEL"/>
    <n v="81222078785"/>
    <s v="jl insyur h juanda rt 01/014 cianjur"/>
    <s v="jl insyur h juanda rt 01/014 cianjur"/>
    <s v="monic"/>
    <x v="3"/>
    <s v="M RIFDAL PRATAMA"/>
    <s v="ybs"/>
    <s v="Ya"/>
    <x v="3"/>
    <x v="18"/>
    <s v="belum ada pemasangan namun pelanggan sudah dikenakan tagihannya"/>
    <m/>
    <x v="6"/>
    <m/>
    <m/>
    <x v="3"/>
    <n v="5"/>
    <m/>
    <x v="2"/>
    <x v="3"/>
    <x v="0"/>
  </r>
  <r>
    <s v="DIVRE 3"/>
    <n v="25"/>
    <s v="CIREBON"/>
    <x v="4"/>
    <n v="3.0000000329053798E+19"/>
    <n v="3.00000003258979E+19"/>
    <n v="131239115713"/>
    <s v="INETF10M"/>
    <s v="INETF10M"/>
    <d v="2020-09-18T00:00:00"/>
    <d v="2020-07-11T00:00:00"/>
    <n v="69"/>
    <s v="CC WITEL"/>
    <n v="895700622620"/>
    <s v="CRL;MDN;DU150795;2P3P ENTRY 60K; AZIZ ; 0895700622620 ;DIAL TO: 0895700622620"/>
    <s v="CRL;MDN;DU150795;2P3P ENTRY 60K; AZIZ ; 0895700622620 ;DIAL TO: 0895700622620"/>
    <s v="monic"/>
    <x v="2"/>
    <s v="AZIZ ABDUL AZIZ"/>
    <s v="ybs"/>
    <s v="Ya"/>
    <x v="0"/>
    <x v="0"/>
    <s v="jarang dipakai"/>
    <m/>
    <x v="5"/>
    <n v="2"/>
    <s v="kurang bermanfaat"/>
    <x v="3"/>
    <n v="5"/>
    <m/>
    <x v="2"/>
    <x v="0"/>
    <x v="0"/>
  </r>
  <r>
    <s v="DIVRE 1"/>
    <n v="1"/>
    <s v="ACEH"/>
    <x v="4"/>
    <n v="3.00000003269736E+19"/>
    <n v="3.0000000322632999E+19"/>
    <n v="111102106137"/>
    <s v="INETF10M"/>
    <s v="INETF10M"/>
    <d v="2020-08-04T00:00:00"/>
    <d v="2020-05-02T00:00:00"/>
    <n v="94"/>
    <s v="CC WITEL"/>
    <n v="81385126126"/>
    <s v="CRL;MLG;51087;MULIADY;081385126126;INDIBOX;60K"/>
    <s v="CRL;MLG;51087;MULIADY;081385126126;INDIBOX;60K"/>
    <s v="monic"/>
    <x v="2"/>
    <s v="MULIADY KARIMUN"/>
    <s v="ybs"/>
    <s v="Ya"/>
    <x v="0"/>
    <x v="0"/>
    <s v="tidak ada yang nonton"/>
    <m/>
    <x v="6"/>
    <m/>
    <m/>
    <x v="2"/>
    <n v="3"/>
    <m/>
    <x v="2"/>
    <x v="0"/>
    <x v="2"/>
  </r>
  <r>
    <s v="DIVRE 5"/>
    <n v="39"/>
    <s v="SURABAYA UTARA"/>
    <x v="4"/>
    <n v="3.00000003271982E+19"/>
    <n v="3.0000000323578298E+19"/>
    <n v="152401204105"/>
    <s v="INETF10M"/>
    <s v="INETF10M"/>
    <d v="2020-08-08T00:00:00"/>
    <d v="2020-05-26T00:00:00"/>
    <n v="74"/>
    <s v="CC WITEL"/>
    <n v="83117633864"/>
    <s v="AOTECH;IRVA95132020;ADD USEETV;083117633864;AHMAD ARIF SUBIYANTO"/>
    <s v="AOTECH;IRVA95132020;ADD USEETV;083117633864;AHMAD ARIF SUBIYANTO"/>
    <s v="monic"/>
    <x v="4"/>
    <s v="CHRISTIN NATALIA"/>
    <s v="ybs"/>
    <s v="Ya"/>
    <x v="0"/>
    <x v="0"/>
    <s v="anaknya sudah tidak menonton hbo"/>
    <m/>
    <x v="0"/>
    <n v="5"/>
    <m/>
    <x v="3"/>
    <n v="5"/>
    <m/>
    <x v="1"/>
    <x v="0"/>
    <x v="0"/>
  </r>
  <r>
    <s v="DIVRE 1"/>
    <n v="1"/>
    <s v="ACEH"/>
    <x v="4"/>
    <n v="3.0000000329001599E+19"/>
    <n v="3.0000000328975499E+19"/>
    <n v="111101112450"/>
    <s v="INETF10M"/>
    <s v="INETF10M"/>
    <d v="2020-09-17T00:00:00"/>
    <d v="2020-09-17T00:00:00"/>
    <n v="0"/>
    <s v="CC WITEL"/>
    <n v="81260478048"/>
    <s v="CRL;MDN;MH200396;INDIBOX;70k;DWITASARII;081260478048;DIALTO;082184129812;adwitsari800@gmail.com"/>
    <s v="CRL;MDN;MH200396;INDIBOX;70k;DWITASARII;081260478048;DIALTO;082184129812;adwitsari800@gmail.com"/>
    <s v="monic"/>
    <x v="2"/>
    <s v="dwitasari"/>
    <s v="ybs"/>
    <s v="Ya"/>
    <x v="5"/>
    <x v="13"/>
    <s v="pelanggan tidak memiliki tv ,namun pelanggan diinformasikan bisa terhubung  dihandphone juga"/>
    <m/>
    <x v="6"/>
    <m/>
    <m/>
    <x v="5"/>
    <n v="1"/>
    <m/>
    <x v="2"/>
    <x v="4"/>
    <x v="0"/>
  </r>
  <r>
    <s v="DIVRE 5"/>
    <n v="39"/>
    <s v="SURABAYA UTARA"/>
    <x v="4"/>
    <n v="3.00000003267939E+19"/>
    <n v="3.0000000321574101E+19"/>
    <n v="152417207931"/>
    <s v="INETF10M"/>
    <s v="INETF10M"/>
    <d v="2020-08-13T00:00:00"/>
    <d v="2020-04-09T00:00:00"/>
    <n v="126"/>
    <s v="CC WITEL"/>
    <n v="81235964624"/>
    <s v="CRL;MLG;61052;081235964624;ANUNG;INDIBOX;60K"/>
    <s v="CRL;MLG;61052;081235964624;ANUNG;INDIBOX;60K"/>
    <s v="monic"/>
    <x v="2"/>
    <s v="ANUNG PRIAMBODO"/>
    <s v="ybs"/>
    <s v="Ya"/>
    <x v="2"/>
    <x v="2"/>
    <s v="selama pemakaian 4 hari saja,setelah itu  sudah tidak bisa tersambung ke internetnya"/>
    <m/>
    <x v="2"/>
    <n v="3"/>
    <m/>
    <x v="1"/>
    <n v="4"/>
    <m/>
    <x v="2"/>
    <x v="0"/>
    <x v="21"/>
  </r>
  <r>
    <s v="DIVRE 3"/>
    <n v="22"/>
    <s v="SUKABUMI"/>
    <x v="4"/>
    <n v="3.0000000327934898E+19"/>
    <n v="3.0000000324923601E+19"/>
    <s v="131633106737"/>
    <s v="INETF30M"/>
    <s v="INETF30M"/>
    <d v="2020-08-27T00:00:00"/>
    <d v="2020-06-25T00:00:00"/>
    <n v="63"/>
    <s v="CC WITEL"/>
    <n v="83819003417"/>
    <s v="CRL;CW;AA200594;INDIBOX;LISNA;083819003417;230620;60k;DT:083819003417"/>
    <s v="CRL;CW;AA200594;INDIBOX;LISNA;083819003417;230620;60k;DT:083819003417"/>
    <s v="monic"/>
    <x v="2"/>
    <s v="nanang"/>
    <s v="suami"/>
    <s v="Ya"/>
    <x v="0"/>
    <x v="0"/>
    <s v="tidak digunakan"/>
    <m/>
    <x v="1"/>
    <n v="4"/>
    <m/>
    <x v="1"/>
    <n v="4"/>
    <m/>
    <x v="2"/>
    <x v="0"/>
    <x v="0"/>
  </r>
  <r>
    <s v="DIVRE 5"/>
    <n v="38"/>
    <s v="SURABAYA SELATAN"/>
    <x v="4"/>
    <n v="3.0000000329206899E+19"/>
    <n v="3.00000003215411E+19"/>
    <n v="152303105161"/>
    <s v="INETF20M"/>
    <s v="INETF20M"/>
    <d v="2020-09-23T00:00:00"/>
    <d v="2020-04-06T00:00:00"/>
    <n v="170"/>
    <s v="PLASA"/>
    <n v="811329165"/>
    <s v="PLSCSR:GTTST87:PLS:DNY:CSR PIPIT; ADD USEETV; 3P 20MB ABN 380RB BLM PPN; TAGIHAN BLN DPN PROPORSIONAL; PAK HARYONO 628113569695"/>
    <s v="PLSCSR:GTTST87:PLS:DNY:CSR PIPIT; ADD USEETV; 3P 20MB ABN 380RB BLM PPN; TAGIHAN BLN DPN PROPORSIONAL; PAK HARYONO 628113569695"/>
    <s v="monic"/>
    <x v="1"/>
    <s v="ika"/>
    <s v="istri"/>
    <s v="Ya"/>
    <x v="0"/>
    <x v="12"/>
    <s v="film kartunnya sudah banyak ada di tv"/>
    <m/>
    <x v="2"/>
    <n v="3"/>
    <m/>
    <x v="4"/>
    <n v="2"/>
    <s v="tidak jelas"/>
    <x v="1"/>
    <x v="4"/>
    <x v="0"/>
  </r>
  <r>
    <s v="DIVRE 5"/>
    <n v="38"/>
    <s v="SURABAYA SELATAN"/>
    <x v="4"/>
    <n v="3.0000000327364399E+19"/>
    <n v="3.00000003204801E+19"/>
    <n v="152310103917"/>
    <s v="INETF20M"/>
    <s v="INETF20M"/>
    <d v="2020-08-09T00:00:00"/>
    <d v="2020-03-02T00:00:00"/>
    <n v="160"/>
    <s v="CC WITEL"/>
    <n v="81332765765"/>
    <s v="CRL;MDN;WP260994;2P3P ENTRY 60K;Anik Vega Vitianingsih;081332765765;DIAL TO 081332765765"/>
    <s v="CRL;MDN;WP260994;2P3P ENTRY 60K;Anik Vega Vitianingsih;081332765765;DIAL TO 081332765765"/>
    <s v="monic"/>
    <x v="2"/>
    <s v="Anik Vega Vitianingsih"/>
    <s v="ybs"/>
    <s v="Ya"/>
    <x v="0"/>
    <x v="14"/>
    <s v="layanan indihomenya banyak yang dilock"/>
    <m/>
    <x v="2"/>
    <n v="3"/>
    <m/>
    <x v="1"/>
    <n v="4"/>
    <m/>
    <x v="1"/>
    <x v="5"/>
    <x v="0"/>
  </r>
  <r>
    <s v="DIVRE 5"/>
    <n v="39"/>
    <s v="SURABAYA UTARA"/>
    <x v="4"/>
    <n v="3.0000000328376099E+19"/>
    <n v="3.0000000318092898E+19"/>
    <n v="152407302441"/>
    <s v="INETF10M"/>
    <s v="INETF10M"/>
    <d v="2020-09-03T00:00:00"/>
    <d v="2019-12-10T00:00:00"/>
    <n v="268"/>
    <s v="CC WITEL"/>
    <n v="82185257433"/>
    <s v="ECOMM-FB;MCADDONS;INDIBOX;judie oktavius;081232371639;judie629@gmail.com(Permintaan Pelanggan)"/>
    <s v="ECOMM-FB;MCADDONS;INDIBOX;judie oktavius;081232371639;judie629@gmail.com(Permintaan Pelanggan)"/>
    <s v="monic"/>
    <x v="3"/>
    <s v="Judie oktavius"/>
    <s v="ybs"/>
    <s v="Ya"/>
    <x v="1"/>
    <x v="3"/>
    <s v="kemahalan"/>
    <s v="300k"/>
    <x v="2"/>
    <n v="3"/>
    <m/>
    <x v="1"/>
    <n v="4"/>
    <m/>
    <x v="1"/>
    <x v="3"/>
    <x v="22"/>
  </r>
  <r>
    <s v="DIVRE 5"/>
    <n v="38"/>
    <s v="SURABAYA SELATAN"/>
    <x v="4"/>
    <n v="3.0000000329258201E+19"/>
    <n v="3.0000000320364798E+19"/>
    <n v="152303343452"/>
    <s v="INETC10M"/>
    <s v="INETC10M"/>
    <d v="2020-09-24T00:00:00"/>
    <d v="2020-02-27T00:00:00"/>
    <n v="210"/>
    <s v="CC WITEL"/>
    <s v="0838+36145706"/>
    <s v="cxnossa;IN63231808;kevin; 082189189028 ;mig 3p gamers 10mb 380k"/>
    <s v="cxnossa;IN63231808;kevin;082189189028;mig 3p gamers 10mb 380k"/>
    <s v="monic"/>
    <x v="3"/>
    <s v="KEVIN LIMBUNAN"/>
    <s v="ybs"/>
    <s v="Ya"/>
    <x v="0"/>
    <x v="0"/>
    <s v="tidak pernah dipakai"/>
    <m/>
    <x v="0"/>
    <n v="5"/>
    <m/>
    <x v="3"/>
    <n v="5"/>
    <m/>
    <x v="2"/>
    <x v="0"/>
    <x v="0"/>
  </r>
  <r>
    <s v="DIVRE 5"/>
    <n v="38"/>
    <s v="SURABAYA SELATAN"/>
    <x v="4"/>
    <n v="3.00000003294935E+19"/>
    <n v="3.0000000326444798E+19"/>
    <n v="152307902719"/>
    <s v="INETF30M"/>
    <s v="INETF30M"/>
    <d v="2020-09-30T00:00:00"/>
    <d v="2020-07-24T00:00:00"/>
    <n v="68"/>
    <s v="PLASA"/>
    <m/>
    <s v="PLSCSR;PL199661;ALIH PAKET INET ONLY 30 MBPS AP SYAIFUL ANAM CP c"/>
    <s v="PLSCSR;PL199661;ALIH PAKET INET ONLY 30 MBPS AP SYAIFUL ANAM CP 085706679500"/>
    <s v="monic"/>
    <x v="1"/>
    <s v="SYAIFUL ANAM"/>
    <s v="ybs"/>
    <s v="Ya"/>
    <x v="3"/>
    <x v="6"/>
    <m/>
    <m/>
    <x v="4"/>
    <m/>
    <m/>
    <x v="0"/>
    <m/>
    <m/>
    <x v="3"/>
    <x v="0"/>
    <x v="2"/>
  </r>
  <r>
    <s v="DIVRE 5"/>
    <n v="39"/>
    <s v="SURABAYA UTARA"/>
    <x v="4"/>
    <n v="3.00000003287475E+19"/>
    <n v="3.00000003215174E+19"/>
    <n v="152443210057"/>
    <s v="INETF10M"/>
    <s v="INETF10M"/>
    <d v="2020-09-10T00:00:00"/>
    <d v="2020-04-02T00:00:00"/>
    <n v="161"/>
    <s v="PLASA"/>
    <n v="82231437888"/>
    <s v="[PLSCSR:PL38519];GSK;AAN ; 085100754447 / 082231437888 ;ALIH PAKET 10 MBPS PAKET 3P CERIA 360:CSR LALA"/>
    <s v="[PLSCSR:PL38519];GSK;AAN ;085100754447/082231437888;ALIH PAKET 10 MBPS PAKET 3P CERIA 360:CSR LALA"/>
    <s v="monic"/>
    <x v="1"/>
    <s v="AAN KURNIAWAN"/>
    <s v="ybs"/>
    <s v="Ya"/>
    <x v="0"/>
    <x v="0"/>
    <s v="tidak terlalu digunakan"/>
    <m/>
    <x v="2"/>
    <n v="3"/>
    <m/>
    <x v="3"/>
    <n v="5"/>
    <m/>
    <x v="2"/>
    <x v="1"/>
    <x v="0"/>
  </r>
  <r>
    <s v="DIVRE 5"/>
    <n v="39"/>
    <s v="SURABAYA UTARA"/>
    <x v="4"/>
    <n v="3.00000003270407E+19"/>
    <n v="3.0000000326645899E+19"/>
    <n v="152412230165"/>
    <s v="INETF50M"/>
    <s v="INETF50M"/>
    <d v="2020-08-09T00:00:00"/>
    <d v="2020-07-28T00:00:00"/>
    <n v="12"/>
    <s v="CC WITEL"/>
    <m/>
    <s v="CRL;MDN;sarah.butar;MOCHMOENIR; 08123023222 ;indibox 70k;DIAL TO;08123023222;mochmoenir@gmail.com"/>
    <s v="CRL;MDN;sarah.butar;MOCHMOENIR;08123023222;indibox 70k;DIAL TO;08123023222;mochmoenir@gmail.com"/>
    <s v="monic"/>
    <x v="2"/>
    <s v="MOCHMOENIR"/>
    <s v="ybs"/>
    <s v="Ya"/>
    <x v="0"/>
    <x v="0"/>
    <s v="tidak digunakan"/>
    <m/>
    <x v="6"/>
    <m/>
    <m/>
    <x v="2"/>
    <n v="3"/>
    <m/>
    <x v="2"/>
    <x v="0"/>
    <x v="0"/>
  </r>
  <r>
    <s v="DIVRE 5"/>
    <n v="39"/>
    <s v="SURABAYA UTARA"/>
    <x v="4"/>
    <n v="3.00000003293148E+19"/>
    <n v="3.0000000323109802E+19"/>
    <n v="152424904828"/>
    <s v="INETF20M"/>
    <s v="INETF20M"/>
    <d v="2020-09-25T00:00:00"/>
    <d v="2020-05-13T00:00:00"/>
    <n v="135"/>
    <s v="SALES FORCE"/>
    <n v="8155069959"/>
    <s v="AOSF;SPXTH02;AS 1P-3P 20MB;08155069959;ROBERT ITEM"/>
    <s v="AOSF;SPXTH02;AS 1P-3P 20MB;08155069959;ROBERT ITEM"/>
    <s v="monic"/>
    <x v="5"/>
    <s v="ROBERT ITEM"/>
    <s v="ybs"/>
    <s v="Ya"/>
    <x v="0"/>
    <x v="12"/>
    <s v="layanan cathplay dan netflix tidak bisa digunakan"/>
    <m/>
    <x v="5"/>
    <n v="2"/>
    <s v="tidak bisa mengunakan catchplaynya"/>
    <x v="1"/>
    <n v="4"/>
    <m/>
    <x v="1"/>
    <x v="3"/>
    <x v="0"/>
  </r>
  <r>
    <s v="DIVRE 5"/>
    <n v="39"/>
    <s v="SURABAYA UTARA"/>
    <x v="4"/>
    <n v="3.0000000325157802E+19"/>
    <n v="3.0000000320990102E+19"/>
    <n v="152415209680"/>
    <s v="INETF10M"/>
    <s v="INETF10M"/>
    <d v="2020-08-04T00:00:00"/>
    <d v="2020-03-16T00:00:00"/>
    <n v="141"/>
    <s v="CC WITEL"/>
    <n v="8113280800"/>
    <s v="CRL;JH130790;INDIBOX;70K;MARDIANSYAH;mrdianst@gmail.com;08113280800;BSD REC.CP.08113280800 PATOKAN DEPAN LAUNDRY IBU TUTI PAGAR WARNA HIJAU"/>
    <s v="CRL;JH130790;INDIBOX;70K;MARDIANSYAH;mrdianst@gmail.com;08113280800;BSD REC.CP.08113280800 PATOKAN DEPAN LAUNDRY IBU TUTI PAGAR WARNA HIJAU"/>
    <s v="monic"/>
    <x v="2"/>
    <s v="MARDIANSYAH PRASETYO"/>
    <s v="ybs"/>
    <s v="Ya"/>
    <x v="0"/>
    <x v="0"/>
    <s v="sudah ada smart tv jadi tidak terllau digunakan"/>
    <m/>
    <x v="1"/>
    <n v="4"/>
    <m/>
    <x v="1"/>
    <n v="4"/>
    <m/>
    <x v="2"/>
    <x v="0"/>
    <x v="0"/>
  </r>
  <r>
    <s v="DIVRE 2"/>
    <n v="19"/>
    <s v="BOGOR"/>
    <x v="4"/>
    <n v="3.0000000327861699E+19"/>
    <n v="3.0000000326906102E+19"/>
    <n v="122302207257"/>
    <s v="INETF10M"/>
    <s v="INETF10M"/>
    <d v="2020-08-24T00:00:00"/>
    <d v="2020-08-03T00:00:00"/>
    <n v="21"/>
    <s v="CC WITEL"/>
    <n v="85694744423"/>
    <s v="CRL;GM010490;INDIBOX;70K;ERVAN APENDI;085694744423;muhamadevaldi@gmail.com;BSD DIAL TO 085694744423 PATOKANNYA MASUK JL AHMAD YANI"/>
    <s v="CRL;GM010490;INDIBOX;70K;ERVAN APENDI;085694744423;muhamadevaldi@gmail.com;BSD DIAL TO 085694744423 PATOKANNYA MASUK JL AHMAD YANI"/>
    <s v="monic"/>
    <x v="2"/>
    <s v="ERVAN APENDI"/>
    <s v="ybs"/>
    <s v="Tidak"/>
    <x v="10"/>
    <x v="8"/>
    <m/>
    <m/>
    <x v="4"/>
    <m/>
    <m/>
    <x v="0"/>
    <m/>
    <m/>
    <x v="3"/>
    <x v="0"/>
    <x v="2"/>
  </r>
  <r>
    <s v="DIVRE 2"/>
    <n v="19"/>
    <s v="BOGOR"/>
    <x v="4"/>
    <n v="3.0000000328349798E+19"/>
    <n v="3.0000000325848302E+19"/>
    <n v="129330200056"/>
    <s v="INETF20M"/>
    <s v="INETF20M"/>
    <d v="2020-09-02T00:00:00"/>
    <d v="2020-07-16T00:00:00"/>
    <n v="48"/>
    <s v="INBOUND 147"/>
    <n v="81295066206"/>
    <s v="i147;42640;MIG; permintaan perubahan ke 3p prestidge 20mbps 515K+Ppn10%;Bp.HINDRAWAN;129330200056; 087872880234 ;08-07-2020;17:38"/>
    <s v="i147;42640;MIG; permintaan perubahan ke 3p prestidge 20mbps 515K+Ppn10%;Bp.HINDRAWAN;129330200056;087872880234;08-07-2020;17:38"/>
    <s v="monic"/>
    <x v="6"/>
    <s v="IR HINDRAWAN HANAFIE MM"/>
    <s v="ybs"/>
    <s v="Ya"/>
    <x v="0"/>
    <x v="0"/>
    <s v="tidak digunakan"/>
    <m/>
    <x v="6"/>
    <m/>
    <m/>
    <x v="0"/>
    <m/>
    <m/>
    <x v="3"/>
    <x v="0"/>
    <x v="2"/>
  </r>
  <r>
    <s v="DIVRE 1"/>
    <n v="2"/>
    <s v="MEDAN"/>
    <x v="4"/>
    <n v="3.0000000329336201E+19"/>
    <n v="3.0000000323052102E+19"/>
    <n v="111217101373"/>
    <s v="INETF10M"/>
    <s v="INETF10M"/>
    <d v="2020-09-25T00:00:00"/>
    <d v="2020-05-11T00:00:00"/>
    <n v="137"/>
    <s v="CC WITEL"/>
    <n v="81396107831"/>
    <s v="CRL;CW;AA200594;INDIBOX;fariz;081396107831;090520;60k;DT:081396107831"/>
    <s v="CRL;CW;AA200594;INDIBOX;fariz;081396107831;090520;60k;DT:081396107831"/>
    <s v="monic"/>
    <x v="2"/>
    <s v="arif"/>
    <s v="suami"/>
    <s v="Ya"/>
    <x v="0"/>
    <x v="0"/>
    <s v="tidak ada yang nonton"/>
    <m/>
    <x v="5"/>
    <n v="2"/>
    <s v="buffering"/>
    <x v="3"/>
    <n v="5"/>
    <m/>
    <x v="2"/>
    <x v="1"/>
    <x v="0"/>
  </r>
  <r>
    <s v="DIVRE 3"/>
    <n v="62"/>
    <s v="BANDUNGBRT"/>
    <x v="4"/>
    <n v="3.0000000326986498E+19"/>
    <n v="3.0000000321657401E+19"/>
    <n v="131177178185"/>
    <s v="INETF20M"/>
    <s v="INETF20M"/>
    <d v="2020-08-05T00:00:00"/>
    <d v="2020-04-06T00:00:00"/>
    <n v="121"/>
    <s v="CC WITEL"/>
    <n v="83829620307"/>
    <s v="CRL;MLG;51301;ITA ROSTIANI AGUSTIN;083829620307;INDIBOX;60K"/>
    <s v="CRL;MLG;51301;ITA ROSTIANI AGUSTIN;083829620307;INDIBOX;60K"/>
    <s v="monic"/>
    <x v="2"/>
    <s v="Ita Rostiani Agustin"/>
    <s v="ybs"/>
    <s v="Ya"/>
    <x v="0"/>
    <x v="0"/>
    <s v="tidak terlalu dipakai"/>
    <m/>
    <x v="0"/>
    <n v="5"/>
    <m/>
    <x v="1"/>
    <n v="4"/>
    <m/>
    <x v="2"/>
    <x v="1"/>
    <x v="0"/>
  </r>
  <r>
    <s v="DIVRE 5"/>
    <n v="38"/>
    <s v="SURABAYA SELATAN"/>
    <x v="4"/>
    <n v="3.00000003276894E+19"/>
    <n v="3.0000000324555198E+19"/>
    <n v="152305107974"/>
    <s v="INETFL10M"/>
    <s v="INETFL10M"/>
    <d v="2020-08-26T00:00:00"/>
    <d v="2020-06-18T00:00:00"/>
    <n v="69"/>
    <s v="CC WITEL"/>
    <n v="88235674225"/>
    <s v="CRL;MDN;NA110497;SUMARDI;088235674225;indibox 60K;DIALTO 088235674225 ;ardimardi3681@gmail.com"/>
    <s v="CRL;MDN;NA110497;SUMARDI;088235674225;indibox 60K;DIALTO 088235674225 ;ardimardi3681@gmail.com"/>
    <s v="monic"/>
    <x v="2"/>
    <s v="SUMARDI"/>
    <s v="ybs"/>
    <s v="Ya"/>
    <x v="0"/>
    <x v="0"/>
    <s v="sudah pakai smart tv jadi tidak terpakai"/>
    <m/>
    <x v="1"/>
    <n v="4"/>
    <m/>
    <x v="1"/>
    <n v="4"/>
    <m/>
    <x v="2"/>
    <x v="1"/>
    <x v="0"/>
  </r>
  <r>
    <s v="DIVRE 3"/>
    <n v="24"/>
    <s v="TASIKMALAYA"/>
    <x v="4"/>
    <n v="3.0000000327932699E+19"/>
    <n v="3.0000000317796499E+19"/>
    <n v="131432121274"/>
    <s v="INETF100M"/>
    <s v="INETF100M"/>
    <d v="2020-08-25T00:00:00"/>
    <d v="2019-11-28T00:00:00"/>
    <n v="271"/>
    <s v="PLASA"/>
    <n v="85316885555"/>
    <s v="PLSCSR;35041;DIAN;131432121274;UPG_100MBPS_STREAMIX;KARTIWAN;085316885555;27/11/2019"/>
    <s v="PLSCSR;35041;DIAN;131432121274;UPG_100MBPS_STREAMIX;KARTIWAN;085316885555;27/11/2019"/>
    <s v="monic"/>
    <x v="1"/>
    <s v="KARTIWAN MOHAMAD ROFI"/>
    <s v="ybs"/>
    <s v="Ya"/>
    <x v="2"/>
    <x v="10"/>
    <s v="salah paket,seharusnya paket streamix"/>
    <m/>
    <x v="1"/>
    <n v="4"/>
    <m/>
    <x v="1"/>
    <n v="4"/>
    <m/>
    <x v="2"/>
    <x v="1"/>
    <x v="0"/>
  </r>
  <r>
    <s v="DIVRE 3"/>
    <n v="24"/>
    <s v="TASIKMALAYA"/>
    <x v="4"/>
    <n v="3.0000000327369699E+19"/>
    <n v="3.0000000326568301E+19"/>
    <n v="131435124617"/>
    <s v="INETFL10M"/>
    <s v="INETFL10M"/>
    <d v="2020-08-10T00:00:00"/>
    <d v="2020-07-28T00:00:00"/>
    <n v="13"/>
    <s v="PLASA"/>
    <n v="82318421559"/>
    <s v="PLSTSM;PL194234;YEYET;082318421559;MUTASI OHH INET TV 10 MBPS;24/07/2020"/>
    <s v="PLSTSM;PL194234;YEYET;082318421559;MUTASI OHH INET TV 10 MBPS;24/07/2020"/>
    <s v="monic"/>
    <x v="1"/>
    <s v="YEYET DARMAYANTI"/>
    <s v="ybs"/>
    <s v="Tidak"/>
    <x v="10"/>
    <x v="8"/>
    <m/>
    <m/>
    <x v="4"/>
    <m/>
    <m/>
    <x v="0"/>
    <m/>
    <m/>
    <x v="3"/>
    <x v="0"/>
    <x v="2"/>
  </r>
  <r>
    <s v="DIVRE 1"/>
    <n v="2"/>
    <s v="MEDAN"/>
    <x v="4"/>
    <n v="3.0000000329601499E+19"/>
    <n v="3.0000000320452301E+19"/>
    <n v="111207087463"/>
    <s v="INETF10M"/>
    <s v="INETF10M"/>
    <d v="2020-09-30T00:00:00"/>
    <d v="2020-02-29T00:00:00"/>
    <n v="214"/>
    <s v="CC WITEL"/>
    <n v="81361625353"/>
    <s v="CRL;CW;NN181192;Indibox;IBU.DOLLY(PJ);28/02/2020;Rp.60.000;WA/SMS;081361625353;DT;081361625353"/>
    <s v="CRL;CW;NN181192;Indibox;IBU.DOLLY(PJ);28/02/2020;Rp.60.000;WA/SMS;081361625353;DT;081361625353"/>
    <s v="monic"/>
    <x v="2"/>
    <s v="dolly"/>
    <s v="ybs"/>
    <s v="Ya"/>
    <x v="2"/>
    <x v="17"/>
    <s v="cabut indihome karena pindah rumah"/>
    <m/>
    <x v="0"/>
    <n v="5"/>
    <m/>
    <x v="3"/>
    <n v="5"/>
    <m/>
    <x v="2"/>
    <x v="3"/>
    <x v="23"/>
  </r>
  <r>
    <s v="DIVRE 2"/>
    <n v="20"/>
    <s v="BEKASI"/>
    <x v="4"/>
    <n v="3.00000003274933E+19"/>
    <n v="3.0000000327457198E+19"/>
    <n v="121869201023"/>
    <s v="INETF10M"/>
    <s v="INETF10M"/>
    <d v="2020-08-12T00:00:00"/>
    <d v="2020-08-11T00:00:00"/>
    <n v="1"/>
    <s v="PLASA"/>
    <n v="87787423274"/>
    <s v="[PLSCSR:PL111886];HASAN BASRI ;087787423274/0816810874;MIG 2P-3P FIT 10 MB"/>
    <s v="[PLSCSR:PL111886];HASAN BASRI ;087787423274/0816810874;MIG 2P-3P FIT 10 MB"/>
    <s v="monic"/>
    <x v="1"/>
    <s v="HASAN BASRI"/>
    <s v="ybs"/>
    <s v="Tidak"/>
    <x v="11"/>
    <x v="8"/>
    <m/>
    <m/>
    <x v="4"/>
    <m/>
    <m/>
    <x v="0"/>
    <m/>
    <m/>
    <x v="3"/>
    <x v="0"/>
    <x v="2"/>
  </r>
  <r>
    <s v="DIVRE 1"/>
    <n v="3"/>
    <s v="SUMUT"/>
    <x v="4"/>
    <n v="3.00000003276218E+19"/>
    <n v="3.0000000321250202E+19"/>
    <n v="111301123430"/>
    <s v="INETF200M"/>
    <s v="INETF200M"/>
    <d v="2020-08-14T00:00:00"/>
    <d v="2020-03-27T00:00:00"/>
    <n v="140"/>
    <s v="PLASA"/>
    <n v="81264643164"/>
    <s v="[PLSCSR;GT72146;NOVITA ARIFIN];PMS;MAHMUD DAULAY; 081370692163 ;ADD USEETV PRESTIGE"/>
    <s v="[PLSCSR;GT72146;NOVITA ARIFIN];PMS;MAHMUD DAULAY;081370692163;ADD USEETV PRESTIGE"/>
    <s v="monic"/>
    <x v="1"/>
    <s v="MAHMUD DAULAY"/>
    <s v="ybs"/>
    <s v="Ya"/>
    <x v="0"/>
    <x v="0"/>
    <s v="jarang dipakai"/>
    <m/>
    <x v="2"/>
    <n v="3"/>
    <m/>
    <x v="2"/>
    <n v="3"/>
    <m/>
    <x v="2"/>
    <x v="0"/>
    <x v="0"/>
  </r>
  <r>
    <s v="DIVRE 2"/>
    <n v="20"/>
    <s v="BEKASI"/>
    <x v="4"/>
    <n v="3.00000003294517E+19"/>
    <n v="3.0000000323062698E+19"/>
    <n v="122873213791"/>
    <s v="INETF10M"/>
    <s v="INETF10M"/>
    <d v="2020-09-29T00:00:00"/>
    <d v="2020-05-11T00:00:00"/>
    <n v="141"/>
    <s v="CC WITEL"/>
    <n v="8159613291"/>
    <s v="CRL;IW130797;INDIBOX;60K;SRI;08159613291;srisumarni0510@gmail.com PATOKAN ADA ALFA SM INDOMARET MASUK KEDALAM GG ROSMA INDAH 1 RUMAH WARNA ORANGE"/>
    <s v="CRL;IW130797;INDIBOX;60K;SRI;08159613291;srisumarni0510@gmail.com PATOKAN ADA ALFA SM INDOMARET MASUK KEDALAM GG ROSMA INDAH 1 RUMAH WARNA ORANGE"/>
    <s v="monic"/>
    <x v="2"/>
    <s v="SRI SUMARNI"/>
    <s v="ybs"/>
    <s v="Ya"/>
    <x v="0"/>
    <x v="0"/>
    <s v="jarang dilihat"/>
    <m/>
    <x v="2"/>
    <n v="3"/>
    <m/>
    <x v="1"/>
    <n v="4"/>
    <m/>
    <x v="2"/>
    <x v="1"/>
    <x v="0"/>
  </r>
  <r>
    <s v="DIVRE 1"/>
    <n v="3"/>
    <s v="SUMUT"/>
    <x v="4"/>
    <n v="3.00000003276438E+19"/>
    <n v="3.0000000323378999E+19"/>
    <n v="111331106590"/>
    <s v="INETF20M"/>
    <s v="INETF20M"/>
    <d v="2020-08-18T00:00:00"/>
    <d v="2020-05-22T00:00:00"/>
    <n v="88"/>
    <s v="PLASA"/>
    <n v="81370702109"/>
    <s v="[PLSCSR;PL57039;MARDHIYAH];PSP;TAKWA; 081225666618 ;MC 2P-3P;ADD ON USEETV 20 MBPS FIT"/>
    <s v="[PLSCSR;PL57039;MARDHIYAH];PSP;TAKWA;081225666618;MC 2P-3P;ADD ON USEETV 20 MBPS FIT"/>
    <s v="monic"/>
    <x v="1"/>
    <s v="siregar"/>
    <s v="pj"/>
    <s v="Ya"/>
    <x v="1"/>
    <x v="1"/>
    <s v="anggaran yang didapat tidak sanggup untuk tv juga"/>
    <m/>
    <x v="0"/>
    <n v="5"/>
    <m/>
    <x v="3"/>
    <n v="5"/>
    <m/>
    <x v="2"/>
    <x v="3"/>
    <x v="0"/>
  </r>
  <r>
    <s v="DIVRE 3"/>
    <n v="21"/>
    <s v="KARAWANG"/>
    <x v="4"/>
    <n v="3.0000000328786301E+19"/>
    <n v="3.0000000322010198E+19"/>
    <n v="131268104821"/>
    <s v="INETC10M"/>
    <s v="INETC10M"/>
    <d v="2020-09-15T00:00:00"/>
    <d v="2020-04-17T00:00:00"/>
    <n v="151"/>
    <s v="CC WITEL"/>
    <n v="82240156321"/>
    <s v="CRL;MLG;51174 ; SUMARNO; 082240156321 ;INDIBOX;60K"/>
    <s v="CRL;MLG;51174 ; SUMARNO; 082240156321;INDIBOX;60K"/>
    <s v="monic"/>
    <x v="2"/>
    <s v="SUMARNO"/>
    <s v="ybs"/>
    <s v="Ya"/>
    <x v="3"/>
    <x v="6"/>
    <m/>
    <m/>
    <x v="4"/>
    <m/>
    <m/>
    <x v="0"/>
    <m/>
    <m/>
    <x v="3"/>
    <x v="0"/>
    <x v="2"/>
  </r>
  <r>
    <s v="DIVRE 1"/>
    <n v="9"/>
    <s v="SUMSEL"/>
    <x v="0"/>
    <n v="3.0000000328924701E+19"/>
    <n v="290306657"/>
    <n v="111734111089"/>
    <s v="INETC50M"/>
    <s v="INETF20M"/>
    <d v="2020-09-16T00:00:00"/>
    <d v="2017-03-13T00:00:00"/>
    <n v="1283"/>
    <s v="CC WITEL"/>
    <n v="82279043221"/>
    <s v="DOWNGRADE GAMERS 50 MBPS"/>
    <s v="SC3609054;AVG;KOP;SKY71;SEPTIAN;082180600075;2-3P;PL"/>
    <s v="monic"/>
    <x v="1"/>
    <s v="SEPTIAN EDI SAPUTRA"/>
    <s v="ybs"/>
    <s v="Ya"/>
    <x v="0"/>
    <x v="4"/>
    <s v="warnetnya sedang sepi"/>
    <m/>
    <x v="1"/>
    <n v="4"/>
    <m/>
    <x v="1"/>
    <n v="4"/>
    <m/>
    <x v="1"/>
    <x v="3"/>
    <x v="0"/>
  </r>
  <r>
    <s v="DIVRE 1"/>
    <n v="11"/>
    <s v="LAMPUNG"/>
    <x v="0"/>
    <n v="3.000000032901E+19"/>
    <n v="3.00000003278126E+19"/>
    <n v="111810101975"/>
    <s v="INETF20M"/>
    <s v="INETF50M"/>
    <d v="2020-09-17T00:00:00"/>
    <d v="2020-08-19T00:00:00"/>
    <n v="29"/>
    <s v="PLASA"/>
    <n v="895640585553"/>
    <s v="PLS;KBI;PL171296;APS YOGI SETIAWAN;0895640585553;DOWNGRADE 20MBPSS"/>
    <s v="[PLSCSR:PL171296];KBI;DESTI;ALDI;082176603707;UPGRADE 50MBPS"/>
    <s v="monic"/>
    <x v="1"/>
    <s v="YOGI SETIAWAN"/>
    <s v="ybs"/>
    <s v="Ya"/>
    <x v="0"/>
    <x v="0"/>
    <s v="tidak terpakai"/>
    <m/>
    <x v="1"/>
    <n v="4"/>
    <m/>
    <x v="1"/>
    <n v="4"/>
    <m/>
    <x v="1"/>
    <x v="0"/>
    <x v="0"/>
  </r>
  <r>
    <s v="DIVRE 1"/>
    <n v="11"/>
    <s v="LAMPUNG"/>
    <x v="0"/>
    <n v="3.00000003289508E+19"/>
    <n v="3.0000000327801799E+19"/>
    <n v="111802100691"/>
    <s v="INETF20M"/>
    <s v="INETF50M"/>
    <d v="2020-09-16T00:00:00"/>
    <d v="2020-08-19T00:00:00"/>
    <n v="28"/>
    <s v="PLASA"/>
    <n v="81318090870"/>
    <s v="PLS;MJP;PL200088;APS REZA; 081990537452 ;DOWNGRADE 20MBPS"/>
    <s v="[PLSCSR:PL150751];MJP;DIANDRA;SALMA _x0009_081278462205;UP 50 MBPS PHOENIX"/>
    <s v="monic"/>
    <x v="1"/>
    <s v="reza"/>
    <s v="pj"/>
    <s v="Ya"/>
    <x v="0"/>
    <x v="7"/>
    <s v="pemakaiannya hanya sedikit"/>
    <m/>
    <x v="1"/>
    <n v="4"/>
    <m/>
    <x v="3"/>
    <n v="5"/>
    <m/>
    <x v="1"/>
    <x v="1"/>
    <x v="0"/>
  </r>
  <r>
    <s v="DIVRE 1"/>
    <n v="11"/>
    <s v="LAMPUNG"/>
    <x v="0"/>
    <n v="3.00000003283352E+19"/>
    <n v="3.0000000324211999E+19"/>
    <n v="111801028391"/>
    <s v="INETF20M"/>
    <s v="INETF50M"/>
    <d v="2020-09-01T00:00:00"/>
    <d v="2020-06-09T00:00:00"/>
    <n v="84"/>
    <s v="INBOUND 147"/>
    <n v="85368805886"/>
    <s v="i147;76572;CA Salah satu;1P inet Only 20 mbps;Bapak Aji;111801028391; 085368805886 ;01/08/2020;08.52WIB"/>
    <s v="[PLSCSR:PL107887];MJP:MEGA;AJI;085368805886;UP 50 MBPS"/>
    <s v="monic"/>
    <x v="1"/>
    <s v="adi"/>
    <s v="suami"/>
    <s v="Ya"/>
    <x v="1"/>
    <x v="1"/>
    <s v="billing 50mbpsnya tidak mendapatkan promo "/>
    <m/>
    <x v="1"/>
    <n v="4"/>
    <m/>
    <x v="0"/>
    <m/>
    <m/>
    <x v="1"/>
    <x v="1"/>
    <x v="0"/>
  </r>
  <r>
    <s v="DIVRE 1"/>
    <n v="11"/>
    <s v="LAMPUNG"/>
    <x v="0"/>
    <n v="3.0000000328773202E+19"/>
    <n v="3.0000000328736399E+19"/>
    <n v="111801208593"/>
    <s v="INETFL10M"/>
    <s v="INETF20M"/>
    <d v="2020-09-11T00:00:00"/>
    <d v="2020-09-10T00:00:00"/>
    <n v="1"/>
    <s v="CC WITEL"/>
    <n v="89615859560"/>
    <s v="MODIF PAKET SEBELUMNYA;10MBPS;ODP HITAM HIJAU;hammad Farhan Maulana;089615859560"/>
    <s v="[PLSCSR:PL107887];MJP;CARING CC;Muhammad Farhan Maulana;111801208593/+62289615859560;SEPT/ussp HPN;Upgrade Speed to 20 Mbps"/>
    <s v="monic"/>
    <x v="1"/>
    <s v="MUHAMMAD FARHAN MAULANA"/>
    <s v="ybs"/>
    <s v="Ya"/>
    <x v="0"/>
    <x v="7"/>
    <s v="nyaman di 10mbpsnya"/>
    <m/>
    <x v="0"/>
    <n v="5"/>
    <m/>
    <x v="2"/>
    <n v="3"/>
    <m/>
    <x v="0"/>
    <x v="3"/>
    <x v="0"/>
  </r>
  <r>
    <s v="DIVRE 2"/>
    <n v="16"/>
    <s v="JAKTIM"/>
    <x v="0"/>
    <n v="3.0000000328392401E+19"/>
    <n v="3.0000000328305201E+19"/>
    <n v="122101228959"/>
    <s v="INETF200M"/>
    <s v="INETF300M"/>
    <d v="2020-09-03T00:00:00"/>
    <d v="2020-09-02T00:00:00"/>
    <n v="1"/>
    <s v="CC WITEL"/>
    <n v="8111277744"/>
    <s v="IN74630862_x0009_122101228959_x0009__x0009_doni _x0009_811127774 4_x0009_Down Grade_x0009_downgrade inet ke 200mbps_x0009_Efisiensi krn mahal -EHM"/>
    <s v="IN74429143_x0009_122101228959_x0009__x0009_bapak doni _x0009_08111  7744_x0009_Up Grade_x0009_upg speed new varian baru ke 300mbps"/>
    <s v="monic"/>
    <x v="1"/>
    <s v="DONNY ALWI"/>
    <s v="ybs"/>
    <s v="Ya"/>
    <x v="0"/>
    <x v="7"/>
    <s v="belum butuh "/>
    <m/>
    <x v="0"/>
    <n v="5"/>
    <m/>
    <x v="3"/>
    <n v="5"/>
    <m/>
    <x v="1"/>
    <x v="1"/>
    <x v="0"/>
  </r>
  <r>
    <s v="DIVRE 2"/>
    <n v="12"/>
    <s v="JAKBAR"/>
    <x v="0"/>
    <n v="3.0000000329253401E+19"/>
    <n v="3.0000000329205101E+19"/>
    <n v="122705208684"/>
    <s v="INETF10M"/>
    <s v="INETF20M"/>
    <d v="2020-09-23T00:00:00"/>
    <d v="2020-09-22T00:00:00"/>
    <n v="1"/>
    <s v="PLASA"/>
    <n v="8387366027"/>
    <s v="IN76075850 Call dgn bu Ruswati/ 083873660027 pelanggan dpt penawaran bln Juli 2020 utk upgrade speed ke 20 Mbps namun sdh ditolak, hari ini pelanggan dpt notifikasi perubahan speed ke 20 Mbps melalui WA di cek ada inputan upgrade [PLSCSR:PL112005];APS;R..."/>
    <s v="[PLSCSR:PL112005];APS;RUSWATI;083873660027;UPGRADE INET 20MBPS KENAIKAN 3K;HASIL CARING"/>
    <s v="monic"/>
    <x v="1"/>
    <s v="RUSWATI"/>
    <s v="ybs"/>
    <s v="Ya"/>
    <x v="0"/>
    <x v="7"/>
    <s v="dikecepatan 10mbps sudah cukup"/>
    <m/>
    <x v="1"/>
    <n v="4"/>
    <m/>
    <x v="2"/>
    <n v="3"/>
    <m/>
    <x v="0"/>
    <x v="1"/>
    <x v="0"/>
  </r>
  <r>
    <s v="DIVRE 2"/>
    <n v="12"/>
    <s v="JAKBAR"/>
    <x v="0"/>
    <n v="3.0000000329283301E+19"/>
    <n v="3.0000000322962801E+19"/>
    <n v="122706211977"/>
    <s v="INETF20M"/>
    <s v="INETF40M"/>
    <d v="2020-09-23T00:00:00"/>
    <d v="2020-05-06T00:00:00"/>
    <n v="140"/>
    <s v="INBOUND 147"/>
    <n v="82164220585"/>
    <s v="i147;42129;CA Salah satu; 2p phoenix 20 mbps 345k+ppn;bp imam ;122706211977;085227888889;5:40 PM 9/23/2020"/>
    <s v="IN66956891[122706211977/pak imam /085227888889] 72203 / com / pak imam / 122706211977 / gagal sc upg speed [Z_PERMINTAAN][DCS]"/>
    <s v="monic"/>
    <x v="1"/>
    <s v="Imam Subarkah"/>
    <s v="ybs"/>
    <s v="Ya"/>
    <x v="0"/>
    <x v="0"/>
    <s v="pelanggan sudah tidak pakai internet ,hanya pakai telfonnya saja"/>
    <m/>
    <x v="4"/>
    <m/>
    <m/>
    <x v="0"/>
    <m/>
    <m/>
    <x v="3"/>
    <x v="0"/>
    <x v="2"/>
  </r>
  <r>
    <s v="DIVRE 2"/>
    <n v="12"/>
    <s v="JAKBAR"/>
    <x v="0"/>
    <n v="3.00000003284497E+19"/>
    <n v="3.0000000327260598E+19"/>
    <n v="121715220186"/>
    <s v="INETF20M"/>
    <s v="INETF30M"/>
    <d v="2020-09-04T00:00:00"/>
    <d v="2020-08-10T00:00:00"/>
    <n v="25"/>
    <s v="PLASA"/>
    <n v="8151890354"/>
    <s v="IN74681809 call 0811890354 pelanggan dgn bpk PONCO pelanggan tdk bersedia dtg ke plasa telkom dikarenakan tdk ingin repot,utk proses tagihan tdk sesuai dikarenakan pelanggan tdk merasa upspeed ke 30Mbps ,namun speed 30Mbps,pelanggan ingin didowngrade k..."/>
    <s v="[PLSCSR;PL114281];APS;0811890354;UPG 30MB TAMBAH 5K;CARING"/>
    <s v="monic"/>
    <x v="1"/>
    <s v="Ponco Abdul Malik"/>
    <s v="ybs"/>
    <s v="Ya"/>
    <x v="3"/>
    <x v="6"/>
    <s v="pelanggan tidak merasa permintaan upspeed,namun keupgrade sendiri"/>
    <m/>
    <x v="1"/>
    <n v="4"/>
    <m/>
    <x v="2"/>
    <n v="3"/>
    <m/>
    <x v="0"/>
    <x v="0"/>
    <x v="0"/>
  </r>
  <r>
    <s v="DIVRE 2"/>
    <n v="17"/>
    <s v="BANTEN"/>
    <x v="0"/>
    <n v="3.0000000329394999E+19"/>
    <n v="3.0000000328748601E+19"/>
    <n v="122401227950"/>
    <s v="INETF20M"/>
    <s v="INETF30M"/>
    <d v="2020-09-30T00:00:00"/>
    <d v="2020-09-10T00:00:00"/>
    <n v="20"/>
    <s v="CC WITEL"/>
    <n v="85210707975"/>
    <s v="INGIN PAKET KE SEBELUMNYA TIDAK MERASA UPGRADE"/>
    <s v="PLS;CSR;PL109360;KARLINA;085210707975;UPGRADE SPEED 20MB TO REVISI 30MB"/>
    <s v="monic"/>
    <x v="1"/>
    <s v="karlina"/>
    <s v="pj"/>
    <s v="Ya"/>
    <x v="0"/>
    <x v="4"/>
    <s v="penggunaannya sudah berkurang"/>
    <m/>
    <x v="0"/>
    <n v="5"/>
    <m/>
    <x v="3"/>
    <n v="5"/>
    <m/>
    <x v="1"/>
    <x v="1"/>
    <x v="0"/>
  </r>
  <r>
    <s v="DIVRE 2"/>
    <n v="17"/>
    <s v="BANTEN"/>
    <x v="0"/>
    <n v="3.0000000329273098E+19"/>
    <n v="3.0000000323974099E+19"/>
    <n v="131627124360"/>
    <s v="INETF10M"/>
    <s v="INETF30M"/>
    <d v="2020-09-30T00:00:00"/>
    <d v="2020-06-03T00:00:00"/>
    <n v="119"/>
    <s v="PLASA"/>
    <m/>
    <s v="PLS;RKB;PL114327;DOWNGRADE;1P INET ONLY 10MBPS;REZA SESAR PRATAMA; 082218748202 ;PENGGUNAAN BERKURANG"/>
    <s v="[PLSCSR:PL114327];REZA SESAR PRATAMA;082218748202;UPSPEED TO 30MBPS"/>
    <s v="monic"/>
    <x v="1"/>
    <s v="REZA SESAR PRATAMA"/>
    <s v="ybs"/>
    <s v="Ya"/>
    <x v="0"/>
    <x v="0"/>
    <s v="jarang dipakai"/>
    <m/>
    <x v="1"/>
    <n v="4"/>
    <m/>
    <x v="1"/>
    <n v="4"/>
    <m/>
    <x v="1"/>
    <x v="0"/>
    <x v="0"/>
  </r>
  <r>
    <s v="DIVRE 2"/>
    <n v="17"/>
    <s v="BANTEN"/>
    <x v="0"/>
    <n v="3.0000000328389001E+19"/>
    <n v="3.0000000327399698E+19"/>
    <n v="122402213580"/>
    <s v="INETC50M"/>
    <s v="INETC100M"/>
    <d v="2020-09-03T00:00:00"/>
    <d v="2020-08-10T00:00:00"/>
    <n v="24"/>
    <s v="INBOUND 147"/>
    <n v="85718898884"/>
    <s v="i147;76473;DOWN; downgrade apket HSI gamers ke kec 50 mbps dengan abonemen perbulan 625.000 blm ppn 10%;Nama pelanggan;122402213580; 087871717855 ;3/9/2020;7.06"/>
    <s v="IN72634305 CRS [122402213580/SALIM/087871717855] T1 / 63904 / inf / salim / 122402213580 / upgrade speed ke 100mbps hsi gamers rp995000+ppn10% [C_KONTEN][DCS]"/>
    <s v="monic"/>
    <x v="1"/>
    <s v="SALIM SUPRIYADI"/>
    <s v="ybs"/>
    <s v="Ya"/>
    <x v="0"/>
    <x v="0"/>
    <s v="sedang tidak ada dirumah"/>
    <m/>
    <x v="1"/>
    <n v="4"/>
    <m/>
    <x v="1"/>
    <n v="4"/>
    <m/>
    <x v="1"/>
    <x v="0"/>
    <x v="0"/>
  </r>
  <r>
    <s v="DIVRE 2"/>
    <n v="17"/>
    <s v="BANTEN"/>
    <x v="0"/>
    <n v="3.0000000328590402E+19"/>
    <n v="3.0000000327889801E+19"/>
    <n v="131634115612"/>
    <s v="INETF50M"/>
    <s v="INETF100M"/>
    <d v="2020-09-07T00:00:00"/>
    <d v="2020-08-22T00:00:00"/>
    <n v="16"/>
    <s v="PLASA"/>
    <n v="83872507762"/>
    <s v="PLS;PDG;PL168641;RETENSI;2P 100MBPS DOWNGRADE TO 2P 50MBPS+NON KLAIM;IYAN YULIAWAN; 081222803434 ;EFISIENSI HARGA MAHAL"/>
    <s v="[PLSCSR;PL167688];IYAN YULIAWAN;081222803434;UPSPEED TO 100MBPS"/>
    <s v="monic"/>
    <x v="1"/>
    <s v="iyan yuliawan"/>
    <s v="ybs"/>
    <s v="Ya"/>
    <x v="0"/>
    <x v="7"/>
    <s v="cukup di 50mbpsnya"/>
    <m/>
    <x v="0"/>
    <n v="5"/>
    <m/>
    <x v="3"/>
    <n v="5"/>
    <m/>
    <x v="2"/>
    <x v="0"/>
    <x v="0"/>
  </r>
  <r>
    <s v="DIVRE 4"/>
    <n v="26"/>
    <s v="PURWOKERTO"/>
    <x v="0"/>
    <n v="3.0000000328371601E+19"/>
    <n v="3.0000000327113998E+19"/>
    <n v="143387100481"/>
    <s v="INETF10M"/>
    <s v="INETF20M"/>
    <d v="2020-09-07T00:00:00"/>
    <d v="2020-08-06T00:00:00"/>
    <n v="32"/>
    <s v="PLASA"/>
    <n v="82325672000"/>
    <s v="PLSCSR;PL44102;PWT;FIAN;HERI; 085747267757 ;2P-3P;10MBVALUE"/>
    <s v="PLSCSR;PL53394;PWT;SEPTO;HERI PURWATI;085747267757;UP20MBPS PHOENIX"/>
    <s v="monic"/>
    <x v="1"/>
    <s v="handoyo"/>
    <s v="suami"/>
    <s v="Ya"/>
    <x v="0"/>
    <x v="5"/>
    <s v="banyak kendala"/>
    <m/>
    <x v="2"/>
    <n v="2"/>
    <m/>
    <x v="2"/>
    <n v="3"/>
    <m/>
    <x v="1"/>
    <x v="1"/>
    <x v="2"/>
  </r>
  <r>
    <s v="DIVRE 3"/>
    <n v="22"/>
    <s v="SUKABUMI"/>
    <x v="0"/>
    <n v="3.0000000329564402E+19"/>
    <n v="3.0000000324626698E+19"/>
    <n v="131633106359"/>
    <s v="INETF10M"/>
    <s v="INETF20M"/>
    <d v="2020-09-30T00:00:00"/>
    <d v="2020-06-19T00:00:00"/>
    <n v="103"/>
    <s v="PLASA"/>
    <m/>
    <s v="PLS;PLR;PL091953;RESTA;TUSYADI; 085888890510 ;DOWNGRADE 20MBPS KE 10MBPS"/>
    <s v="CCW;SKB;PL105070;131633106359;UP SPEED 20 MBPS 20K;TUSYADI;085720536304"/>
    <s v="monic"/>
    <x v="1"/>
    <s v="TUSYADI"/>
    <s v="ybs"/>
    <s v="Ya"/>
    <x v="3"/>
    <x v="6"/>
    <m/>
    <m/>
    <x v="4"/>
    <m/>
    <m/>
    <x v="0"/>
    <m/>
    <m/>
    <x v="3"/>
    <x v="0"/>
    <x v="2"/>
  </r>
  <r>
    <s v="DIVRE 3"/>
    <n v="22"/>
    <s v="SUKABUMI"/>
    <x v="0"/>
    <n v="3.0000000329086501E+19"/>
    <n v="3.0000000320425202E+19"/>
    <n v="131313122907"/>
    <s v="INETF30M"/>
    <s v="INETF50M"/>
    <d v="2020-09-19T00:00:00"/>
    <d v="2020-02-28T00:00:00"/>
    <n v="204"/>
    <s v="PLASA"/>
    <n v="81221010931"/>
    <s v="PLSCSR:PL34838:SAHRUL:085881207727:DW 50-30Mbps;Efisiensi"/>
    <s v="PLSCSR:PL111788;VIA;131313122907;UPSPEED 20MBPS KE 50MBPS;YULI;08588207727"/>
    <s v="monic"/>
    <x v="1"/>
    <s v="SAHRUL AFRIO"/>
    <s v="ybs"/>
    <s v="Ya"/>
    <x v="0"/>
    <x v="7"/>
    <s v="kecepatannya sama saja tidak berpengaruh"/>
    <m/>
    <x v="2"/>
    <n v="3"/>
    <m/>
    <x v="4"/>
    <n v="2"/>
    <s v="kurang responnya"/>
    <x v="1"/>
    <x v="1"/>
    <x v="0"/>
  </r>
  <r>
    <s v="DIVRE 3"/>
    <n v="22"/>
    <s v="SUKABUMI"/>
    <x v="0"/>
    <n v="3.0000000328696201E+19"/>
    <n v="3.0000000327794E+19"/>
    <n v="131312102021"/>
    <s v="INETC20M"/>
    <s v="INETF30M"/>
    <d v="2020-09-09T00:00:00"/>
    <d v="2020-08-19T00:00:00"/>
    <n v="21"/>
    <s v="INBOUND 147"/>
    <n v="263263933"/>
    <s v="i147; 42387; CA Salah satu; cabut tv, migrasi paket dr 3p 30 mbps ke HSI GAMERS phoenix, 20 mbps (395k blm ppn); bp iman;  131312102021; 081991196888 ; 9/9 2020; 10.33 WIB"/>
    <s v="PLSCSR;PL125009;131312102021;UPSPEED KE 30MBPS;IMAN;081991196888"/>
    <s v="monic"/>
    <x v="1"/>
    <s v="LIE TIOEN JOENG"/>
    <s v="ybs"/>
    <s v="Ya"/>
    <x v="2"/>
    <x v="9"/>
    <s v="pelanggan perlunya yang gamers"/>
    <m/>
    <x v="0"/>
    <n v="5"/>
    <m/>
    <x v="1"/>
    <n v="4"/>
    <m/>
    <x v="1"/>
    <x v="0"/>
    <x v="0"/>
  </r>
  <r>
    <s v="DIVRE 3"/>
    <n v="22"/>
    <s v="SUKABUMI"/>
    <x v="0"/>
    <n v="3.00000003293167E+19"/>
    <n v="3.0000000327111E+19"/>
    <n v="131626171073"/>
    <s v="INETF50M"/>
    <s v="INETF100M"/>
    <d v="2020-09-24T00:00:00"/>
    <d v="2020-08-10T00:00:00"/>
    <n v="45"/>
    <s v="PLASA"/>
    <n v="85864247468"/>
    <s v="SOC ; 170734 ; ribut127@gmail.com ; 131626171073 ; 085759650024 ; downgrade speed 50 Mbps ; 24/09/2020 ; 11.27"/>
    <s v="MYIN017-06082003918;CUST;100 Mbps (New Internet Fair Usage Speed);Sri;131626171073/085864247468"/>
    <s v="monic"/>
    <x v="1"/>
    <s v="bayu"/>
    <s v="suami"/>
    <s v="Ya"/>
    <x v="0"/>
    <x v="0"/>
    <s v="karena sudah pakai wms"/>
    <m/>
    <x v="1"/>
    <n v="4"/>
    <m/>
    <x v="0"/>
    <m/>
    <m/>
    <x v="1"/>
    <x v="1"/>
    <x v="0"/>
  </r>
  <r>
    <s v="DIVRE 7"/>
    <n v="53"/>
    <s v="SULTRA"/>
    <x v="0"/>
    <n v="3.00000003289938E+19"/>
    <n v="3.0000000323986399E+19"/>
    <n v="172205207697"/>
    <s v="INETF10M"/>
    <s v="INETF20M"/>
    <d v="2020-09-17T00:00:00"/>
    <d v="2020-06-04T00:00:00"/>
    <n v="105"/>
    <s v="CC WITEL"/>
    <n v="82291816667"/>
    <s v="dg 10 mbps"/>
    <s v="MODIF STREAMIX 20 MBPS"/>
    <s v="monic"/>
    <x v="3"/>
    <s v="RONNY SAPUTRA"/>
    <s v="ybs"/>
    <s v="Ya"/>
    <x v="0"/>
    <x v="0"/>
    <s v="jarang ada dirumah"/>
    <m/>
    <x v="1"/>
    <n v="4"/>
    <m/>
    <x v="0"/>
    <m/>
    <m/>
    <x v="1"/>
    <x v="0"/>
    <x v="2"/>
  </r>
  <r>
    <s v="DIVRE 7"/>
    <n v="53"/>
    <s v="SULTRA"/>
    <x v="0"/>
    <n v="3.00000003289938E+19"/>
    <n v="3.0000000323986399E+19"/>
    <n v="172205207697"/>
    <s v="INETF10M"/>
    <s v="INETF20M"/>
    <d v="2020-09-17T00:00:00"/>
    <d v="2020-06-04T00:00:00"/>
    <n v="105"/>
    <s v="CC WITEL"/>
    <n v="82291816667"/>
    <s v="dg 10 mbps"/>
    <s v="MODIF STREAMIX 20 MBPS"/>
    <s v="monic"/>
    <x v="3"/>
    <s v="RONNY SAPUTRA"/>
    <s v="ybs"/>
    <s v="Ya"/>
    <x v="0"/>
    <x v="0"/>
    <s v="jarang ada dirumah"/>
    <m/>
    <x v="1"/>
    <n v="4"/>
    <m/>
    <x v="5"/>
    <n v="1"/>
    <s v="karena melayaninya dengan jutek  sekali"/>
    <x v="1"/>
    <x v="2"/>
    <x v="0"/>
  </r>
  <r>
    <s v="DIVRE 5"/>
    <n v="39"/>
    <s v="SURABAYA UTARA"/>
    <x v="0"/>
    <n v="3.0000000328454902E+19"/>
    <n v="3.0000000319169499E+19"/>
    <n v="152404327092"/>
    <s v="INETF10M"/>
    <s v="INETF20M"/>
    <d v="2020-09-04T00:00:00"/>
    <d v="2020-01-17T00:00:00"/>
    <n v="231"/>
    <s v="CC WITEL"/>
    <n v="81297565165"/>
    <s v="ca pots dan useetv;aktf inet ret ca 10mbps 210k blm ppn aps bp ustadz M So im 081297565165;ssi psn tele dr bp fauzan heni so kapasan"/>
    <s v="CCW;SPNET;EXP;SMSBLAST;0812975651650;PAKET 360RB"/>
    <s v="monic"/>
    <x v="3"/>
    <s v="MOHAMMAD SO IM"/>
    <s v="ybs"/>
    <s v="Ya"/>
    <x v="0"/>
    <x v="0"/>
    <s v="tidak dipakai"/>
    <m/>
    <x v="0"/>
    <n v="5"/>
    <m/>
    <x v="3"/>
    <n v="5"/>
    <m/>
    <x v="1"/>
    <x v="4"/>
    <x v="0"/>
  </r>
  <r>
    <s v="DIVRE 5"/>
    <n v="39"/>
    <s v="SURABAYA UTARA"/>
    <x v="0"/>
    <n v="3.0000000327935201E+19"/>
    <n v="3.0000000320580399E+19"/>
    <n v="152441900530"/>
    <s v="INETF10M"/>
    <s v="INETF20M"/>
    <d v="2020-08-24T00:00:00"/>
    <d v="2020-03-10T00:00:00"/>
    <n v="167"/>
    <s v="PLASA"/>
    <n v="85733006956"/>
    <s v="PLS;LMG;Ainur Rofiq;DOWNGRADE KE NET TV 10MBPS;320.000 BLM PPN;PL98023;TDK PERLU KUNJUNGAN"/>
    <s v="PLS;LMG;Ainur Rofiq;085604210352;UP KE STREAMIX 20MBPS;385.000 BLM PPN;PL98023;PERLU KUNJUNGAN"/>
    <s v="monic"/>
    <x v="1"/>
    <s v="Ainur Rofiq"/>
    <s v="ybs"/>
    <s v="Ya"/>
    <x v="1"/>
    <x v="1"/>
    <s v="kondisi warung pelanggan sedang sepi"/>
    <m/>
    <x v="0"/>
    <n v="5"/>
    <m/>
    <x v="3"/>
    <n v="5"/>
    <m/>
    <x v="1"/>
    <x v="0"/>
    <x v="0"/>
  </r>
  <r>
    <s v="DIVRE 5"/>
    <n v="39"/>
    <s v="SURABAYA UTARA"/>
    <x v="0"/>
    <n v="3.00000003288559E+19"/>
    <n v="3.0000000328153899E+19"/>
    <n v="152412230891"/>
    <s v="INETF50M"/>
    <s v="INETF100M"/>
    <d v="2020-09-14T00:00:00"/>
    <d v="2020-08-29T00:00:00"/>
    <n v="16"/>
    <s v="INBOUND 147"/>
    <n v="81232855997"/>
    <s v="i147;42250;DOWN; downgrade speed inet only 100 Mbps ke 50 Mbps (560.000 + ppn10%);bapak ahmad ;152412230891; 082230373783 ;13/09/2020;22:05"/>
    <s v="i147;;UPG; Upgrade speed ke kecepatan 100 Mbps paket Phoenix Harga 935.000+PPN 10 % ;ACHMUSLIK;152412230891;082230373783;28 agustus 2020;13.47 wib"/>
    <s v="monic"/>
    <x v="6"/>
    <s v="ahmad"/>
    <s v="pj"/>
    <s v="Ya"/>
    <x v="0"/>
    <x v="5"/>
    <s v="fup di 100mbpsnya tidak bisa jadi tidak dilanjutkan"/>
    <m/>
    <x v="2"/>
    <n v="3"/>
    <m/>
    <x v="3"/>
    <n v="5"/>
    <m/>
    <x v="1"/>
    <x v="0"/>
    <x v="0"/>
  </r>
  <r>
    <s v="DIVRE 5"/>
    <n v="39"/>
    <s v="SURABAYA UTARA"/>
    <x v="0"/>
    <n v="3.00000003288627E+19"/>
    <n v="3.0000000317736899E+19"/>
    <n v="152413138677"/>
    <s v="INETF10M"/>
    <s v="INETF20M"/>
    <d v="2020-09-14T00:00:00"/>
    <d v="2019-11-25T00:00:00"/>
    <n v="294"/>
    <s v="PLASA"/>
    <n v="81233419022"/>
    <s v="[PLSCSR:PL38544]MGO; BU SITI ; 082244604446 ; ALIH PAKET 2P INET INDIHOMETV 10MB 320+PPN10%  ;CS NAHDIYAH; NO VISIT"/>
    <s v="CRL;MDN;U_INT;WP030192;Pak Rizal;083830200348;UG 20Mbps selisih 20k;dial to 083830200348"/>
    <s v="monic"/>
    <x v="2"/>
    <s v="iren"/>
    <s v="ybs"/>
    <s v="Ya"/>
    <x v="1"/>
    <x v="1"/>
    <s v="tagihannya tidak flat"/>
    <s v="325k"/>
    <x v="0"/>
    <n v="5"/>
    <m/>
    <x v="3"/>
    <n v="5"/>
    <m/>
    <x v="1"/>
    <x v="0"/>
    <x v="0"/>
  </r>
  <r>
    <s v="DIVRE 5"/>
    <n v="39"/>
    <s v="SURABAYA UTARA"/>
    <x v="0"/>
    <n v="3.0000000328992801E+19"/>
    <n v="3.0000000319756399E+19"/>
    <n v="152404329395"/>
    <s v="INETF10M"/>
    <s v="INETF20M"/>
    <d v="2020-09-17T00:00:00"/>
    <d v="2020-02-07T00:00:00"/>
    <n v="223"/>
    <s v="CC WITEL"/>
    <n v="856084694092"/>
    <s v="PraNPC;CTB;AP ABDUL ROZEK; 085233657334 ;RET 1P 10MB 210K BLM PPN;CTB AGUS"/>
    <s v="CCW;SPNET;EXP;SMSBLAST;0856084694092;PAKET 330RB"/>
    <s v="monic"/>
    <x v="3"/>
    <s v="yati"/>
    <s v="istri"/>
    <s v="Ya"/>
    <x v="1"/>
    <x v="3"/>
    <s v="terlalu mahal"/>
    <s v="255k"/>
    <x v="1"/>
    <n v="4"/>
    <m/>
    <x v="3"/>
    <n v="5"/>
    <m/>
    <x v="1"/>
    <x v="1"/>
    <x v="0"/>
  </r>
  <r>
    <s v="DIVRE 5"/>
    <n v="39"/>
    <s v="SURABAYA UTARA"/>
    <x v="0"/>
    <n v="3.0000000329071702E+19"/>
    <n v="3.0000000324687999E+19"/>
    <n v="152420254413"/>
    <s v="INETF10M"/>
    <s v="INETF20M"/>
    <d v="2020-09-19T00:00:00"/>
    <d v="2020-06-20T00:00:00"/>
    <n v="91"/>
    <s v="PLASA"/>
    <n v="82229472906"/>
    <s v="[PLSCSR;PL38519];GSK;RYAN;082229472906;CAUSEE DOWN 20-10MB;1P 10MBPS;250;CSRPURI;TANPA VISIT"/>
    <s v="OBC;SPNET;UPGRADE 20MB;ANANTA RYAN NUGRAHA;82229472906"/>
    <s v="monic"/>
    <x v="3"/>
    <s v="ANANTA RYAN NUGRAHA"/>
    <s v="ybs"/>
    <s v="Ya"/>
    <x v="1"/>
    <x v="3"/>
    <s v="biayanya terlalu mahal"/>
    <s v="250k"/>
    <x v="1"/>
    <n v="4"/>
    <m/>
    <x v="1"/>
    <n v="4"/>
    <m/>
    <x v="1"/>
    <x v="0"/>
    <x v="0"/>
  </r>
  <r>
    <s v="DIVRE 5"/>
    <n v="39"/>
    <s v="SURABAYA UTARA"/>
    <x v="0"/>
    <n v="3.0000000328905998E+19"/>
    <n v="3.0000000324158599E+19"/>
    <n v="152407305337"/>
    <s v="INETF10M"/>
    <s v="INETF40M"/>
    <d v="2020-09-15T00:00:00"/>
    <d v="2020-06-07T00:00:00"/>
    <n v="100"/>
    <s v="PLASA"/>
    <n v="81548612817"/>
    <s v="PLSCSR:PL098561;MYR;CS LARAS;BPK REVAN;081548612817;ALIH PAKET 2P INET TELP 10MBPS 280RB+PPN10%+3RB MATERAI;TAGIHAN BLN DEPAN PROPORSIONAL (TAG BLN NOVEMBER SESUAI PAKET BARU);CABUT USEETV SN7412BBA0255C"/>
    <s v="CRL;MDN;U_INT;TN311094;EVAN;088805724199;070620;DIAL TO;081548612817 selisih:50000/40M /WFH"/>
    <s v="monic"/>
    <x v="2"/>
    <s v="revan"/>
    <s v="pj"/>
    <s v="Ya"/>
    <x v="0"/>
    <x v="4"/>
    <s v="ada beberapa keluarga yang sudah pindah"/>
    <m/>
    <x v="1"/>
    <n v="4"/>
    <m/>
    <x v="2"/>
    <n v="3"/>
    <m/>
    <x v="1"/>
    <x v="7"/>
    <x v="24"/>
  </r>
  <r>
    <s v="DIVRE 5"/>
    <n v="39"/>
    <s v="SURABAYA UTARA"/>
    <x v="0"/>
    <n v="3.0000000328651399E+19"/>
    <n v="3.0000000324641599E+19"/>
    <n v="152433207386"/>
    <s v="INETF10M"/>
    <s v="INETF20M"/>
    <d v="2020-09-15T00:00:00"/>
    <d v="2020-06-19T00:00:00"/>
    <n v="88"/>
    <s v="PLASA"/>
    <n v="85850606005"/>
    <s v="PLS;LMG;FARID; 081252092181 ;ALIH KE NET TV 10MBPS;320.000 BLM PPN;PL98023;PERLU KUNJUNGAN"/>
    <s v="AOSF;SPXSF01;GATOT SUNARIADI;085850606005; UG 20MBPS + ;210K"/>
    <s v="monic"/>
    <x v="5"/>
    <s v="fariq"/>
    <s v="anak"/>
    <s v="Tidak"/>
    <x v="12"/>
    <x v="8"/>
    <m/>
    <m/>
    <x v="4"/>
    <m/>
    <m/>
    <x v="0"/>
    <m/>
    <m/>
    <x v="3"/>
    <x v="0"/>
    <x v="2"/>
  </r>
  <r>
    <s v="DIVRE 5"/>
    <n v="39"/>
    <s v="SURABAYA UTARA"/>
    <x v="0"/>
    <n v="3.00000003286487E+19"/>
    <n v="3.0000000326120399E+19"/>
    <n v="152409220052"/>
    <s v="INETF10M"/>
    <s v="INETF20M"/>
    <d v="2020-09-09T00:00:00"/>
    <d v="2020-07-16T00:00:00"/>
    <n v="55"/>
    <s v="PLASA"/>
    <n v="3151908485"/>
    <s v="[PLSCSR:PL60272];TDS;APWILLIAM; 081233334349 ;TAMBAH LAYANAN USEETV 3P 10MB ABN 360RB+PPN 10% FIT VARIAN MOVIES;NURUL;PERLUVISIT"/>
    <s v="TAM DBS2 RISKY / CP AGENT : 082231384721 /REG 5 / SURABAYA/1P / Internet only 20MB / Pic CP WILLIAM HARTONO: 081233334349"/>
    <s v="monic"/>
    <x v="3"/>
    <s v="WILLIAM HARTONO"/>
    <s v="ybs"/>
    <s v="Ya"/>
    <x v="2"/>
    <x v="9"/>
    <s v="ganti paket ke tv kabel"/>
    <m/>
    <x v="1"/>
    <n v="4"/>
    <m/>
    <x v="1"/>
    <n v="4"/>
    <m/>
    <x v="1"/>
    <x v="1"/>
    <x v="0"/>
  </r>
  <r>
    <s v="DIVRE 5"/>
    <n v="39"/>
    <s v="SURABAYA UTARA"/>
    <x v="0"/>
    <n v="3.0000000329201701E+19"/>
    <n v="3.0000000326729699E+19"/>
    <n v="152443901742"/>
    <s v="INETF10M"/>
    <s v="INETF20M"/>
    <d v="2020-09-22T00:00:00"/>
    <d v="2020-07-28T00:00:00"/>
    <n v="56"/>
    <s v="PLASA"/>
    <n v="87786776632"/>
    <s v="[PLSCSR:PL38519];GSK;SUGENG;087786776632;2P PHOENIX 10MB;280K;TANPA KUNJUNGAN;CSR INTAN"/>
    <s v="AOSF;SPXRC01;SUGENG;087786776632; UG 20MBPS + ;220K"/>
    <s v="monic"/>
    <x v="5"/>
    <s v="SUGENG"/>
    <s v="ybs"/>
    <s v="Ya"/>
    <x v="0"/>
    <x v="0"/>
    <s v="tidak ada pakai"/>
    <m/>
    <x v="1"/>
    <n v="4"/>
    <m/>
    <x v="2"/>
    <n v="3"/>
    <m/>
    <x v="2"/>
    <x v="1"/>
    <x v="25"/>
  </r>
  <r>
    <s v="DIVRE 5"/>
    <n v="39"/>
    <s v="SURABAYA UTARA"/>
    <x v="0"/>
    <n v="3.00000003287815E+19"/>
    <n v="3.0000000320278901E+19"/>
    <n v="152412914073"/>
    <s v="INETF10M"/>
    <s v="INETF20M"/>
    <d v="2020-09-11T00:00:00"/>
    <d v="2020-02-24T00:00:00"/>
    <n v="200"/>
    <s v="CC WITEL"/>
    <n v="82139999356"/>
    <s v="cxNOSSA;IN75275079;ibu ani/082139999356;minta dikembalikan ke 10 mbps saja;no visit"/>
    <s v="CCW;SPNET;EXP;SMSBLAST;82139999356;PAKET 330"/>
    <s v="monic"/>
    <x v="3"/>
    <s v="Anik Farida S, Sos"/>
    <s v="ybs"/>
    <s v="Ya"/>
    <x v="1"/>
    <x v="1"/>
    <s v="pelanggan ingin menurunkan tagaihannya"/>
    <m/>
    <x v="2"/>
    <n v="3"/>
    <m/>
    <x v="3"/>
    <n v="5"/>
    <m/>
    <x v="1"/>
    <x v="1"/>
    <x v="0"/>
  </r>
  <r>
    <s v="DIVRE 5"/>
    <n v="39"/>
    <s v="SURABAYA UTARA"/>
    <x v="0"/>
    <n v="3.00000003285835E+19"/>
    <n v="3.0000000320637698E+19"/>
    <n v="152404321232"/>
    <s v="INETF20M"/>
    <s v="INETF50M"/>
    <d v="2020-09-10T00:00:00"/>
    <d v="2020-03-04T00:00:00"/>
    <n v="190"/>
    <s v="PLASA"/>
    <n v="82139439982"/>
    <s v="[PLSCSR:PL171057];GRD;RUMENAH(WARKOP ANANDA); 085731175553 ;DOWNSPEED INET ONLY 20MB 330K+PPN10%;BERLAKU PRORATA;CS CITRA"/>
    <s v="CRL;MLG;51360;fattah;082139439982;UG50Mbps;90k;dial to 082139439982"/>
    <s v="monic"/>
    <x v="2"/>
    <s v="ibu rumi"/>
    <s v="pj"/>
    <s v="Ya"/>
    <x v="3"/>
    <x v="6"/>
    <s v="diupgrade tanpa sepengetahuan pelanggan"/>
    <m/>
    <x v="2"/>
    <n v="3"/>
    <m/>
    <x v="2"/>
    <n v="3"/>
    <m/>
    <x v="0"/>
    <x v="1"/>
    <x v="0"/>
  </r>
  <r>
    <s v="DIVRE 5"/>
    <n v="39"/>
    <s v="SURABAYA UTARA"/>
    <x v="0"/>
    <n v="3.0000000328955199E+19"/>
    <n v="3.0000000324325601E+19"/>
    <n v="152412210340"/>
    <s v="INETFL10M"/>
    <s v="INETF20M"/>
    <d v="2020-09-17T00:00:00"/>
    <d v="2020-06-12T00:00:00"/>
    <n v="97"/>
    <s v="PLASA"/>
    <n v="81332112396"/>
    <s v="PLS;TDS;PL60272;AP BASORI; 087853257895 ;RETCA 3P-2P INET TLP 10  MBPS MBPS 215RB+PPN10%;HIKMAH;TIDAK PERLU VISIT"/>
    <s v="CRL;MDN;U_INT;AR131295;ACHMAD ;081332112396;dial to 081332112396harga selisih : 20000"/>
    <s v="monic"/>
    <x v="2"/>
    <s v="ACHMAD BASORI H,DRS."/>
    <s v="ybs"/>
    <s v="Ya"/>
    <x v="1"/>
    <x v="1"/>
    <s v="karena pandemi ingin mengurangi pengeluarannya"/>
    <s v="230k"/>
    <x v="1"/>
    <n v="4"/>
    <m/>
    <x v="1"/>
    <n v="4"/>
    <m/>
    <x v="1"/>
    <x v="1"/>
    <x v="0"/>
  </r>
  <r>
    <s v="DIVRE 5"/>
    <n v="39"/>
    <s v="SURABAYA UTARA"/>
    <x v="0"/>
    <n v="3.0000000328661E+19"/>
    <n v="3.00000003260177E+19"/>
    <n v="152446213122"/>
    <s v="INETF10M"/>
    <s v="INETF20M"/>
    <d v="2020-09-08T00:00:00"/>
    <d v="2020-07-14T00:00:00"/>
    <n v="56"/>
    <s v="PLASA"/>
    <n v="81230501917"/>
    <s v="[PLSCSR:PL188740];GSK;DYAH AYU JUVENIKA;PENYESUAIAN PAKET 10 MBPS;190;CSR;LALA"/>
    <s v="OBC;SPNET;UPGRADE20MB;200K;Dyah Ayu Juvenika;81230501917"/>
    <s v="monic"/>
    <x v="3"/>
    <s v="imam"/>
    <s v="ayah"/>
    <s v="Ya"/>
    <x v="1"/>
    <x v="1"/>
    <s v="ingin mengurangi biayanya"/>
    <m/>
    <x v="1"/>
    <n v="4"/>
    <m/>
    <x v="3"/>
    <n v="5"/>
    <m/>
    <x v="2"/>
    <x v="0"/>
    <x v="0"/>
  </r>
  <r>
    <s v="DIVRE 5"/>
    <n v="39"/>
    <s v="SURABAYA UTARA"/>
    <x v="0"/>
    <n v="3.0000000328772698E+19"/>
    <n v="3.00000003206989E+19"/>
    <n v="152404322528"/>
    <s v="INETF10M"/>
    <s v="INETF20M"/>
    <d v="2020-09-11T00:00:00"/>
    <d v="2020-03-05T00:00:00"/>
    <n v="190"/>
    <s v="PLASA"/>
    <n v="82144333861"/>
    <s v="[PLSCSR:PL101173];GRD;AP ANITA;082144333861;DG 20-10MB 1P INET ONLY ABN 250K+PPN10%;BERLAKU PRORATA;CS AGNES;TANPA VISIT"/>
    <s v="PLS;SBU;SPNET;UPGRADE INET;20MB;200K;082144333861"/>
    <s v="monic"/>
    <x v="1"/>
    <s v="DIW MARTA ALI WARDANA"/>
    <s v="ybs"/>
    <s v="Ya"/>
    <x v="1"/>
    <x v="3"/>
    <s v="keberatan tagihannya saja"/>
    <s v="250k"/>
    <x v="1"/>
    <n v="4"/>
    <m/>
    <x v="1"/>
    <n v="4"/>
    <m/>
    <x v="1"/>
    <x v="0"/>
    <x v="26"/>
  </r>
  <r>
    <s v="DIVRE 5"/>
    <n v="39"/>
    <s v="SURABAYA UTARA"/>
    <x v="0"/>
    <n v="3.00000003293609E+19"/>
    <n v="3.0000000327263101E+19"/>
    <n v="152415205992"/>
    <s v="INETF20M"/>
    <s v="INETF50M"/>
    <d v="2020-09-25T00:00:00"/>
    <d v="2020-08-10T00:00:00"/>
    <n v="46"/>
    <s v="INBOUND 147"/>
    <n v="81216134445"/>
    <s v="i147;62885;DOWN;Prestige 20mbps 515k;bu yenny;152415205992;081216134445;25/09/2020;09.13"/>
    <s v="i147;42842;UPG; paket 3p kec. 20 mbps ke kec. 50 mbps dengan harga 825 belum ppn 10%;YENNY MARIANI PRANOTO;03151161278;081216134445;8 agustus 2020;10.48"/>
    <s v="monic"/>
    <x v="6"/>
    <s v="YENNY MARIANI PRANOTO"/>
    <s v="ybs"/>
    <s v="Ya"/>
    <x v="0"/>
    <x v="5"/>
    <s v="sering terputus-putus,dan pelanggan harus beli paket internet sendiri"/>
    <m/>
    <x v="3"/>
    <n v="1"/>
    <s v="sering terputus-putus internet dan useetvnya"/>
    <x v="1"/>
    <n v="4"/>
    <m/>
    <x v="1"/>
    <x v="3"/>
    <x v="0"/>
  </r>
  <r>
    <s v="DIVRE 5"/>
    <n v="39"/>
    <s v="SURABAYA UTARA"/>
    <x v="0"/>
    <n v="3.0000000329401201E+19"/>
    <n v="3.00000003265956E+19"/>
    <n v="152401208970"/>
    <s v="INETF10M"/>
    <s v="INETF20M"/>
    <d v="2020-09-26T00:00:00"/>
    <d v="2020-07-27T00:00:00"/>
    <n v="61"/>
    <s v="PLASA"/>
    <n v="82234683807"/>
    <s v="[PLSCSR:PL197939];GRD;SHINTA PRAMUDIA WARDANI; 082221119234 ;RETCA 2P-1P INET ONLY 10MBPS ABN 250.000+PPN10%;TAG OKT BERLAKU PRORATA;CS WIDYA"/>
    <s v="CRL;MDN;U_INT;SA190992;SHINTA PRAMUDIA WARDANI ; 082234683807;dial to : 082234683807;240720 Selisih Tarif Rp 13000; 20mbps"/>
    <s v="monic"/>
    <x v="2"/>
    <s v="SHINTA PRAMUDIA WARDANI"/>
    <s v="ybs"/>
    <s v="Ya"/>
    <x v="0"/>
    <x v="0"/>
    <s v="karena telfonnya tidak terpakai"/>
    <m/>
    <x v="2"/>
    <n v="3"/>
    <m/>
    <x v="1"/>
    <n v="4"/>
    <m/>
    <x v="1"/>
    <x v="0"/>
    <x v="0"/>
  </r>
  <r>
    <s v="DIVRE 5"/>
    <n v="39"/>
    <s v="SURABAYA UTARA"/>
    <x v="0"/>
    <n v="3.0000000328796402E+19"/>
    <n v="3.0000000327054299E+19"/>
    <n v="152404271347"/>
    <s v="INETF10M"/>
    <s v="INETF20M"/>
    <d v="2020-09-11T00:00:00"/>
    <d v="2020-08-06T00:00:00"/>
    <n v="36"/>
    <s v="INBOUND 147"/>
    <n v="85258336068"/>
    <s v="cxNOSSA;IN75147487;Riani dewi/085258336068;Tagihan gimmick tidak sesuai;no visit"/>
    <s v="AOSF;SPXRC01;PAK AJIS;089699096603; UG 20MBPS + ;220K"/>
    <s v="monic"/>
    <x v="5"/>
    <s v="adi"/>
    <s v="suami"/>
    <s v="Ya"/>
    <x v="3"/>
    <x v="6"/>
    <s v="pelanggan tidak pernah permintaan upspeed namun tagihan indihome pelanggan selalu naik"/>
    <s v="call reject(pelanggan tidak bersedia melanjutkan)"/>
    <x v="4"/>
    <m/>
    <m/>
    <x v="0"/>
    <m/>
    <m/>
    <x v="3"/>
    <x v="0"/>
    <x v="2"/>
  </r>
  <r>
    <s v="DIVRE 5"/>
    <n v="39"/>
    <s v="SURABAYA UTARA"/>
    <x v="0"/>
    <n v="3.0000000329560601E+19"/>
    <n v="3.0000000320951001E+19"/>
    <n v="152407311005"/>
    <s v="INETF10M"/>
    <s v="INETF20M"/>
    <d v="2020-09-30T00:00:00"/>
    <d v="2020-03-13T00:00:00"/>
    <n v="201"/>
    <s v="PLASA"/>
    <n v="87852571104"/>
    <s v="[PLSCSR;PL099168];GRD;GUNARSO; 081357942133 ;DG 2P 20MB KE STREAMIX TNP ADD ON CHNL;ABN 320K+PPN 10%;TAG OKTO TARIF LAMA;CS LILIS;TNP VST"/>
    <s v="PLS;SBU;SPNET;UPGRADE INET;20MB;200K;87852571104"/>
    <s v="monic"/>
    <x v="1"/>
    <s v="GUNARSO W"/>
    <s v="ybs"/>
    <s v="Ya"/>
    <x v="0"/>
    <x v="0"/>
    <s v="jarang dipakai"/>
    <m/>
    <x v="2"/>
    <n v="3"/>
    <m/>
    <x v="3"/>
    <n v="5"/>
    <m/>
    <x v="2"/>
    <x v="3"/>
    <x v="0"/>
  </r>
  <r>
    <s v="DIVRE 5"/>
    <n v="39"/>
    <s v="SURABAYA UTARA"/>
    <x v="0"/>
    <n v="3.00000003285596E+19"/>
    <n v="3.0000000324549399E+19"/>
    <n v="152451902217"/>
    <s v="INETF10M"/>
    <s v="INETF20M"/>
    <d v="2020-09-06T00:00:00"/>
    <d v="2020-06-17T00:00:00"/>
    <n v="81"/>
    <s v="CC WITEL"/>
    <n v="81218646691"/>
    <s v="CXNOSSA;IN74886278;Very Hidayat/081218646691;Tagihan melonjak;no visit"/>
    <s v="AOSF;SPXSF01;VERY HIDAYAT;081218646691; UG 20MBPS + ;210K"/>
    <s v="monic"/>
    <x v="5"/>
    <s v="Very Hidayat"/>
    <s v="ybs"/>
    <s v="Ya"/>
    <x v="3"/>
    <x v="6"/>
    <s v="tidak pernah permintaan upspeed,namun keupgrade sendiri"/>
    <m/>
    <x v="0"/>
    <n v="5"/>
    <m/>
    <x v="2"/>
    <n v="3"/>
    <m/>
    <x v="0"/>
    <x v="1"/>
    <x v="0"/>
  </r>
  <r>
    <s v="DIVRE 5"/>
    <n v="39"/>
    <s v="SURABAYA UTARA"/>
    <x v="0"/>
    <n v="3.0000000328591E+19"/>
    <n v="3.0000000319863702E+19"/>
    <n v="152433211995"/>
    <s v="INETC10M"/>
    <s v="INETF20M"/>
    <d v="2020-09-12T00:00:00"/>
    <d v="2020-02-12T00:00:00"/>
    <n v="213"/>
    <s v="PLASA"/>
    <n v="813368547960"/>
    <s v="PLS;LMG;NANDA; 085746157146 ;DOWNGRADE KE GAMERS 10MBPS;300.000 BLM PPN;PL98023;TDK PERLU KUNJUNGAN"/>
    <s v="OBC;CCW;YANI;AGREE INET20MB;813368547960"/>
    <s v="monic"/>
    <x v="3"/>
    <s v="Reiza Judis Pradana V"/>
    <s v="ybs"/>
    <s v="Ya"/>
    <x v="0"/>
    <x v="7"/>
    <s v="pemakaiannya tidak banyak"/>
    <m/>
    <x v="0"/>
    <n v="5"/>
    <m/>
    <x v="3"/>
    <n v="5"/>
    <m/>
    <x v="1"/>
    <x v="3"/>
    <x v="0"/>
  </r>
  <r>
    <s v="DIVRE 5"/>
    <n v="39"/>
    <s v="SURABAYA UTARA"/>
    <x v="0"/>
    <n v="3.00000003283311E+19"/>
    <n v="3.0000000326107099E+19"/>
    <n v="152413139568"/>
    <s v="INETF10M"/>
    <s v="INETF30M"/>
    <d v="2020-09-01T00:00:00"/>
    <d v="2020-07-15T00:00:00"/>
    <n v="48"/>
    <s v="PLASA"/>
    <n v="81233441896"/>
    <s v="PLSCSR:GTTST87:ADD ON MINIPACK JOWO, ADD ON KONSER, ADD ON INDINEWS, ADD ON INDIBASKETBALL, ADD ON EXTRA ADDON, ADD ON INDISPORT 2:PLS:DNY:AKTIVASI PAKET 320RB BLM PPN INET + TV 10MBPS SDH TERMASUK ADDON:AP IBU VICKY:CP 6281233441896:CSR DIO"/>
    <s v="CRL; MDN; U_INT; CN101296;vicky nurul avindra;081233441896:15072020; 30MBPS; Rp85.000; Dial to 081233441896"/>
    <s v="monic"/>
    <x v="2"/>
    <s v="vicky nurul avindra"/>
    <s v="ybs"/>
    <s v="Ya"/>
    <x v="0"/>
    <x v="7"/>
    <s v="hanya pemakaian sendiri"/>
    <m/>
    <x v="1"/>
    <n v="4"/>
    <m/>
    <x v="1"/>
    <n v="4"/>
    <m/>
    <x v="1"/>
    <x v="5"/>
    <x v="0"/>
  </r>
  <r>
    <s v="DIVRE 5"/>
    <n v="39"/>
    <s v="SURABAYA UTARA"/>
    <x v="0"/>
    <n v="3.0000000328728801E+19"/>
    <n v="3.0000000323837399E+19"/>
    <n v="152446210824"/>
    <s v="INETF20M"/>
    <s v="INETF30M"/>
    <d v="2020-09-15T00:00:00"/>
    <d v="2020-06-01T00:00:00"/>
    <n v="106"/>
    <s v="INBOUND 147"/>
    <n v="81216923382"/>
    <s v="i147;76496;MIG;Migrasi Paket Ke Paket Streamix Kecepatan 20 Mbps;Bapak Hadi;152446210824;081216923382;6/9/2020;08:10"/>
    <s v="i147;42364;UPG; permintaan upg speed dari 10 mbps ke 30 mbps varian baru;Bapak Hadi;152446210824; 081359348305 ;31/05/2020;18:04"/>
    <s v="monic"/>
    <x v="6"/>
    <s v="hadi"/>
    <s v="suami"/>
    <s v="Ya"/>
    <x v="2"/>
    <x v="9"/>
    <s v="ganti paket ke paket streamix"/>
    <m/>
    <x v="1"/>
    <n v="4"/>
    <m/>
    <x v="3"/>
    <n v="5"/>
    <m/>
    <x v="1"/>
    <x v="7"/>
    <x v="1"/>
  </r>
  <r>
    <s v="DIVRE 5"/>
    <n v="38"/>
    <s v="SURABAYA SELATAN"/>
    <x v="0"/>
    <n v="3.00000003283352E+19"/>
    <n v="3.0000000318467699E+19"/>
    <n v="152302200223"/>
    <s v="INETF20M"/>
    <s v="INETF50M"/>
    <d v="2020-09-01T00:00:00"/>
    <d v="2019-12-23T00:00:00"/>
    <n v="253"/>
    <s v="PLASA"/>
    <n v="81234419769"/>
    <s v="PLSCSR;PL098561;MYR;BAGUS AJI JAYA PAMUNGKAS;081234419769;DOWNSPEED 20 Mbps Rp 260000+PPN 10%+MATERAI 3000 TAG BULAN OKT MASIH TERHITUNG PROPORSIONAL DG PAKET LAMA"/>
    <s v="CRL;CW;AA011181;UpgradeSpeed 50Mbps;Bagus;081234419769;211219;Rp.110.000"/>
    <s v="monic"/>
    <x v="2"/>
    <s v="BAGUS AJI JAYA PAMUNGKAS"/>
    <s v="ybs"/>
    <s v="Ya"/>
    <x v="0"/>
    <x v="4"/>
    <s v="sudah tidak tinggal dirumah"/>
    <m/>
    <x v="1"/>
    <n v="4"/>
    <m/>
    <x v="1"/>
    <n v="4"/>
    <m/>
    <x v="1"/>
    <x v="3"/>
    <x v="0"/>
  </r>
  <r>
    <s v="DIVRE 5"/>
    <n v="38"/>
    <s v="SURABAYA SELATAN"/>
    <x v="0"/>
    <n v="3.0000000328870699E+19"/>
    <n v="3.0000000322806002E+19"/>
    <n v="152301245346"/>
    <s v="INETF10M"/>
    <s v="INETF40M"/>
    <d v="2020-09-14T00:00:00"/>
    <d v="2020-05-04T00:00:00"/>
    <n v="133"/>
    <s v="PLASA"/>
    <n v="81331165026"/>
    <s v="PLS;DNY;GTTST87;ADD SERVICE;IDH2P PAKET PHOENIX 10MB+TELP 300MNT;HARGA 280K BLM PPN;AP BP DRIYO:081331165026:CSR TERRY;KDBK;BUNDLING HALO"/>
    <s v="CRL;MLG;51343;lilik;081331165026;UP40MBPS;45K"/>
    <s v="monic"/>
    <x v="2"/>
    <s v="Driyo Palwoko A.MD"/>
    <s v="ybs"/>
    <s v="Ya"/>
    <x v="1"/>
    <x v="3"/>
    <m/>
    <m/>
    <x v="4"/>
    <m/>
    <m/>
    <x v="0"/>
    <m/>
    <m/>
    <x v="3"/>
    <x v="0"/>
    <x v="2"/>
  </r>
  <r>
    <s v="DIVRE 5"/>
    <n v="38"/>
    <s v="SURABAYA SELATAN"/>
    <x v="0"/>
    <n v="3.0000000329199702E+19"/>
    <n v="3.0000000328613802E+19"/>
    <n v="152307902625"/>
    <s v="INETF10M"/>
    <s v="INETF20M"/>
    <d v="2020-09-22T00:00:00"/>
    <d v="2020-09-07T00:00:00"/>
    <n v="15"/>
    <s v="PLASA"/>
    <n v="85230830884"/>
    <s v="PLSCSR;PL119864;ACHMAD ZAKARIA; 085230830884 ;ALIH PAKET INTERNET DAN USEETV 10 MBPS KEMBALI KE HARGA AWAL PROMO 260,000 + PPN 10% (TAGIHAN OKTOBER 2020 PROPORSIONAL)"/>
    <s v="crl;mlg;51347;MUHAMAD FAHMI;085230830884;20mbps;40k"/>
    <s v="monic"/>
    <x v="2"/>
    <s v="MUHAMAD FAHMI"/>
    <s v="ybs"/>
    <s v="Ya"/>
    <x v="0"/>
    <x v="7"/>
    <s v="di10mbps sudah cukup"/>
    <m/>
    <x v="1"/>
    <n v="4"/>
    <m/>
    <x v="1"/>
    <n v="4"/>
    <m/>
    <x v="1"/>
    <x v="0"/>
    <x v="27"/>
  </r>
  <r>
    <s v="DIVRE 5"/>
    <n v="39"/>
    <s v="SURABAYA UTARA"/>
    <x v="0"/>
    <n v="3.0000000329259999E+19"/>
    <n v="3.0000000321625899E+19"/>
    <n v="152401130032"/>
    <s v="INETF10M"/>
    <s v="INETF20M"/>
    <d v="2020-09-23T00:00:00"/>
    <d v="2020-04-04T00:00:00"/>
    <n v="172"/>
    <s v="PLASA"/>
    <n v="81216501763"/>
    <s v="[PLSCSR:PL124435];GRD;DARMA ARDYASA; 081216963170 ;DG 2P-1P INET ONLY 10MBPS HRGA 250000+PPN10%';STB TDK AKTIF SEJAK PSB;TAG OKTOBER PROPOSIONAL;CS ALYA"/>
    <s v="CRL;HH10893;20MBPS;DARMA;20K;081216501763;BSD"/>
    <s v="monic"/>
    <x v="2"/>
    <s v="DARMA ARDYASA"/>
    <s v="ybs"/>
    <s v="Ya"/>
    <x v="0"/>
    <x v="0"/>
    <s v="pekerjaannya sedikit berkurang"/>
    <m/>
    <x v="0"/>
    <n v="5"/>
    <m/>
    <x v="3"/>
    <n v="5"/>
    <m/>
    <x v="1"/>
    <x v="1"/>
    <x v="0"/>
  </r>
  <r>
    <s v="DIVRE 5"/>
    <n v="39"/>
    <s v="SURABAYA UTARA"/>
    <x v="0"/>
    <n v="3.0000000328677601E+19"/>
    <n v="3.00000003265181E+19"/>
    <n v="152433903708"/>
    <s v="INETF10M"/>
    <s v="INETF20M"/>
    <d v="2020-09-08T00:00:00"/>
    <d v="2020-07-23T00:00:00"/>
    <n v="47"/>
    <s v="CC WITEL"/>
    <n v="856484215100"/>
    <s v="cxnossa;IN75055208;Fitriah Nur Aini/ 08563011895 ;dwngrdae 10mb"/>
    <s v="CRL;MDN;U_INT;MA011094; fitri ; 08563011895 ;dial to 08563011895 ;20mbps; 25k"/>
    <s v="monic"/>
    <x v="2"/>
    <s v="fitri"/>
    <s v="istri"/>
    <s v="Ya"/>
    <x v="5"/>
    <x v="13"/>
    <s v="pelanggan diinformasikan  penambahan hanya 25k,ternyata penambahan 70k"/>
    <s v="(penambahan)25k"/>
    <x v="2"/>
    <n v="3"/>
    <m/>
    <x v="2"/>
    <n v="3"/>
    <m/>
    <x v="2"/>
    <x v="1"/>
    <x v="0"/>
  </r>
  <r>
    <s v="DIVRE 5"/>
    <n v="39"/>
    <s v="SURABAYA UTARA"/>
    <x v="0"/>
    <n v="3.0000000328345502E+19"/>
    <n v="3.0000000327557702E+19"/>
    <n v="152441210876"/>
    <s v="INETF10M"/>
    <s v="INETF20M"/>
    <d v="2020-09-02T00:00:00"/>
    <d v="2020-08-13T00:00:00"/>
    <n v="20"/>
    <s v="PLASA"/>
    <n v="81336167001"/>
    <s v="PLS;LMG;VEBRIANTI INTAN PURWASIH;081336167001;DOWNGRADE KE NET TV 10MBPS;320.000 BLM PPN;PL98023;TDK PERLU KUNJUNGAN"/>
    <s v="AOSF;SPXMT92;VEBRIANTI INTAN PURWASIH;081336167001; UG 20M + ;220K"/>
    <s v="monic"/>
    <x v="5"/>
    <s v="VEBRIANTI INTAN PURWASIH"/>
    <s v="ybs"/>
    <s v="Ya"/>
    <x v="3"/>
    <x v="6"/>
    <s v="pelanggan tidak mengetahui kalo diupgrade"/>
    <m/>
    <x v="6"/>
    <m/>
    <m/>
    <x v="2"/>
    <n v="3"/>
    <m/>
    <x v="0"/>
    <x v="0"/>
    <x v="0"/>
  </r>
  <r>
    <s v="DIVRE 5"/>
    <n v="39"/>
    <s v="SURABAYA UTARA"/>
    <x v="0"/>
    <n v="3.0000000328589201E+19"/>
    <n v="3.0000000327101301E+19"/>
    <n v="152418906813"/>
    <s v="INETF30M"/>
    <s v="INETF50M"/>
    <d v="2020-09-07T00:00:00"/>
    <d v="2020-08-07T00:00:00"/>
    <n v="31"/>
    <s v="PLASA"/>
    <n v="85211111073"/>
    <s v="CXNOSSA;IN74908539;monica /085211111073;pelanggan menginfokan tidak ada penawaran ataupun permintaan terkait upgarde speed ke 50mbps nya tersebut, pelanggan tidak terima tagihannya melonjak;no visit"/>
    <s v="AOSF;SPXMT92;MONIKA;085211111073; UG 50MBPS + ;462K"/>
    <s v="monic"/>
    <x v="5"/>
    <s v="monika"/>
    <s v="ybs"/>
    <s v="Ya"/>
    <x v="3"/>
    <x v="6"/>
    <s v="pelanggan tidak pernah permintaan upspeed,namun tiba-tiba tagihannya naik dengan sendirinya"/>
    <m/>
    <x v="0"/>
    <n v="5"/>
    <m/>
    <x v="2"/>
    <n v="3"/>
    <m/>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32" firstHeaderRow="1" firstDataRow="1" firstDataCol="1"/>
  <pivotFields count="34">
    <pivotField showAll="0"/>
    <pivotField showAll="0"/>
    <pivotField showAll="0"/>
    <pivotField showAll="0">
      <items count="6">
        <item x="1"/>
        <item x="4"/>
        <item x="2"/>
        <item x="3"/>
        <item x="0"/>
        <item t="default"/>
      </items>
    </pivotField>
    <pivotField showAll="0"/>
    <pivotField showAll="0"/>
    <pivotField showAll="0"/>
    <pivotField showAll="0"/>
    <pivotField showAll="0"/>
    <pivotField numFmtId="22" showAll="0"/>
    <pivotField numFmtId="22" showAll="0"/>
    <pivotField showAll="0" sortType="ascending" defaultSubtotal="0"/>
    <pivotField showAll="0"/>
    <pivotField showAll="0"/>
    <pivotField showAll="0"/>
    <pivotField showAll="0"/>
    <pivotField showAll="0"/>
    <pivotField showAll="0">
      <items count="8">
        <item x="6"/>
        <item x="3"/>
        <item x="0"/>
        <item x="1"/>
        <item x="5"/>
        <item x="2"/>
        <item x="4"/>
        <item t="default"/>
      </items>
    </pivotField>
    <pivotField showAll="0"/>
    <pivotField showAll="0"/>
    <pivotField showAll="0"/>
    <pivotField showAll="0">
      <items count="15">
        <item h="1" x="8"/>
        <item h="1" x="12"/>
        <item h="1" x="7"/>
        <item h="1" x="6"/>
        <item h="1" x="9"/>
        <item h="1" x="4"/>
        <item h="1" x="10"/>
        <item h="1" x="11"/>
        <item x="5"/>
        <item x="3"/>
        <item x="1"/>
        <item x="2"/>
        <item x="0"/>
        <item m="1" x="13"/>
        <item t="default"/>
      </items>
    </pivotField>
    <pivotField showAll="0">
      <items count="22">
        <item x="18"/>
        <item x="17"/>
        <item x="12"/>
        <item x="7"/>
        <item x="1"/>
        <item m="1" x="20"/>
        <item x="9"/>
        <item x="13"/>
        <item x="0"/>
        <item x="2"/>
        <item x="14"/>
        <item x="3"/>
        <item x="11"/>
        <item x="10"/>
        <item x="5"/>
        <item x="19"/>
        <item x="15"/>
        <item x="6"/>
        <item x="16"/>
        <item x="4"/>
        <item x="8"/>
        <item t="default"/>
      </items>
    </pivotField>
    <pivotField showAll="0"/>
    <pivotField showAll="0"/>
    <pivotField showAll="0">
      <items count="8">
        <item x="1"/>
        <item x="6"/>
        <item x="2"/>
        <item x="5"/>
        <item x="0"/>
        <item x="3"/>
        <item x="4"/>
        <item t="default"/>
      </items>
    </pivotField>
    <pivotField showAll="0"/>
    <pivotField showAll="0" defaultSubtotal="0"/>
    <pivotField showAll="0">
      <items count="7">
        <item x="2"/>
        <item x="1"/>
        <item x="4"/>
        <item x="3"/>
        <item x="5"/>
        <item x="0"/>
        <item t="default"/>
      </items>
    </pivotField>
    <pivotField showAll="0"/>
    <pivotField showAll="0"/>
    <pivotField showAll="0">
      <items count="6">
        <item x="1"/>
        <item x="0"/>
        <item x="2"/>
        <item x="4"/>
        <item x="3"/>
        <item t="default"/>
      </items>
    </pivotField>
    <pivotField showAll="0" defaultSubtotal="0">
      <items count="8">
        <item x="6"/>
        <item x="4"/>
        <item x="5"/>
        <item x="7"/>
        <item x="2"/>
        <item x="1"/>
        <item x="3"/>
        <item x="0"/>
      </items>
    </pivotField>
    <pivotField axis="axisRow" dataField="1" showAll="0" defaultSubtotal="0">
      <items count="28">
        <item x="0"/>
        <item x="24"/>
        <item x="15"/>
        <item x="3"/>
        <item x="4"/>
        <item x="21"/>
        <item x="7"/>
        <item x="11"/>
        <item x="16"/>
        <item x="12"/>
        <item x="23"/>
        <item x="13"/>
        <item x="22"/>
        <item x="1"/>
        <item x="26"/>
        <item x="5"/>
        <item x="8"/>
        <item x="18"/>
        <item x="14"/>
        <item x="10"/>
        <item x="9"/>
        <item x="17"/>
        <item x="6"/>
        <item x="27"/>
        <item x="25"/>
        <item x="19"/>
        <item x="20"/>
        <item x="2"/>
      </items>
    </pivotField>
  </pivotFields>
  <rowFields count="1">
    <field x="3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prose cabut sulit" fld="33"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4">
    <pivotField showAll="0">
      <items count="8">
        <item x="0"/>
        <item x="5"/>
        <item x="4"/>
        <item x="1"/>
        <item x="6"/>
        <item x="3"/>
        <item x="2"/>
        <item t="default"/>
      </items>
    </pivotField>
    <pivotField showAll="0"/>
    <pivotField showAll="0"/>
    <pivotField axis="axisRow" dataField="1" showAll="0">
      <items count="6">
        <item x="1"/>
        <item x="4"/>
        <item x="2"/>
        <item x="3"/>
        <item x="0"/>
        <item t="default"/>
      </items>
    </pivotField>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sortType="ascending">
      <items count="9">
        <item x="5"/>
        <item x="3"/>
        <item x="1"/>
        <item x="0"/>
        <item x="7"/>
        <item x="2"/>
        <item x="6"/>
        <item x="4"/>
        <item t="default"/>
      </items>
    </pivotField>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defaultSubtotal="0"/>
    <pivotField showAll="0" defaultSubtotal="0"/>
  </pivotFields>
  <rowFields count="1">
    <field x="3"/>
  </rowFields>
  <rowItems count="6">
    <i>
      <x/>
    </i>
    <i>
      <x v="1"/>
    </i>
    <i>
      <x v="2"/>
    </i>
    <i>
      <x v="3"/>
    </i>
    <i>
      <x v="4"/>
    </i>
    <i t="grand">
      <x/>
    </i>
  </rowItems>
  <colItems count="1">
    <i/>
  </colItems>
  <dataFields count="1">
    <dataField name="Count of ADDON" fld="3"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3"/>
  <sheetViews>
    <sheetView topLeftCell="AI40" zoomScale="90" zoomScaleNormal="90" workbookViewId="0">
      <selection activeCell="AV46" sqref="AV46:AW51"/>
    </sheetView>
  </sheetViews>
  <sheetFormatPr defaultRowHeight="15"/>
  <cols>
    <col min="1" max="1" width="108.7109375" customWidth="1"/>
    <col min="2" max="2" width="24" customWidth="1"/>
    <col min="3" max="3" width="18" customWidth="1"/>
    <col min="4" max="4" width="10.140625" customWidth="1"/>
    <col min="5" max="5" width="4.28515625" customWidth="1"/>
    <col min="6" max="6" width="9" customWidth="1"/>
    <col min="7" max="7" width="11.28515625" bestFit="1" customWidth="1"/>
    <col min="8" max="8" width="9" customWidth="1"/>
    <col min="9" max="9" width="11.28515625" bestFit="1" customWidth="1"/>
    <col min="10" max="10" width="5.7109375" customWidth="1"/>
    <col min="11" max="11" width="9.42578125" customWidth="1"/>
    <col min="12" max="12" width="11.5703125" bestFit="1" customWidth="1"/>
    <col min="16" max="16" width="11.28515625" bestFit="1" customWidth="1"/>
    <col min="17" max="17" width="9.140625" customWidth="1"/>
    <col min="20" max="21" width="9.140625" customWidth="1"/>
    <col min="24" max="24" width="15.140625" bestFit="1" customWidth="1"/>
    <col min="25" max="25" width="9.85546875" hidden="1" customWidth="1"/>
    <col min="26" max="26" width="10" bestFit="1" customWidth="1"/>
    <col min="27" max="27" width="5.5703125" bestFit="1" customWidth="1"/>
    <col min="31" max="31" width="39.5703125" bestFit="1" customWidth="1"/>
    <col min="33" max="33" width="36.42578125" customWidth="1"/>
    <col min="34" max="35" width="9.140625" style="45"/>
    <col min="36" max="36" width="17.28515625" bestFit="1" customWidth="1"/>
    <col min="48" max="48" width="42.42578125" bestFit="1" customWidth="1"/>
    <col min="52" max="52" width="17.7109375" customWidth="1"/>
  </cols>
  <sheetData>
    <row r="1" spans="1:53">
      <c r="M1" s="61" t="s">
        <v>120</v>
      </c>
      <c r="N1" s="61" t="s">
        <v>168</v>
      </c>
      <c r="P1" s="125" t="s">
        <v>122</v>
      </c>
      <c r="Q1" s="128" t="s">
        <v>123</v>
      </c>
      <c r="R1" s="129"/>
      <c r="S1" s="129"/>
      <c r="T1" s="129"/>
      <c r="U1" s="130"/>
      <c r="V1" s="126" t="s">
        <v>124</v>
      </c>
      <c r="X1" s="4" t="s">
        <v>123</v>
      </c>
      <c r="Y1" s="4" t="s">
        <v>125</v>
      </c>
      <c r="Z1" s="4" t="s">
        <v>126</v>
      </c>
      <c r="AA1" s="4" t="s">
        <v>127</v>
      </c>
      <c r="AB1" s="4" t="s">
        <v>128</v>
      </c>
      <c r="AC1" s="4" t="s">
        <v>129</v>
      </c>
      <c r="AE1" s="5" t="s">
        <v>36</v>
      </c>
      <c r="AF1" s="6">
        <v>3</v>
      </c>
      <c r="AG1" s="7" t="s">
        <v>130</v>
      </c>
      <c r="AH1" s="8" t="s">
        <v>124</v>
      </c>
      <c r="AI1" s="9" t="s">
        <v>129</v>
      </c>
      <c r="AJ1" t="s">
        <v>131</v>
      </c>
      <c r="AK1" t="s">
        <v>132</v>
      </c>
      <c r="AL1" s="5"/>
      <c r="AM1" s="6"/>
    </row>
    <row r="2" spans="1:53">
      <c r="E2" s="1"/>
      <c r="G2" s="1"/>
      <c r="H2" s="3"/>
      <c r="I2" s="1">
        <v>147</v>
      </c>
      <c r="J2" s="3">
        <v>4</v>
      </c>
      <c r="K2" s="3">
        <v>10</v>
      </c>
      <c r="M2" s="1">
        <v>0</v>
      </c>
      <c r="N2" s="3">
        <v>2</v>
      </c>
      <c r="P2" s="125"/>
      <c r="Q2" s="70" t="s">
        <v>148</v>
      </c>
      <c r="R2" s="81" t="s">
        <v>1834</v>
      </c>
      <c r="S2" s="81" t="s">
        <v>1836</v>
      </c>
      <c r="T2" s="81" t="s">
        <v>155</v>
      </c>
      <c r="U2" s="81" t="s">
        <v>1835</v>
      </c>
      <c r="V2" s="127"/>
      <c r="X2" s="10" t="s">
        <v>207</v>
      </c>
      <c r="Y2" s="11"/>
      <c r="Z2" s="12">
        <v>100</v>
      </c>
      <c r="AA2" s="12">
        <v>122</v>
      </c>
      <c r="AB2" s="10">
        <f>Z2+AA2</f>
        <v>222</v>
      </c>
      <c r="AC2" s="13">
        <f t="shared" ref="AC2" si="0">Z2/AB2*100</f>
        <v>45.045045045045043</v>
      </c>
      <c r="AE2" s="14" t="s">
        <v>180</v>
      </c>
      <c r="AF2" s="3">
        <v>3</v>
      </c>
      <c r="AG2" s="15" t="s">
        <v>68</v>
      </c>
      <c r="AH2" s="12">
        <v>18</v>
      </c>
      <c r="AI2" s="16">
        <f>AH2/30*12</f>
        <v>7.1999999999999993</v>
      </c>
      <c r="AJ2" s="1" t="s">
        <v>40</v>
      </c>
      <c r="AK2" s="3">
        <v>158</v>
      </c>
      <c r="AL2" s="14"/>
      <c r="AM2" s="3"/>
      <c r="AX2" t="s">
        <v>131</v>
      </c>
      <c r="AY2" t="s">
        <v>132</v>
      </c>
      <c r="AZ2" s="1"/>
      <c r="BA2" s="3"/>
    </row>
    <row r="3" spans="1:53">
      <c r="A3" s="2" t="s">
        <v>120</v>
      </c>
      <c r="B3" t="s">
        <v>1837</v>
      </c>
      <c r="H3" s="3"/>
      <c r="I3" s="1" t="s">
        <v>924</v>
      </c>
      <c r="J3" s="3">
        <v>14</v>
      </c>
      <c r="K3" s="3">
        <v>19</v>
      </c>
      <c r="M3" s="1">
        <v>1</v>
      </c>
      <c r="N3" s="3">
        <v>6</v>
      </c>
      <c r="P3" s="17" t="s">
        <v>39</v>
      </c>
      <c r="Q3" s="18">
        <f t="shared" ref="Q3:T7" si="1">Q16+Q25</f>
        <v>44</v>
      </c>
      <c r="R3" s="18">
        <f t="shared" si="1"/>
        <v>11</v>
      </c>
      <c r="S3" s="18">
        <f t="shared" si="1"/>
        <v>29</v>
      </c>
      <c r="T3" s="18">
        <f t="shared" si="1"/>
        <v>21</v>
      </c>
      <c r="U3" s="18">
        <f t="shared" ref="U3" si="2">U16+U25</f>
        <v>30</v>
      </c>
      <c r="V3" s="18">
        <f>SUM(Q3:U3)</f>
        <v>135</v>
      </c>
      <c r="X3" s="10" t="s">
        <v>1834</v>
      </c>
      <c r="Y3" s="11"/>
      <c r="Z3" s="12">
        <v>19</v>
      </c>
      <c r="AA3" s="12">
        <v>21</v>
      </c>
      <c r="AB3" s="10">
        <f t="shared" ref="AB3:AB6" si="3">Z3+AA3</f>
        <v>40</v>
      </c>
      <c r="AC3" s="13">
        <f t="shared" ref="AC3:AC6" si="4">Z3/AB3*100</f>
        <v>47.5</v>
      </c>
      <c r="AE3" s="5" t="s">
        <v>94</v>
      </c>
      <c r="AF3" s="6">
        <v>18</v>
      </c>
      <c r="AG3" s="15" t="s">
        <v>159</v>
      </c>
      <c r="AH3" s="12">
        <v>12</v>
      </c>
      <c r="AI3" s="16">
        <f>AH3/30*12</f>
        <v>4.8000000000000007</v>
      </c>
      <c r="AJ3" s="1" t="s">
        <v>56</v>
      </c>
      <c r="AK3" s="3">
        <v>39</v>
      </c>
      <c r="AL3" s="14"/>
      <c r="AM3" s="3"/>
      <c r="AX3" s="1" t="s">
        <v>108</v>
      </c>
      <c r="AY3" s="3">
        <v>67</v>
      </c>
      <c r="AZ3" s="1"/>
      <c r="BA3" s="3"/>
    </row>
    <row r="4" spans="1:53">
      <c r="A4" s="1" t="s">
        <v>93</v>
      </c>
      <c r="B4" s="3">
        <v>191</v>
      </c>
      <c r="H4" s="3"/>
      <c r="I4" s="1" t="s">
        <v>196</v>
      </c>
      <c r="J4" s="3">
        <v>35</v>
      </c>
      <c r="K4" s="3">
        <v>33</v>
      </c>
      <c r="M4" s="1">
        <v>2</v>
      </c>
      <c r="N4" s="3">
        <v>2</v>
      </c>
      <c r="O4">
        <v>10</v>
      </c>
      <c r="P4" s="19" t="s">
        <v>48</v>
      </c>
      <c r="Q4" s="18">
        <f t="shared" si="1"/>
        <v>18</v>
      </c>
      <c r="R4" s="18">
        <f t="shared" si="1"/>
        <v>0</v>
      </c>
      <c r="S4" s="18">
        <f t="shared" si="1"/>
        <v>24</v>
      </c>
      <c r="T4" s="18">
        <f t="shared" ref="T4" si="5">T17+T26</f>
        <v>27</v>
      </c>
      <c r="U4" s="18">
        <f t="shared" ref="U4" si="6">U17+U26</f>
        <v>16</v>
      </c>
      <c r="V4" s="18">
        <f t="shared" ref="V4:V9" si="7">SUM(Q4:U4)</f>
        <v>85</v>
      </c>
      <c r="X4" s="10" t="s">
        <v>1836</v>
      </c>
      <c r="Y4" s="11"/>
      <c r="Z4" s="12">
        <v>40</v>
      </c>
      <c r="AA4" s="12">
        <v>79</v>
      </c>
      <c r="AB4" s="10">
        <f t="shared" si="3"/>
        <v>119</v>
      </c>
      <c r="AC4" s="13">
        <f t="shared" si="4"/>
        <v>33.613445378151262</v>
      </c>
      <c r="AE4" s="14" t="s">
        <v>95</v>
      </c>
      <c r="AF4" s="3">
        <v>13</v>
      </c>
      <c r="AG4" s="7" t="s">
        <v>134</v>
      </c>
      <c r="AH4" s="4">
        <f>SUM(AH2:AH3)</f>
        <v>30</v>
      </c>
      <c r="AI4" s="9">
        <f>SUM(AI2:AI3)</f>
        <v>12</v>
      </c>
      <c r="AJ4" s="1" t="s">
        <v>67</v>
      </c>
      <c r="AK4" s="3">
        <v>30</v>
      </c>
      <c r="AL4" s="14"/>
      <c r="AM4" s="3"/>
      <c r="AX4" s="1" t="s">
        <v>109</v>
      </c>
      <c r="AY4" s="3">
        <v>63</v>
      </c>
      <c r="AZ4" s="1"/>
      <c r="BA4" s="3"/>
    </row>
    <row r="5" spans="1:53">
      <c r="A5" s="1" t="s">
        <v>1125</v>
      </c>
      <c r="B5" s="3">
        <v>1</v>
      </c>
      <c r="H5" s="3"/>
      <c r="I5" s="1" t="s">
        <v>116</v>
      </c>
      <c r="J5" s="3">
        <v>120</v>
      </c>
      <c r="K5" s="3">
        <v>166</v>
      </c>
      <c r="M5" s="1">
        <v>4</v>
      </c>
      <c r="N5" s="3">
        <v>1</v>
      </c>
      <c r="P5" s="19" t="s">
        <v>57</v>
      </c>
      <c r="Q5" s="18">
        <f t="shared" si="1"/>
        <v>27</v>
      </c>
      <c r="R5" s="18">
        <f t="shared" si="1"/>
        <v>29</v>
      </c>
      <c r="S5" s="18">
        <f t="shared" si="1"/>
        <v>31</v>
      </c>
      <c r="T5" s="18">
        <f t="shared" ref="T5" si="8">T18+T27</f>
        <v>8</v>
      </c>
      <c r="U5" s="18">
        <f t="shared" ref="U5" si="9">U18+U27</f>
        <v>6</v>
      </c>
      <c r="V5" s="18">
        <f t="shared" si="7"/>
        <v>101</v>
      </c>
      <c r="X5" s="10" t="s">
        <v>155</v>
      </c>
      <c r="Y5" s="11"/>
      <c r="Z5" s="12">
        <v>50</v>
      </c>
      <c r="AA5" s="12">
        <v>56</v>
      </c>
      <c r="AB5" s="10">
        <f t="shared" si="3"/>
        <v>106</v>
      </c>
      <c r="AC5" s="13">
        <f t="shared" si="4"/>
        <v>47.169811320754718</v>
      </c>
      <c r="AE5" s="14" t="s">
        <v>74</v>
      </c>
      <c r="AF5" s="3">
        <v>5</v>
      </c>
      <c r="AG5" s="23" t="s">
        <v>135</v>
      </c>
      <c r="AH5" s="24" t="s">
        <v>124</v>
      </c>
      <c r="AI5" s="24" t="s">
        <v>129</v>
      </c>
      <c r="AJ5" s="1" t="s">
        <v>94</v>
      </c>
      <c r="AK5" s="3">
        <v>18</v>
      </c>
      <c r="AX5" s="1" t="s">
        <v>103</v>
      </c>
      <c r="AY5" s="3">
        <v>46</v>
      </c>
      <c r="AZ5" s="1"/>
      <c r="BA5" s="3"/>
    </row>
    <row r="6" spans="1:53">
      <c r="A6" s="1" t="s">
        <v>869</v>
      </c>
      <c r="B6" s="3">
        <v>1</v>
      </c>
      <c r="H6" s="3"/>
      <c r="I6" s="1" t="s">
        <v>173</v>
      </c>
      <c r="J6" s="3">
        <v>7</v>
      </c>
      <c r="K6" s="3">
        <v>6</v>
      </c>
      <c r="M6" s="1">
        <v>6</v>
      </c>
      <c r="N6" s="3">
        <v>1</v>
      </c>
      <c r="P6" s="19" t="s">
        <v>28</v>
      </c>
      <c r="Q6" s="18">
        <f t="shared" si="1"/>
        <v>46</v>
      </c>
      <c r="R6" s="18">
        <f t="shared" si="1"/>
        <v>0</v>
      </c>
      <c r="S6" s="18">
        <f t="shared" si="1"/>
        <v>10</v>
      </c>
      <c r="T6" s="18">
        <f t="shared" ref="T6" si="10">T19+T28</f>
        <v>11</v>
      </c>
      <c r="U6" s="18">
        <f t="shared" ref="U6" si="11">U19+U28</f>
        <v>10</v>
      </c>
      <c r="V6" s="18">
        <f t="shared" si="7"/>
        <v>77</v>
      </c>
      <c r="X6" s="10" t="s">
        <v>1835</v>
      </c>
      <c r="Y6" s="11"/>
      <c r="Z6" s="12">
        <v>50</v>
      </c>
      <c r="AA6" s="12">
        <v>52</v>
      </c>
      <c r="AB6" s="10">
        <f t="shared" si="3"/>
        <v>102</v>
      </c>
      <c r="AC6" s="13">
        <f t="shared" si="4"/>
        <v>49.019607843137251</v>
      </c>
      <c r="AE6" s="5" t="s">
        <v>67</v>
      </c>
      <c r="AF6" s="6">
        <v>30</v>
      </c>
      <c r="AG6" s="15" t="s">
        <v>91</v>
      </c>
      <c r="AH6" s="12">
        <v>92</v>
      </c>
      <c r="AI6" s="25">
        <f>AH6/158*64</f>
        <v>37.265822784810126</v>
      </c>
      <c r="AJ6" s="1" t="s">
        <v>36</v>
      </c>
      <c r="AK6" s="3">
        <v>3</v>
      </c>
      <c r="AX6" s="1" t="s">
        <v>110</v>
      </c>
      <c r="AY6" s="3">
        <v>12</v>
      </c>
      <c r="AZ6" s="1"/>
      <c r="BA6" s="3"/>
    </row>
    <row r="7" spans="1:53">
      <c r="A7" s="1" t="s">
        <v>340</v>
      </c>
      <c r="B7" s="3">
        <v>1</v>
      </c>
      <c r="H7" s="3"/>
      <c r="I7" s="1" t="s">
        <v>32</v>
      </c>
      <c r="J7" s="3">
        <v>78</v>
      </c>
      <c r="K7" s="3">
        <v>91</v>
      </c>
      <c r="M7" s="1">
        <v>7</v>
      </c>
      <c r="N7" s="3">
        <v>2</v>
      </c>
      <c r="O7">
        <v>4</v>
      </c>
      <c r="P7" s="19" t="s">
        <v>46</v>
      </c>
      <c r="Q7" s="18">
        <f t="shared" si="1"/>
        <v>63</v>
      </c>
      <c r="R7" s="18">
        <f t="shared" si="1"/>
        <v>0</v>
      </c>
      <c r="S7" s="18">
        <f t="shared" si="1"/>
        <v>25</v>
      </c>
      <c r="T7" s="18">
        <f t="shared" ref="T7" si="12">T20+T29</f>
        <v>13</v>
      </c>
      <c r="U7" s="18">
        <f t="shared" ref="U7" si="13">U20+U29</f>
        <v>27</v>
      </c>
      <c r="V7" s="18">
        <f t="shared" si="7"/>
        <v>128</v>
      </c>
      <c r="X7" s="20" t="s">
        <v>134</v>
      </c>
      <c r="Y7" s="21">
        <f>SUM(Y2:Y6)</f>
        <v>0</v>
      </c>
      <c r="Z7" s="21">
        <f>SUM(Z2:Z6)</f>
        <v>259</v>
      </c>
      <c r="AA7" s="21">
        <f>SUM(AA2:AA6)</f>
        <v>330</v>
      </c>
      <c r="AB7" s="21">
        <f>SUM(AB2:AB6)</f>
        <v>589</v>
      </c>
      <c r="AC7" s="22">
        <f>Z7/AB7*100</f>
        <v>43.972835314091682</v>
      </c>
      <c r="AE7" s="14" t="s">
        <v>68</v>
      </c>
      <c r="AF7" s="3">
        <v>18</v>
      </c>
      <c r="AG7" s="15" t="s">
        <v>44</v>
      </c>
      <c r="AH7" s="12">
        <v>19</v>
      </c>
      <c r="AI7" s="25">
        <f t="shared" ref="AI7:AI12" si="14">AH7/158*64</f>
        <v>7.6962025316455698</v>
      </c>
      <c r="AJ7" s="1"/>
      <c r="AK7" s="3"/>
      <c r="AX7" s="1" t="s">
        <v>118</v>
      </c>
      <c r="AY7" s="3">
        <v>5</v>
      </c>
      <c r="AZ7" s="1"/>
      <c r="BA7" s="3"/>
    </row>
    <row r="8" spans="1:53">
      <c r="A8" s="1" t="s">
        <v>366</v>
      </c>
      <c r="B8" s="3">
        <v>1</v>
      </c>
      <c r="H8" s="3"/>
      <c r="I8" s="1" t="s">
        <v>114</v>
      </c>
      <c r="J8" s="3">
        <v>1</v>
      </c>
      <c r="K8" s="3">
        <v>1</v>
      </c>
      <c r="M8" s="1">
        <v>8</v>
      </c>
      <c r="N8" s="3">
        <v>1</v>
      </c>
      <c r="P8" s="19" t="s">
        <v>60</v>
      </c>
      <c r="Q8" s="18">
        <f t="shared" ref="Q8:U9" si="15">Q21+Q30</f>
        <v>5</v>
      </c>
      <c r="R8" s="18">
        <f t="shared" si="15"/>
        <v>0</v>
      </c>
      <c r="S8" s="18">
        <f t="shared" si="15"/>
        <v>0</v>
      </c>
      <c r="T8" s="18">
        <f t="shared" si="15"/>
        <v>11</v>
      </c>
      <c r="U8" s="18">
        <f t="shared" si="15"/>
        <v>2</v>
      </c>
      <c r="V8" s="18">
        <f t="shared" si="7"/>
        <v>18</v>
      </c>
      <c r="AE8" s="14" t="s">
        <v>159</v>
      </c>
      <c r="AF8" s="3">
        <v>12</v>
      </c>
      <c r="AG8" s="15" t="s">
        <v>112</v>
      </c>
      <c r="AH8" s="12">
        <v>19</v>
      </c>
      <c r="AI8" s="25">
        <f t="shared" si="14"/>
        <v>7.6962025316455698</v>
      </c>
      <c r="AJ8" s="1"/>
      <c r="AK8" s="3"/>
      <c r="AX8" s="1"/>
      <c r="AY8" s="3"/>
      <c r="AZ8" s="1"/>
      <c r="BA8" s="3"/>
    </row>
    <row r="9" spans="1:53">
      <c r="A9" s="1" t="s">
        <v>947</v>
      </c>
      <c r="B9" s="3">
        <v>1</v>
      </c>
      <c r="H9" s="3"/>
      <c r="I9" s="3"/>
      <c r="J9" s="3"/>
      <c r="K9" s="3"/>
      <c r="M9" s="1">
        <v>10</v>
      </c>
      <c r="N9" s="3">
        <v>1</v>
      </c>
      <c r="P9" s="19" t="s">
        <v>51</v>
      </c>
      <c r="Q9" s="18">
        <f t="shared" si="15"/>
        <v>19</v>
      </c>
      <c r="R9" s="18">
        <f t="shared" si="15"/>
        <v>0</v>
      </c>
      <c r="S9" s="18">
        <f t="shared" si="15"/>
        <v>0</v>
      </c>
      <c r="T9" s="18">
        <f t="shared" si="15"/>
        <v>15</v>
      </c>
      <c r="U9" s="18">
        <f t="shared" si="15"/>
        <v>11</v>
      </c>
      <c r="V9" s="18">
        <f t="shared" si="7"/>
        <v>45</v>
      </c>
      <c r="AE9" s="5" t="s">
        <v>56</v>
      </c>
      <c r="AF9" s="6">
        <v>39</v>
      </c>
      <c r="AG9" s="15" t="s">
        <v>191</v>
      </c>
      <c r="AH9" s="12">
        <v>15</v>
      </c>
      <c r="AI9" s="25">
        <f t="shared" si="14"/>
        <v>6.075949367088608</v>
      </c>
      <c r="AJ9" s="1"/>
      <c r="AK9" s="3"/>
    </row>
    <row r="10" spans="1:53">
      <c r="A10" s="1" t="s">
        <v>482</v>
      </c>
      <c r="B10" s="3">
        <v>1</v>
      </c>
      <c r="J10" s="3"/>
      <c r="K10" s="3"/>
      <c r="M10" s="1">
        <v>12</v>
      </c>
      <c r="N10" s="3">
        <v>1</v>
      </c>
      <c r="P10" s="27" t="s">
        <v>134</v>
      </c>
      <c r="Q10" s="28">
        <f>SUM(Q3:Q9)</f>
        <v>222</v>
      </c>
      <c r="R10" s="28">
        <f t="shared" ref="R10:S10" si="16">SUM(R3:R9)</f>
        <v>40</v>
      </c>
      <c r="S10" s="28">
        <f t="shared" si="16"/>
        <v>119</v>
      </c>
      <c r="T10" s="28">
        <f t="shared" ref="T10" si="17">SUM(T3:T9)</f>
        <v>106</v>
      </c>
      <c r="U10" s="28">
        <f t="shared" ref="U10" si="18">SUM(U3:U9)</f>
        <v>102</v>
      </c>
      <c r="V10" s="28">
        <f>SUM(V3:V9)</f>
        <v>589</v>
      </c>
      <c r="AE10" s="14" t="s">
        <v>59</v>
      </c>
      <c r="AF10" s="3">
        <v>19</v>
      </c>
      <c r="AG10" s="15" t="s">
        <v>137</v>
      </c>
      <c r="AH10" s="12">
        <v>9</v>
      </c>
      <c r="AI10" s="25">
        <f t="shared" si="14"/>
        <v>3.6455696202531644</v>
      </c>
      <c r="AJ10" s="1"/>
      <c r="AK10" s="3"/>
      <c r="AX10" t="s">
        <v>131</v>
      </c>
      <c r="AY10" t="s">
        <v>132</v>
      </c>
      <c r="AZ10" s="1"/>
      <c r="BA10" s="3"/>
    </row>
    <row r="11" spans="1:53">
      <c r="A11" s="1" t="s">
        <v>592</v>
      </c>
      <c r="B11" s="3">
        <v>1</v>
      </c>
      <c r="M11" s="1">
        <v>13</v>
      </c>
      <c r="N11" s="3">
        <v>2</v>
      </c>
      <c r="P11" s="32" t="s">
        <v>129</v>
      </c>
      <c r="Q11" s="33">
        <f>Q10/589*100</f>
        <v>37.691001697792871</v>
      </c>
      <c r="R11" s="33">
        <f t="shared" ref="R11:V11" si="19">R10/589*100</f>
        <v>6.7911714770797964</v>
      </c>
      <c r="S11" s="33">
        <f t="shared" si="19"/>
        <v>20.203735144312393</v>
      </c>
      <c r="T11" s="33">
        <f t="shared" si="19"/>
        <v>17.996604414261462</v>
      </c>
      <c r="U11" s="33">
        <f t="shared" si="19"/>
        <v>17.317487266553481</v>
      </c>
      <c r="V11" s="33">
        <f t="shared" si="19"/>
        <v>100</v>
      </c>
      <c r="AE11" s="14" t="s">
        <v>80</v>
      </c>
      <c r="AF11" s="3">
        <v>6</v>
      </c>
      <c r="AG11" s="15" t="s">
        <v>480</v>
      </c>
      <c r="AH11" s="12">
        <v>2</v>
      </c>
      <c r="AI11" s="25">
        <f t="shared" si="14"/>
        <v>0.810126582278481</v>
      </c>
      <c r="AJ11" s="1"/>
      <c r="AK11" s="3"/>
      <c r="AX11" s="1" t="s">
        <v>105</v>
      </c>
      <c r="AY11" s="3">
        <v>66</v>
      </c>
      <c r="AZ11" s="1"/>
      <c r="BA11" s="3"/>
    </row>
    <row r="12" spans="1:53">
      <c r="A12" s="1" t="s">
        <v>877</v>
      </c>
      <c r="B12" s="3">
        <v>1</v>
      </c>
      <c r="I12" s="1" t="s">
        <v>117</v>
      </c>
      <c r="J12" s="3">
        <v>100</v>
      </c>
      <c r="K12" s="3">
        <v>122</v>
      </c>
      <c r="M12" s="1">
        <v>14</v>
      </c>
      <c r="N12" s="3">
        <v>1</v>
      </c>
      <c r="O12">
        <v>6</v>
      </c>
      <c r="AE12" s="14" t="s">
        <v>183</v>
      </c>
      <c r="AF12" s="3">
        <v>5</v>
      </c>
      <c r="AG12" s="15" t="s">
        <v>165</v>
      </c>
      <c r="AH12" s="12">
        <v>2</v>
      </c>
      <c r="AI12" s="25">
        <f t="shared" si="14"/>
        <v>0.810126582278481</v>
      </c>
      <c r="AJ12" s="1"/>
      <c r="AK12" s="3"/>
      <c r="AX12" s="1" t="s">
        <v>41</v>
      </c>
      <c r="AY12" s="3">
        <v>66</v>
      </c>
      <c r="AZ12" s="1"/>
      <c r="BA12" s="3"/>
    </row>
    <row r="13" spans="1:53">
      <c r="A13" s="1" t="s">
        <v>676</v>
      </c>
      <c r="B13" s="3">
        <v>1</v>
      </c>
      <c r="E13" s="1"/>
      <c r="F13" s="3"/>
      <c r="G13" s="3"/>
      <c r="I13" s="1" t="s">
        <v>101</v>
      </c>
      <c r="J13" s="3">
        <v>19</v>
      </c>
      <c r="K13" s="3">
        <v>21</v>
      </c>
      <c r="M13" s="1">
        <v>15</v>
      </c>
      <c r="N13" s="3">
        <v>1</v>
      </c>
      <c r="AE13" s="14" t="s">
        <v>178</v>
      </c>
      <c r="AF13" s="3">
        <v>3</v>
      </c>
      <c r="AG13" s="29" t="s">
        <v>134</v>
      </c>
      <c r="AH13" s="30">
        <f>SUM(AH6:AH12)</f>
        <v>158</v>
      </c>
      <c r="AI13" s="31">
        <f>SUM(AI6:AI12)</f>
        <v>63.999999999999993</v>
      </c>
      <c r="AJ13" s="1"/>
      <c r="AK13" s="3"/>
      <c r="AX13" s="1" t="s">
        <v>62</v>
      </c>
      <c r="AY13" s="3">
        <v>54</v>
      </c>
      <c r="AZ13" s="1"/>
      <c r="BA13" s="3"/>
    </row>
    <row r="14" spans="1:53">
      <c r="A14" s="1" t="s">
        <v>1004</v>
      </c>
      <c r="B14" s="3">
        <v>1</v>
      </c>
      <c r="E14" s="1"/>
      <c r="F14" s="3"/>
      <c r="G14" s="3"/>
      <c r="I14" s="1" t="s">
        <v>30</v>
      </c>
      <c r="J14" s="3">
        <v>40</v>
      </c>
      <c r="K14" s="3">
        <v>79</v>
      </c>
      <c r="M14" s="1">
        <v>16</v>
      </c>
      <c r="N14" s="3">
        <v>2</v>
      </c>
      <c r="X14" s="4" t="s">
        <v>136</v>
      </c>
      <c r="Y14" s="4" t="s">
        <v>125</v>
      </c>
      <c r="Z14" s="4" t="s">
        <v>126</v>
      </c>
      <c r="AA14" s="4" t="s">
        <v>127</v>
      </c>
      <c r="AB14" s="4" t="s">
        <v>128</v>
      </c>
      <c r="AC14" s="4" t="s">
        <v>129</v>
      </c>
      <c r="AE14" s="14" t="s">
        <v>53</v>
      </c>
      <c r="AF14" s="3">
        <v>2</v>
      </c>
      <c r="AG14" s="34" t="s">
        <v>138</v>
      </c>
      <c r="AH14" s="35" t="s">
        <v>124</v>
      </c>
      <c r="AI14" s="35" t="s">
        <v>129</v>
      </c>
      <c r="AJ14" s="5"/>
      <c r="AK14" s="6"/>
      <c r="AX14" s="1" t="s">
        <v>66</v>
      </c>
      <c r="AY14" s="3">
        <v>3</v>
      </c>
      <c r="AZ14" s="1"/>
      <c r="BA14" s="3"/>
    </row>
    <row r="15" spans="1:53">
      <c r="A15" s="1" t="s">
        <v>762</v>
      </c>
      <c r="B15" s="3">
        <v>1</v>
      </c>
      <c r="E15" s="1"/>
      <c r="F15" s="3"/>
      <c r="G15" s="3"/>
      <c r="I15" s="1" t="s">
        <v>155</v>
      </c>
      <c r="J15" s="3">
        <v>50</v>
      </c>
      <c r="K15" s="3">
        <v>56</v>
      </c>
      <c r="M15" s="1">
        <v>17</v>
      </c>
      <c r="N15" s="3">
        <v>1</v>
      </c>
      <c r="Q15" s="81" t="s">
        <v>148</v>
      </c>
      <c r="R15" s="81" t="s">
        <v>1834</v>
      </c>
      <c r="S15" s="81" t="s">
        <v>1836</v>
      </c>
      <c r="T15" s="81" t="s">
        <v>155</v>
      </c>
      <c r="U15" s="81" t="s">
        <v>1835</v>
      </c>
      <c r="X15" s="10">
        <v>147</v>
      </c>
      <c r="Y15" s="26"/>
      <c r="Z15" s="12">
        <v>4</v>
      </c>
      <c r="AA15" s="12">
        <v>10</v>
      </c>
      <c r="AB15" s="10">
        <f t="shared" ref="AB15" si="20">Z15+AA15</f>
        <v>14</v>
      </c>
      <c r="AC15" s="13">
        <f t="shared" ref="AC15:AC22" si="21">Z15/AB15*100</f>
        <v>28.571428571428569</v>
      </c>
      <c r="AE15" s="14" t="s">
        <v>348</v>
      </c>
      <c r="AF15" s="3">
        <v>2</v>
      </c>
      <c r="AG15" s="15" t="s">
        <v>59</v>
      </c>
      <c r="AH15" s="12">
        <v>19</v>
      </c>
      <c r="AI15" s="36">
        <f>AH15/39*16</f>
        <v>7.7948717948717947</v>
      </c>
      <c r="AJ15" s="14"/>
      <c r="AK15" s="3"/>
      <c r="AX15" s="1" t="s">
        <v>37</v>
      </c>
      <c r="AY15" s="3">
        <v>6</v>
      </c>
      <c r="AZ15" s="1"/>
      <c r="BA15" s="3"/>
    </row>
    <row r="16" spans="1:53">
      <c r="A16" s="1" t="s">
        <v>960</v>
      </c>
      <c r="B16" s="3">
        <v>1</v>
      </c>
      <c r="E16" s="1"/>
      <c r="F16" s="3"/>
      <c r="G16" s="3"/>
      <c r="I16" s="1" t="s">
        <v>90</v>
      </c>
      <c r="J16" s="3">
        <v>50</v>
      </c>
      <c r="K16" s="3">
        <v>52</v>
      </c>
      <c r="M16" s="1">
        <v>18</v>
      </c>
      <c r="N16" s="3">
        <v>1</v>
      </c>
      <c r="P16" s="1" t="s">
        <v>39</v>
      </c>
      <c r="Q16" s="3">
        <v>22</v>
      </c>
      <c r="R16" s="3">
        <v>5</v>
      </c>
      <c r="S16" s="3">
        <v>9</v>
      </c>
      <c r="T16" s="3">
        <v>13</v>
      </c>
      <c r="U16" s="3">
        <v>17</v>
      </c>
      <c r="X16" s="10" t="s">
        <v>146</v>
      </c>
      <c r="Y16" s="26"/>
      <c r="Z16" s="12">
        <v>14</v>
      </c>
      <c r="AA16" s="12">
        <v>19</v>
      </c>
      <c r="AB16" s="10">
        <f t="shared" ref="AB16:AB21" si="22">Z16+AA16</f>
        <v>33</v>
      </c>
      <c r="AC16" s="13">
        <f t="shared" ref="AC16:AC21" si="23">Z16/AB16*100</f>
        <v>42.424242424242422</v>
      </c>
      <c r="AE16" s="14" t="s">
        <v>162</v>
      </c>
      <c r="AF16" s="3">
        <v>2</v>
      </c>
      <c r="AG16" s="15" t="s">
        <v>80</v>
      </c>
      <c r="AH16" s="12">
        <v>6</v>
      </c>
      <c r="AI16" s="36">
        <f t="shared" ref="AI16:AI21" si="24">AH16/39*16</f>
        <v>2.4615384615384617</v>
      </c>
      <c r="AJ16" s="5"/>
      <c r="AK16" s="6"/>
      <c r="AZ16" s="1"/>
      <c r="BA16" s="3"/>
    </row>
    <row r="17" spans="1:53">
      <c r="A17" s="1" t="s">
        <v>177</v>
      </c>
      <c r="B17" s="3">
        <v>5</v>
      </c>
      <c r="E17" s="1"/>
      <c r="F17" s="3"/>
      <c r="G17" s="3"/>
      <c r="M17" s="1">
        <v>19</v>
      </c>
      <c r="N17" s="3">
        <v>2</v>
      </c>
      <c r="P17" s="1" t="s">
        <v>48</v>
      </c>
      <c r="Q17" s="3">
        <v>9</v>
      </c>
      <c r="R17" s="3"/>
      <c r="S17" s="3">
        <v>9</v>
      </c>
      <c r="T17" s="3">
        <v>10</v>
      </c>
      <c r="U17" s="3">
        <v>8</v>
      </c>
      <c r="X17" s="10" t="s">
        <v>196</v>
      </c>
      <c r="Y17" s="26"/>
      <c r="Z17" s="12">
        <v>35</v>
      </c>
      <c r="AA17" s="12">
        <v>33</v>
      </c>
      <c r="AB17" s="10">
        <f t="shared" si="22"/>
        <v>68</v>
      </c>
      <c r="AC17" s="13">
        <f t="shared" si="23"/>
        <v>51.470588235294116</v>
      </c>
      <c r="AE17" s="5" t="s">
        <v>40</v>
      </c>
      <c r="AF17" s="6">
        <v>158</v>
      </c>
      <c r="AG17" s="15" t="s">
        <v>183</v>
      </c>
      <c r="AH17" s="12">
        <v>5</v>
      </c>
      <c r="AI17" s="36">
        <f t="shared" si="24"/>
        <v>2.0512820512820511</v>
      </c>
      <c r="AJ17" s="5" t="s">
        <v>157</v>
      </c>
      <c r="AK17" s="6">
        <v>50</v>
      </c>
      <c r="AX17" t="s">
        <v>131</v>
      </c>
      <c r="AY17" t="s">
        <v>132</v>
      </c>
    </row>
    <row r="18" spans="1:53">
      <c r="A18" s="1" t="s">
        <v>1161</v>
      </c>
      <c r="B18" s="3">
        <v>1</v>
      </c>
      <c r="E18" s="1"/>
      <c r="F18" s="3"/>
      <c r="G18" s="3"/>
      <c r="M18" s="1">
        <v>20</v>
      </c>
      <c r="N18" s="3">
        <v>4</v>
      </c>
      <c r="P18" s="1" t="s">
        <v>57</v>
      </c>
      <c r="Q18" s="3">
        <v>7</v>
      </c>
      <c r="R18" s="3">
        <v>14</v>
      </c>
      <c r="S18" s="3">
        <v>8</v>
      </c>
      <c r="T18" s="3">
        <v>3</v>
      </c>
      <c r="U18" s="3">
        <v>1</v>
      </c>
      <c r="X18" s="10" t="s">
        <v>116</v>
      </c>
      <c r="Y18" s="26"/>
      <c r="Z18" s="12">
        <v>120</v>
      </c>
      <c r="AA18" s="12">
        <v>166</v>
      </c>
      <c r="AB18" s="10">
        <f t="shared" si="22"/>
        <v>286</v>
      </c>
      <c r="AC18" s="13">
        <f t="shared" si="23"/>
        <v>41.95804195804196</v>
      </c>
      <c r="AE18" s="14" t="s">
        <v>91</v>
      </c>
      <c r="AF18" s="3">
        <v>92</v>
      </c>
      <c r="AG18" s="15" t="s">
        <v>178</v>
      </c>
      <c r="AH18" s="12">
        <v>3</v>
      </c>
      <c r="AI18" s="36">
        <f t="shared" si="24"/>
        <v>1.2307692307692308</v>
      </c>
      <c r="AJ18" s="14" t="s">
        <v>154</v>
      </c>
      <c r="AK18" s="3">
        <v>20</v>
      </c>
      <c r="AX18" s="1" t="s">
        <v>45</v>
      </c>
      <c r="AY18" s="3">
        <v>131</v>
      </c>
      <c r="AZ18" s="1"/>
      <c r="BA18" s="3"/>
    </row>
    <row r="19" spans="1:53">
      <c r="A19" s="1" t="s">
        <v>381</v>
      </c>
      <c r="B19" s="3">
        <v>1</v>
      </c>
      <c r="E19" s="1"/>
      <c r="F19" s="3"/>
      <c r="G19" s="3"/>
      <c r="I19" s="10" t="s">
        <v>147</v>
      </c>
      <c r="J19" s="12">
        <v>248</v>
      </c>
      <c r="K19" s="3"/>
      <c r="M19" s="1">
        <v>21</v>
      </c>
      <c r="N19" s="3">
        <v>3</v>
      </c>
      <c r="P19" s="1" t="s">
        <v>28</v>
      </c>
      <c r="Q19" s="3">
        <v>22</v>
      </c>
      <c r="R19" s="3"/>
      <c r="S19" s="3">
        <v>2</v>
      </c>
      <c r="T19" s="3">
        <v>7</v>
      </c>
      <c r="U19" s="3">
        <v>4</v>
      </c>
      <c r="X19" s="10" t="s">
        <v>139</v>
      </c>
      <c r="Y19" s="26"/>
      <c r="Z19" s="12">
        <v>7</v>
      </c>
      <c r="AA19" s="12">
        <v>6</v>
      </c>
      <c r="AB19" s="10">
        <f t="shared" si="22"/>
        <v>13</v>
      </c>
      <c r="AC19" s="13">
        <f t="shared" si="23"/>
        <v>53.846153846153847</v>
      </c>
      <c r="AE19" s="14" t="s">
        <v>44</v>
      </c>
      <c r="AF19" s="3">
        <v>19</v>
      </c>
      <c r="AG19" s="15" t="s">
        <v>53</v>
      </c>
      <c r="AH19" s="12">
        <v>2</v>
      </c>
      <c r="AI19" s="36">
        <f t="shared" si="24"/>
        <v>0.82051282051282048</v>
      </c>
      <c r="AJ19" s="14" t="s">
        <v>139</v>
      </c>
      <c r="AK19" s="3">
        <v>20</v>
      </c>
      <c r="AL19" s="5"/>
      <c r="AM19" s="6"/>
      <c r="AX19" s="1" t="s">
        <v>92</v>
      </c>
      <c r="AY19" s="3">
        <v>83</v>
      </c>
      <c r="AZ19" s="1"/>
      <c r="BA19" s="3"/>
    </row>
    <row r="20" spans="1:53">
      <c r="A20" s="1" t="s">
        <v>497</v>
      </c>
      <c r="B20" s="3">
        <v>1</v>
      </c>
      <c r="E20" s="1"/>
      <c r="F20" s="3"/>
      <c r="G20" s="3"/>
      <c r="I20" s="10" t="s">
        <v>115</v>
      </c>
      <c r="J20" s="12">
        <v>11</v>
      </c>
      <c r="K20" s="3"/>
      <c r="M20" s="1">
        <v>22</v>
      </c>
      <c r="N20" s="3">
        <v>2</v>
      </c>
      <c r="P20" s="1" t="s">
        <v>46</v>
      </c>
      <c r="Q20" s="3">
        <v>30</v>
      </c>
      <c r="R20" s="3"/>
      <c r="S20" s="3">
        <v>12</v>
      </c>
      <c r="T20" s="3">
        <v>5</v>
      </c>
      <c r="U20" s="3">
        <v>12</v>
      </c>
      <c r="X20" s="10" t="s">
        <v>32</v>
      </c>
      <c r="Y20" s="26"/>
      <c r="Z20" s="12">
        <v>78</v>
      </c>
      <c r="AA20" s="12">
        <v>95</v>
      </c>
      <c r="AB20" s="10">
        <f t="shared" si="22"/>
        <v>173</v>
      </c>
      <c r="AC20" s="13">
        <f t="shared" si="23"/>
        <v>45.086705202312139</v>
      </c>
      <c r="AE20" s="14" t="s">
        <v>112</v>
      </c>
      <c r="AF20" s="3">
        <v>19</v>
      </c>
      <c r="AG20" s="15" t="s">
        <v>348</v>
      </c>
      <c r="AH20" s="12">
        <v>2</v>
      </c>
      <c r="AI20" s="36">
        <f t="shared" si="24"/>
        <v>0.82051282051282048</v>
      </c>
      <c r="AJ20" s="14">
        <v>147</v>
      </c>
      <c r="AK20" s="3">
        <v>9</v>
      </c>
      <c r="AL20" s="14"/>
      <c r="AM20" s="3"/>
      <c r="AX20" s="1" t="s">
        <v>38</v>
      </c>
      <c r="AY20" s="3">
        <v>14</v>
      </c>
      <c r="AZ20" s="1"/>
      <c r="BA20" s="3"/>
    </row>
    <row r="21" spans="1:53">
      <c r="A21" s="1" t="s">
        <v>916</v>
      </c>
      <c r="B21" s="3">
        <v>1</v>
      </c>
      <c r="E21" s="1"/>
      <c r="F21" s="3"/>
      <c r="G21" s="3"/>
      <c r="I21" s="115"/>
      <c r="J21" s="116"/>
      <c r="M21" s="1">
        <v>24</v>
      </c>
      <c r="N21" s="3">
        <v>1</v>
      </c>
      <c r="P21" s="1" t="s">
        <v>60</v>
      </c>
      <c r="Q21" s="3">
        <v>2</v>
      </c>
      <c r="R21" s="3"/>
      <c r="S21" s="3"/>
      <c r="T21" s="3">
        <v>6</v>
      </c>
      <c r="U21" s="3">
        <v>1</v>
      </c>
      <c r="X21" s="10" t="s">
        <v>114</v>
      </c>
      <c r="Y21" s="26"/>
      <c r="Z21" s="12">
        <v>1</v>
      </c>
      <c r="AA21" s="12">
        <v>1</v>
      </c>
      <c r="AB21" s="10">
        <f t="shared" si="22"/>
        <v>2</v>
      </c>
      <c r="AC21" s="13">
        <f t="shared" si="23"/>
        <v>50</v>
      </c>
      <c r="AE21" s="14" t="s">
        <v>191</v>
      </c>
      <c r="AF21" s="3">
        <v>15</v>
      </c>
      <c r="AG21" s="15" t="s">
        <v>162</v>
      </c>
      <c r="AH21" s="12">
        <v>2</v>
      </c>
      <c r="AI21" s="36">
        <f t="shared" si="24"/>
        <v>0.82051282051282048</v>
      </c>
      <c r="AJ21" s="14" t="s">
        <v>146</v>
      </c>
      <c r="AK21" s="3">
        <v>1</v>
      </c>
      <c r="AL21" s="5"/>
      <c r="AM21" s="6"/>
      <c r="AX21" s="1"/>
      <c r="AY21" s="3"/>
      <c r="AZ21" s="1"/>
      <c r="BA21" s="3"/>
    </row>
    <row r="22" spans="1:53">
      <c r="A22" s="1" t="s">
        <v>786</v>
      </c>
      <c r="B22" s="3">
        <v>1</v>
      </c>
      <c r="E22" s="1"/>
      <c r="F22" s="3"/>
      <c r="G22" s="3"/>
      <c r="I22" s="117"/>
      <c r="J22" s="79"/>
      <c r="M22" s="1">
        <v>25</v>
      </c>
      <c r="N22" s="3">
        <v>2</v>
      </c>
      <c r="P22" s="1" t="s">
        <v>51</v>
      </c>
      <c r="Q22" s="3">
        <v>8</v>
      </c>
      <c r="R22" s="3"/>
      <c r="S22" s="3"/>
      <c r="T22" s="3">
        <v>6</v>
      </c>
      <c r="U22" s="3">
        <v>7</v>
      </c>
      <c r="X22" s="37" t="s">
        <v>134</v>
      </c>
      <c r="Y22" s="26"/>
      <c r="Z22" s="37">
        <f>SUM(Z15:Z21)</f>
        <v>259</v>
      </c>
      <c r="AA22" s="37">
        <f>SUM(AA15:AA21)</f>
        <v>330</v>
      </c>
      <c r="AB22" s="37">
        <f>SUM(AB15:AB21)</f>
        <v>589</v>
      </c>
      <c r="AC22" s="22">
        <f t="shared" si="21"/>
        <v>43.972835314091682</v>
      </c>
      <c r="AE22" s="14" t="s">
        <v>137</v>
      </c>
      <c r="AF22" s="3">
        <v>9</v>
      </c>
      <c r="AG22" s="38" t="s">
        <v>134</v>
      </c>
      <c r="AH22" s="35">
        <f>SUM(AH15:AH21)</f>
        <v>39</v>
      </c>
      <c r="AI22" s="39">
        <f>SUM(AI15:AI21)</f>
        <v>16</v>
      </c>
      <c r="AJ22" s="5"/>
      <c r="AK22" s="6"/>
      <c r="AL22" s="14"/>
      <c r="AM22" s="3"/>
      <c r="AX22" s="1"/>
      <c r="AY22" s="3"/>
      <c r="AZ22" s="1"/>
      <c r="BA22" s="3"/>
    </row>
    <row r="23" spans="1:53">
      <c r="A23" s="1" t="s">
        <v>585</v>
      </c>
      <c r="B23" s="3">
        <v>1</v>
      </c>
      <c r="M23" s="1">
        <v>26</v>
      </c>
      <c r="N23" s="3">
        <v>1</v>
      </c>
      <c r="AE23" s="14" t="s">
        <v>480</v>
      </c>
      <c r="AF23" s="3">
        <v>2</v>
      </c>
      <c r="AG23" s="40" t="s">
        <v>140</v>
      </c>
      <c r="AH23" s="41" t="s">
        <v>124</v>
      </c>
      <c r="AI23" s="41" t="s">
        <v>129</v>
      </c>
      <c r="AJ23" s="5"/>
      <c r="AK23" s="6"/>
      <c r="AL23" s="14"/>
      <c r="AM23" s="3"/>
      <c r="AX23" s="1"/>
      <c r="AY23" s="3"/>
    </row>
    <row r="24" spans="1:53">
      <c r="A24" s="1" t="s">
        <v>532</v>
      </c>
      <c r="B24" s="3">
        <v>1</v>
      </c>
      <c r="I24" s="1"/>
      <c r="J24" s="3"/>
      <c r="M24" s="1">
        <v>27</v>
      </c>
      <c r="N24" s="3">
        <v>2</v>
      </c>
      <c r="Q24" s="61"/>
      <c r="R24" s="61"/>
      <c r="S24" s="61"/>
      <c r="T24" s="61"/>
      <c r="U24" s="61"/>
      <c r="AE24" s="14" t="s">
        <v>165</v>
      </c>
      <c r="AF24" s="3">
        <v>2</v>
      </c>
      <c r="AG24" s="15" t="s">
        <v>95</v>
      </c>
      <c r="AH24" s="12">
        <v>13</v>
      </c>
      <c r="AI24" s="16">
        <f>AH24/18*7</f>
        <v>5.0555555555555554</v>
      </c>
      <c r="AJ24" s="14"/>
      <c r="AK24" s="3"/>
      <c r="AL24" s="14"/>
      <c r="AM24" s="3"/>
      <c r="AX24" s="1" t="s">
        <v>150</v>
      </c>
      <c r="AY24">
        <v>191</v>
      </c>
    </row>
    <row r="25" spans="1:53">
      <c r="A25" s="1" t="s">
        <v>912</v>
      </c>
      <c r="B25" s="3">
        <v>1</v>
      </c>
      <c r="M25" s="1">
        <v>28</v>
      </c>
      <c r="N25" s="3">
        <v>4</v>
      </c>
      <c r="P25" s="1" t="s">
        <v>39</v>
      </c>
      <c r="Q25" s="3">
        <v>22</v>
      </c>
      <c r="R25" s="3">
        <v>6</v>
      </c>
      <c r="S25" s="3">
        <v>20</v>
      </c>
      <c r="T25" s="3">
        <v>8</v>
      </c>
      <c r="U25" s="3">
        <v>13</v>
      </c>
      <c r="Z25" t="s">
        <v>126</v>
      </c>
      <c r="AA25">
        <f>Z22</f>
        <v>259</v>
      </c>
      <c r="AE25" s="14"/>
      <c r="AF25" s="3"/>
      <c r="AG25" s="15" t="s">
        <v>74</v>
      </c>
      <c r="AH25" s="12">
        <v>5</v>
      </c>
      <c r="AI25" s="16">
        <f>AH25/18*7</f>
        <v>1.9444444444444446</v>
      </c>
      <c r="AJ25" s="14"/>
      <c r="AK25" s="3"/>
      <c r="AL25" s="14"/>
      <c r="AM25" s="3"/>
      <c r="AX25" s="1" t="s">
        <v>174</v>
      </c>
      <c r="AY25">
        <v>26</v>
      </c>
    </row>
    <row r="26" spans="1:53">
      <c r="A26" s="1" t="s">
        <v>414</v>
      </c>
      <c r="B26" s="3">
        <v>1</v>
      </c>
      <c r="M26" s="1">
        <v>29</v>
      </c>
      <c r="N26" s="3">
        <v>1</v>
      </c>
      <c r="P26" s="1" t="s">
        <v>48</v>
      </c>
      <c r="Q26" s="3">
        <v>9</v>
      </c>
      <c r="R26" s="3"/>
      <c r="S26" s="3">
        <v>15</v>
      </c>
      <c r="T26" s="3">
        <v>17</v>
      </c>
      <c r="U26" s="3">
        <v>8</v>
      </c>
      <c r="Z26" t="s">
        <v>127</v>
      </c>
      <c r="AA26">
        <f>AA22</f>
        <v>330</v>
      </c>
      <c r="AE26" s="14"/>
      <c r="AF26" s="3"/>
      <c r="AG26" s="42" t="s">
        <v>134</v>
      </c>
      <c r="AH26" s="43">
        <f>SUM(AH24:AH25)</f>
        <v>18</v>
      </c>
      <c r="AI26" s="44">
        <f>SUM(AI24:AI25)</f>
        <v>7</v>
      </c>
      <c r="AJ26" s="14"/>
      <c r="AK26" s="3"/>
      <c r="AL26" s="14"/>
      <c r="AM26" s="3"/>
      <c r="AV26" s="1"/>
      <c r="AW26" s="3"/>
    </row>
    <row r="27" spans="1:53">
      <c r="A27" s="1" t="s">
        <v>1203</v>
      </c>
      <c r="B27" s="3">
        <v>1</v>
      </c>
      <c r="M27" s="1">
        <v>30</v>
      </c>
      <c r="N27" s="3">
        <v>2</v>
      </c>
      <c r="O27">
        <v>29</v>
      </c>
      <c r="P27" s="1" t="s">
        <v>57</v>
      </c>
      <c r="Q27" s="3">
        <v>20</v>
      </c>
      <c r="R27" s="3">
        <v>15</v>
      </c>
      <c r="S27" s="3">
        <v>23</v>
      </c>
      <c r="T27" s="3">
        <v>5</v>
      </c>
      <c r="U27" s="3">
        <v>5</v>
      </c>
      <c r="AE27" s="14"/>
      <c r="AF27" s="3"/>
      <c r="AG27" s="62" t="s">
        <v>149</v>
      </c>
      <c r="AH27" s="63" t="s">
        <v>124</v>
      </c>
      <c r="AI27" s="63" t="s">
        <v>129</v>
      </c>
      <c r="AJ27" s="14"/>
      <c r="AK27" s="3"/>
      <c r="AL27" s="14"/>
      <c r="AM27" s="3"/>
      <c r="AV27" s="1"/>
      <c r="AW27" s="3"/>
    </row>
    <row r="28" spans="1:53">
      <c r="A28" s="1" t="s">
        <v>1138</v>
      </c>
      <c r="B28" s="3">
        <v>1</v>
      </c>
      <c r="M28" s="1">
        <v>31</v>
      </c>
      <c r="N28" s="3">
        <v>3</v>
      </c>
      <c r="P28" s="1" t="s">
        <v>28</v>
      </c>
      <c r="Q28" s="3">
        <v>24</v>
      </c>
      <c r="R28" s="3"/>
      <c r="S28" s="3">
        <v>8</v>
      </c>
      <c r="T28" s="3">
        <v>4</v>
      </c>
      <c r="U28" s="3">
        <v>6</v>
      </c>
      <c r="AG28" s="15" t="s">
        <v>180</v>
      </c>
      <c r="AH28" s="12">
        <v>3</v>
      </c>
      <c r="AI28" s="16">
        <f>AH28/3*1</f>
        <v>1</v>
      </c>
      <c r="AJ28" s="14"/>
      <c r="AK28" s="3"/>
      <c r="AL28" s="5"/>
      <c r="AM28" s="6"/>
      <c r="AV28" s="1"/>
      <c r="AW28" s="3"/>
    </row>
    <row r="29" spans="1:53">
      <c r="A29" s="1" t="s">
        <v>919</v>
      </c>
      <c r="B29" s="3">
        <v>1</v>
      </c>
      <c r="M29" s="1">
        <v>32</v>
      </c>
      <c r="N29" s="3">
        <v>1</v>
      </c>
      <c r="P29" s="1" t="s">
        <v>46</v>
      </c>
      <c r="Q29" s="3">
        <v>33</v>
      </c>
      <c r="R29" s="3"/>
      <c r="S29" s="3">
        <v>13</v>
      </c>
      <c r="T29" s="3">
        <v>8</v>
      </c>
      <c r="U29" s="3">
        <v>15</v>
      </c>
      <c r="AG29" s="64" t="s">
        <v>134</v>
      </c>
      <c r="AH29" s="65">
        <f>SUM(AH28:AH28)</f>
        <v>3</v>
      </c>
      <c r="AI29" s="66">
        <f>SUM(AI28:AI28)</f>
        <v>1</v>
      </c>
      <c r="AJ29" s="5"/>
      <c r="AK29" s="6"/>
      <c r="AL29" s="14"/>
      <c r="AM29" s="3"/>
    </row>
    <row r="30" spans="1:53">
      <c r="A30" s="1" t="s">
        <v>929</v>
      </c>
      <c r="B30" s="3">
        <v>1</v>
      </c>
      <c r="M30" s="1">
        <v>33</v>
      </c>
      <c r="N30" s="3">
        <v>1</v>
      </c>
      <c r="P30" s="1" t="s">
        <v>60</v>
      </c>
      <c r="Q30" s="3">
        <v>3</v>
      </c>
      <c r="R30" s="3"/>
      <c r="S30" s="3"/>
      <c r="T30" s="3">
        <v>5</v>
      </c>
      <c r="U30" s="3">
        <v>1</v>
      </c>
      <c r="AG30" s="71"/>
      <c r="AH30" s="72"/>
      <c r="AI30" s="73"/>
      <c r="AJ30" s="14"/>
      <c r="AK30" s="3"/>
      <c r="AL30" s="14"/>
      <c r="AM30" s="3"/>
      <c r="AV30" s="1"/>
      <c r="AW30" s="3"/>
    </row>
    <row r="31" spans="1:53">
      <c r="A31" s="1" t="s">
        <v>1832</v>
      </c>
      <c r="B31" s="3"/>
      <c r="M31" s="1">
        <v>34</v>
      </c>
      <c r="N31" s="3">
        <v>2</v>
      </c>
      <c r="P31" s="1" t="s">
        <v>51</v>
      </c>
      <c r="Q31" s="3">
        <v>11</v>
      </c>
      <c r="R31" s="3"/>
      <c r="S31" s="3"/>
      <c r="T31" s="3">
        <v>9</v>
      </c>
      <c r="U31" s="3">
        <v>4</v>
      </c>
      <c r="AH31" s="46" t="s">
        <v>124</v>
      </c>
      <c r="AI31" s="46" t="s">
        <v>141</v>
      </c>
      <c r="AJ31" s="5" t="s">
        <v>90</v>
      </c>
      <c r="AK31" s="6">
        <v>210</v>
      </c>
      <c r="AL31" s="5"/>
      <c r="AM31" s="6"/>
      <c r="AV31" s="1"/>
      <c r="AW31" s="3"/>
    </row>
    <row r="32" spans="1:53">
      <c r="A32" s="1" t="s">
        <v>121</v>
      </c>
      <c r="B32" s="3">
        <v>221</v>
      </c>
      <c r="M32" s="1">
        <v>36</v>
      </c>
      <c r="N32" s="3">
        <v>2</v>
      </c>
      <c r="AE32" s="5" t="s">
        <v>90</v>
      </c>
      <c r="AF32" s="6">
        <v>50</v>
      </c>
      <c r="AG32" s="7" t="s">
        <v>143</v>
      </c>
      <c r="AH32" s="47"/>
      <c r="AI32" s="48"/>
      <c r="AJ32" s="14" t="s">
        <v>32</v>
      </c>
      <c r="AK32" s="3">
        <v>50</v>
      </c>
      <c r="AL32" s="14"/>
      <c r="AM32" s="3"/>
      <c r="AV32" s="1"/>
      <c r="AW32" s="3"/>
    </row>
    <row r="33" spans="13:53">
      <c r="M33" s="1">
        <v>37</v>
      </c>
      <c r="N33" s="3">
        <v>2</v>
      </c>
      <c r="Q33">
        <f>SUM(Q16:Q32)</f>
        <v>222</v>
      </c>
      <c r="R33">
        <f t="shared" ref="R33:U33" si="25">SUM(R16:R32)</f>
        <v>40</v>
      </c>
      <c r="S33">
        <f t="shared" si="25"/>
        <v>119</v>
      </c>
      <c r="T33">
        <f t="shared" si="25"/>
        <v>106</v>
      </c>
      <c r="U33">
        <f t="shared" si="25"/>
        <v>102</v>
      </c>
      <c r="AE33" s="49" t="s">
        <v>36</v>
      </c>
      <c r="AF33" s="50">
        <v>1</v>
      </c>
      <c r="AG33" s="51" t="s">
        <v>159</v>
      </c>
      <c r="AH33" s="12">
        <v>1</v>
      </c>
      <c r="AI33" s="16">
        <f>AH33/50*100</f>
        <v>2</v>
      </c>
      <c r="AJ33" s="14"/>
      <c r="AK33" s="3"/>
      <c r="AL33" s="14"/>
      <c r="AM33" s="3"/>
      <c r="AV33" s="1"/>
      <c r="AW33" s="3"/>
    </row>
    <row r="34" spans="13:53">
      <c r="M34" s="1">
        <v>38</v>
      </c>
      <c r="N34" s="3">
        <v>4</v>
      </c>
      <c r="AE34" s="54" t="s">
        <v>180</v>
      </c>
      <c r="AF34" s="3">
        <v>1</v>
      </c>
      <c r="AG34" s="51" t="s">
        <v>68</v>
      </c>
      <c r="AH34" s="12">
        <v>1</v>
      </c>
      <c r="AI34" s="16">
        <f>AH34/50*100</f>
        <v>2</v>
      </c>
      <c r="AJ34" s="14"/>
      <c r="AK34" s="3"/>
      <c r="AL34" s="5"/>
      <c r="AM34" s="6"/>
      <c r="AV34" s="1"/>
      <c r="AW34" s="3"/>
    </row>
    <row r="35" spans="13:53">
      <c r="M35" s="1">
        <v>39</v>
      </c>
      <c r="N35" s="3">
        <v>1</v>
      </c>
      <c r="AE35" s="49" t="s">
        <v>67</v>
      </c>
      <c r="AF35" s="50">
        <v>2</v>
      </c>
      <c r="AG35" s="29" t="s">
        <v>144</v>
      </c>
      <c r="AH35" s="52"/>
      <c r="AI35" s="53"/>
      <c r="AJ35" s="14"/>
      <c r="AK35" s="3"/>
      <c r="AL35" s="14"/>
      <c r="AM35" s="3"/>
      <c r="AV35" s="1"/>
      <c r="AW35" s="3"/>
    </row>
    <row r="36" spans="13:53">
      <c r="M36" s="1">
        <v>40</v>
      </c>
      <c r="N36" s="3">
        <v>1</v>
      </c>
      <c r="P36" s="61" t="s">
        <v>120</v>
      </c>
      <c r="Q36" s="61" t="s">
        <v>90</v>
      </c>
      <c r="R36" s="61" t="s">
        <v>30</v>
      </c>
      <c r="S36" s="61" t="s">
        <v>101</v>
      </c>
      <c r="T36" s="61" t="s">
        <v>155</v>
      </c>
      <c r="U36" s="61" t="s">
        <v>117</v>
      </c>
      <c r="AE36" s="54" t="s">
        <v>159</v>
      </c>
      <c r="AF36" s="3">
        <v>1</v>
      </c>
      <c r="AG36" s="51" t="s">
        <v>91</v>
      </c>
      <c r="AH36" s="12">
        <v>28</v>
      </c>
      <c r="AI36" s="16">
        <f t="shared" ref="AI36:AI40" si="26">AH36/50*100</f>
        <v>56.000000000000007</v>
      </c>
      <c r="AJ36" s="5" t="s">
        <v>30</v>
      </c>
      <c r="AK36" s="6">
        <v>196</v>
      </c>
      <c r="AL36" s="14"/>
      <c r="AM36" s="3"/>
      <c r="AV36" s="1"/>
      <c r="AW36" s="3"/>
    </row>
    <row r="37" spans="13:53">
      <c r="M37" s="1">
        <v>41</v>
      </c>
      <c r="N37" s="3">
        <v>1</v>
      </c>
      <c r="P37" s="1" t="s">
        <v>39</v>
      </c>
      <c r="Q37" s="3">
        <v>17</v>
      </c>
      <c r="R37" s="3">
        <v>9</v>
      </c>
      <c r="S37" s="3">
        <v>5</v>
      </c>
      <c r="T37" s="3">
        <v>13</v>
      </c>
      <c r="U37" s="3">
        <v>22</v>
      </c>
      <c r="AE37" s="54" t="s">
        <v>68</v>
      </c>
      <c r="AF37" s="3">
        <v>1</v>
      </c>
      <c r="AG37" s="51" t="s">
        <v>137</v>
      </c>
      <c r="AH37" s="12">
        <v>4</v>
      </c>
      <c r="AI37" s="16">
        <f t="shared" si="26"/>
        <v>8</v>
      </c>
      <c r="AJ37" s="14" t="s">
        <v>32</v>
      </c>
      <c r="AK37" s="3">
        <v>17</v>
      </c>
      <c r="AL37" s="14"/>
      <c r="AM37" s="3"/>
      <c r="AV37" s="1"/>
      <c r="AW37" s="3"/>
    </row>
    <row r="38" spans="13:53">
      <c r="M38" s="1">
        <v>42</v>
      </c>
      <c r="N38" s="3">
        <v>1</v>
      </c>
      <c r="P38" s="1" t="s">
        <v>48</v>
      </c>
      <c r="Q38" s="3">
        <v>8</v>
      </c>
      <c r="R38" s="3">
        <v>9</v>
      </c>
      <c r="S38" s="3"/>
      <c r="T38" s="3">
        <v>10</v>
      </c>
      <c r="U38" s="3">
        <v>9</v>
      </c>
      <c r="AE38" s="49" t="s">
        <v>56</v>
      </c>
      <c r="AF38" s="50">
        <v>11</v>
      </c>
      <c r="AG38" s="51" t="s">
        <v>112</v>
      </c>
      <c r="AH38" s="12">
        <v>2</v>
      </c>
      <c r="AI38" s="16">
        <f t="shared" si="26"/>
        <v>4</v>
      </c>
      <c r="AJ38" s="14" t="s">
        <v>116</v>
      </c>
      <c r="AK38" s="3">
        <v>15</v>
      </c>
      <c r="AL38" s="14"/>
      <c r="AM38" s="3"/>
      <c r="AV38" s="1"/>
      <c r="AW38" s="3"/>
    </row>
    <row r="39" spans="13:53">
      <c r="M39" s="1">
        <v>43</v>
      </c>
      <c r="N39" s="3">
        <v>1</v>
      </c>
      <c r="P39" s="1" t="s">
        <v>57</v>
      </c>
      <c r="Q39" s="3">
        <v>1</v>
      </c>
      <c r="R39" s="3">
        <v>8</v>
      </c>
      <c r="S39" s="3">
        <v>14</v>
      </c>
      <c r="T39" s="3">
        <v>3</v>
      </c>
      <c r="U39" s="3">
        <v>7</v>
      </c>
      <c r="AE39" s="54" t="s">
        <v>59</v>
      </c>
      <c r="AF39" s="3">
        <v>6</v>
      </c>
      <c r="AG39" s="51" t="s">
        <v>480</v>
      </c>
      <c r="AH39" s="12">
        <v>1</v>
      </c>
      <c r="AI39" s="16">
        <f t="shared" si="26"/>
        <v>2</v>
      </c>
      <c r="AJ39" s="14" t="s">
        <v>924</v>
      </c>
      <c r="AK39" s="3">
        <v>5</v>
      </c>
      <c r="AL39" s="14"/>
      <c r="AM39" s="3"/>
      <c r="AV39" s="1"/>
      <c r="AW39" s="3"/>
    </row>
    <row r="40" spans="13:53">
      <c r="M40" s="1">
        <v>44</v>
      </c>
      <c r="N40" s="3">
        <v>1</v>
      </c>
      <c r="P40" s="1" t="s">
        <v>28</v>
      </c>
      <c r="Q40" s="3">
        <v>4</v>
      </c>
      <c r="R40" s="3">
        <v>2</v>
      </c>
      <c r="S40" s="3"/>
      <c r="T40" s="3">
        <v>7</v>
      </c>
      <c r="U40" s="3">
        <v>22</v>
      </c>
      <c r="AE40" s="54" t="s">
        <v>162</v>
      </c>
      <c r="AF40" s="3">
        <v>2</v>
      </c>
      <c r="AG40" s="51" t="s">
        <v>44</v>
      </c>
      <c r="AH40" s="12">
        <v>1</v>
      </c>
      <c r="AI40" s="16">
        <f t="shared" si="26"/>
        <v>2</v>
      </c>
      <c r="AJ40" s="14">
        <v>147</v>
      </c>
      <c r="AK40" s="3">
        <v>1</v>
      </c>
      <c r="AL40" s="14"/>
      <c r="AM40" s="3"/>
      <c r="AV40" s="1"/>
      <c r="AW40" s="3"/>
    </row>
    <row r="41" spans="13:53">
      <c r="M41" s="1">
        <v>45</v>
      </c>
      <c r="N41" s="3">
        <v>2</v>
      </c>
      <c r="P41" s="1" t="s">
        <v>46</v>
      </c>
      <c r="Q41" s="3">
        <v>12</v>
      </c>
      <c r="R41" s="3">
        <v>12</v>
      </c>
      <c r="S41" s="3"/>
      <c r="T41" s="3">
        <v>5</v>
      </c>
      <c r="U41" s="3">
        <v>30</v>
      </c>
      <c r="AE41" s="54" t="s">
        <v>80</v>
      </c>
      <c r="AF41" s="3">
        <v>1</v>
      </c>
      <c r="AG41" s="38" t="s">
        <v>145</v>
      </c>
      <c r="AH41" s="35"/>
      <c r="AI41" s="55"/>
      <c r="AJ41" s="14" t="s">
        <v>139</v>
      </c>
      <c r="AK41" s="3">
        <v>1</v>
      </c>
      <c r="AV41" s="1"/>
      <c r="AW41" s="3"/>
    </row>
    <row r="42" spans="13:53">
      <c r="M42" s="1">
        <v>46</v>
      </c>
      <c r="N42" s="3">
        <v>2</v>
      </c>
      <c r="P42" s="1" t="s">
        <v>60</v>
      </c>
      <c r="Q42" s="3">
        <v>1</v>
      </c>
      <c r="R42" s="3"/>
      <c r="S42" s="3"/>
      <c r="T42" s="3">
        <v>6</v>
      </c>
      <c r="U42" s="3">
        <v>2</v>
      </c>
      <c r="AE42" s="54" t="s">
        <v>183</v>
      </c>
      <c r="AF42" s="3">
        <v>1</v>
      </c>
      <c r="AG42" s="51" t="s">
        <v>59</v>
      </c>
      <c r="AH42" s="12">
        <v>6</v>
      </c>
      <c r="AI42" s="16">
        <f t="shared" ref="AI42:AI46" si="27">AH42/50*100</f>
        <v>12</v>
      </c>
      <c r="AJ42" s="14" t="s">
        <v>114</v>
      </c>
      <c r="AK42" s="3">
        <v>1</v>
      </c>
      <c r="AV42" s="1"/>
      <c r="AW42" s="3"/>
    </row>
    <row r="43" spans="13:53">
      <c r="M43" s="1">
        <v>47</v>
      </c>
      <c r="N43" s="3">
        <v>2</v>
      </c>
      <c r="P43" s="1" t="s">
        <v>51</v>
      </c>
      <c r="Q43" s="3">
        <v>7</v>
      </c>
      <c r="R43" s="3"/>
      <c r="S43" s="3"/>
      <c r="T43" s="3">
        <v>6</v>
      </c>
      <c r="U43" s="3">
        <v>8</v>
      </c>
      <c r="Y43" s="61" t="s">
        <v>155</v>
      </c>
      <c r="AE43" s="54" t="s">
        <v>178</v>
      </c>
      <c r="AF43" s="3">
        <v>1</v>
      </c>
      <c r="AG43" s="51" t="s">
        <v>162</v>
      </c>
      <c r="AH43" s="12">
        <v>2</v>
      </c>
      <c r="AI43" s="16">
        <f t="shared" si="27"/>
        <v>4</v>
      </c>
      <c r="AJ43" s="5" t="s">
        <v>155</v>
      </c>
      <c r="AK43" s="6">
        <v>262</v>
      </c>
    </row>
    <row r="44" spans="13:53">
      <c r="M44" s="1">
        <v>48</v>
      </c>
      <c r="N44" s="3">
        <v>3</v>
      </c>
      <c r="Y44" s="3">
        <v>6</v>
      </c>
      <c r="AA44" s="5"/>
      <c r="AB44" s="6"/>
      <c r="AE44" s="49" t="s">
        <v>40</v>
      </c>
      <c r="AF44" s="50">
        <v>36</v>
      </c>
      <c r="AG44" s="51" t="s">
        <v>80</v>
      </c>
      <c r="AH44" s="12">
        <v>1</v>
      </c>
      <c r="AI44" s="16">
        <f t="shared" si="27"/>
        <v>2</v>
      </c>
      <c r="AJ44" s="14" t="s">
        <v>116</v>
      </c>
      <c r="AK44" s="3">
        <v>47</v>
      </c>
      <c r="AZ44" s="1"/>
      <c r="BA44" s="3"/>
    </row>
    <row r="45" spans="13:53">
      <c r="M45" s="1">
        <v>49</v>
      </c>
      <c r="N45" s="3">
        <v>1</v>
      </c>
      <c r="P45" s="61"/>
      <c r="Q45" s="61"/>
      <c r="R45" s="61"/>
      <c r="S45" s="61"/>
      <c r="T45" s="61"/>
      <c r="U45" s="61"/>
      <c r="Y45" s="3">
        <v>18</v>
      </c>
      <c r="AA45" s="49"/>
      <c r="AB45" s="50"/>
      <c r="AE45" s="54" t="s">
        <v>91</v>
      </c>
      <c r="AF45" s="3">
        <v>28</v>
      </c>
      <c r="AG45" s="51" t="s">
        <v>183</v>
      </c>
      <c r="AH45" s="12">
        <v>1</v>
      </c>
      <c r="AI45" s="16">
        <f t="shared" si="27"/>
        <v>2</v>
      </c>
      <c r="AJ45" s="14" t="s">
        <v>154</v>
      </c>
      <c r="AK45" s="3">
        <v>3</v>
      </c>
      <c r="AV45" s="4" t="s">
        <v>133</v>
      </c>
      <c r="AW45" s="4" t="s">
        <v>124</v>
      </c>
      <c r="AZ45" s="1"/>
      <c r="BA45" s="3"/>
    </row>
    <row r="46" spans="13:53">
      <c r="M46" s="1">
        <v>50</v>
      </c>
      <c r="N46" s="3">
        <v>1</v>
      </c>
      <c r="P46" s="1" t="s">
        <v>39</v>
      </c>
      <c r="Q46" s="3">
        <v>13</v>
      </c>
      <c r="R46" s="3">
        <v>20</v>
      </c>
      <c r="S46" s="3">
        <v>6</v>
      </c>
      <c r="T46" s="3">
        <v>8</v>
      </c>
      <c r="U46" s="3">
        <v>22</v>
      </c>
      <c r="Y46" s="3">
        <v>10</v>
      </c>
      <c r="AA46" s="54"/>
      <c r="AB46" s="3"/>
      <c r="AE46" s="54" t="s">
        <v>137</v>
      </c>
      <c r="AF46" s="3">
        <v>4</v>
      </c>
      <c r="AG46" s="51" t="s">
        <v>178</v>
      </c>
      <c r="AH46" s="12">
        <v>1</v>
      </c>
      <c r="AI46" s="16">
        <f t="shared" si="27"/>
        <v>2</v>
      </c>
      <c r="AJ46" s="14"/>
      <c r="AK46" s="3"/>
      <c r="AV46" s="10" t="s">
        <v>156</v>
      </c>
      <c r="AW46" s="12">
        <v>66</v>
      </c>
      <c r="AZ46" s="1"/>
      <c r="BA46" s="3"/>
    </row>
    <row r="47" spans="13:53">
      <c r="M47" s="1">
        <v>52</v>
      </c>
      <c r="N47" s="3">
        <v>1</v>
      </c>
      <c r="P47" s="1" t="s">
        <v>48</v>
      </c>
      <c r="Q47" s="3">
        <v>8</v>
      </c>
      <c r="R47" s="3">
        <v>15</v>
      </c>
      <c r="S47" s="3"/>
      <c r="T47" s="3">
        <v>17</v>
      </c>
      <c r="U47" s="3">
        <v>9</v>
      </c>
      <c r="Y47" s="3">
        <v>3</v>
      </c>
      <c r="AA47" s="49"/>
      <c r="AB47" s="50"/>
      <c r="AE47" s="54" t="s">
        <v>112</v>
      </c>
      <c r="AF47" s="3">
        <v>2</v>
      </c>
      <c r="AG47" s="67" t="s">
        <v>149</v>
      </c>
      <c r="AH47" s="68"/>
      <c r="AI47" s="69"/>
      <c r="AJ47" s="14"/>
      <c r="AK47" s="3"/>
      <c r="AV47" s="10" t="s">
        <v>306</v>
      </c>
      <c r="AW47" s="12">
        <v>20</v>
      </c>
      <c r="AZ47" s="1"/>
      <c r="BA47" s="3"/>
    </row>
    <row r="48" spans="13:53">
      <c r="M48" s="1">
        <v>53</v>
      </c>
      <c r="N48" s="3">
        <v>1</v>
      </c>
      <c r="P48" s="1" t="s">
        <v>57</v>
      </c>
      <c r="Q48" s="3">
        <v>5</v>
      </c>
      <c r="R48" s="3">
        <v>23</v>
      </c>
      <c r="S48" s="3">
        <v>15</v>
      </c>
      <c r="T48" s="3">
        <v>5</v>
      </c>
      <c r="U48" s="3">
        <v>20</v>
      </c>
      <c r="Y48" s="3">
        <v>5</v>
      </c>
      <c r="AA48" s="54"/>
      <c r="AB48" s="3"/>
      <c r="AE48" s="54" t="s">
        <v>480</v>
      </c>
      <c r="AF48" s="3">
        <v>1</v>
      </c>
      <c r="AG48" s="51" t="s">
        <v>180</v>
      </c>
      <c r="AH48" s="12">
        <v>1</v>
      </c>
      <c r="AI48" s="16">
        <f>AH48/50*100</f>
        <v>2</v>
      </c>
      <c r="AJ48" s="14"/>
      <c r="AK48" s="3"/>
      <c r="AV48" s="10" t="s">
        <v>172</v>
      </c>
      <c r="AW48" s="12">
        <v>10</v>
      </c>
      <c r="AZ48" s="1"/>
      <c r="BA48" s="3"/>
    </row>
    <row r="49" spans="13:53">
      <c r="M49" s="1">
        <v>54</v>
      </c>
      <c r="N49" s="3">
        <v>3</v>
      </c>
      <c r="P49" s="1" t="s">
        <v>28</v>
      </c>
      <c r="Q49" s="3">
        <v>6</v>
      </c>
      <c r="R49" s="3">
        <v>8</v>
      </c>
      <c r="S49" s="3"/>
      <c r="T49" s="3">
        <v>4</v>
      </c>
      <c r="U49" s="3">
        <v>24</v>
      </c>
      <c r="Y49" s="3">
        <v>17</v>
      </c>
      <c r="AA49" s="49"/>
      <c r="AB49" s="50"/>
      <c r="AE49" s="54" t="s">
        <v>44</v>
      </c>
      <c r="AF49" s="3">
        <v>1</v>
      </c>
      <c r="AG49" s="58" t="s">
        <v>142</v>
      </c>
      <c r="AH49" s="46">
        <f>SUM(AH33:AH48)</f>
        <v>50</v>
      </c>
      <c r="AI49" s="59">
        <f>SUM(AI33:AI48)</f>
        <v>100</v>
      </c>
      <c r="AJ49" s="14"/>
      <c r="AK49" s="3"/>
      <c r="AV49" s="10" t="s">
        <v>380</v>
      </c>
      <c r="AW49" s="12">
        <v>9</v>
      </c>
      <c r="AZ49" s="1"/>
      <c r="BA49" s="3"/>
    </row>
    <row r="50" spans="13:53">
      <c r="M50" s="1">
        <v>55</v>
      </c>
      <c r="N50" s="3">
        <v>2</v>
      </c>
      <c r="P50" s="1" t="s">
        <v>46</v>
      </c>
      <c r="Q50" s="3">
        <v>15</v>
      </c>
      <c r="R50" s="3">
        <v>13</v>
      </c>
      <c r="S50" s="3"/>
      <c r="T50" s="3">
        <v>8</v>
      </c>
      <c r="U50" s="3">
        <v>33</v>
      </c>
      <c r="Y50" s="3">
        <v>5</v>
      </c>
      <c r="AA50" s="54"/>
      <c r="AB50" s="3"/>
      <c r="AJ50" s="14"/>
      <c r="AK50" s="3"/>
      <c r="AV50" s="10" t="s">
        <v>170</v>
      </c>
      <c r="AW50" s="12">
        <v>9</v>
      </c>
      <c r="AZ50" s="1"/>
      <c r="BA50" s="3"/>
    </row>
    <row r="51" spans="13:53">
      <c r="M51" s="1">
        <v>56</v>
      </c>
      <c r="N51" s="3">
        <v>3</v>
      </c>
      <c r="P51" s="1" t="s">
        <v>60</v>
      </c>
      <c r="Q51" s="3">
        <v>1</v>
      </c>
      <c r="R51" s="3"/>
      <c r="S51" s="3"/>
      <c r="T51" s="3">
        <v>5</v>
      </c>
      <c r="U51" s="3">
        <v>3</v>
      </c>
      <c r="AA51" s="54"/>
      <c r="AB51" s="3"/>
      <c r="AH51" s="46" t="s">
        <v>124</v>
      </c>
      <c r="AI51" s="46" t="s">
        <v>141</v>
      </c>
      <c r="AJ51" s="14"/>
      <c r="AK51" s="3"/>
      <c r="AV51" s="10" t="s">
        <v>1124</v>
      </c>
      <c r="AW51" s="12">
        <v>2</v>
      </c>
      <c r="AZ51" s="1"/>
      <c r="BA51" s="3"/>
    </row>
    <row r="52" spans="13:53">
      <c r="M52" s="1">
        <v>57</v>
      </c>
      <c r="N52" s="3">
        <v>1</v>
      </c>
      <c r="P52" s="1" t="s">
        <v>51</v>
      </c>
      <c r="Q52" s="3">
        <v>4</v>
      </c>
      <c r="R52" s="3"/>
      <c r="S52" s="3"/>
      <c r="T52" s="3">
        <v>9</v>
      </c>
      <c r="U52" s="3">
        <v>11</v>
      </c>
      <c r="AA52" s="54"/>
      <c r="AB52" s="3"/>
      <c r="AE52" s="5" t="s">
        <v>30</v>
      </c>
      <c r="AF52" s="6">
        <v>36</v>
      </c>
      <c r="AG52" s="7" t="s">
        <v>143</v>
      </c>
      <c r="AH52" s="47"/>
      <c r="AI52" s="48"/>
      <c r="AV52" s="4" t="s">
        <v>134</v>
      </c>
      <c r="AW52" s="4">
        <f>SUM(AW46:AW51)</f>
        <v>116</v>
      </c>
      <c r="AZ52" s="1"/>
      <c r="BA52" s="3"/>
    </row>
    <row r="53" spans="13:53">
      <c r="M53" s="1">
        <v>58</v>
      </c>
      <c r="N53" s="3">
        <v>1</v>
      </c>
      <c r="AA53" s="49"/>
      <c r="AB53" s="50"/>
      <c r="AE53" s="49" t="s">
        <v>36</v>
      </c>
      <c r="AF53" s="50">
        <v>1</v>
      </c>
      <c r="AG53" s="51" t="s">
        <v>159</v>
      </c>
      <c r="AH53" s="12">
        <v>2</v>
      </c>
      <c r="AI53" s="16">
        <f>AH53/36*100</f>
        <v>5.5555555555555554</v>
      </c>
      <c r="AZ53" s="1"/>
      <c r="BA53" s="3"/>
    </row>
    <row r="54" spans="13:53">
      <c r="M54" s="1">
        <v>59</v>
      </c>
      <c r="N54" s="3">
        <v>2</v>
      </c>
      <c r="AA54" s="54"/>
      <c r="AB54" s="3"/>
      <c r="AE54" s="54" t="s">
        <v>180</v>
      </c>
      <c r="AF54" s="3">
        <v>1</v>
      </c>
      <c r="AG54" s="51" t="s">
        <v>68</v>
      </c>
      <c r="AH54" s="12">
        <v>1</v>
      </c>
      <c r="AI54" s="16">
        <f>AH54/36*100</f>
        <v>2.7777777777777777</v>
      </c>
      <c r="AJ54" s="5" t="s">
        <v>1834</v>
      </c>
      <c r="AK54" s="6">
        <v>150</v>
      </c>
      <c r="AZ54" s="1"/>
      <c r="BA54" s="3"/>
    </row>
    <row r="55" spans="13:53">
      <c r="M55" s="1">
        <v>60</v>
      </c>
      <c r="N55" s="3">
        <v>1</v>
      </c>
      <c r="AA55" s="54"/>
      <c r="AB55" s="3"/>
      <c r="AE55" s="49" t="s">
        <v>94</v>
      </c>
      <c r="AF55" s="50">
        <v>4</v>
      </c>
      <c r="AG55" s="29" t="s">
        <v>144</v>
      </c>
      <c r="AH55" s="52"/>
      <c r="AI55" s="53"/>
      <c r="AJ55" s="14"/>
      <c r="AK55" s="3"/>
      <c r="AZ55" s="1"/>
      <c r="BA55" s="3"/>
    </row>
    <row r="56" spans="13:53">
      <c r="M56" s="1">
        <v>61</v>
      </c>
      <c r="N56" s="3">
        <v>2</v>
      </c>
      <c r="AA56" s="54"/>
      <c r="AB56" s="3"/>
      <c r="AE56" s="54" t="s">
        <v>95</v>
      </c>
      <c r="AF56" s="3">
        <v>3</v>
      </c>
      <c r="AG56" s="51" t="s">
        <v>91</v>
      </c>
      <c r="AH56" s="12">
        <v>17</v>
      </c>
      <c r="AI56" s="16">
        <f t="shared" ref="AI56:AI59" si="28">AH56/36*100</f>
        <v>47.222222222222221</v>
      </c>
      <c r="AJ56" s="14" t="s">
        <v>196</v>
      </c>
      <c r="AK56" s="3">
        <v>10</v>
      </c>
      <c r="AV56" s="1"/>
      <c r="AW56" s="3"/>
      <c r="AZ56" s="1"/>
      <c r="BA56" s="3"/>
    </row>
    <row r="57" spans="13:53">
      <c r="M57" s="1">
        <v>62</v>
      </c>
      <c r="N57" s="3">
        <v>1</v>
      </c>
      <c r="AE57" s="54" t="s">
        <v>74</v>
      </c>
      <c r="AF57" s="3">
        <v>1</v>
      </c>
      <c r="AG57" s="51" t="s">
        <v>137</v>
      </c>
      <c r="AH57" s="12">
        <v>2</v>
      </c>
      <c r="AI57" s="16">
        <f t="shared" si="28"/>
        <v>5.5555555555555554</v>
      </c>
      <c r="AJ57" s="14" t="s">
        <v>116</v>
      </c>
      <c r="AK57" s="3">
        <v>9</v>
      </c>
      <c r="AV57" s="1" t="s">
        <v>380</v>
      </c>
      <c r="AW57" s="3">
        <v>9</v>
      </c>
      <c r="AZ57" s="1"/>
      <c r="BA57" s="3"/>
    </row>
    <row r="58" spans="13:53">
      <c r="M58" s="1">
        <v>63</v>
      </c>
      <c r="N58" s="3">
        <v>1</v>
      </c>
      <c r="AE58" s="49" t="s">
        <v>67</v>
      </c>
      <c r="AF58" s="50">
        <v>3</v>
      </c>
      <c r="AG58" s="51" t="s">
        <v>165</v>
      </c>
      <c r="AH58" s="12">
        <v>2</v>
      </c>
      <c r="AI58" s="16">
        <f t="shared" si="28"/>
        <v>5.5555555555555554</v>
      </c>
      <c r="AJ58" s="14"/>
      <c r="AK58" s="3"/>
      <c r="AV58" s="1" t="s">
        <v>170</v>
      </c>
      <c r="AW58" s="3">
        <v>9</v>
      </c>
      <c r="AZ58" s="1"/>
      <c r="BA58" s="3"/>
    </row>
    <row r="59" spans="13:53">
      <c r="M59" s="1">
        <v>64</v>
      </c>
      <c r="N59" s="3">
        <v>1</v>
      </c>
      <c r="AE59" s="54" t="s">
        <v>159</v>
      </c>
      <c r="AF59" s="3">
        <v>2</v>
      </c>
      <c r="AG59" s="51" t="s">
        <v>480</v>
      </c>
      <c r="AH59" s="12">
        <v>1</v>
      </c>
      <c r="AI59" s="16">
        <f t="shared" si="28"/>
        <v>2.7777777777777777</v>
      </c>
      <c r="AJ59" s="14"/>
      <c r="AK59" s="3"/>
      <c r="AL59" s="5"/>
      <c r="AM59" s="6"/>
      <c r="AV59" s="1" t="s">
        <v>1124</v>
      </c>
      <c r="AW59" s="3">
        <v>2</v>
      </c>
    </row>
    <row r="60" spans="13:53">
      <c r="M60" s="1">
        <v>65</v>
      </c>
      <c r="N60" s="3">
        <v>1</v>
      </c>
      <c r="AE60" s="54" t="s">
        <v>68</v>
      </c>
      <c r="AF60" s="3">
        <v>1</v>
      </c>
      <c r="AG60" s="38" t="s">
        <v>145</v>
      </c>
      <c r="AH60" s="35"/>
      <c r="AI60" s="55"/>
      <c r="AJ60" s="14"/>
      <c r="AK60" s="3"/>
      <c r="AL60" s="49"/>
      <c r="AM60" s="50"/>
      <c r="AV60" s="1" t="s">
        <v>172</v>
      </c>
      <c r="AW60" s="3">
        <v>10</v>
      </c>
    </row>
    <row r="61" spans="13:53">
      <c r="M61" s="1">
        <v>66</v>
      </c>
      <c r="N61" s="3">
        <v>1</v>
      </c>
      <c r="AE61" s="49" t="s">
        <v>56</v>
      </c>
      <c r="AF61" s="50">
        <v>6</v>
      </c>
      <c r="AG61" s="51" t="s">
        <v>80</v>
      </c>
      <c r="AH61" s="12">
        <v>3</v>
      </c>
      <c r="AI61" s="16">
        <f t="shared" ref="AI61:AI63" si="29">AH61/36*100</f>
        <v>8.3333333333333321</v>
      </c>
      <c r="AJ61" s="14"/>
      <c r="AK61" s="3"/>
      <c r="AL61" s="54"/>
      <c r="AM61" s="3"/>
      <c r="AV61" s="1" t="s">
        <v>156</v>
      </c>
      <c r="AW61" s="3">
        <v>66</v>
      </c>
    </row>
    <row r="62" spans="13:53">
      <c r="M62" s="1">
        <v>67</v>
      </c>
      <c r="N62" s="3">
        <v>2</v>
      </c>
      <c r="AE62" s="54" t="s">
        <v>80</v>
      </c>
      <c r="AF62" s="3">
        <v>3</v>
      </c>
      <c r="AG62" s="51" t="s">
        <v>59</v>
      </c>
      <c r="AH62" s="12">
        <v>2</v>
      </c>
      <c r="AI62" s="16">
        <f t="shared" si="29"/>
        <v>5.5555555555555554</v>
      </c>
      <c r="AJ62" s="5" t="s">
        <v>152</v>
      </c>
      <c r="AK62" s="6">
        <v>149</v>
      </c>
      <c r="AL62" s="54"/>
      <c r="AM62" s="3"/>
      <c r="AV62" s="1" t="s">
        <v>306</v>
      </c>
      <c r="AW62" s="3">
        <v>20</v>
      </c>
    </row>
    <row r="63" spans="13:53">
      <c r="M63" s="1">
        <v>68</v>
      </c>
      <c r="N63" s="3">
        <v>1</v>
      </c>
      <c r="AE63" s="54" t="s">
        <v>59</v>
      </c>
      <c r="AF63" s="3">
        <v>2</v>
      </c>
      <c r="AG63" s="51" t="s">
        <v>348</v>
      </c>
      <c r="AH63" s="12">
        <v>1</v>
      </c>
      <c r="AI63" s="16">
        <f t="shared" si="29"/>
        <v>2.7777777777777777</v>
      </c>
      <c r="AJ63" s="14" t="s">
        <v>146</v>
      </c>
      <c r="AK63" s="3">
        <v>20</v>
      </c>
      <c r="AL63" s="5"/>
      <c r="AM63" s="6"/>
      <c r="AV63" s="1"/>
      <c r="AW63" s="3"/>
    </row>
    <row r="64" spans="13:53" ht="13.5" customHeight="1">
      <c r="M64" s="1">
        <v>69</v>
      </c>
      <c r="N64" s="3">
        <v>2</v>
      </c>
      <c r="Q64" s="74">
        <v>60</v>
      </c>
      <c r="R64" s="74">
        <v>35</v>
      </c>
      <c r="S64" s="74">
        <v>45</v>
      </c>
      <c r="T64" s="74">
        <v>479</v>
      </c>
      <c r="AE64" s="54" t="s">
        <v>348</v>
      </c>
      <c r="AF64" s="3">
        <v>1</v>
      </c>
      <c r="AG64" s="56" t="s">
        <v>140</v>
      </c>
      <c r="AH64" s="57"/>
      <c r="AI64" s="60"/>
      <c r="AJ64" s="14">
        <v>147</v>
      </c>
      <c r="AK64" s="3">
        <v>13</v>
      </c>
      <c r="AL64" s="49"/>
      <c r="AM64" s="50"/>
      <c r="AV64" s="1"/>
      <c r="AW64" s="3"/>
    </row>
    <row r="65" spans="13:39">
      <c r="M65" s="1">
        <v>70</v>
      </c>
      <c r="N65" s="3">
        <v>1</v>
      </c>
      <c r="Q65" s="75">
        <f>Q64/1379*100</f>
        <v>4.3509789702683106</v>
      </c>
      <c r="R65" s="75">
        <f t="shared" ref="R65:T65" si="30">R64/1379*100</f>
        <v>2.5380710659898478</v>
      </c>
      <c r="S65" s="75">
        <f t="shared" si="30"/>
        <v>3.2632342277012323</v>
      </c>
      <c r="T65" s="75">
        <f t="shared" si="30"/>
        <v>34.735315445975345</v>
      </c>
      <c r="AE65" s="49" t="s">
        <v>40</v>
      </c>
      <c r="AF65" s="50">
        <v>22</v>
      </c>
      <c r="AG65" s="51" t="s">
        <v>95</v>
      </c>
      <c r="AH65" s="12">
        <v>3</v>
      </c>
      <c r="AI65" s="16">
        <f t="shared" ref="AI65:AI66" si="31">AH65/36*100</f>
        <v>8.3333333333333321</v>
      </c>
      <c r="AJ65" s="14" t="s">
        <v>32</v>
      </c>
      <c r="AK65" s="3">
        <v>5</v>
      </c>
      <c r="AL65" s="54"/>
      <c r="AM65" s="3"/>
    </row>
    <row r="66" spans="13:39">
      <c r="M66" s="1">
        <v>71</v>
      </c>
      <c r="N66" s="3">
        <v>3</v>
      </c>
      <c r="AE66" s="54" t="s">
        <v>91</v>
      </c>
      <c r="AF66" s="3">
        <v>17</v>
      </c>
      <c r="AG66" s="51" t="s">
        <v>74</v>
      </c>
      <c r="AH66" s="12">
        <v>1</v>
      </c>
      <c r="AI66" s="16">
        <f t="shared" si="31"/>
        <v>2.7777777777777777</v>
      </c>
      <c r="AJ66" s="14" t="s">
        <v>116</v>
      </c>
      <c r="AK66" s="3">
        <v>2</v>
      </c>
      <c r="AL66" s="54"/>
      <c r="AM66" s="3"/>
    </row>
    <row r="67" spans="13:39">
      <c r="M67" s="1">
        <v>73</v>
      </c>
      <c r="N67" s="3">
        <v>2</v>
      </c>
      <c r="AE67" s="54" t="s">
        <v>137</v>
      </c>
      <c r="AF67" s="3">
        <v>2</v>
      </c>
      <c r="AG67" s="67" t="s">
        <v>149</v>
      </c>
      <c r="AH67" s="68"/>
      <c r="AI67" s="69"/>
      <c r="AJ67" s="14" t="s">
        <v>113</v>
      </c>
      <c r="AK67" s="3">
        <v>1</v>
      </c>
      <c r="AL67" s="54"/>
      <c r="AM67" s="3"/>
    </row>
    <row r="68" spans="13:39">
      <c r="M68" s="1">
        <v>74</v>
      </c>
      <c r="N68" s="3">
        <v>2</v>
      </c>
      <c r="AE68" s="54" t="s">
        <v>165</v>
      </c>
      <c r="AF68" s="3">
        <v>2</v>
      </c>
      <c r="AG68" s="51" t="s">
        <v>180</v>
      </c>
      <c r="AH68" s="12">
        <v>1</v>
      </c>
      <c r="AI68" s="16">
        <f>AH68/36*100</f>
        <v>2.7777777777777777</v>
      </c>
      <c r="AJ68" s="14" t="s">
        <v>139</v>
      </c>
      <c r="AK68" s="3">
        <v>1</v>
      </c>
      <c r="AL68" s="14"/>
      <c r="AM68" s="3"/>
    </row>
    <row r="69" spans="13:39">
      <c r="M69" s="1">
        <v>75</v>
      </c>
      <c r="N69" s="3">
        <v>1</v>
      </c>
      <c r="AE69" s="54" t="s">
        <v>480</v>
      </c>
      <c r="AF69" s="3">
        <v>1</v>
      </c>
      <c r="AG69" s="58" t="s">
        <v>142</v>
      </c>
      <c r="AH69" s="46">
        <f>SUM(AH53:AH68)</f>
        <v>36</v>
      </c>
      <c r="AI69" s="59">
        <f>SUM(AI53:AI68)</f>
        <v>99.999999999999972</v>
      </c>
      <c r="AJ69" s="80" t="s">
        <v>114</v>
      </c>
      <c r="AK69" s="3">
        <v>1</v>
      </c>
      <c r="AL69" s="14"/>
      <c r="AM69" s="3"/>
    </row>
    <row r="70" spans="13:39">
      <c r="M70" s="1">
        <v>76</v>
      </c>
      <c r="N70" s="3">
        <v>1</v>
      </c>
    </row>
    <row r="71" spans="13:39">
      <c r="M71" s="1">
        <v>77</v>
      </c>
      <c r="N71" s="3">
        <v>2</v>
      </c>
      <c r="AH71" s="46" t="s">
        <v>124</v>
      </c>
      <c r="AI71" s="46" t="s">
        <v>141</v>
      </c>
      <c r="AJ71" s="5" t="s">
        <v>117</v>
      </c>
      <c r="AK71" s="6">
        <v>201</v>
      </c>
    </row>
    <row r="72" spans="13:39">
      <c r="M72" s="1">
        <v>78</v>
      </c>
      <c r="N72" s="3">
        <v>1</v>
      </c>
      <c r="AE72" s="5" t="s">
        <v>101</v>
      </c>
      <c r="AF72" s="6">
        <v>18</v>
      </c>
      <c r="AG72" s="7" t="s">
        <v>143</v>
      </c>
      <c r="AH72" s="47"/>
      <c r="AI72" s="48"/>
      <c r="AJ72" s="14" t="s">
        <v>116</v>
      </c>
      <c r="AK72" s="3">
        <v>49</v>
      </c>
    </row>
    <row r="73" spans="13:39">
      <c r="M73" s="1">
        <v>79</v>
      </c>
      <c r="N73" s="3">
        <v>1</v>
      </c>
      <c r="AE73" s="49" t="s">
        <v>67</v>
      </c>
      <c r="AF73" s="50">
        <v>1</v>
      </c>
      <c r="AG73" s="51" t="s">
        <v>68</v>
      </c>
      <c r="AH73" s="12">
        <v>1</v>
      </c>
      <c r="AI73" s="25">
        <f>AH73/18*100</f>
        <v>5.5555555555555554</v>
      </c>
      <c r="AJ73" s="14" t="s">
        <v>196</v>
      </c>
      <c r="AK73" s="3">
        <v>22</v>
      </c>
    </row>
    <row r="74" spans="13:39">
      <c r="M74" s="1">
        <v>81</v>
      </c>
      <c r="N74" s="3">
        <v>2</v>
      </c>
      <c r="AA74" s="49"/>
      <c r="AB74" s="50"/>
      <c r="AE74" s="54" t="s">
        <v>68</v>
      </c>
      <c r="AF74" s="3">
        <v>1</v>
      </c>
      <c r="AG74" s="29" t="s">
        <v>144</v>
      </c>
      <c r="AH74" s="52"/>
      <c r="AI74" s="53"/>
      <c r="AJ74" s="14" t="s">
        <v>32</v>
      </c>
      <c r="AK74" s="3">
        <v>11</v>
      </c>
    </row>
    <row r="75" spans="13:39">
      <c r="M75" s="1">
        <v>82</v>
      </c>
      <c r="N75" s="3">
        <v>1</v>
      </c>
      <c r="AA75" s="54"/>
      <c r="AB75" s="3"/>
      <c r="AE75" s="49" t="s">
        <v>56</v>
      </c>
      <c r="AF75" s="50">
        <v>2</v>
      </c>
      <c r="AG75" s="51" t="s">
        <v>91</v>
      </c>
      <c r="AH75" s="12">
        <v>11</v>
      </c>
      <c r="AI75" s="25">
        <f t="shared" ref="AI75:AI78" si="32">AH75/18*100</f>
        <v>61.111111111111114</v>
      </c>
      <c r="AJ75" s="14" t="s">
        <v>924</v>
      </c>
      <c r="AK75" s="3">
        <v>9</v>
      </c>
    </row>
    <row r="76" spans="13:39">
      <c r="M76" s="1">
        <v>84</v>
      </c>
      <c r="N76" s="3">
        <v>2</v>
      </c>
      <c r="AA76" s="54"/>
      <c r="AB76" s="3"/>
      <c r="AE76" s="54" t="s">
        <v>59</v>
      </c>
      <c r="AF76" s="3">
        <v>1</v>
      </c>
      <c r="AG76" s="51" t="s">
        <v>44</v>
      </c>
      <c r="AH76" s="12">
        <v>2</v>
      </c>
      <c r="AI76" s="25">
        <f t="shared" si="32"/>
        <v>11.111111111111111</v>
      </c>
      <c r="AJ76" s="14" t="s">
        <v>139</v>
      </c>
      <c r="AK76" s="3">
        <v>6</v>
      </c>
    </row>
    <row r="77" spans="13:39">
      <c r="M77" s="1">
        <v>85</v>
      </c>
      <c r="N77" s="3">
        <v>2</v>
      </c>
      <c r="AA77" s="49"/>
      <c r="AB77" s="50"/>
      <c r="AE77" s="54" t="s">
        <v>178</v>
      </c>
      <c r="AF77" s="3">
        <v>1</v>
      </c>
      <c r="AG77" s="51" t="s">
        <v>137</v>
      </c>
      <c r="AH77" s="12">
        <v>1</v>
      </c>
      <c r="AI77" s="25">
        <f t="shared" si="32"/>
        <v>5.5555555555555554</v>
      </c>
      <c r="AJ77" s="14">
        <v>147</v>
      </c>
      <c r="AK77" s="3">
        <v>3</v>
      </c>
    </row>
    <row r="78" spans="13:39">
      <c r="M78" s="1">
        <v>86</v>
      </c>
      <c r="N78" s="3">
        <v>1</v>
      </c>
      <c r="AA78" s="54"/>
      <c r="AB78" s="3"/>
      <c r="AE78" s="49" t="s">
        <v>40</v>
      </c>
      <c r="AF78" s="50">
        <v>15</v>
      </c>
      <c r="AG78" s="51" t="s">
        <v>112</v>
      </c>
      <c r="AH78" s="12">
        <v>1</v>
      </c>
      <c r="AI78" s="25">
        <f t="shared" si="32"/>
        <v>5.5555555555555554</v>
      </c>
      <c r="AJ78" s="14"/>
      <c r="AK78" s="3"/>
    </row>
    <row r="79" spans="13:39">
      <c r="M79" s="1">
        <v>88</v>
      </c>
      <c r="N79" s="3">
        <v>2</v>
      </c>
      <c r="AA79" s="54"/>
      <c r="AB79" s="3"/>
      <c r="AE79" s="54" t="s">
        <v>91</v>
      </c>
      <c r="AF79" s="3">
        <v>11</v>
      </c>
      <c r="AG79" s="38" t="s">
        <v>145</v>
      </c>
      <c r="AH79" s="35"/>
      <c r="AI79" s="55"/>
      <c r="AJ79" s="54"/>
      <c r="AK79" s="3"/>
    </row>
    <row r="80" spans="13:39">
      <c r="M80" s="1">
        <v>90</v>
      </c>
      <c r="N80" s="3">
        <v>3</v>
      </c>
      <c r="O80">
        <v>86</v>
      </c>
      <c r="AA80" s="54"/>
      <c r="AB80" s="3"/>
      <c r="AE80" s="54" t="s">
        <v>44</v>
      </c>
      <c r="AF80" s="3">
        <v>2</v>
      </c>
      <c r="AG80" s="51" t="s">
        <v>59</v>
      </c>
      <c r="AH80" s="12">
        <v>1</v>
      </c>
      <c r="AI80" s="25">
        <f t="shared" ref="AI80:AI81" si="33">AH80/18*100</f>
        <v>5.5555555555555554</v>
      </c>
      <c r="AJ80" s="54"/>
      <c r="AK80" s="3"/>
    </row>
    <row r="81" spans="13:37">
      <c r="M81" s="1">
        <v>91</v>
      </c>
      <c r="N81" s="3">
        <v>2</v>
      </c>
      <c r="AA81" s="49"/>
      <c r="AB81" s="50"/>
      <c r="AE81" s="54" t="s">
        <v>137</v>
      </c>
      <c r="AF81" s="3">
        <v>1</v>
      </c>
      <c r="AG81" s="51" t="s">
        <v>178</v>
      </c>
      <c r="AH81" s="12">
        <v>1</v>
      </c>
      <c r="AI81" s="25">
        <f t="shared" si="33"/>
        <v>5.5555555555555554</v>
      </c>
      <c r="AJ81" s="5"/>
      <c r="AK81" s="6"/>
    </row>
    <row r="82" spans="13:37">
      <c r="M82" s="1">
        <v>92</v>
      </c>
      <c r="N82" s="3">
        <v>1</v>
      </c>
      <c r="AA82" s="54"/>
      <c r="AB82" s="3"/>
      <c r="AE82" s="54" t="s">
        <v>112</v>
      </c>
      <c r="AF82" s="3">
        <v>1</v>
      </c>
      <c r="AG82" s="58" t="s">
        <v>142</v>
      </c>
      <c r="AH82" s="46">
        <f>SUM(AH73:AH81)</f>
        <v>18</v>
      </c>
      <c r="AI82" s="59">
        <f>SUM(AI73:AI81)</f>
        <v>100.00000000000001</v>
      </c>
      <c r="AJ82" s="14"/>
      <c r="AK82" s="3"/>
    </row>
    <row r="83" spans="13:37">
      <c r="M83" s="1">
        <v>93</v>
      </c>
      <c r="N83" s="3">
        <v>1</v>
      </c>
      <c r="AA83" s="54"/>
      <c r="AB83" s="3"/>
      <c r="AJ83" s="14"/>
      <c r="AK83" s="3"/>
    </row>
    <row r="84" spans="13:37">
      <c r="M84" s="1">
        <v>94</v>
      </c>
      <c r="N84" s="3">
        <v>1</v>
      </c>
      <c r="AA84" s="54"/>
      <c r="AB84" s="3"/>
      <c r="AJ84" s="14"/>
      <c r="AK84" s="3"/>
    </row>
    <row r="85" spans="13:37">
      <c r="M85" s="1">
        <v>96</v>
      </c>
      <c r="N85" s="3">
        <v>1</v>
      </c>
      <c r="AH85" s="46" t="s">
        <v>124</v>
      </c>
      <c r="AI85" s="46" t="s">
        <v>141</v>
      </c>
      <c r="AJ85" s="14"/>
      <c r="AK85" s="3"/>
    </row>
    <row r="86" spans="13:37">
      <c r="M86" s="1">
        <v>97</v>
      </c>
      <c r="N86" s="3">
        <v>1</v>
      </c>
      <c r="AE86" s="5" t="s">
        <v>155</v>
      </c>
      <c r="AF86" s="6">
        <v>47</v>
      </c>
      <c r="AG86" s="118" t="s">
        <v>143</v>
      </c>
      <c r="AH86" s="47"/>
      <c r="AI86" s="48"/>
      <c r="AJ86" s="5"/>
      <c r="AK86" s="6"/>
    </row>
    <row r="87" spans="13:37">
      <c r="M87" s="1">
        <v>98</v>
      </c>
      <c r="N87" s="3">
        <v>1</v>
      </c>
      <c r="AE87" s="49" t="s">
        <v>94</v>
      </c>
      <c r="AF87" s="50">
        <v>6</v>
      </c>
      <c r="AG87" s="51" t="s">
        <v>68</v>
      </c>
      <c r="AH87" s="12">
        <v>2</v>
      </c>
      <c r="AI87" s="16">
        <f>AH87/47*100</f>
        <v>4.2553191489361701</v>
      </c>
      <c r="AJ87" s="14"/>
      <c r="AK87" s="3"/>
    </row>
    <row r="88" spans="13:37">
      <c r="M88" s="1">
        <v>99</v>
      </c>
      <c r="N88" s="3">
        <v>4</v>
      </c>
      <c r="AE88" s="54" t="s">
        <v>74</v>
      </c>
      <c r="AF88" s="3">
        <v>4</v>
      </c>
      <c r="AG88" s="51" t="s">
        <v>159</v>
      </c>
      <c r="AH88" s="12">
        <v>1</v>
      </c>
      <c r="AI88" s="16">
        <f>AH88/47*100</f>
        <v>2.1276595744680851</v>
      </c>
      <c r="AJ88" s="5"/>
      <c r="AK88" s="6"/>
    </row>
    <row r="89" spans="13:37">
      <c r="M89" s="1">
        <v>100</v>
      </c>
      <c r="N89" s="3">
        <v>1</v>
      </c>
      <c r="AE89" s="54" t="s">
        <v>95</v>
      </c>
      <c r="AF89" s="3">
        <v>2</v>
      </c>
      <c r="AG89" s="119" t="s">
        <v>144</v>
      </c>
      <c r="AH89" s="52"/>
      <c r="AI89" s="53"/>
      <c r="AJ89" s="14"/>
      <c r="AK89" s="3"/>
    </row>
    <row r="90" spans="13:37">
      <c r="M90" s="1">
        <v>101</v>
      </c>
      <c r="N90" s="3">
        <v>1</v>
      </c>
      <c r="AE90" s="49" t="s">
        <v>67</v>
      </c>
      <c r="AF90" s="50">
        <v>3</v>
      </c>
      <c r="AG90" s="51" t="s">
        <v>91</v>
      </c>
      <c r="AH90" s="12">
        <v>14</v>
      </c>
      <c r="AI90" s="16">
        <f t="shared" ref="AI90:AI93" si="34">AH90/47*100</f>
        <v>29.787234042553191</v>
      </c>
      <c r="AJ90" s="14"/>
      <c r="AK90" s="3"/>
    </row>
    <row r="91" spans="13:37">
      <c r="M91" s="1">
        <v>102</v>
      </c>
      <c r="N91" s="3">
        <v>2</v>
      </c>
      <c r="AE91" s="54" t="s">
        <v>68</v>
      </c>
      <c r="AF91" s="3">
        <v>2</v>
      </c>
      <c r="AG91" s="51" t="s">
        <v>44</v>
      </c>
      <c r="AH91" s="12">
        <v>5</v>
      </c>
      <c r="AI91" s="16">
        <f t="shared" si="34"/>
        <v>10.638297872340425</v>
      </c>
      <c r="AJ91" s="14"/>
      <c r="AK91" s="3"/>
    </row>
    <row r="92" spans="13:37">
      <c r="M92" s="1">
        <v>103</v>
      </c>
      <c r="N92" s="3">
        <v>2</v>
      </c>
      <c r="AE92" s="54" t="s">
        <v>159</v>
      </c>
      <c r="AF92" s="3">
        <v>1</v>
      </c>
      <c r="AG92" s="51" t="s">
        <v>112</v>
      </c>
      <c r="AH92" s="12">
        <v>4</v>
      </c>
      <c r="AI92" s="16">
        <f t="shared" si="34"/>
        <v>8.5106382978723403</v>
      </c>
      <c r="AJ92" s="14"/>
      <c r="AK92" s="3"/>
    </row>
    <row r="93" spans="13:37">
      <c r="M93" s="1">
        <v>105</v>
      </c>
      <c r="N93" s="3">
        <v>3</v>
      </c>
      <c r="AE93" s="49" t="s">
        <v>56</v>
      </c>
      <c r="AF93" s="50">
        <v>13</v>
      </c>
      <c r="AG93" s="51" t="s">
        <v>137</v>
      </c>
      <c r="AH93" s="12">
        <v>2</v>
      </c>
      <c r="AI93" s="16">
        <f t="shared" si="34"/>
        <v>4.2553191489361701</v>
      </c>
      <c r="AJ93" s="14"/>
      <c r="AK93" s="3"/>
    </row>
    <row r="94" spans="13:37">
      <c r="M94" s="1">
        <v>106</v>
      </c>
      <c r="N94" s="3">
        <v>1</v>
      </c>
      <c r="AE94" s="54" t="s">
        <v>59</v>
      </c>
      <c r="AF94" s="3">
        <v>9</v>
      </c>
      <c r="AG94" s="34" t="s">
        <v>145</v>
      </c>
      <c r="AH94" s="35"/>
      <c r="AI94" s="55"/>
      <c r="AJ94" s="14"/>
      <c r="AK94" s="3"/>
    </row>
    <row r="95" spans="13:37">
      <c r="M95" s="1">
        <v>109</v>
      </c>
      <c r="N95" s="3">
        <v>1</v>
      </c>
      <c r="AE95" s="54" t="s">
        <v>80</v>
      </c>
      <c r="AF95" s="3">
        <v>2</v>
      </c>
      <c r="AG95" s="51" t="s">
        <v>59</v>
      </c>
      <c r="AH95" s="12">
        <v>9</v>
      </c>
      <c r="AI95" s="16">
        <f t="shared" ref="AI95:AI97" si="35">AH95/47*100</f>
        <v>19.148936170212767</v>
      </c>
      <c r="AJ95" s="5"/>
      <c r="AK95" s="6"/>
    </row>
    <row r="96" spans="13:37">
      <c r="M96" s="1">
        <v>112</v>
      </c>
      <c r="N96" s="3">
        <v>1</v>
      </c>
      <c r="AE96" s="54" t="s">
        <v>53</v>
      </c>
      <c r="AF96" s="3">
        <v>1</v>
      </c>
      <c r="AG96" s="51" t="s">
        <v>80</v>
      </c>
      <c r="AH96" s="12">
        <v>2</v>
      </c>
      <c r="AI96" s="16">
        <f t="shared" si="35"/>
        <v>4.2553191489361701</v>
      </c>
      <c r="AJ96" s="14"/>
      <c r="AK96" s="3"/>
    </row>
    <row r="97" spans="13:37">
      <c r="M97" s="1">
        <v>114</v>
      </c>
      <c r="N97" s="3">
        <v>2</v>
      </c>
      <c r="AE97" s="54" t="s">
        <v>178</v>
      </c>
      <c r="AF97" s="3">
        <v>1</v>
      </c>
      <c r="AG97" s="51" t="s">
        <v>53</v>
      </c>
      <c r="AH97" s="12">
        <v>1</v>
      </c>
      <c r="AI97" s="16">
        <f t="shared" si="35"/>
        <v>2.1276595744680851</v>
      </c>
      <c r="AJ97" s="14"/>
      <c r="AK97" s="3"/>
    </row>
    <row r="98" spans="13:37">
      <c r="M98" s="1">
        <v>118</v>
      </c>
      <c r="N98" s="3">
        <v>1</v>
      </c>
      <c r="AE98" s="49" t="s">
        <v>40</v>
      </c>
      <c r="AF98" s="50">
        <v>25</v>
      </c>
      <c r="AG98" s="51" t="s">
        <v>178</v>
      </c>
      <c r="AH98" s="12">
        <v>1</v>
      </c>
      <c r="AI98" s="16">
        <f>AH98/47*100</f>
        <v>2.1276595744680851</v>
      </c>
      <c r="AJ98" s="14"/>
      <c r="AK98" s="3"/>
    </row>
    <row r="99" spans="13:37">
      <c r="M99" s="1">
        <v>119</v>
      </c>
      <c r="N99" s="3">
        <v>2</v>
      </c>
      <c r="AE99" s="54" t="s">
        <v>91</v>
      </c>
      <c r="AF99" s="3">
        <v>14</v>
      </c>
      <c r="AG99" s="120" t="s">
        <v>140</v>
      </c>
      <c r="AH99" s="57"/>
      <c r="AI99" s="60"/>
      <c r="AJ99" s="5"/>
      <c r="AK99" s="6"/>
    </row>
    <row r="100" spans="13:37">
      <c r="M100" s="1">
        <v>120</v>
      </c>
      <c r="N100" s="3">
        <v>2</v>
      </c>
      <c r="AE100" s="54" t="s">
        <v>44</v>
      </c>
      <c r="AF100" s="3">
        <v>5</v>
      </c>
      <c r="AG100" s="51" t="s">
        <v>74</v>
      </c>
      <c r="AH100" s="12">
        <v>4</v>
      </c>
      <c r="AI100" s="16">
        <f t="shared" ref="AI100:AI101" si="36">AH100/47*100</f>
        <v>8.5106382978723403</v>
      </c>
      <c r="AJ100" s="14"/>
      <c r="AK100" s="3"/>
    </row>
    <row r="101" spans="13:37">
      <c r="M101" s="1">
        <v>121</v>
      </c>
      <c r="N101" s="3">
        <v>2</v>
      </c>
      <c r="AE101" s="54" t="s">
        <v>112</v>
      </c>
      <c r="AF101" s="3">
        <v>4</v>
      </c>
      <c r="AG101" s="51" t="s">
        <v>95</v>
      </c>
      <c r="AH101" s="12">
        <v>2</v>
      </c>
      <c r="AI101" s="16">
        <f t="shared" si="36"/>
        <v>4.2553191489361701</v>
      </c>
      <c r="AJ101" s="14"/>
      <c r="AK101" s="3"/>
    </row>
    <row r="102" spans="13:37">
      <c r="M102" s="1">
        <v>123</v>
      </c>
      <c r="N102" s="3">
        <v>1</v>
      </c>
      <c r="AE102" s="54" t="s">
        <v>137</v>
      </c>
      <c r="AF102" s="3">
        <v>2</v>
      </c>
      <c r="AG102" s="46" t="s">
        <v>142</v>
      </c>
      <c r="AH102" s="46">
        <f>SUM(AH87:AH101)</f>
        <v>47</v>
      </c>
      <c r="AI102" s="59">
        <f>SUM(AI87:AI101)</f>
        <v>99.999999999999972</v>
      </c>
      <c r="AJ102" s="14"/>
      <c r="AK102" s="3"/>
    </row>
    <row r="103" spans="13:37">
      <c r="M103" s="1">
        <v>124</v>
      </c>
      <c r="N103" s="3">
        <v>1</v>
      </c>
      <c r="AJ103" s="5"/>
      <c r="AK103" s="6"/>
    </row>
    <row r="104" spans="13:37">
      <c r="M104" s="1">
        <v>126</v>
      </c>
      <c r="N104" s="3">
        <v>3</v>
      </c>
      <c r="AH104" s="46" t="s">
        <v>124</v>
      </c>
      <c r="AI104" s="46" t="s">
        <v>141</v>
      </c>
      <c r="AJ104" s="14"/>
      <c r="AK104" s="3"/>
    </row>
    <row r="105" spans="13:37">
      <c r="M105" s="1">
        <v>128</v>
      </c>
      <c r="N105" s="3">
        <v>2</v>
      </c>
      <c r="AE105" s="5" t="s">
        <v>117</v>
      </c>
      <c r="AF105" s="6">
        <v>97</v>
      </c>
      <c r="AG105" s="7" t="s">
        <v>143</v>
      </c>
      <c r="AH105" s="47"/>
      <c r="AI105" s="48"/>
      <c r="AJ105" s="14"/>
      <c r="AK105" s="3"/>
    </row>
    <row r="106" spans="13:37">
      <c r="M106" s="1">
        <v>132</v>
      </c>
      <c r="N106" s="3">
        <v>1</v>
      </c>
      <c r="AE106" s="49" t="s">
        <v>36</v>
      </c>
      <c r="AF106" s="50">
        <v>1</v>
      </c>
      <c r="AG106" s="51" t="s">
        <v>68</v>
      </c>
      <c r="AH106" s="12">
        <v>13</v>
      </c>
      <c r="AI106" s="16">
        <f>AH106/97*100</f>
        <v>13.402061855670103</v>
      </c>
      <c r="AJ106" s="14"/>
      <c r="AK106" s="3"/>
    </row>
    <row r="107" spans="13:37">
      <c r="M107" s="1">
        <v>133</v>
      </c>
      <c r="N107" s="3">
        <v>1</v>
      </c>
      <c r="AE107" s="54" t="s">
        <v>180</v>
      </c>
      <c r="AF107" s="3">
        <v>1</v>
      </c>
      <c r="AG107" s="51" t="s">
        <v>159</v>
      </c>
      <c r="AH107" s="12">
        <v>8</v>
      </c>
      <c r="AI107" s="16">
        <f>AH107/97*100</f>
        <v>8.2474226804123703</v>
      </c>
      <c r="AJ107" s="14"/>
      <c r="AK107" s="3"/>
    </row>
    <row r="108" spans="13:37">
      <c r="M108" s="1">
        <v>134</v>
      </c>
      <c r="N108" s="3">
        <v>2</v>
      </c>
      <c r="AE108" s="49" t="s">
        <v>94</v>
      </c>
      <c r="AF108" s="50">
        <v>8</v>
      </c>
      <c r="AG108" s="29" t="s">
        <v>144</v>
      </c>
      <c r="AH108" s="52"/>
      <c r="AI108" s="53"/>
      <c r="AJ108" s="5"/>
      <c r="AK108" s="6"/>
    </row>
    <row r="109" spans="13:37">
      <c r="M109" s="1">
        <v>135</v>
      </c>
      <c r="N109" s="3">
        <v>1</v>
      </c>
      <c r="AE109" s="54" t="s">
        <v>95</v>
      </c>
      <c r="AF109" s="3">
        <v>8</v>
      </c>
      <c r="AG109" s="51" t="s">
        <v>91</v>
      </c>
      <c r="AH109" s="12">
        <v>22</v>
      </c>
      <c r="AI109" s="16">
        <f t="shared" ref="AI109:AI112" si="37">AH109/97*100</f>
        <v>22.680412371134022</v>
      </c>
      <c r="AJ109" s="14"/>
      <c r="AK109" s="3"/>
    </row>
    <row r="110" spans="13:37">
      <c r="M110" s="1">
        <v>137</v>
      </c>
      <c r="N110" s="3">
        <v>1</v>
      </c>
      <c r="AE110" s="49" t="s">
        <v>67</v>
      </c>
      <c r="AF110" s="50">
        <v>21</v>
      </c>
      <c r="AG110" s="51" t="s">
        <v>191</v>
      </c>
      <c r="AH110" s="12">
        <v>15</v>
      </c>
      <c r="AI110" s="16">
        <f t="shared" si="37"/>
        <v>15.463917525773196</v>
      </c>
      <c r="AJ110" s="14"/>
      <c r="AK110" s="3"/>
    </row>
    <row r="111" spans="13:37">
      <c r="M111" s="1">
        <v>140</v>
      </c>
      <c r="N111" s="3">
        <v>4</v>
      </c>
      <c r="AE111" s="54" t="s">
        <v>68</v>
      </c>
      <c r="AF111" s="3">
        <v>13</v>
      </c>
      <c r="AG111" s="51" t="s">
        <v>112</v>
      </c>
      <c r="AH111" s="12">
        <v>12</v>
      </c>
      <c r="AI111" s="16">
        <f t="shared" si="37"/>
        <v>12.371134020618557</v>
      </c>
      <c r="AJ111" s="14"/>
      <c r="AK111" s="3"/>
    </row>
    <row r="112" spans="13:37">
      <c r="M112" s="1">
        <v>141</v>
      </c>
      <c r="N112" s="3">
        <v>2</v>
      </c>
      <c r="AE112" s="54" t="s">
        <v>159</v>
      </c>
      <c r="AF112" s="3">
        <v>8</v>
      </c>
      <c r="AG112" s="51" t="s">
        <v>44</v>
      </c>
      <c r="AH112" s="12">
        <v>11</v>
      </c>
      <c r="AI112" s="16">
        <f t="shared" si="37"/>
        <v>11.340206185567011</v>
      </c>
      <c r="AJ112" s="14"/>
      <c r="AK112" s="3"/>
    </row>
    <row r="113" spans="13:37">
      <c r="M113" s="1">
        <v>142</v>
      </c>
      <c r="N113" s="3">
        <v>2</v>
      </c>
      <c r="AE113" s="49" t="s">
        <v>56</v>
      </c>
      <c r="AF113" s="50">
        <v>7</v>
      </c>
      <c r="AG113" s="38" t="s">
        <v>145</v>
      </c>
      <c r="AH113" s="35"/>
      <c r="AI113" s="55"/>
      <c r="AJ113" s="14"/>
      <c r="AK113" s="3"/>
    </row>
    <row r="114" spans="13:37">
      <c r="M114" s="1">
        <v>146</v>
      </c>
      <c r="N114" s="3">
        <v>2</v>
      </c>
      <c r="AE114" s="54" t="s">
        <v>183</v>
      </c>
      <c r="AF114" s="3">
        <v>4</v>
      </c>
      <c r="AG114" s="51" t="s">
        <v>183</v>
      </c>
      <c r="AH114" s="12">
        <v>4</v>
      </c>
      <c r="AI114" s="16">
        <f t="shared" ref="AI114:AI117" si="38">AH114/97*100</f>
        <v>4.1237113402061851</v>
      </c>
      <c r="AJ114" s="5"/>
      <c r="AK114" s="6"/>
    </row>
    <row r="115" spans="13:37">
      <c r="M115" s="1">
        <v>150</v>
      </c>
      <c r="N115" s="3">
        <v>2</v>
      </c>
      <c r="AE115" s="54" t="s">
        <v>59</v>
      </c>
      <c r="AF115" s="3">
        <v>1</v>
      </c>
      <c r="AG115" s="51" t="s">
        <v>59</v>
      </c>
      <c r="AH115" s="12">
        <v>1</v>
      </c>
      <c r="AI115" s="16">
        <f t="shared" si="38"/>
        <v>1.0309278350515463</v>
      </c>
      <c r="AJ115" s="14"/>
      <c r="AK115" s="3"/>
    </row>
    <row r="116" spans="13:37">
      <c r="M116" s="1">
        <v>151</v>
      </c>
      <c r="N116" s="3">
        <v>1</v>
      </c>
      <c r="AE116" s="54" t="s">
        <v>53</v>
      </c>
      <c r="AF116" s="3">
        <v>1</v>
      </c>
      <c r="AG116" s="51" t="s">
        <v>53</v>
      </c>
      <c r="AH116" s="12">
        <v>1</v>
      </c>
      <c r="AI116" s="16">
        <f t="shared" si="38"/>
        <v>1.0309278350515463</v>
      </c>
      <c r="AJ116" s="14"/>
      <c r="AK116" s="3"/>
    </row>
    <row r="117" spans="13:37">
      <c r="M117" s="1">
        <v>152</v>
      </c>
      <c r="N117" s="3">
        <v>2</v>
      </c>
      <c r="AE117" s="54" t="s">
        <v>348</v>
      </c>
      <c r="AF117" s="3">
        <v>1</v>
      </c>
      <c r="AG117" s="51" t="s">
        <v>348</v>
      </c>
      <c r="AH117" s="12">
        <v>1</v>
      </c>
      <c r="AI117" s="16">
        <f t="shared" si="38"/>
        <v>1.0309278350515463</v>
      </c>
      <c r="AJ117" s="14"/>
      <c r="AK117" s="3"/>
    </row>
    <row r="118" spans="13:37">
      <c r="M118" s="1">
        <v>156</v>
      </c>
      <c r="N118" s="3">
        <v>1</v>
      </c>
      <c r="AE118" s="49" t="s">
        <v>40</v>
      </c>
      <c r="AF118" s="50">
        <v>60</v>
      </c>
      <c r="AG118" s="56" t="s">
        <v>140</v>
      </c>
      <c r="AH118" s="57"/>
      <c r="AI118" s="60"/>
      <c r="AJ118" s="14"/>
      <c r="AK118" s="3"/>
    </row>
    <row r="119" spans="13:37">
      <c r="M119" s="1">
        <v>158</v>
      </c>
      <c r="N119" s="3">
        <v>1</v>
      </c>
      <c r="AE119" s="54" t="s">
        <v>91</v>
      </c>
      <c r="AF119" s="3">
        <v>22</v>
      </c>
      <c r="AG119" s="51" t="s">
        <v>95</v>
      </c>
      <c r="AH119" s="12">
        <v>8</v>
      </c>
      <c r="AI119" s="16">
        <f>AH119/97*100</f>
        <v>8.2474226804123703</v>
      </c>
      <c r="AJ119" s="14"/>
      <c r="AK119" s="3"/>
    </row>
    <row r="120" spans="13:37">
      <c r="M120" s="1">
        <v>160</v>
      </c>
      <c r="N120" s="3">
        <v>1</v>
      </c>
      <c r="AE120" s="54" t="s">
        <v>191</v>
      </c>
      <c r="AF120" s="3">
        <v>15</v>
      </c>
      <c r="AG120" s="67" t="s">
        <v>149</v>
      </c>
      <c r="AH120" s="68"/>
      <c r="AI120" s="69"/>
      <c r="AJ120" s="14"/>
      <c r="AK120" s="3"/>
    </row>
    <row r="121" spans="13:37">
      <c r="M121" s="1">
        <v>161</v>
      </c>
      <c r="N121" s="3">
        <v>1</v>
      </c>
      <c r="AE121" s="54" t="s">
        <v>112</v>
      </c>
      <c r="AF121" s="3">
        <v>12</v>
      </c>
      <c r="AG121" s="51" t="s">
        <v>180</v>
      </c>
      <c r="AH121" s="12">
        <v>1</v>
      </c>
      <c r="AI121" s="16">
        <f>AH121/97*100</f>
        <v>1.0309278350515463</v>
      </c>
      <c r="AJ121" s="5"/>
      <c r="AK121" s="6"/>
    </row>
    <row r="122" spans="13:37">
      <c r="M122" s="1">
        <v>162</v>
      </c>
      <c r="N122" s="3">
        <v>2</v>
      </c>
      <c r="AE122" s="54" t="s">
        <v>44</v>
      </c>
      <c r="AF122" s="3">
        <v>11</v>
      </c>
      <c r="AG122" s="58" t="s">
        <v>142</v>
      </c>
      <c r="AH122" s="46">
        <f>SUM(AH106:AH121)</f>
        <v>97</v>
      </c>
      <c r="AI122" s="59">
        <f>SUM(AI106:AI121)</f>
        <v>99.999999999999986</v>
      </c>
      <c r="AJ122" s="14"/>
      <c r="AK122" s="3"/>
    </row>
    <row r="123" spans="13:37">
      <c r="M123" s="1">
        <v>164</v>
      </c>
      <c r="N123" s="3">
        <v>1</v>
      </c>
      <c r="AE123" s="54"/>
      <c r="AF123" s="3"/>
      <c r="AI123"/>
      <c r="AJ123" s="14"/>
      <c r="AK123" s="3"/>
    </row>
    <row r="124" spans="13:37">
      <c r="M124" s="1">
        <v>165</v>
      </c>
      <c r="N124" s="3">
        <v>1</v>
      </c>
      <c r="AE124" s="54"/>
      <c r="AF124" s="3"/>
      <c r="AH124" s="46" t="s">
        <v>124</v>
      </c>
      <c r="AI124" s="46" t="s">
        <v>141</v>
      </c>
      <c r="AJ124" s="14"/>
      <c r="AK124" s="3"/>
    </row>
    <row r="125" spans="13:37">
      <c r="M125" s="1">
        <v>166</v>
      </c>
      <c r="N125" s="3">
        <v>2</v>
      </c>
      <c r="AE125" s="54"/>
      <c r="AF125" s="3"/>
      <c r="AG125" s="7" t="s">
        <v>143</v>
      </c>
      <c r="AH125" s="47"/>
      <c r="AI125" s="48"/>
      <c r="AJ125" s="14"/>
      <c r="AK125" s="3"/>
    </row>
    <row r="126" spans="13:37">
      <c r="M126" s="1">
        <v>167</v>
      </c>
      <c r="N126" s="3">
        <v>1</v>
      </c>
      <c r="AE126" s="54"/>
      <c r="AF126" s="3"/>
      <c r="AG126" s="51" t="s">
        <v>159</v>
      </c>
      <c r="AH126" s="12">
        <v>3</v>
      </c>
      <c r="AI126" s="16">
        <f>AH126/49*100</f>
        <v>6.1224489795918364</v>
      </c>
      <c r="AJ126" s="14"/>
      <c r="AK126" s="3"/>
    </row>
    <row r="127" spans="13:37">
      <c r="M127" s="1">
        <v>170</v>
      </c>
      <c r="N127" s="3">
        <v>1</v>
      </c>
      <c r="AE127" s="54"/>
      <c r="AF127" s="3"/>
      <c r="AG127" s="29" t="s">
        <v>144</v>
      </c>
      <c r="AH127" s="52"/>
      <c r="AI127" s="53"/>
      <c r="AJ127" s="14"/>
      <c r="AK127" s="3"/>
    </row>
    <row r="128" spans="13:37">
      <c r="M128" s="1">
        <v>171</v>
      </c>
      <c r="N128" s="3">
        <v>1</v>
      </c>
      <c r="AE128" s="54"/>
      <c r="AF128" s="3"/>
      <c r="AG128" s="51" t="s">
        <v>91</v>
      </c>
      <c r="AH128" s="12">
        <v>21</v>
      </c>
      <c r="AI128" s="16">
        <f t="shared" ref="AI128:AI134" si="39">AH128/49*100</f>
        <v>42.857142857142854</v>
      </c>
      <c r="AJ128" s="14"/>
      <c r="AK128" s="3"/>
    </row>
    <row r="129" spans="13:37">
      <c r="M129" s="1">
        <v>172</v>
      </c>
      <c r="N129" s="3">
        <v>1</v>
      </c>
      <c r="AE129" s="54"/>
      <c r="AF129" s="3"/>
      <c r="AG129" s="51" t="s">
        <v>44</v>
      </c>
      <c r="AH129" s="12">
        <v>5</v>
      </c>
      <c r="AI129" s="16">
        <f t="shared" si="39"/>
        <v>10.204081632653061</v>
      </c>
      <c r="AJ129" s="5"/>
      <c r="AK129" s="6"/>
    </row>
    <row r="130" spans="13:37">
      <c r="M130" s="1">
        <v>174</v>
      </c>
      <c r="N130" s="3">
        <v>1</v>
      </c>
      <c r="AE130" s="54"/>
      <c r="AF130" s="3"/>
      <c r="AG130" s="51" t="s">
        <v>99</v>
      </c>
      <c r="AH130" s="12">
        <v>3</v>
      </c>
      <c r="AI130" s="16">
        <f t="shared" si="39"/>
        <v>6.1224489795918364</v>
      </c>
      <c r="AJ130" s="14"/>
      <c r="AK130" s="3"/>
    </row>
    <row r="131" spans="13:37">
      <c r="M131" s="1">
        <v>175</v>
      </c>
      <c r="N131" s="3">
        <v>1</v>
      </c>
      <c r="O131">
        <v>77</v>
      </c>
      <c r="AE131" s="49"/>
      <c r="AF131" s="50"/>
      <c r="AG131" s="51" t="s">
        <v>164</v>
      </c>
      <c r="AH131" s="12">
        <v>1</v>
      </c>
      <c r="AI131" s="16">
        <f t="shared" si="39"/>
        <v>2.0408163265306123</v>
      </c>
      <c r="AJ131" s="5"/>
      <c r="AK131" s="6"/>
    </row>
    <row r="132" spans="13:37">
      <c r="M132" s="1">
        <v>181</v>
      </c>
      <c r="N132" s="3">
        <v>1</v>
      </c>
      <c r="AE132" s="54"/>
      <c r="AF132" s="3"/>
      <c r="AG132" s="51" t="s">
        <v>160</v>
      </c>
      <c r="AH132" s="12">
        <v>1</v>
      </c>
      <c r="AI132" s="16">
        <f t="shared" si="39"/>
        <v>2.0408163265306123</v>
      </c>
      <c r="AJ132" s="14"/>
      <c r="AK132" s="3"/>
    </row>
    <row r="133" spans="13:37">
      <c r="M133" s="1">
        <v>182</v>
      </c>
      <c r="N133" s="3">
        <v>1</v>
      </c>
      <c r="AE133" s="54"/>
      <c r="AF133" s="3"/>
      <c r="AG133" s="51" t="s">
        <v>153</v>
      </c>
      <c r="AH133" s="12">
        <v>1</v>
      </c>
      <c r="AI133" s="16">
        <f t="shared" si="39"/>
        <v>2.0408163265306123</v>
      </c>
      <c r="AJ133" s="14"/>
      <c r="AK133" s="3"/>
    </row>
    <row r="134" spans="13:37">
      <c r="M134" s="1">
        <v>183</v>
      </c>
      <c r="N134" s="3">
        <v>1</v>
      </c>
      <c r="AE134" s="54"/>
      <c r="AF134" s="3"/>
      <c r="AG134" s="51" t="s">
        <v>165</v>
      </c>
      <c r="AH134" s="12">
        <v>1</v>
      </c>
      <c r="AI134" s="16">
        <f t="shared" si="39"/>
        <v>2.0408163265306123</v>
      </c>
      <c r="AJ134" s="14"/>
      <c r="AK134" s="3"/>
    </row>
    <row r="135" spans="13:37">
      <c r="M135" s="1">
        <v>188</v>
      </c>
      <c r="N135" s="3">
        <v>1</v>
      </c>
      <c r="AE135" s="54"/>
      <c r="AF135" s="3"/>
      <c r="AG135" s="38" t="s">
        <v>145</v>
      </c>
      <c r="AH135" s="35"/>
      <c r="AI135" s="55"/>
      <c r="AJ135" s="14"/>
      <c r="AK135" s="3"/>
    </row>
    <row r="136" spans="13:37">
      <c r="M136" s="1">
        <v>189</v>
      </c>
      <c r="N136" s="3">
        <v>1</v>
      </c>
      <c r="AE136" s="54"/>
      <c r="AF136" s="3"/>
      <c r="AG136" s="51" t="s">
        <v>53</v>
      </c>
      <c r="AH136" s="12">
        <v>3</v>
      </c>
      <c r="AI136" s="16">
        <f t="shared" ref="AI136:AI139" si="40">AH136/49*100</f>
        <v>6.1224489795918364</v>
      </c>
      <c r="AJ136" s="14"/>
      <c r="AK136" s="3"/>
    </row>
    <row r="137" spans="13:37">
      <c r="M137" s="1">
        <v>190</v>
      </c>
      <c r="N137" s="3">
        <v>2</v>
      </c>
      <c r="AE137" s="54"/>
      <c r="AF137" s="3"/>
      <c r="AG137" s="51" t="s">
        <v>161</v>
      </c>
      <c r="AH137" s="12">
        <v>3</v>
      </c>
      <c r="AI137" s="16">
        <f t="shared" si="40"/>
        <v>6.1224489795918364</v>
      </c>
      <c r="AJ137" s="14"/>
      <c r="AK137" s="3"/>
    </row>
    <row r="138" spans="13:37">
      <c r="M138" s="1">
        <v>200</v>
      </c>
      <c r="N138" s="3">
        <v>1</v>
      </c>
      <c r="AE138" s="49"/>
      <c r="AF138" s="50"/>
      <c r="AG138" s="51" t="s">
        <v>104</v>
      </c>
      <c r="AH138" s="12">
        <v>1</v>
      </c>
      <c r="AI138" s="16">
        <f t="shared" si="40"/>
        <v>2.0408163265306123</v>
      </c>
      <c r="AJ138" s="14"/>
      <c r="AK138" s="3"/>
    </row>
    <row r="139" spans="13:37">
      <c r="M139" s="1">
        <v>201</v>
      </c>
      <c r="N139" s="3">
        <v>1</v>
      </c>
      <c r="AE139" s="54"/>
      <c r="AF139" s="3"/>
      <c r="AG139" s="51" t="s">
        <v>163</v>
      </c>
      <c r="AH139" s="12">
        <v>1</v>
      </c>
      <c r="AI139" s="16">
        <f t="shared" si="40"/>
        <v>2.0408163265306123</v>
      </c>
      <c r="AJ139" s="5"/>
      <c r="AK139" s="6"/>
    </row>
    <row r="140" spans="13:37">
      <c r="M140" s="1">
        <v>204</v>
      </c>
      <c r="N140" s="3">
        <v>1</v>
      </c>
      <c r="AE140" s="54"/>
      <c r="AF140" s="3"/>
      <c r="AG140" s="56" t="s">
        <v>140</v>
      </c>
      <c r="AH140" s="57"/>
      <c r="AI140" s="60"/>
      <c r="AJ140" s="14"/>
      <c r="AK140" s="3"/>
    </row>
    <row r="141" spans="13:37">
      <c r="M141" s="1">
        <v>206</v>
      </c>
      <c r="N141" s="3">
        <v>2</v>
      </c>
      <c r="AE141" s="54"/>
      <c r="AF141" s="3"/>
      <c r="AG141" s="51" t="s">
        <v>74</v>
      </c>
      <c r="AH141" s="12">
        <v>5</v>
      </c>
      <c r="AI141" s="16">
        <f>AH141/49*100</f>
        <v>10.204081632653061</v>
      </c>
      <c r="AJ141" s="14"/>
      <c r="AK141" s="3"/>
    </row>
    <row r="142" spans="13:37">
      <c r="M142" s="1">
        <v>210</v>
      </c>
      <c r="N142" s="3">
        <v>1</v>
      </c>
      <c r="AE142" s="54"/>
      <c r="AF142" s="3"/>
      <c r="AG142" s="58" t="s">
        <v>142</v>
      </c>
      <c r="AH142" s="46">
        <f>SUM(AH126:AH141)</f>
        <v>49</v>
      </c>
      <c r="AI142" s="59">
        <f>SUM(AI126:AI141)</f>
        <v>100.00000000000003</v>
      </c>
      <c r="AJ142" s="14"/>
      <c r="AK142" s="3"/>
    </row>
    <row r="143" spans="13:37">
      <c r="M143" s="1">
        <v>211</v>
      </c>
      <c r="N143" s="3">
        <v>1</v>
      </c>
      <c r="AE143" s="54"/>
      <c r="AF143" s="3"/>
      <c r="AI143"/>
      <c r="AJ143" s="14"/>
      <c r="AK143" s="3"/>
    </row>
    <row r="144" spans="13:37">
      <c r="M144" s="1">
        <v>213</v>
      </c>
      <c r="N144" s="3">
        <v>1</v>
      </c>
      <c r="AE144" s="54"/>
      <c r="AF144" s="3"/>
      <c r="AH144" s="46" t="s">
        <v>124</v>
      </c>
      <c r="AI144" s="46" t="s">
        <v>141</v>
      </c>
      <c r="AJ144" s="14"/>
      <c r="AK144" s="3"/>
    </row>
    <row r="145" spans="13:37">
      <c r="M145" s="1">
        <v>214</v>
      </c>
      <c r="N145" s="3">
        <v>2</v>
      </c>
      <c r="AG145" s="7" t="s">
        <v>143</v>
      </c>
      <c r="AH145" s="47"/>
      <c r="AI145" s="48"/>
      <c r="AJ145" s="5"/>
      <c r="AK145" s="6"/>
    </row>
    <row r="146" spans="13:37">
      <c r="M146" s="1">
        <v>215</v>
      </c>
      <c r="N146" s="3">
        <v>1</v>
      </c>
      <c r="AG146" s="51" t="s">
        <v>159</v>
      </c>
      <c r="AH146" s="12">
        <v>8</v>
      </c>
      <c r="AI146" s="16">
        <f>AH146/44*100</f>
        <v>18.181818181818183</v>
      </c>
      <c r="AJ146" s="14"/>
      <c r="AK146" s="3"/>
    </row>
    <row r="147" spans="13:37">
      <c r="M147" s="1">
        <v>216</v>
      </c>
      <c r="N147" s="3">
        <v>1</v>
      </c>
      <c r="AG147" s="51" t="s">
        <v>68</v>
      </c>
      <c r="AH147" s="12">
        <v>5</v>
      </c>
      <c r="AI147" s="16">
        <f>AH147/44*100</f>
        <v>11.363636363636363</v>
      </c>
      <c r="AJ147" s="14"/>
      <c r="AK147" s="3"/>
    </row>
    <row r="148" spans="13:37">
      <c r="M148" s="1">
        <v>223</v>
      </c>
      <c r="N148" s="3">
        <v>1</v>
      </c>
      <c r="AE148" s="5"/>
      <c r="AF148" s="6"/>
      <c r="AG148" s="29" t="s">
        <v>144</v>
      </c>
      <c r="AH148" s="52"/>
      <c r="AI148" s="53"/>
      <c r="AJ148" s="14"/>
      <c r="AK148" s="3"/>
    </row>
    <row r="149" spans="13:37">
      <c r="M149" s="1">
        <v>224</v>
      </c>
      <c r="N149" s="3">
        <v>2</v>
      </c>
      <c r="AE149" s="49"/>
      <c r="AF149" s="50"/>
      <c r="AG149" s="51" t="s">
        <v>44</v>
      </c>
      <c r="AH149" s="12">
        <v>12</v>
      </c>
      <c r="AI149" s="16">
        <f t="shared" ref="AI149:AI151" si="41">AH149/44*100</f>
        <v>27.27272727272727</v>
      </c>
      <c r="AJ149" s="14"/>
      <c r="AK149" s="3"/>
    </row>
    <row r="150" spans="13:37">
      <c r="M150" s="1">
        <v>231</v>
      </c>
      <c r="N150" s="3">
        <v>2</v>
      </c>
      <c r="AE150" s="54"/>
      <c r="AF150" s="3"/>
      <c r="AG150" s="51" t="s">
        <v>91</v>
      </c>
      <c r="AH150" s="12">
        <v>8</v>
      </c>
      <c r="AI150" s="16">
        <f t="shared" si="41"/>
        <v>18.181818181818183</v>
      </c>
      <c r="AJ150" s="14"/>
      <c r="AK150" s="3"/>
    </row>
    <row r="151" spans="13:37">
      <c r="M151" s="1">
        <v>232</v>
      </c>
      <c r="N151" s="3">
        <v>2</v>
      </c>
      <c r="AE151" s="49"/>
      <c r="AF151" s="50"/>
      <c r="AG151" s="51" t="s">
        <v>158</v>
      </c>
      <c r="AH151" s="12">
        <v>6</v>
      </c>
      <c r="AI151" s="16">
        <f t="shared" si="41"/>
        <v>13.636363636363635</v>
      </c>
      <c r="AJ151" s="14"/>
      <c r="AK151" s="3"/>
    </row>
    <row r="152" spans="13:37">
      <c r="M152" s="1">
        <v>246</v>
      </c>
      <c r="N152" s="3">
        <v>1</v>
      </c>
      <c r="AE152" s="54"/>
      <c r="AF152" s="3"/>
      <c r="AG152" s="38" t="s">
        <v>145</v>
      </c>
      <c r="AH152" s="35"/>
      <c r="AI152" s="55"/>
      <c r="AJ152" s="14"/>
      <c r="AK152" s="3"/>
    </row>
    <row r="153" spans="13:37">
      <c r="M153" s="1">
        <v>249</v>
      </c>
      <c r="N153" s="3">
        <v>1</v>
      </c>
      <c r="AE153" s="49"/>
      <c r="AF153" s="50"/>
      <c r="AG153" s="51" t="s">
        <v>104</v>
      </c>
      <c r="AH153" s="12">
        <v>3</v>
      </c>
      <c r="AI153" s="16">
        <f>AH153/44*100</f>
        <v>6.8181818181818175</v>
      </c>
      <c r="AJ153" s="54"/>
      <c r="AK153" s="3"/>
    </row>
    <row r="154" spans="13:37">
      <c r="M154" s="1">
        <v>253</v>
      </c>
      <c r="N154" s="3">
        <v>1</v>
      </c>
      <c r="AE154" s="54"/>
      <c r="AF154" s="3"/>
      <c r="AG154" s="56" t="s">
        <v>140</v>
      </c>
      <c r="AH154" s="57"/>
      <c r="AI154" s="60"/>
      <c r="AJ154" s="49"/>
      <c r="AK154" s="50"/>
    </row>
    <row r="155" spans="13:37">
      <c r="M155" s="1">
        <v>264</v>
      </c>
      <c r="N155" s="3">
        <v>1</v>
      </c>
      <c r="AE155" s="54"/>
      <c r="AF155" s="3"/>
      <c r="AG155" s="51" t="s">
        <v>95</v>
      </c>
      <c r="AH155" s="12">
        <v>2</v>
      </c>
      <c r="AI155" s="16">
        <f>AH155/44*100</f>
        <v>4.5454545454545459</v>
      </c>
      <c r="AJ155" s="54"/>
      <c r="AK155" s="3"/>
    </row>
    <row r="156" spans="13:37">
      <c r="M156" s="1">
        <v>268</v>
      </c>
      <c r="N156" s="3">
        <v>1</v>
      </c>
      <c r="AE156" s="54"/>
      <c r="AF156" s="3"/>
      <c r="AG156" s="58" t="s">
        <v>142</v>
      </c>
      <c r="AH156" s="46">
        <f>SUM(AH146:AH155)</f>
        <v>44</v>
      </c>
      <c r="AI156" s="59">
        <f>SUM(AI146:AI155)</f>
        <v>100</v>
      </c>
      <c r="AJ156" s="54"/>
      <c r="AK156" s="3"/>
    </row>
    <row r="157" spans="13:37">
      <c r="M157" s="1">
        <v>270</v>
      </c>
      <c r="N157" s="3">
        <v>1</v>
      </c>
      <c r="AE157" s="54"/>
      <c r="AF157" s="3"/>
      <c r="AI157"/>
      <c r="AJ157" s="54"/>
      <c r="AK157" s="3"/>
    </row>
    <row r="158" spans="13:37">
      <c r="M158" s="1">
        <v>271</v>
      </c>
      <c r="N158" s="3">
        <v>1</v>
      </c>
      <c r="AE158" s="49"/>
      <c r="AF158" s="50"/>
      <c r="AJ158" s="5"/>
      <c r="AK158" s="6"/>
    </row>
    <row r="159" spans="13:37">
      <c r="M159" s="1">
        <v>274</v>
      </c>
      <c r="N159" s="3">
        <v>1</v>
      </c>
      <c r="AE159" s="54"/>
      <c r="AF159" s="3"/>
      <c r="AJ159" s="49"/>
      <c r="AK159" s="50"/>
    </row>
    <row r="160" spans="13:37">
      <c r="M160" s="1">
        <v>279</v>
      </c>
      <c r="N160" s="3">
        <v>1</v>
      </c>
      <c r="AE160" s="54"/>
      <c r="AF160" s="3"/>
      <c r="AJ160" s="54"/>
      <c r="AK160" s="3"/>
    </row>
    <row r="161" spans="13:37">
      <c r="M161" s="1">
        <v>284</v>
      </c>
      <c r="N161" s="3">
        <v>1</v>
      </c>
      <c r="AE161" s="54"/>
      <c r="AF161" s="3"/>
      <c r="AJ161" s="54"/>
      <c r="AK161" s="3"/>
    </row>
    <row r="162" spans="13:37">
      <c r="M162" s="1">
        <v>293</v>
      </c>
      <c r="N162" s="3">
        <v>1</v>
      </c>
      <c r="AE162" s="54"/>
      <c r="AF162" s="3"/>
      <c r="AJ162" s="49"/>
      <c r="AK162" s="50"/>
    </row>
    <row r="163" spans="13:37">
      <c r="M163" s="1">
        <v>294</v>
      </c>
      <c r="N163" s="3">
        <v>1</v>
      </c>
      <c r="AE163" s="54"/>
      <c r="AF163" s="3"/>
      <c r="AJ163" s="54"/>
      <c r="AK163" s="3"/>
    </row>
    <row r="164" spans="13:37">
      <c r="M164" s="1">
        <v>299</v>
      </c>
      <c r="N164" s="3">
        <v>1</v>
      </c>
      <c r="AE164" s="54"/>
      <c r="AF164" s="3"/>
      <c r="AJ164" s="54"/>
      <c r="AK164" s="3"/>
    </row>
    <row r="165" spans="13:37">
      <c r="M165" s="1">
        <v>303</v>
      </c>
      <c r="N165" s="3">
        <v>1</v>
      </c>
      <c r="AE165" s="54"/>
      <c r="AF165" s="3"/>
      <c r="AJ165" s="49"/>
      <c r="AK165" s="50"/>
    </row>
    <row r="166" spans="13:37">
      <c r="M166" s="1">
        <v>309</v>
      </c>
      <c r="N166" s="3">
        <v>1</v>
      </c>
      <c r="AE166" s="5"/>
      <c r="AF166" s="6"/>
      <c r="AJ166" s="54"/>
      <c r="AK166" s="3"/>
    </row>
    <row r="167" spans="13:37">
      <c r="M167" s="1">
        <v>317</v>
      </c>
      <c r="N167" s="3">
        <v>1</v>
      </c>
      <c r="AE167" s="49"/>
      <c r="AF167" s="50"/>
      <c r="AJ167" s="54"/>
      <c r="AK167" s="3"/>
    </row>
    <row r="168" spans="13:37">
      <c r="M168" s="1">
        <v>318</v>
      </c>
      <c r="N168" s="3">
        <v>1</v>
      </c>
      <c r="AE168" s="54"/>
      <c r="AF168" s="3"/>
      <c r="AJ168" s="54"/>
      <c r="AK168" s="3"/>
    </row>
    <row r="169" spans="13:37">
      <c r="M169" s="1">
        <v>335</v>
      </c>
      <c r="N169" s="3">
        <v>1</v>
      </c>
      <c r="AE169" s="49"/>
      <c r="AF169" s="50"/>
      <c r="AJ169" s="54"/>
      <c r="AK169" s="3"/>
    </row>
    <row r="170" spans="13:37">
      <c r="M170" s="1">
        <v>338</v>
      </c>
      <c r="N170" s="3">
        <v>1</v>
      </c>
      <c r="AE170" s="54"/>
      <c r="AF170" s="3"/>
      <c r="AJ170" s="54"/>
      <c r="AK170" s="3"/>
    </row>
    <row r="171" spans="13:37">
      <c r="M171" s="1">
        <v>396</v>
      </c>
      <c r="N171" s="3">
        <v>1</v>
      </c>
      <c r="AE171" s="54"/>
      <c r="AF171" s="3"/>
      <c r="AJ171" s="54"/>
      <c r="AK171" s="3"/>
    </row>
    <row r="172" spans="13:37">
      <c r="M172" s="1">
        <v>1283</v>
      </c>
      <c r="N172" s="3">
        <v>1</v>
      </c>
      <c r="O172">
        <v>47</v>
      </c>
      <c r="AE172" s="49"/>
      <c r="AF172" s="50"/>
      <c r="AJ172" s="49"/>
      <c r="AK172" s="50"/>
    </row>
    <row r="173" spans="13:37">
      <c r="M173" s="1"/>
      <c r="N173" s="3"/>
      <c r="AE173" s="54"/>
      <c r="AF173" s="3"/>
      <c r="AJ173" s="54"/>
      <c r="AK173" s="3"/>
    </row>
    <row r="174" spans="13:37">
      <c r="M174" s="1"/>
      <c r="N174" s="3"/>
      <c r="AE174" s="49"/>
      <c r="AF174" s="50"/>
      <c r="AJ174" s="54"/>
      <c r="AK174" s="3"/>
    </row>
    <row r="175" spans="13:37">
      <c r="M175" s="1"/>
      <c r="N175" s="3"/>
      <c r="AE175" s="54"/>
      <c r="AF175" s="3"/>
    </row>
    <row r="176" spans="13:37">
      <c r="M176" s="1"/>
      <c r="N176" s="3"/>
      <c r="AE176" s="54"/>
      <c r="AF176" s="3"/>
    </row>
    <row r="177" spans="13:37">
      <c r="M177" s="1"/>
      <c r="N177" s="3"/>
      <c r="AE177" s="54"/>
      <c r="AF177" s="3"/>
    </row>
    <row r="178" spans="13:37">
      <c r="M178" s="1"/>
      <c r="N178" s="3"/>
      <c r="AE178" s="49"/>
      <c r="AF178" s="50"/>
    </row>
    <row r="179" spans="13:37">
      <c r="M179" s="1"/>
      <c r="N179" s="3"/>
      <c r="AE179" s="54"/>
      <c r="AF179" s="3"/>
    </row>
    <row r="180" spans="13:37">
      <c r="M180" s="1"/>
      <c r="N180" s="3"/>
      <c r="AE180" s="49"/>
      <c r="AF180" s="50"/>
    </row>
    <row r="181" spans="13:37">
      <c r="M181" s="1"/>
      <c r="N181" s="3"/>
      <c r="AE181" s="54"/>
      <c r="AF181" s="3"/>
      <c r="AJ181" s="49"/>
      <c r="AK181" s="50"/>
    </row>
    <row r="182" spans="13:37">
      <c r="M182" s="1"/>
      <c r="N182" s="3"/>
      <c r="AE182" s="54"/>
      <c r="AF182" s="3"/>
      <c r="AJ182" s="54"/>
      <c r="AK182" s="3"/>
    </row>
    <row r="183" spans="13:37">
      <c r="M183" s="1"/>
      <c r="N183" s="3"/>
      <c r="AE183" s="49"/>
      <c r="AF183" s="50"/>
      <c r="AJ183" s="49"/>
      <c r="AK183" s="50"/>
    </row>
    <row r="184" spans="13:37">
      <c r="M184" s="1"/>
      <c r="N184" s="3"/>
      <c r="AE184" s="54"/>
      <c r="AF184" s="3"/>
      <c r="AJ184" s="54"/>
      <c r="AK184" s="3"/>
    </row>
    <row r="185" spans="13:37">
      <c r="M185" s="1"/>
      <c r="N185" s="3"/>
      <c r="AE185" s="54"/>
      <c r="AF185" s="3"/>
      <c r="AJ185" s="49"/>
      <c r="AK185" s="50"/>
    </row>
    <row r="186" spans="13:37">
      <c r="M186" s="1"/>
      <c r="N186" s="3"/>
      <c r="AE186" s="49"/>
      <c r="AF186" s="50"/>
      <c r="AJ186" s="54"/>
      <c r="AK186" s="3"/>
    </row>
    <row r="187" spans="13:37">
      <c r="M187" s="1"/>
      <c r="N187" s="3"/>
      <c r="AE187" s="54"/>
      <c r="AF187" s="3"/>
      <c r="AJ187" s="54"/>
      <c r="AK187" s="3"/>
    </row>
    <row r="188" spans="13:37">
      <c r="M188" s="1"/>
      <c r="N188" s="3"/>
      <c r="AE188" s="54"/>
      <c r="AF188" s="3"/>
      <c r="AJ188" s="49"/>
      <c r="AK188" s="50"/>
    </row>
    <row r="189" spans="13:37">
      <c r="M189" s="1"/>
      <c r="N189" s="3"/>
      <c r="AE189" s="54"/>
      <c r="AF189" s="3"/>
      <c r="AJ189" s="54"/>
      <c r="AK189" s="3"/>
    </row>
    <row r="190" spans="13:37">
      <c r="M190" s="1"/>
      <c r="N190" s="3"/>
      <c r="AE190" s="54"/>
      <c r="AF190" s="3"/>
      <c r="AJ190" s="54"/>
      <c r="AK190" s="3"/>
    </row>
    <row r="191" spans="13:37">
      <c r="M191" s="1"/>
      <c r="N191" s="3"/>
      <c r="AE191" s="54"/>
      <c r="AF191" s="3"/>
      <c r="AJ191" s="54"/>
      <c r="AK191" s="3"/>
    </row>
    <row r="192" spans="13:37">
      <c r="M192" s="1"/>
      <c r="N192" s="3"/>
      <c r="AE192" s="54"/>
      <c r="AF192" s="3"/>
      <c r="AJ192" s="49"/>
      <c r="AK192" s="50"/>
    </row>
    <row r="193" spans="13:37">
      <c r="M193" s="1"/>
      <c r="N193" s="3"/>
      <c r="AE193" s="54"/>
      <c r="AF193" s="3"/>
      <c r="AJ193" s="54"/>
      <c r="AK193" s="3"/>
    </row>
    <row r="194" spans="13:37">
      <c r="M194" s="1"/>
      <c r="N194" s="3"/>
      <c r="AE194" s="49"/>
      <c r="AF194" s="50"/>
      <c r="AJ194" s="54"/>
      <c r="AK194" s="3"/>
    </row>
    <row r="195" spans="13:37">
      <c r="M195" s="1"/>
      <c r="N195" s="3"/>
      <c r="AE195" s="54"/>
      <c r="AF195" s="3"/>
      <c r="AJ195" s="54"/>
      <c r="AK195" s="3"/>
    </row>
    <row r="196" spans="13:37">
      <c r="M196" s="1"/>
      <c r="N196" s="3"/>
      <c r="AE196" s="54"/>
      <c r="AF196" s="3"/>
      <c r="AJ196" s="54"/>
      <c r="AK196" s="3"/>
    </row>
    <row r="197" spans="13:37">
      <c r="M197" s="1"/>
      <c r="N197" s="3"/>
      <c r="AE197" s="54"/>
      <c r="AF197" s="3"/>
      <c r="AJ197" s="54"/>
      <c r="AK197" s="3"/>
    </row>
    <row r="198" spans="13:37">
      <c r="M198" s="1"/>
      <c r="N198" s="3"/>
      <c r="AE198" s="54"/>
      <c r="AF198" s="3"/>
    </row>
    <row r="199" spans="13:37">
      <c r="M199" s="1"/>
      <c r="N199" s="3"/>
      <c r="AE199" s="54"/>
      <c r="AF199" s="3"/>
    </row>
    <row r="200" spans="13:37">
      <c r="M200" s="1"/>
      <c r="N200" s="3"/>
      <c r="AE200" s="54"/>
      <c r="AF200" s="3"/>
    </row>
    <row r="201" spans="13:37">
      <c r="M201" s="1"/>
      <c r="N201" s="3"/>
      <c r="AE201" s="54"/>
      <c r="AF201" s="3"/>
    </row>
    <row r="202" spans="13:37">
      <c r="M202" s="1"/>
      <c r="N202" s="3"/>
      <c r="AE202" s="54"/>
      <c r="AF202" s="3"/>
    </row>
    <row r="203" spans="13:37">
      <c r="M203" s="1"/>
      <c r="N203" s="3"/>
      <c r="AE203" s="5"/>
      <c r="AF203" s="6"/>
    </row>
    <row r="204" spans="13:37">
      <c r="M204" s="1"/>
      <c r="N204" s="3"/>
      <c r="AE204" s="49"/>
      <c r="AF204" s="50"/>
    </row>
    <row r="205" spans="13:37">
      <c r="M205" s="1"/>
      <c r="N205" s="3"/>
      <c r="AE205" s="54"/>
      <c r="AF205" s="3"/>
    </row>
    <row r="206" spans="13:37">
      <c r="M206" s="1"/>
      <c r="N206" s="3"/>
      <c r="AE206" s="49"/>
      <c r="AF206" s="50"/>
    </row>
    <row r="207" spans="13:37">
      <c r="M207" s="1"/>
      <c r="N207" s="3"/>
      <c r="AE207" s="54"/>
      <c r="AF207" s="3"/>
    </row>
    <row r="208" spans="13:37">
      <c r="M208" s="1"/>
      <c r="N208" s="3"/>
      <c r="AE208" s="54"/>
      <c r="AF208" s="3"/>
    </row>
    <row r="209" spans="13:32">
      <c r="M209" s="1"/>
      <c r="N209" s="3"/>
      <c r="AE209" s="49"/>
      <c r="AF209" s="50"/>
    </row>
    <row r="210" spans="13:32">
      <c r="M210" s="1"/>
      <c r="N210" s="3"/>
      <c r="AE210" s="54"/>
      <c r="AF210" s="3"/>
    </row>
    <row r="211" spans="13:32">
      <c r="M211" s="1"/>
      <c r="N211" s="3"/>
      <c r="AE211" s="54"/>
      <c r="AF211" s="3"/>
    </row>
    <row r="212" spans="13:32">
      <c r="M212" s="1"/>
      <c r="N212" s="3"/>
      <c r="AE212" s="49"/>
      <c r="AF212" s="50"/>
    </row>
    <row r="213" spans="13:32">
      <c r="M213" s="1"/>
      <c r="N213" s="3"/>
      <c r="AE213" s="54"/>
      <c r="AF213" s="3"/>
    </row>
    <row r="214" spans="13:32">
      <c r="M214" s="1"/>
      <c r="N214" s="3"/>
      <c r="AE214" s="54"/>
      <c r="AF214" s="3"/>
    </row>
    <row r="215" spans="13:32">
      <c r="M215" s="1"/>
      <c r="N215" s="3"/>
      <c r="AE215" s="54"/>
      <c r="AF215" s="3"/>
    </row>
    <row r="216" spans="13:32">
      <c r="M216" s="1"/>
      <c r="N216" s="3"/>
      <c r="AE216" s="54"/>
      <c r="AF216" s="3"/>
    </row>
    <row r="217" spans="13:32">
      <c r="M217" s="1"/>
      <c r="N217" s="3"/>
      <c r="AE217" s="54"/>
      <c r="AF217" s="3"/>
    </row>
    <row r="218" spans="13:32">
      <c r="M218" s="1"/>
      <c r="N218" s="3"/>
      <c r="AE218" s="54"/>
      <c r="AF218" s="3"/>
    </row>
    <row r="219" spans="13:32">
      <c r="M219" s="1"/>
      <c r="N219" s="3"/>
      <c r="AE219" s="54"/>
      <c r="AF219" s="3"/>
    </row>
    <row r="220" spans="13:32">
      <c r="M220" s="1"/>
      <c r="N220" s="3"/>
      <c r="AE220" s="49"/>
      <c r="AF220" s="50"/>
    </row>
    <row r="221" spans="13:32">
      <c r="M221" s="1"/>
      <c r="N221" s="3"/>
      <c r="AE221" s="54"/>
      <c r="AF221" s="3"/>
    </row>
    <row r="222" spans="13:32">
      <c r="M222" s="1"/>
      <c r="N222" s="3"/>
      <c r="AE222" s="54"/>
      <c r="AF222" s="3"/>
    </row>
    <row r="223" spans="13:32">
      <c r="M223" s="1"/>
      <c r="N223" s="3"/>
      <c r="AE223" s="54"/>
      <c r="AF223" s="3"/>
    </row>
    <row r="224" spans="13:32">
      <c r="M224" s="1"/>
      <c r="N224" s="3"/>
      <c r="AE224" s="54"/>
      <c r="AF224" s="3"/>
    </row>
    <row r="225" spans="13:32">
      <c r="M225" s="1"/>
      <c r="N225" s="3"/>
      <c r="AE225" s="54"/>
      <c r="AF225" s="3"/>
    </row>
    <row r="226" spans="13:32">
      <c r="M226" s="1"/>
      <c r="N226" s="3"/>
      <c r="AE226" s="54"/>
      <c r="AF226" s="3"/>
    </row>
    <row r="227" spans="13:32">
      <c r="M227" s="1"/>
      <c r="N227" s="3"/>
      <c r="AE227" s="54"/>
      <c r="AF227" s="3"/>
    </row>
    <row r="228" spans="13:32">
      <c r="M228" s="1"/>
      <c r="N228" s="3"/>
      <c r="AE228" s="54"/>
      <c r="AF228" s="3"/>
    </row>
    <row r="229" spans="13:32">
      <c r="M229" s="1"/>
      <c r="N229" s="3"/>
      <c r="AE229" s="54"/>
      <c r="AF229" s="3"/>
    </row>
    <row r="230" spans="13:32">
      <c r="M230" s="1"/>
      <c r="N230" s="3"/>
      <c r="AE230" s="5"/>
      <c r="AF230" s="6"/>
    </row>
    <row r="231" spans="13:32">
      <c r="M231" s="1"/>
      <c r="N231" s="3"/>
      <c r="AE231" s="49"/>
      <c r="AF231" s="50"/>
    </row>
    <row r="232" spans="13:32">
      <c r="M232" s="1"/>
      <c r="N232" s="3"/>
      <c r="AE232" s="54"/>
      <c r="AF232" s="3"/>
    </row>
    <row r="233" spans="13:32">
      <c r="M233" s="1"/>
      <c r="N233" s="3"/>
      <c r="AE233" s="49"/>
      <c r="AF233" s="50"/>
    </row>
    <row r="234" spans="13:32">
      <c r="M234" s="1"/>
      <c r="N234" s="3"/>
      <c r="AE234" s="54"/>
      <c r="AF234" s="3"/>
    </row>
    <row r="235" spans="13:32">
      <c r="M235" s="1"/>
      <c r="N235" s="3"/>
      <c r="AE235" s="54"/>
      <c r="AF235" s="3"/>
    </row>
    <row r="236" spans="13:32">
      <c r="M236" s="1"/>
      <c r="N236" s="3"/>
      <c r="AE236" s="49"/>
      <c r="AF236" s="50"/>
    </row>
    <row r="237" spans="13:32">
      <c r="M237" s="1"/>
      <c r="N237" s="3"/>
      <c r="AE237" s="54"/>
      <c r="AF237" s="3"/>
    </row>
    <row r="238" spans="13:32">
      <c r="M238" s="1"/>
      <c r="N238" s="3"/>
      <c r="AE238" s="54"/>
      <c r="AF238" s="3"/>
    </row>
    <row r="239" spans="13:32">
      <c r="M239" s="1"/>
      <c r="N239" s="3"/>
      <c r="AE239" s="54"/>
      <c r="AF239" s="3"/>
    </row>
    <row r="240" spans="13:32">
      <c r="M240" s="1"/>
      <c r="N240" s="3"/>
      <c r="AE240" s="49"/>
      <c r="AF240" s="50"/>
    </row>
    <row r="241" spans="13:32">
      <c r="M241" s="1"/>
      <c r="N241" s="3"/>
      <c r="AE241" s="54"/>
      <c r="AF241" s="3"/>
    </row>
    <row r="242" spans="13:32">
      <c r="M242" s="1"/>
      <c r="N242" s="3"/>
      <c r="AE242" s="54"/>
      <c r="AF242" s="3"/>
    </row>
    <row r="243" spans="13:32">
      <c r="M243" s="1"/>
      <c r="N243" s="3"/>
      <c r="AE243" s="54"/>
      <c r="AF243" s="3"/>
    </row>
    <row r="244" spans="13:32">
      <c r="M244" s="1"/>
      <c r="N244" s="3"/>
      <c r="AE244" s="54"/>
      <c r="AF244" s="3"/>
    </row>
    <row r="245" spans="13:32">
      <c r="M245" s="1"/>
      <c r="N245" s="3"/>
      <c r="AE245" s="54"/>
      <c r="AF245" s="3"/>
    </row>
    <row r="246" spans="13:32">
      <c r="M246" s="1"/>
      <c r="N246" s="3"/>
      <c r="AE246" s="5"/>
      <c r="AF246" s="6"/>
    </row>
    <row r="247" spans="13:32">
      <c r="M247" s="1"/>
      <c r="N247" s="3"/>
    </row>
    <row r="248" spans="13:32">
      <c r="M248" s="1"/>
      <c r="N248" s="3"/>
      <c r="AE248" s="5"/>
      <c r="AF248" s="6"/>
    </row>
    <row r="249" spans="13:32">
      <c r="M249" s="1"/>
      <c r="N249" s="3"/>
      <c r="AE249" s="49"/>
      <c r="AF249" s="50"/>
    </row>
    <row r="250" spans="13:32">
      <c r="M250" s="1"/>
      <c r="N250" s="3"/>
      <c r="AE250" s="54"/>
      <c r="AF250" s="3"/>
    </row>
    <row r="251" spans="13:32">
      <c r="M251" s="1"/>
      <c r="N251" s="3"/>
      <c r="AE251" s="49"/>
      <c r="AF251" s="50"/>
    </row>
    <row r="252" spans="13:32">
      <c r="M252" s="1"/>
      <c r="N252" s="3"/>
      <c r="AE252" s="54"/>
      <c r="AF252" s="3"/>
    </row>
    <row r="253" spans="13:32">
      <c r="M253" s="1"/>
      <c r="N253" s="3"/>
      <c r="AE253" s="49"/>
      <c r="AF253" s="50"/>
    </row>
    <row r="254" spans="13:32">
      <c r="M254" s="1"/>
      <c r="N254" s="3"/>
      <c r="AE254" s="54"/>
      <c r="AF254" s="3"/>
    </row>
    <row r="255" spans="13:32">
      <c r="M255" s="1"/>
      <c r="N255" s="3"/>
      <c r="AE255" s="54"/>
      <c r="AF255" s="3"/>
    </row>
    <row r="256" spans="13:32">
      <c r="M256" s="1"/>
      <c r="N256" s="3"/>
      <c r="AE256" s="54"/>
      <c r="AF256" s="3"/>
    </row>
    <row r="257" spans="13:32">
      <c r="M257" s="1"/>
      <c r="N257" s="3"/>
      <c r="AE257" s="49"/>
      <c r="AF257" s="50"/>
    </row>
    <row r="258" spans="13:32">
      <c r="M258" s="1"/>
      <c r="N258" s="3"/>
      <c r="AE258" s="54"/>
      <c r="AF258" s="3"/>
    </row>
    <row r="259" spans="13:32">
      <c r="M259" s="1"/>
      <c r="N259" s="3"/>
      <c r="AE259" s="54"/>
      <c r="AF259" s="3"/>
    </row>
    <row r="260" spans="13:32">
      <c r="M260" s="1"/>
      <c r="N260" s="3"/>
      <c r="AE260" s="54"/>
      <c r="AF260" s="3"/>
    </row>
    <row r="261" spans="13:32">
      <c r="M261" s="1"/>
      <c r="N261" s="3"/>
    </row>
    <row r="262" spans="13:32">
      <c r="M262" s="1"/>
      <c r="N262" s="3"/>
    </row>
    <row r="263" spans="13:32">
      <c r="M263" s="1"/>
      <c r="N263" s="3"/>
    </row>
    <row r="264" spans="13:32">
      <c r="M264" s="1"/>
      <c r="N264" s="3"/>
    </row>
    <row r="265" spans="13:32">
      <c r="M265" s="1"/>
      <c r="N265" s="3"/>
    </row>
    <row r="266" spans="13:32">
      <c r="M266" s="1"/>
      <c r="N266" s="3"/>
    </row>
    <row r="267" spans="13:32">
      <c r="M267" s="1"/>
      <c r="N267" s="3"/>
    </row>
    <row r="268" spans="13:32">
      <c r="M268" s="1"/>
      <c r="N268" s="3"/>
    </row>
    <row r="269" spans="13:32">
      <c r="M269" s="1"/>
      <c r="N269" s="3"/>
    </row>
    <row r="270" spans="13:32">
      <c r="M270" s="1"/>
      <c r="N270" s="3"/>
    </row>
    <row r="271" spans="13:32">
      <c r="M271" s="1"/>
      <c r="N271" s="3"/>
    </row>
    <row r="272" spans="13:32">
      <c r="M272" s="1"/>
      <c r="N272" s="3"/>
    </row>
    <row r="273" spans="13:14">
      <c r="M273" s="1"/>
      <c r="N273" s="3"/>
    </row>
  </sheetData>
  <sortState ref="AV46:AW51">
    <sortCondition descending="1" ref="AW46:AW51"/>
  </sortState>
  <mergeCells count="3">
    <mergeCell ref="P1:P2"/>
    <mergeCell ref="V1:V2"/>
    <mergeCell ref="Q1:U1"/>
  </mergeCell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0"/>
  <sheetViews>
    <sheetView tabSelected="1" topLeftCell="Q1" zoomScaleNormal="100" workbookViewId="0">
      <selection activeCell="I14" sqref="I14"/>
    </sheetView>
  </sheetViews>
  <sheetFormatPr defaultRowHeight="15"/>
  <cols>
    <col min="5" max="6" width="21.42578125" bestFit="1" customWidth="1"/>
    <col min="7" max="7" width="15.85546875" customWidth="1"/>
    <col min="8" max="8" width="15.140625" customWidth="1"/>
    <col min="10" max="10" width="18.28515625" customWidth="1"/>
    <col min="11" max="11" width="20.7109375" customWidth="1"/>
    <col min="13" max="13" width="14" customWidth="1"/>
    <col min="14" max="14" width="14.140625" bestFit="1" customWidth="1"/>
    <col min="15" max="15" width="13.5703125" customWidth="1"/>
    <col min="16" max="16" width="17" customWidth="1"/>
    <col min="17" max="17" width="11.85546875" customWidth="1"/>
    <col min="19" max="19" width="13.28515625" customWidth="1"/>
    <col min="23" max="23" width="15.28515625" customWidth="1"/>
    <col min="24" max="24" width="70.140625" customWidth="1"/>
    <col min="29" max="29" width="17.85546875" customWidth="1"/>
    <col min="30" max="30" width="17.7109375" customWidth="1"/>
    <col min="271" max="271" width="13.28515625" customWidth="1"/>
    <col min="285" max="285" width="17.85546875" customWidth="1"/>
    <col min="527" max="527" width="13.28515625" customWidth="1"/>
    <col min="541" max="541" width="17.85546875" customWidth="1"/>
    <col min="783" max="783" width="13.28515625" customWidth="1"/>
    <col min="797" max="797" width="17.85546875" customWidth="1"/>
    <col min="1039" max="1039" width="13.28515625" customWidth="1"/>
    <col min="1053" max="1053" width="17.85546875" customWidth="1"/>
    <col min="1295" max="1295" width="13.28515625" customWidth="1"/>
    <col min="1309" max="1309" width="17.85546875" customWidth="1"/>
    <col min="1551" max="1551" width="13.28515625" customWidth="1"/>
    <col min="1565" max="1565" width="17.85546875" customWidth="1"/>
    <col min="1807" max="1807" width="13.28515625" customWidth="1"/>
    <col min="1821" max="1821" width="17.85546875" customWidth="1"/>
    <col min="2063" max="2063" width="13.28515625" customWidth="1"/>
    <col min="2077" max="2077" width="17.85546875" customWidth="1"/>
    <col min="2319" max="2319" width="13.28515625" customWidth="1"/>
    <col min="2333" max="2333" width="17.85546875" customWidth="1"/>
    <col min="2575" max="2575" width="13.28515625" customWidth="1"/>
    <col min="2589" max="2589" width="17.85546875" customWidth="1"/>
    <col min="2831" max="2831" width="13.28515625" customWidth="1"/>
    <col min="2845" max="2845" width="17.85546875" customWidth="1"/>
    <col min="3087" max="3087" width="13.28515625" customWidth="1"/>
    <col min="3101" max="3101" width="17.85546875" customWidth="1"/>
    <col min="3343" max="3343" width="13.28515625" customWidth="1"/>
    <col min="3357" max="3357" width="17.85546875" customWidth="1"/>
    <col min="3599" max="3599" width="13.28515625" customWidth="1"/>
    <col min="3613" max="3613" width="17.85546875" customWidth="1"/>
    <col min="3855" max="3855" width="13.28515625" customWidth="1"/>
    <col min="3869" max="3869" width="17.85546875" customWidth="1"/>
    <col min="4111" max="4111" width="13.28515625" customWidth="1"/>
    <col min="4125" max="4125" width="17.85546875" customWidth="1"/>
    <col min="4367" max="4367" width="13.28515625" customWidth="1"/>
    <col min="4381" max="4381" width="17.85546875" customWidth="1"/>
    <col min="4623" max="4623" width="13.28515625" customWidth="1"/>
    <col min="4637" max="4637" width="17.85546875" customWidth="1"/>
    <col min="4879" max="4879" width="13.28515625" customWidth="1"/>
    <col min="4893" max="4893" width="17.85546875" customWidth="1"/>
    <col min="5135" max="5135" width="13.28515625" customWidth="1"/>
    <col min="5149" max="5149" width="17.85546875" customWidth="1"/>
    <col min="5391" max="5391" width="13.28515625" customWidth="1"/>
    <col min="5405" max="5405" width="17.85546875" customWidth="1"/>
    <col min="5647" max="5647" width="13.28515625" customWidth="1"/>
    <col min="5661" max="5661" width="17.85546875" customWidth="1"/>
    <col min="5903" max="5903" width="13.28515625" customWidth="1"/>
    <col min="5917" max="5917" width="17.85546875" customWidth="1"/>
    <col min="6159" max="6159" width="13.28515625" customWidth="1"/>
    <col min="6173" max="6173" width="17.85546875" customWidth="1"/>
    <col min="6415" max="6415" width="13.28515625" customWidth="1"/>
    <col min="6429" max="6429" width="17.85546875" customWidth="1"/>
    <col min="6671" max="6671" width="13.28515625" customWidth="1"/>
    <col min="6685" max="6685" width="17.85546875" customWidth="1"/>
    <col min="6927" max="6927" width="13.28515625" customWidth="1"/>
    <col min="6941" max="6941" width="17.85546875" customWidth="1"/>
    <col min="7183" max="7183" width="13.28515625" customWidth="1"/>
    <col min="7197" max="7197" width="17.85546875" customWidth="1"/>
    <col min="7439" max="7439" width="13.28515625" customWidth="1"/>
    <col min="7453" max="7453" width="17.85546875" customWidth="1"/>
    <col min="7695" max="7695" width="13.28515625" customWidth="1"/>
    <col min="7709" max="7709" width="17.85546875" customWidth="1"/>
    <col min="7951" max="7951" width="13.28515625" customWidth="1"/>
    <col min="7965" max="7965" width="17.85546875" customWidth="1"/>
    <col min="8207" max="8207" width="13.28515625" customWidth="1"/>
    <col min="8221" max="8221" width="17.85546875" customWidth="1"/>
    <col min="8463" max="8463" width="13.28515625" customWidth="1"/>
    <col min="8477" max="8477" width="17.85546875" customWidth="1"/>
    <col min="8719" max="8719" width="13.28515625" customWidth="1"/>
    <col min="8733" max="8733" width="17.85546875" customWidth="1"/>
    <col min="8975" max="8975" width="13.28515625" customWidth="1"/>
    <col min="8989" max="8989" width="17.85546875" customWidth="1"/>
    <col min="9231" max="9231" width="13.28515625" customWidth="1"/>
    <col min="9245" max="9245" width="17.85546875" customWidth="1"/>
    <col min="9487" max="9487" width="13.28515625" customWidth="1"/>
    <col min="9501" max="9501" width="17.85546875" customWidth="1"/>
    <col min="9743" max="9743" width="13.28515625" customWidth="1"/>
    <col min="9757" max="9757" width="17.85546875" customWidth="1"/>
    <col min="9999" max="9999" width="13.28515625" customWidth="1"/>
    <col min="10013" max="10013" width="17.85546875" customWidth="1"/>
    <col min="10255" max="10255" width="13.28515625" customWidth="1"/>
    <col min="10269" max="10269" width="17.85546875" customWidth="1"/>
    <col min="10511" max="10511" width="13.28515625" customWidth="1"/>
    <col min="10525" max="10525" width="17.85546875" customWidth="1"/>
    <col min="10767" max="10767" width="13.28515625" customWidth="1"/>
    <col min="10781" max="10781" width="17.85546875" customWidth="1"/>
    <col min="11023" max="11023" width="13.28515625" customWidth="1"/>
    <col min="11037" max="11037" width="17.85546875" customWidth="1"/>
    <col min="11279" max="11279" width="13.28515625" customWidth="1"/>
    <col min="11293" max="11293" width="17.85546875" customWidth="1"/>
    <col min="11535" max="11535" width="13.28515625" customWidth="1"/>
    <col min="11549" max="11549" width="17.85546875" customWidth="1"/>
    <col min="11791" max="11791" width="13.28515625" customWidth="1"/>
    <col min="11805" max="11805" width="17.85546875" customWidth="1"/>
    <col min="12047" max="12047" width="13.28515625" customWidth="1"/>
    <col min="12061" max="12061" width="17.85546875" customWidth="1"/>
    <col min="12303" max="12303" width="13.28515625" customWidth="1"/>
    <col min="12317" max="12317" width="17.85546875" customWidth="1"/>
    <col min="12559" max="12559" width="13.28515625" customWidth="1"/>
    <col min="12573" max="12573" width="17.85546875" customWidth="1"/>
    <col min="12815" max="12815" width="13.28515625" customWidth="1"/>
    <col min="12829" max="12829" width="17.85546875" customWidth="1"/>
    <col min="13071" max="13071" width="13.28515625" customWidth="1"/>
    <col min="13085" max="13085" width="17.85546875" customWidth="1"/>
    <col min="13327" max="13327" width="13.28515625" customWidth="1"/>
    <col min="13341" max="13341" width="17.85546875" customWidth="1"/>
    <col min="13583" max="13583" width="13.28515625" customWidth="1"/>
    <col min="13597" max="13597" width="17.85546875" customWidth="1"/>
    <col min="13839" max="13839" width="13.28515625" customWidth="1"/>
    <col min="13853" max="13853" width="17.85546875" customWidth="1"/>
    <col min="14095" max="14095" width="13.28515625" customWidth="1"/>
    <col min="14109" max="14109" width="17.85546875" customWidth="1"/>
    <col min="14351" max="14351" width="13.28515625" customWidth="1"/>
    <col min="14365" max="14365" width="17.85546875" customWidth="1"/>
    <col min="14607" max="14607" width="13.28515625" customWidth="1"/>
    <col min="14621" max="14621" width="17.85546875" customWidth="1"/>
    <col min="14863" max="14863" width="13.28515625" customWidth="1"/>
    <col min="14877" max="14877" width="17.85546875" customWidth="1"/>
    <col min="15119" max="15119" width="13.28515625" customWidth="1"/>
    <col min="15133" max="15133" width="17.85546875" customWidth="1"/>
    <col min="15375" max="15375" width="13.28515625" customWidth="1"/>
    <col min="15389" max="15389" width="17.85546875" customWidth="1"/>
    <col min="15631" max="15631" width="13.28515625" customWidth="1"/>
    <col min="15645" max="15645" width="17.85546875" customWidth="1"/>
    <col min="15887" max="15887" width="13.28515625" customWidth="1"/>
    <col min="15901" max="15901" width="17.85546875" customWidth="1"/>
    <col min="16143" max="16143" width="13.28515625" customWidth="1"/>
    <col min="16157" max="16157" width="17.85546875" customWidth="1"/>
  </cols>
  <sheetData>
    <row r="1" spans="1:30">
      <c r="A1" s="131" t="s">
        <v>0</v>
      </c>
      <c r="B1" s="131" t="s">
        <v>1</v>
      </c>
      <c r="C1" s="131" t="s">
        <v>2</v>
      </c>
      <c r="D1" s="77" t="s">
        <v>3</v>
      </c>
      <c r="E1" s="77" t="s">
        <v>4</v>
      </c>
      <c r="F1" s="131" t="s">
        <v>5</v>
      </c>
      <c r="G1" s="77" t="s">
        <v>6</v>
      </c>
      <c r="H1" s="77" t="s">
        <v>7</v>
      </c>
      <c r="I1" s="77" t="s">
        <v>8</v>
      </c>
      <c r="J1" s="77" t="s">
        <v>9</v>
      </c>
      <c r="K1" s="77" t="s">
        <v>10</v>
      </c>
      <c r="L1" s="77" t="s">
        <v>151</v>
      </c>
      <c r="M1" s="77" t="s">
        <v>12</v>
      </c>
      <c r="N1" s="77" t="s">
        <v>13</v>
      </c>
      <c r="O1" s="77" t="s">
        <v>14</v>
      </c>
      <c r="P1" s="77" t="s">
        <v>15</v>
      </c>
      <c r="Q1" s="77" t="s">
        <v>16</v>
      </c>
      <c r="R1" s="121" t="s">
        <v>17</v>
      </c>
      <c r="S1" s="122" t="s">
        <v>18</v>
      </c>
      <c r="T1" s="122" t="s">
        <v>19</v>
      </c>
      <c r="U1" s="122" t="s">
        <v>20</v>
      </c>
      <c r="V1" s="122" t="s">
        <v>21</v>
      </c>
      <c r="W1" s="122" t="s">
        <v>22</v>
      </c>
      <c r="X1" s="122" t="s">
        <v>23</v>
      </c>
      <c r="Y1" s="122" t="s">
        <v>24</v>
      </c>
      <c r="Z1" s="122" t="s">
        <v>25</v>
      </c>
      <c r="AA1" s="123" t="s">
        <v>26</v>
      </c>
      <c r="AB1" s="123" t="s">
        <v>27</v>
      </c>
      <c r="AC1" s="122" t="s">
        <v>169</v>
      </c>
      <c r="AD1" s="122" t="s">
        <v>208</v>
      </c>
    </row>
    <row r="2" spans="1:30" s="76" customFormat="1">
      <c r="A2" s="82" t="s">
        <v>48</v>
      </c>
      <c r="B2" s="82">
        <v>13</v>
      </c>
      <c r="C2" s="82" t="s">
        <v>209</v>
      </c>
      <c r="D2" s="82" t="s">
        <v>117</v>
      </c>
      <c r="E2" s="87">
        <v>3.0000000327951401E+19</v>
      </c>
      <c r="F2" s="87">
        <v>3.0000000327830999E+19</v>
      </c>
      <c r="G2" s="87">
        <v>122217245303</v>
      </c>
      <c r="H2" s="82" t="s">
        <v>50</v>
      </c>
      <c r="I2" s="82" t="s">
        <v>188</v>
      </c>
      <c r="J2" s="83">
        <v>44067</v>
      </c>
      <c r="K2" s="83">
        <v>44063</v>
      </c>
      <c r="L2" s="82">
        <f>J2-K2</f>
        <v>4</v>
      </c>
      <c r="M2" s="82" t="s">
        <v>33</v>
      </c>
      <c r="N2" s="82">
        <v>85210040062</v>
      </c>
      <c r="O2" s="82" t="s">
        <v>211</v>
      </c>
      <c r="P2" s="82" t="s">
        <v>212</v>
      </c>
      <c r="Q2" s="82" t="s">
        <v>34</v>
      </c>
      <c r="R2" s="82" t="s">
        <v>196</v>
      </c>
      <c r="S2" s="82" t="s">
        <v>213</v>
      </c>
      <c r="T2" s="82" t="s">
        <v>35</v>
      </c>
      <c r="U2" s="82" t="s">
        <v>147</v>
      </c>
      <c r="V2" s="82" t="s">
        <v>40</v>
      </c>
      <c r="W2" s="82" t="s">
        <v>91</v>
      </c>
      <c r="X2" s="82" t="s">
        <v>214</v>
      </c>
      <c r="Y2" s="82"/>
      <c r="Z2" s="82" t="s">
        <v>109</v>
      </c>
      <c r="AA2" s="82"/>
      <c r="AB2" s="82" t="s">
        <v>38</v>
      </c>
      <c r="AC2" s="82"/>
      <c r="AD2" s="82" t="s">
        <v>93</v>
      </c>
    </row>
    <row r="3" spans="1:30" s="76" customFormat="1">
      <c r="A3" s="82" t="s">
        <v>28</v>
      </c>
      <c r="B3" s="82">
        <v>31</v>
      </c>
      <c r="C3" s="82" t="s">
        <v>83</v>
      </c>
      <c r="D3" s="82" t="s">
        <v>117</v>
      </c>
      <c r="E3" s="87">
        <v>3.00000003269429E+19</v>
      </c>
      <c r="F3" s="87">
        <v>3.0000000324624802E+19</v>
      </c>
      <c r="G3" s="87">
        <v>142552100427</v>
      </c>
      <c r="H3" s="82" t="s">
        <v>50</v>
      </c>
      <c r="I3" s="82" t="s">
        <v>43</v>
      </c>
      <c r="J3" s="83">
        <v>44047</v>
      </c>
      <c r="K3" s="83">
        <v>44001</v>
      </c>
      <c r="L3" s="82">
        <f t="shared" ref="L3:L66" si="0">J3-K3</f>
        <v>46</v>
      </c>
      <c r="M3" s="82" t="s">
        <v>72</v>
      </c>
      <c r="N3" s="82">
        <v>85310074443</v>
      </c>
      <c r="O3" s="82" t="s">
        <v>215</v>
      </c>
      <c r="P3" s="82" t="s">
        <v>216</v>
      </c>
      <c r="Q3" s="82" t="s">
        <v>34</v>
      </c>
      <c r="R3" s="82" t="s">
        <v>116</v>
      </c>
      <c r="S3" s="84" t="s">
        <v>217</v>
      </c>
      <c r="T3" s="85" t="s">
        <v>97</v>
      </c>
      <c r="U3" s="82" t="s">
        <v>147</v>
      </c>
      <c r="V3" s="85" t="s">
        <v>67</v>
      </c>
      <c r="W3" s="85" t="s">
        <v>159</v>
      </c>
      <c r="X3" s="85" t="s">
        <v>218</v>
      </c>
      <c r="Y3" s="82"/>
      <c r="Z3" s="85" t="s">
        <v>109</v>
      </c>
      <c r="AA3" s="85" t="s">
        <v>41</v>
      </c>
      <c r="AB3" s="85" t="s">
        <v>45</v>
      </c>
      <c r="AC3" s="82"/>
      <c r="AD3" s="82" t="s">
        <v>93</v>
      </c>
    </row>
    <row r="4" spans="1:30" s="76" customFormat="1">
      <c r="A4" s="82" t="s">
        <v>39</v>
      </c>
      <c r="B4" s="82">
        <v>5</v>
      </c>
      <c r="C4" s="82" t="s">
        <v>219</v>
      </c>
      <c r="D4" s="82" t="s">
        <v>117</v>
      </c>
      <c r="E4" s="87">
        <v>3.00000003276428E+19</v>
      </c>
      <c r="F4" s="87">
        <v>3.0000000326856499E+19</v>
      </c>
      <c r="G4" s="87">
        <v>111519200605</v>
      </c>
      <c r="H4" s="82" t="s">
        <v>65</v>
      </c>
      <c r="I4" s="82" t="s">
        <v>188</v>
      </c>
      <c r="J4" s="83">
        <v>44057</v>
      </c>
      <c r="K4" s="83">
        <v>44044</v>
      </c>
      <c r="L4" s="82">
        <f t="shared" si="0"/>
        <v>13</v>
      </c>
      <c r="M4" s="82" t="s">
        <v>33</v>
      </c>
      <c r="N4" s="82">
        <v>82174143800</v>
      </c>
      <c r="O4" s="82" t="s">
        <v>220</v>
      </c>
      <c r="P4" s="82" t="s">
        <v>221</v>
      </c>
      <c r="Q4" s="82" t="s">
        <v>34</v>
      </c>
      <c r="R4" s="82" t="s">
        <v>196</v>
      </c>
      <c r="S4" s="82" t="s">
        <v>222</v>
      </c>
      <c r="T4" s="82" t="s">
        <v>35</v>
      </c>
      <c r="U4" s="82" t="s">
        <v>147</v>
      </c>
      <c r="V4" s="82" t="s">
        <v>56</v>
      </c>
      <c r="W4" s="82" t="s">
        <v>59</v>
      </c>
      <c r="X4" s="82" t="s">
        <v>223</v>
      </c>
      <c r="Y4" s="82"/>
      <c r="Z4" s="82" t="s">
        <v>108</v>
      </c>
      <c r="AA4" s="82"/>
      <c r="AB4" s="82" t="s">
        <v>45</v>
      </c>
      <c r="AC4" s="82" t="s">
        <v>156</v>
      </c>
      <c r="AD4" s="82" t="s">
        <v>93</v>
      </c>
    </row>
    <row r="5" spans="1:30" s="76" customFormat="1">
      <c r="A5" s="82" t="s">
        <v>39</v>
      </c>
      <c r="B5" s="82">
        <v>5</v>
      </c>
      <c r="C5" s="82" t="s">
        <v>219</v>
      </c>
      <c r="D5" s="82" t="s">
        <v>117</v>
      </c>
      <c r="E5" s="87">
        <v>3.00000003283451E+19</v>
      </c>
      <c r="F5" s="87">
        <v>3.0000000328008102E+19</v>
      </c>
      <c r="G5" s="87">
        <v>111501225409</v>
      </c>
      <c r="H5" s="82" t="s">
        <v>224</v>
      </c>
      <c r="I5" s="82" t="s">
        <v>188</v>
      </c>
      <c r="J5" s="83">
        <v>44075</v>
      </c>
      <c r="K5" s="83">
        <v>44068</v>
      </c>
      <c r="L5" s="82">
        <f t="shared" si="0"/>
        <v>7</v>
      </c>
      <c r="M5" s="82" t="s">
        <v>47</v>
      </c>
      <c r="N5" s="82">
        <v>81371433770</v>
      </c>
      <c r="O5" s="82" t="s">
        <v>225</v>
      </c>
      <c r="P5" s="82" t="s">
        <v>226</v>
      </c>
      <c r="Q5" s="82" t="s">
        <v>34</v>
      </c>
      <c r="R5" s="82" t="s">
        <v>116</v>
      </c>
      <c r="S5" s="82" t="s">
        <v>227</v>
      </c>
      <c r="T5" s="82" t="s">
        <v>35</v>
      </c>
      <c r="U5" s="82" t="s">
        <v>147</v>
      </c>
      <c r="V5" s="82" t="s">
        <v>67</v>
      </c>
      <c r="W5" s="82" t="s">
        <v>68</v>
      </c>
      <c r="X5" s="82" t="s">
        <v>228</v>
      </c>
      <c r="Y5" s="82" t="s">
        <v>192</v>
      </c>
      <c r="Z5" s="82" t="s">
        <v>103</v>
      </c>
      <c r="AA5" s="82" t="s">
        <v>62</v>
      </c>
      <c r="AB5" s="82" t="s">
        <v>45</v>
      </c>
      <c r="AC5" s="82" t="s">
        <v>156</v>
      </c>
      <c r="AD5" s="82" t="s">
        <v>177</v>
      </c>
    </row>
    <row r="6" spans="1:30" s="76" customFormat="1">
      <c r="A6" s="82" t="s">
        <v>39</v>
      </c>
      <c r="B6" s="82">
        <v>5</v>
      </c>
      <c r="C6" s="82" t="s">
        <v>219</v>
      </c>
      <c r="D6" s="82" t="s">
        <v>117</v>
      </c>
      <c r="E6" s="87">
        <v>3.0000000329033601E+19</v>
      </c>
      <c r="F6" s="87">
        <v>3.0000000326197101E+19</v>
      </c>
      <c r="G6" s="87">
        <v>111526101061</v>
      </c>
      <c r="H6" s="82" t="s">
        <v>50</v>
      </c>
      <c r="I6" s="82" t="s">
        <v>65</v>
      </c>
      <c r="J6" s="83">
        <v>44092</v>
      </c>
      <c r="K6" s="83">
        <v>44030</v>
      </c>
      <c r="L6" s="82">
        <f t="shared" si="0"/>
        <v>62</v>
      </c>
      <c r="M6" s="82" t="s">
        <v>72</v>
      </c>
      <c r="N6" s="82">
        <v>81378209969</v>
      </c>
      <c r="O6" s="82" t="s">
        <v>229</v>
      </c>
      <c r="P6" s="82" t="s">
        <v>230</v>
      </c>
      <c r="Q6" s="82" t="s">
        <v>34</v>
      </c>
      <c r="R6" s="82" t="s">
        <v>116</v>
      </c>
      <c r="S6" s="82" t="s">
        <v>231</v>
      </c>
      <c r="T6" s="82" t="s">
        <v>232</v>
      </c>
      <c r="U6" s="82" t="s">
        <v>147</v>
      </c>
      <c r="V6" s="82" t="s">
        <v>40</v>
      </c>
      <c r="W6" s="82" t="s">
        <v>112</v>
      </c>
      <c r="X6" s="82" t="s">
        <v>233</v>
      </c>
      <c r="Y6" s="82"/>
      <c r="Z6" s="82" t="s">
        <v>103</v>
      </c>
      <c r="AA6" s="82" t="s">
        <v>62</v>
      </c>
      <c r="AB6" s="82" t="s">
        <v>45</v>
      </c>
      <c r="AC6" s="82"/>
      <c r="AD6" s="82" t="s">
        <v>93</v>
      </c>
    </row>
    <row r="7" spans="1:30" s="76" customFormat="1">
      <c r="A7" s="82" t="s">
        <v>39</v>
      </c>
      <c r="B7" s="82">
        <v>5</v>
      </c>
      <c r="C7" s="82" t="s">
        <v>219</v>
      </c>
      <c r="D7" s="82" t="s">
        <v>117</v>
      </c>
      <c r="E7" s="87">
        <v>3.00000003291694E+19</v>
      </c>
      <c r="F7" s="87">
        <v>3.00000003264722E+19</v>
      </c>
      <c r="G7" s="87">
        <v>111522200297</v>
      </c>
      <c r="H7" s="82" t="s">
        <v>43</v>
      </c>
      <c r="I7" s="82" t="s">
        <v>234</v>
      </c>
      <c r="J7" s="83">
        <v>44095</v>
      </c>
      <c r="K7" s="83">
        <v>44034</v>
      </c>
      <c r="L7" s="82">
        <f t="shared" si="0"/>
        <v>61</v>
      </c>
      <c r="M7" s="82" t="s">
        <v>33</v>
      </c>
      <c r="N7" s="82">
        <v>85363892686</v>
      </c>
      <c r="O7" s="82" t="s">
        <v>235</v>
      </c>
      <c r="P7" s="82" t="s">
        <v>236</v>
      </c>
      <c r="Q7" s="82" t="s">
        <v>34</v>
      </c>
      <c r="R7" s="82" t="s">
        <v>116</v>
      </c>
      <c r="S7" s="82" t="s">
        <v>237</v>
      </c>
      <c r="T7" s="82" t="s">
        <v>35</v>
      </c>
      <c r="U7" s="82" t="s">
        <v>147</v>
      </c>
      <c r="V7" s="82" t="s">
        <v>40</v>
      </c>
      <c r="W7" s="82" t="s">
        <v>44</v>
      </c>
      <c r="X7" s="82" t="s">
        <v>238</v>
      </c>
      <c r="Y7" s="82"/>
      <c r="Z7" s="82" t="s">
        <v>103</v>
      </c>
      <c r="AA7" s="82" t="s">
        <v>62</v>
      </c>
      <c r="AB7" s="82" t="s">
        <v>92</v>
      </c>
      <c r="AC7" s="82" t="s">
        <v>156</v>
      </c>
      <c r="AD7" s="82" t="s">
        <v>93</v>
      </c>
    </row>
    <row r="8" spans="1:30" s="76" customFormat="1">
      <c r="A8" s="82" t="s">
        <v>39</v>
      </c>
      <c r="B8" s="82">
        <v>5</v>
      </c>
      <c r="C8" s="82" t="s">
        <v>219</v>
      </c>
      <c r="D8" s="82" t="s">
        <v>117</v>
      </c>
      <c r="E8" s="87">
        <v>3.0000000327836099E+19</v>
      </c>
      <c r="F8" s="87">
        <v>3.0000000326172799E+19</v>
      </c>
      <c r="G8" s="87">
        <v>111501226682</v>
      </c>
      <c r="H8" s="82" t="s">
        <v>43</v>
      </c>
      <c r="I8" s="82" t="s">
        <v>188</v>
      </c>
      <c r="J8" s="83">
        <v>44063</v>
      </c>
      <c r="K8" s="83">
        <v>44029</v>
      </c>
      <c r="L8" s="82">
        <f t="shared" si="0"/>
        <v>34</v>
      </c>
      <c r="M8" s="82" t="s">
        <v>47</v>
      </c>
      <c r="N8" s="82">
        <v>85364516010</v>
      </c>
      <c r="O8" s="82" t="s">
        <v>239</v>
      </c>
      <c r="P8" s="82" t="s">
        <v>240</v>
      </c>
      <c r="Q8" s="82" t="s">
        <v>34</v>
      </c>
      <c r="R8" s="82" t="s">
        <v>116</v>
      </c>
      <c r="S8" s="82" t="s">
        <v>241</v>
      </c>
      <c r="T8" s="82" t="s">
        <v>97</v>
      </c>
      <c r="U8" s="82" t="s">
        <v>147</v>
      </c>
      <c r="V8" s="82" t="s">
        <v>40</v>
      </c>
      <c r="W8" s="82" t="s">
        <v>44</v>
      </c>
      <c r="X8" s="82" t="s">
        <v>242</v>
      </c>
      <c r="Y8" s="82"/>
      <c r="Z8" s="82" t="s">
        <v>118</v>
      </c>
      <c r="AA8" s="82" t="s">
        <v>105</v>
      </c>
      <c r="AB8" s="82" t="s">
        <v>45</v>
      </c>
      <c r="AC8" s="82" t="s">
        <v>156</v>
      </c>
      <c r="AD8" s="82" t="s">
        <v>93</v>
      </c>
    </row>
    <row r="9" spans="1:30" s="76" customFormat="1">
      <c r="A9" s="82" t="s">
        <v>39</v>
      </c>
      <c r="B9" s="82">
        <v>5</v>
      </c>
      <c r="C9" s="82" t="s">
        <v>219</v>
      </c>
      <c r="D9" s="82" t="s">
        <v>117</v>
      </c>
      <c r="E9" s="87">
        <v>3.00000003269707E+19</v>
      </c>
      <c r="F9" s="87">
        <v>3.0000000322979201E+19</v>
      </c>
      <c r="G9" s="87">
        <v>111526101538</v>
      </c>
      <c r="H9" s="82" t="s">
        <v>65</v>
      </c>
      <c r="I9" s="82" t="s">
        <v>76</v>
      </c>
      <c r="J9" s="83">
        <v>44047</v>
      </c>
      <c r="K9" s="83">
        <v>43957</v>
      </c>
      <c r="L9" s="82">
        <f t="shared" si="0"/>
        <v>90</v>
      </c>
      <c r="M9" s="82" t="s">
        <v>72</v>
      </c>
      <c r="N9" s="82">
        <v>82336576468</v>
      </c>
      <c r="O9" s="82" t="s">
        <v>243</v>
      </c>
      <c r="P9" s="82" t="s">
        <v>244</v>
      </c>
      <c r="Q9" s="82" t="s">
        <v>34</v>
      </c>
      <c r="R9" s="82" t="s">
        <v>116</v>
      </c>
      <c r="S9" s="82" t="s">
        <v>245</v>
      </c>
      <c r="T9" s="82" t="s">
        <v>35</v>
      </c>
      <c r="U9" s="82" t="s">
        <v>147</v>
      </c>
      <c r="V9" s="82" t="s">
        <v>40</v>
      </c>
      <c r="W9" s="82" t="s">
        <v>91</v>
      </c>
      <c r="X9" s="82" t="s">
        <v>171</v>
      </c>
      <c r="Y9" s="82"/>
      <c r="Z9" s="82" t="s">
        <v>108</v>
      </c>
      <c r="AA9" s="82" t="s">
        <v>41</v>
      </c>
      <c r="AB9" s="82" t="s">
        <v>92</v>
      </c>
      <c r="AC9" s="82" t="s">
        <v>156</v>
      </c>
      <c r="AD9" s="82" t="s">
        <v>93</v>
      </c>
    </row>
    <row r="10" spans="1:30" s="76" customFormat="1">
      <c r="A10" s="82" t="s">
        <v>28</v>
      </c>
      <c r="B10" s="82">
        <v>31</v>
      </c>
      <c r="C10" s="82" t="s">
        <v>83</v>
      </c>
      <c r="D10" s="82" t="s">
        <v>117</v>
      </c>
      <c r="E10" s="87">
        <v>3.0000000327546798E+19</v>
      </c>
      <c r="F10" s="87">
        <v>3.0000000317428601E+19</v>
      </c>
      <c r="G10" s="87">
        <v>141571101939</v>
      </c>
      <c r="H10" s="82" t="s">
        <v>65</v>
      </c>
      <c r="I10" s="82" t="s">
        <v>188</v>
      </c>
      <c r="J10" s="83">
        <v>44056</v>
      </c>
      <c r="K10" s="83">
        <v>43782</v>
      </c>
      <c r="L10" s="82">
        <f t="shared" si="0"/>
        <v>274</v>
      </c>
      <c r="M10" s="82" t="s">
        <v>72</v>
      </c>
      <c r="N10" s="82">
        <v>85226470135</v>
      </c>
      <c r="O10" s="82" t="s">
        <v>246</v>
      </c>
      <c r="P10" s="82" t="s">
        <v>247</v>
      </c>
      <c r="Q10" s="82" t="s">
        <v>34</v>
      </c>
      <c r="R10" s="82" t="s">
        <v>116</v>
      </c>
      <c r="S10" s="82" t="s">
        <v>248</v>
      </c>
      <c r="T10" s="82" t="s">
        <v>35</v>
      </c>
      <c r="U10" s="82" t="s">
        <v>147</v>
      </c>
      <c r="V10" s="82" t="s">
        <v>67</v>
      </c>
      <c r="W10" s="82" t="s">
        <v>68</v>
      </c>
      <c r="X10" s="82" t="s">
        <v>249</v>
      </c>
      <c r="Y10" s="82" t="s">
        <v>250</v>
      </c>
      <c r="Z10" s="82" t="s">
        <v>109</v>
      </c>
      <c r="AA10" s="82" t="s">
        <v>105</v>
      </c>
      <c r="AB10" s="82" t="s">
        <v>45</v>
      </c>
      <c r="AC10" s="82"/>
      <c r="AD10" s="82" t="s">
        <v>93</v>
      </c>
    </row>
    <row r="11" spans="1:30" s="76" customFormat="1">
      <c r="A11" s="82" t="s">
        <v>28</v>
      </c>
      <c r="B11" s="82">
        <v>31</v>
      </c>
      <c r="C11" s="82" t="s">
        <v>83</v>
      </c>
      <c r="D11" s="82" t="s">
        <v>117</v>
      </c>
      <c r="E11" s="87">
        <v>3.0000000328344498E+19</v>
      </c>
      <c r="F11" s="87">
        <v>3.0000000326046802E+19</v>
      </c>
      <c r="G11" s="87">
        <v>146593110115</v>
      </c>
      <c r="H11" s="82" t="s">
        <v>50</v>
      </c>
      <c r="I11" s="82" t="s">
        <v>43</v>
      </c>
      <c r="J11" s="83">
        <v>44084</v>
      </c>
      <c r="K11" s="83">
        <v>44027</v>
      </c>
      <c r="L11" s="82">
        <f t="shared" si="0"/>
        <v>57</v>
      </c>
      <c r="M11" s="82" t="s">
        <v>72</v>
      </c>
      <c r="N11" s="82">
        <v>81542478188</v>
      </c>
      <c r="O11" s="82" t="s">
        <v>251</v>
      </c>
      <c r="P11" s="82" t="s">
        <v>252</v>
      </c>
      <c r="Q11" s="82" t="s">
        <v>34</v>
      </c>
      <c r="R11" s="82" t="s">
        <v>116</v>
      </c>
      <c r="S11" s="82" t="s">
        <v>253</v>
      </c>
      <c r="T11" s="82" t="s">
        <v>35</v>
      </c>
      <c r="U11" s="82" t="s">
        <v>147</v>
      </c>
      <c r="V11" s="82" t="s">
        <v>94</v>
      </c>
      <c r="W11" s="82" t="s">
        <v>95</v>
      </c>
      <c r="X11" s="82"/>
      <c r="Y11" s="82"/>
      <c r="Z11" s="82"/>
      <c r="AA11" s="82"/>
      <c r="AB11" s="82"/>
      <c r="AC11" s="82"/>
      <c r="AD11" s="82"/>
    </row>
    <row r="12" spans="1:30" s="76" customFormat="1">
      <c r="A12" s="82" t="s">
        <v>28</v>
      </c>
      <c r="B12" s="82">
        <v>31</v>
      </c>
      <c r="C12" s="82" t="s">
        <v>83</v>
      </c>
      <c r="D12" s="82" t="s">
        <v>117</v>
      </c>
      <c r="E12" s="87">
        <v>3.00000003269178E+19</v>
      </c>
      <c r="F12" s="87">
        <v>3.00000003248797E+19</v>
      </c>
      <c r="G12" s="87">
        <v>142401109798</v>
      </c>
      <c r="H12" s="82" t="s">
        <v>65</v>
      </c>
      <c r="I12" s="82" t="s">
        <v>188</v>
      </c>
      <c r="J12" s="83">
        <v>44046</v>
      </c>
      <c r="K12" s="83">
        <v>44005</v>
      </c>
      <c r="L12" s="82">
        <f t="shared" si="0"/>
        <v>41</v>
      </c>
      <c r="M12" s="82" t="s">
        <v>72</v>
      </c>
      <c r="N12" s="82">
        <v>2912914918</v>
      </c>
      <c r="O12" s="82" t="s">
        <v>254</v>
      </c>
      <c r="P12" s="82" t="s">
        <v>255</v>
      </c>
      <c r="Q12" s="82" t="s">
        <v>34</v>
      </c>
      <c r="R12" s="82" t="s">
        <v>116</v>
      </c>
      <c r="S12" s="82" t="s">
        <v>256</v>
      </c>
      <c r="T12" s="82" t="s">
        <v>257</v>
      </c>
      <c r="U12" s="82" t="s">
        <v>147</v>
      </c>
      <c r="V12" s="82" t="s">
        <v>40</v>
      </c>
      <c r="W12" s="82" t="s">
        <v>191</v>
      </c>
      <c r="X12" s="82" t="s">
        <v>258</v>
      </c>
      <c r="Y12" s="82"/>
      <c r="Z12" s="82" t="s">
        <v>109</v>
      </c>
      <c r="AA12" s="82" t="s">
        <v>105</v>
      </c>
      <c r="AB12" s="82" t="s">
        <v>45</v>
      </c>
      <c r="AC12" s="82"/>
      <c r="AD12" s="82" t="s">
        <v>93</v>
      </c>
    </row>
    <row r="13" spans="1:30" s="76" customFormat="1">
      <c r="A13" s="82" t="s">
        <v>28</v>
      </c>
      <c r="B13" s="82">
        <v>31</v>
      </c>
      <c r="C13" s="82" t="s">
        <v>83</v>
      </c>
      <c r="D13" s="82" t="s">
        <v>117</v>
      </c>
      <c r="E13" s="87">
        <v>3.0000000328964899E+19</v>
      </c>
      <c r="F13" s="87">
        <v>3.0000000325842399E+19</v>
      </c>
      <c r="G13" s="87">
        <v>146570111382</v>
      </c>
      <c r="H13" s="82" t="s">
        <v>43</v>
      </c>
      <c r="I13" s="82" t="s">
        <v>188</v>
      </c>
      <c r="J13" s="83">
        <v>44091</v>
      </c>
      <c r="K13" s="83">
        <v>44020</v>
      </c>
      <c r="L13" s="82">
        <f t="shared" si="0"/>
        <v>71</v>
      </c>
      <c r="M13" s="82" t="s">
        <v>72</v>
      </c>
      <c r="N13" s="82">
        <v>82300038010</v>
      </c>
      <c r="O13" s="82" t="s">
        <v>259</v>
      </c>
      <c r="P13" s="82" t="s">
        <v>260</v>
      </c>
      <c r="Q13" s="82" t="s">
        <v>34</v>
      </c>
      <c r="R13" s="82" t="s">
        <v>196</v>
      </c>
      <c r="S13" s="82" t="s">
        <v>261</v>
      </c>
      <c r="T13" s="82" t="s">
        <v>35</v>
      </c>
      <c r="U13" s="82" t="s">
        <v>147</v>
      </c>
      <c r="V13" s="82" t="s">
        <v>40</v>
      </c>
      <c r="W13" s="82" t="s">
        <v>91</v>
      </c>
      <c r="X13" s="82" t="s">
        <v>189</v>
      </c>
      <c r="Y13" s="82"/>
      <c r="Z13" s="82" t="s">
        <v>103</v>
      </c>
      <c r="AA13" s="82"/>
      <c r="AB13" s="82" t="s">
        <v>45</v>
      </c>
      <c r="AC13" s="82"/>
      <c r="AD13" s="82" t="s">
        <v>93</v>
      </c>
    </row>
    <row r="14" spans="1:30" s="76" customFormat="1">
      <c r="A14" s="82" t="s">
        <v>28</v>
      </c>
      <c r="B14" s="82">
        <v>31</v>
      </c>
      <c r="C14" s="82" t="s">
        <v>83</v>
      </c>
      <c r="D14" s="82" t="s">
        <v>117</v>
      </c>
      <c r="E14" s="87">
        <v>3.00000003286492E+19</v>
      </c>
      <c r="F14" s="87">
        <v>3.00000003171292E+19</v>
      </c>
      <c r="G14" s="87">
        <v>142599100041</v>
      </c>
      <c r="H14" s="82" t="s">
        <v>31</v>
      </c>
      <c r="I14" s="82" t="s">
        <v>43</v>
      </c>
      <c r="J14" s="83">
        <v>44082</v>
      </c>
      <c r="K14" s="83">
        <v>43773</v>
      </c>
      <c r="L14" s="82">
        <f t="shared" si="0"/>
        <v>309</v>
      </c>
      <c r="M14" s="82" t="s">
        <v>72</v>
      </c>
      <c r="N14" s="82">
        <v>82326317457</v>
      </c>
      <c r="O14" s="82" t="s">
        <v>262</v>
      </c>
      <c r="P14" s="82" t="s">
        <v>263</v>
      </c>
      <c r="Q14" s="82" t="s">
        <v>34</v>
      </c>
      <c r="R14" s="82" t="s">
        <v>116</v>
      </c>
      <c r="S14" s="82" t="s">
        <v>264</v>
      </c>
      <c r="T14" s="85" t="s">
        <v>35</v>
      </c>
      <c r="U14" s="82" t="s">
        <v>147</v>
      </c>
      <c r="V14" s="82" t="s">
        <v>40</v>
      </c>
      <c r="W14" s="85" t="s">
        <v>191</v>
      </c>
      <c r="X14" s="82" t="s">
        <v>265</v>
      </c>
      <c r="Y14" s="82"/>
      <c r="Z14" s="82" t="s">
        <v>108</v>
      </c>
      <c r="AA14" s="82" t="s">
        <v>41</v>
      </c>
      <c r="AB14" s="82" t="s">
        <v>92</v>
      </c>
      <c r="AC14" s="82" t="s">
        <v>156</v>
      </c>
      <c r="AD14" s="82" t="s">
        <v>93</v>
      </c>
    </row>
    <row r="15" spans="1:30" s="76" customFormat="1">
      <c r="A15" s="82" t="s">
        <v>28</v>
      </c>
      <c r="B15" s="82">
        <v>31</v>
      </c>
      <c r="C15" s="82" t="s">
        <v>83</v>
      </c>
      <c r="D15" s="82" t="s">
        <v>117</v>
      </c>
      <c r="E15" s="87">
        <v>3.0000000329092399E+19</v>
      </c>
      <c r="F15" s="87">
        <v>3.0000000324906299E+19</v>
      </c>
      <c r="G15" s="87">
        <v>142507101045</v>
      </c>
      <c r="H15" s="82" t="s">
        <v>266</v>
      </c>
      <c r="I15" s="82" t="s">
        <v>87</v>
      </c>
      <c r="J15" s="83">
        <v>44103</v>
      </c>
      <c r="K15" s="83">
        <v>44005</v>
      </c>
      <c r="L15" s="82">
        <f t="shared" si="0"/>
        <v>98</v>
      </c>
      <c r="M15" s="82" t="s">
        <v>47</v>
      </c>
      <c r="N15" s="82">
        <v>85225516542</v>
      </c>
      <c r="O15" s="82" t="s">
        <v>267</v>
      </c>
      <c r="P15" s="82" t="s">
        <v>268</v>
      </c>
      <c r="Q15" s="82" t="s">
        <v>34</v>
      </c>
      <c r="R15" s="82" t="s">
        <v>196</v>
      </c>
      <c r="S15" s="82" t="s">
        <v>269</v>
      </c>
      <c r="T15" s="82" t="s">
        <v>55</v>
      </c>
      <c r="U15" s="82" t="s">
        <v>115</v>
      </c>
      <c r="V15" s="82" t="s">
        <v>270</v>
      </c>
      <c r="W15" s="82"/>
      <c r="X15" s="82"/>
      <c r="Y15" s="82"/>
      <c r="Z15" s="82"/>
      <c r="AA15" s="82"/>
      <c r="AB15" s="82"/>
      <c r="AC15" s="82"/>
      <c r="AD15" s="82"/>
    </row>
    <row r="16" spans="1:30" s="76" customFormat="1">
      <c r="A16" s="82" t="s">
        <v>28</v>
      </c>
      <c r="B16" s="82">
        <v>31</v>
      </c>
      <c r="C16" s="82" t="s">
        <v>83</v>
      </c>
      <c r="D16" s="82" t="s">
        <v>117</v>
      </c>
      <c r="E16" s="87">
        <v>3.0000000328409899E+19</v>
      </c>
      <c r="F16" s="87">
        <v>3.0000000323205001E+19</v>
      </c>
      <c r="G16" s="87">
        <v>141571101089</v>
      </c>
      <c r="H16" s="82" t="s">
        <v>65</v>
      </c>
      <c r="I16" s="82" t="s">
        <v>188</v>
      </c>
      <c r="J16" s="83">
        <v>44077</v>
      </c>
      <c r="K16" s="83">
        <v>43965</v>
      </c>
      <c r="L16" s="82">
        <f t="shared" si="0"/>
        <v>112</v>
      </c>
      <c r="M16" s="82" t="s">
        <v>72</v>
      </c>
      <c r="N16" s="82">
        <v>81391309941</v>
      </c>
      <c r="O16" s="82" t="s">
        <v>271</v>
      </c>
      <c r="P16" s="82" t="s">
        <v>272</v>
      </c>
      <c r="Q16" s="82" t="s">
        <v>34</v>
      </c>
      <c r="R16" s="82" t="s">
        <v>196</v>
      </c>
      <c r="S16" s="82" t="s">
        <v>273</v>
      </c>
      <c r="T16" s="82" t="s">
        <v>35</v>
      </c>
      <c r="U16" s="82" t="s">
        <v>147</v>
      </c>
      <c r="V16" s="82" t="s">
        <v>67</v>
      </c>
      <c r="W16" s="82" t="s">
        <v>68</v>
      </c>
      <c r="X16" s="82" t="s">
        <v>249</v>
      </c>
      <c r="Y16" s="82" t="s">
        <v>274</v>
      </c>
      <c r="Z16" s="82" t="s">
        <v>110</v>
      </c>
      <c r="AA16" s="82"/>
      <c r="AB16" s="82" t="s">
        <v>92</v>
      </c>
      <c r="AC16" s="82" t="s">
        <v>156</v>
      </c>
      <c r="AD16" s="82" t="s">
        <v>93</v>
      </c>
    </row>
    <row r="17" spans="1:30" s="76" customFormat="1">
      <c r="A17" s="82" t="s">
        <v>28</v>
      </c>
      <c r="B17" s="82">
        <v>31</v>
      </c>
      <c r="C17" s="82" t="s">
        <v>83</v>
      </c>
      <c r="D17" s="82" t="s">
        <v>117</v>
      </c>
      <c r="E17" s="87">
        <v>3.00000003277952E+19</v>
      </c>
      <c r="F17" s="87">
        <v>3.0000000326368801E+19</v>
      </c>
      <c r="G17" s="87">
        <v>146539101871</v>
      </c>
      <c r="H17" s="82" t="s">
        <v>43</v>
      </c>
      <c r="I17" s="82" t="s">
        <v>65</v>
      </c>
      <c r="J17" s="83">
        <v>44062</v>
      </c>
      <c r="K17" s="83">
        <v>44034</v>
      </c>
      <c r="L17" s="82">
        <f t="shared" si="0"/>
        <v>28</v>
      </c>
      <c r="M17" s="82" t="s">
        <v>72</v>
      </c>
      <c r="N17" s="82">
        <v>82122795049</v>
      </c>
      <c r="O17" s="82" t="s">
        <v>205</v>
      </c>
      <c r="P17" s="82" t="s">
        <v>206</v>
      </c>
      <c r="Q17" s="82" t="s">
        <v>34</v>
      </c>
      <c r="R17" s="82" t="s">
        <v>116</v>
      </c>
      <c r="S17" s="82" t="s">
        <v>275</v>
      </c>
      <c r="T17" s="82" t="s">
        <v>55</v>
      </c>
      <c r="U17" s="82" t="s">
        <v>147</v>
      </c>
      <c r="V17" s="82" t="s">
        <v>40</v>
      </c>
      <c r="W17" s="82" t="s">
        <v>44</v>
      </c>
      <c r="X17" s="82" t="s">
        <v>276</v>
      </c>
      <c r="Y17" s="82"/>
      <c r="Z17" s="82" t="s">
        <v>108</v>
      </c>
      <c r="AA17" s="82"/>
      <c r="AB17" s="82" t="s">
        <v>45</v>
      </c>
      <c r="AC17" s="82" t="s">
        <v>156</v>
      </c>
      <c r="AD17" s="82" t="s">
        <v>93</v>
      </c>
    </row>
    <row r="18" spans="1:30" s="76" customFormat="1">
      <c r="A18" s="82" t="s">
        <v>28</v>
      </c>
      <c r="B18" s="82">
        <v>31</v>
      </c>
      <c r="C18" s="82" t="s">
        <v>83</v>
      </c>
      <c r="D18" s="82" t="s">
        <v>117</v>
      </c>
      <c r="E18" s="87">
        <v>3.0000000327681401E+19</v>
      </c>
      <c r="F18" s="87">
        <v>3.0000000321831698E+19</v>
      </c>
      <c r="G18" s="87">
        <v>142551103331</v>
      </c>
      <c r="H18" s="82" t="s">
        <v>43</v>
      </c>
      <c r="I18" s="82" t="s">
        <v>188</v>
      </c>
      <c r="J18" s="83">
        <v>44058</v>
      </c>
      <c r="K18" s="83">
        <v>43932</v>
      </c>
      <c r="L18" s="82">
        <f t="shared" si="0"/>
        <v>126</v>
      </c>
      <c r="M18" s="82" t="s">
        <v>33</v>
      </c>
      <c r="N18" s="82">
        <v>85726353944</v>
      </c>
      <c r="O18" s="82" t="s">
        <v>198</v>
      </c>
      <c r="P18" s="82" t="s">
        <v>199</v>
      </c>
      <c r="Q18" s="82" t="s">
        <v>34</v>
      </c>
      <c r="R18" s="82" t="s">
        <v>196</v>
      </c>
      <c r="S18" s="82" t="s">
        <v>277</v>
      </c>
      <c r="T18" s="85" t="s">
        <v>35</v>
      </c>
      <c r="U18" s="82" t="s">
        <v>147</v>
      </c>
      <c r="V18" s="82" t="s">
        <v>40</v>
      </c>
      <c r="W18" s="85" t="s">
        <v>112</v>
      </c>
      <c r="X18" s="85" t="s">
        <v>278</v>
      </c>
      <c r="Y18" s="82"/>
      <c r="Z18" s="85" t="s">
        <v>109</v>
      </c>
      <c r="AA18" s="82"/>
      <c r="AB18" s="85" t="s">
        <v>45</v>
      </c>
      <c r="AC18" s="82" t="s">
        <v>156</v>
      </c>
      <c r="AD18" s="82" t="s">
        <v>93</v>
      </c>
    </row>
    <row r="19" spans="1:30" s="76" customFormat="1">
      <c r="A19" s="82" t="s">
        <v>28</v>
      </c>
      <c r="B19" s="82">
        <v>31</v>
      </c>
      <c r="C19" s="82" t="s">
        <v>83</v>
      </c>
      <c r="D19" s="82" t="s">
        <v>117</v>
      </c>
      <c r="E19" s="87">
        <v>3.0000000328394699E+19</v>
      </c>
      <c r="F19" s="87">
        <v>3.0000000323935199E+19</v>
      </c>
      <c r="G19" s="87">
        <v>142539101053</v>
      </c>
      <c r="H19" s="82" t="s">
        <v>43</v>
      </c>
      <c r="I19" s="82" t="s">
        <v>87</v>
      </c>
      <c r="J19" s="83">
        <v>44077</v>
      </c>
      <c r="K19" s="83">
        <v>43984</v>
      </c>
      <c r="L19" s="82">
        <f t="shared" si="0"/>
        <v>93</v>
      </c>
      <c r="M19" s="82" t="s">
        <v>72</v>
      </c>
      <c r="N19" s="82">
        <v>82126734684</v>
      </c>
      <c r="O19" s="85" t="s">
        <v>279</v>
      </c>
      <c r="P19" s="82" t="s">
        <v>280</v>
      </c>
      <c r="Q19" s="82" t="s">
        <v>34</v>
      </c>
      <c r="R19" s="82" t="s">
        <v>116</v>
      </c>
      <c r="S19" s="82" t="s">
        <v>281</v>
      </c>
      <c r="T19" s="85" t="s">
        <v>35</v>
      </c>
      <c r="U19" s="82" t="s">
        <v>147</v>
      </c>
      <c r="V19" s="85" t="s">
        <v>67</v>
      </c>
      <c r="W19" s="85" t="s">
        <v>68</v>
      </c>
      <c r="X19" s="85" t="s">
        <v>282</v>
      </c>
      <c r="Y19" s="85" t="s">
        <v>190</v>
      </c>
      <c r="Z19" s="85" t="s">
        <v>108</v>
      </c>
      <c r="AA19" s="85" t="s">
        <v>41</v>
      </c>
      <c r="AB19" s="85" t="s">
        <v>45</v>
      </c>
      <c r="AC19" s="82"/>
      <c r="AD19" s="82" t="s">
        <v>93</v>
      </c>
    </row>
    <row r="20" spans="1:30" s="76" customFormat="1">
      <c r="A20" s="82" t="s">
        <v>28</v>
      </c>
      <c r="B20" s="82">
        <v>31</v>
      </c>
      <c r="C20" s="82" t="s">
        <v>83</v>
      </c>
      <c r="D20" s="82" t="s">
        <v>117</v>
      </c>
      <c r="E20" s="87">
        <v>3.00000003294556E+19</v>
      </c>
      <c r="F20" s="87">
        <v>3.0000000322186199E+19</v>
      </c>
      <c r="G20" s="87">
        <v>142598103409</v>
      </c>
      <c r="H20" s="82" t="s">
        <v>195</v>
      </c>
      <c r="I20" s="82" t="s">
        <v>65</v>
      </c>
      <c r="J20" s="83">
        <v>44103</v>
      </c>
      <c r="K20" s="83">
        <v>43941</v>
      </c>
      <c r="L20" s="82">
        <f t="shared" si="0"/>
        <v>162</v>
      </c>
      <c r="M20" s="82" t="s">
        <v>72</v>
      </c>
      <c r="N20" s="82">
        <v>82322210569</v>
      </c>
      <c r="O20" s="82" t="s">
        <v>283</v>
      </c>
      <c r="P20" s="82" t="s">
        <v>284</v>
      </c>
      <c r="Q20" s="82" t="s">
        <v>34</v>
      </c>
      <c r="R20" s="82" t="s">
        <v>116</v>
      </c>
      <c r="S20" s="82" t="s">
        <v>285</v>
      </c>
      <c r="T20" s="85" t="s">
        <v>35</v>
      </c>
      <c r="U20" s="82" t="s">
        <v>147</v>
      </c>
      <c r="V20" s="85" t="s">
        <v>56</v>
      </c>
      <c r="W20" s="85" t="s">
        <v>183</v>
      </c>
      <c r="X20" s="85" t="s">
        <v>286</v>
      </c>
      <c r="Y20" s="82"/>
      <c r="Z20" s="85" t="s">
        <v>103</v>
      </c>
      <c r="AA20" s="85" t="s">
        <v>41</v>
      </c>
      <c r="AB20" s="85" t="s">
        <v>45</v>
      </c>
      <c r="AC20" s="82" t="s">
        <v>156</v>
      </c>
      <c r="AD20" s="82" t="s">
        <v>93</v>
      </c>
    </row>
    <row r="21" spans="1:30" s="76" customFormat="1">
      <c r="A21" s="82" t="s">
        <v>28</v>
      </c>
      <c r="B21" s="82">
        <v>31</v>
      </c>
      <c r="C21" s="82" t="s">
        <v>83</v>
      </c>
      <c r="D21" s="82" t="s">
        <v>117</v>
      </c>
      <c r="E21" s="87">
        <v>3.00000003285837E+19</v>
      </c>
      <c r="F21" s="87">
        <v>3.0000000317219901E+19</v>
      </c>
      <c r="G21" s="87">
        <v>142401101676</v>
      </c>
      <c r="H21" s="82" t="s">
        <v>50</v>
      </c>
      <c r="I21" s="82" t="s">
        <v>43</v>
      </c>
      <c r="J21" s="83">
        <v>44081</v>
      </c>
      <c r="K21" s="83">
        <v>43778</v>
      </c>
      <c r="L21" s="82">
        <f t="shared" si="0"/>
        <v>303</v>
      </c>
      <c r="M21" s="82" t="s">
        <v>72</v>
      </c>
      <c r="N21" s="82">
        <v>8156519467</v>
      </c>
      <c r="O21" s="82" t="s">
        <v>287</v>
      </c>
      <c r="P21" s="82" t="s">
        <v>288</v>
      </c>
      <c r="Q21" s="82" t="s">
        <v>34</v>
      </c>
      <c r="R21" s="82" t="s">
        <v>116</v>
      </c>
      <c r="S21" s="82" t="s">
        <v>289</v>
      </c>
      <c r="T21" s="85" t="s">
        <v>35</v>
      </c>
      <c r="U21" s="82" t="s">
        <v>115</v>
      </c>
      <c r="V21" s="82" t="s">
        <v>270</v>
      </c>
      <c r="W21" s="82"/>
      <c r="X21" s="82"/>
      <c r="Y21" s="82"/>
      <c r="Z21" s="82"/>
      <c r="AA21" s="82"/>
      <c r="AB21" s="82"/>
      <c r="AC21" s="85"/>
      <c r="AD21" s="82"/>
    </row>
    <row r="22" spans="1:30" s="76" customFormat="1">
      <c r="A22" s="82" t="s">
        <v>28</v>
      </c>
      <c r="B22" s="82">
        <v>31</v>
      </c>
      <c r="C22" s="82" t="s">
        <v>83</v>
      </c>
      <c r="D22" s="82" t="s">
        <v>117</v>
      </c>
      <c r="E22" s="87">
        <v>3.0000000329037398E+19</v>
      </c>
      <c r="F22" s="87">
        <v>3.000000032746E+19</v>
      </c>
      <c r="G22" s="87">
        <v>142598103037</v>
      </c>
      <c r="H22" s="82" t="s">
        <v>43</v>
      </c>
      <c r="I22" s="82" t="s">
        <v>65</v>
      </c>
      <c r="J22" s="83">
        <v>44092</v>
      </c>
      <c r="K22" s="83">
        <v>44054</v>
      </c>
      <c r="L22" s="82">
        <f t="shared" si="0"/>
        <v>38</v>
      </c>
      <c r="M22" s="82" t="s">
        <v>72</v>
      </c>
      <c r="N22" s="82">
        <v>82134796682</v>
      </c>
      <c r="O22" s="85" t="s">
        <v>290</v>
      </c>
      <c r="P22" s="82" t="s">
        <v>291</v>
      </c>
      <c r="Q22" s="82" t="s">
        <v>34</v>
      </c>
      <c r="R22" s="82" t="s">
        <v>116</v>
      </c>
      <c r="S22" s="82" t="s">
        <v>292</v>
      </c>
      <c r="T22" s="85" t="s">
        <v>35</v>
      </c>
      <c r="U22" s="82" t="s">
        <v>147</v>
      </c>
      <c r="V22" s="82" t="s">
        <v>40</v>
      </c>
      <c r="W22" s="82" t="s">
        <v>44</v>
      </c>
      <c r="X22" s="85" t="s">
        <v>293</v>
      </c>
      <c r="Y22" s="82"/>
      <c r="Z22" s="85" t="s">
        <v>108</v>
      </c>
      <c r="AA22" s="85" t="s">
        <v>105</v>
      </c>
      <c r="AB22" s="82" t="s">
        <v>92</v>
      </c>
      <c r="AC22" s="82" t="s">
        <v>156</v>
      </c>
      <c r="AD22" s="82" t="s">
        <v>93</v>
      </c>
    </row>
    <row r="23" spans="1:30" s="76" customFormat="1">
      <c r="A23" s="82" t="s">
        <v>51</v>
      </c>
      <c r="B23" s="82">
        <v>52</v>
      </c>
      <c r="C23" s="82" t="s">
        <v>52</v>
      </c>
      <c r="D23" s="82" t="s">
        <v>117</v>
      </c>
      <c r="E23" s="87">
        <v>3.00000003277363E+19</v>
      </c>
      <c r="F23" s="87">
        <v>3.0000000324914299E+19</v>
      </c>
      <c r="G23" s="87">
        <v>172101812766</v>
      </c>
      <c r="H23" s="82" t="s">
        <v>43</v>
      </c>
      <c r="I23" s="82" t="s">
        <v>188</v>
      </c>
      <c r="J23" s="83">
        <v>44060</v>
      </c>
      <c r="K23" s="83">
        <v>44006</v>
      </c>
      <c r="L23" s="82">
        <f t="shared" si="0"/>
        <v>54</v>
      </c>
      <c r="M23" s="82" t="s">
        <v>47</v>
      </c>
      <c r="N23" s="82">
        <v>85100100238</v>
      </c>
      <c r="O23" s="82" t="s">
        <v>294</v>
      </c>
      <c r="P23" s="82" t="s">
        <v>295</v>
      </c>
      <c r="Q23" s="82" t="s">
        <v>34</v>
      </c>
      <c r="R23" s="82" t="s">
        <v>116</v>
      </c>
      <c r="S23" s="82" t="s">
        <v>296</v>
      </c>
      <c r="T23" s="85" t="s">
        <v>55</v>
      </c>
      <c r="U23" s="82" t="s">
        <v>147</v>
      </c>
      <c r="V23" s="82" t="s">
        <v>40</v>
      </c>
      <c r="W23" s="82" t="s">
        <v>44</v>
      </c>
      <c r="X23" s="85" t="s">
        <v>297</v>
      </c>
      <c r="Y23" s="82"/>
      <c r="Z23" s="85" t="s">
        <v>118</v>
      </c>
      <c r="AA23" s="82"/>
      <c r="AB23" s="85" t="s">
        <v>45</v>
      </c>
      <c r="AC23" s="85" t="s">
        <v>172</v>
      </c>
      <c r="AD23" s="82" t="s">
        <v>93</v>
      </c>
    </row>
    <row r="24" spans="1:30" s="76" customFormat="1">
      <c r="A24" s="82" t="s">
        <v>51</v>
      </c>
      <c r="B24" s="82">
        <v>52</v>
      </c>
      <c r="C24" s="82" t="s">
        <v>52</v>
      </c>
      <c r="D24" s="82" t="s">
        <v>117</v>
      </c>
      <c r="E24" s="87">
        <v>3.0000000328085098E+19</v>
      </c>
      <c r="F24" s="87">
        <v>3.0000000325213299E+19</v>
      </c>
      <c r="G24" s="87">
        <v>172108314638</v>
      </c>
      <c r="H24" s="82" t="s">
        <v>43</v>
      </c>
      <c r="I24" s="82" t="s">
        <v>119</v>
      </c>
      <c r="J24" s="83">
        <v>44070</v>
      </c>
      <c r="K24" s="83">
        <v>44011</v>
      </c>
      <c r="L24" s="82">
        <f t="shared" si="0"/>
        <v>59</v>
      </c>
      <c r="M24" s="82" t="s">
        <v>33</v>
      </c>
      <c r="N24" s="82">
        <v>82187643588</v>
      </c>
      <c r="O24" s="82" t="s">
        <v>298</v>
      </c>
      <c r="P24" s="82" t="s">
        <v>299</v>
      </c>
      <c r="Q24" s="82" t="s">
        <v>34</v>
      </c>
      <c r="R24" s="82" t="s">
        <v>116</v>
      </c>
      <c r="S24" s="82" t="s">
        <v>300</v>
      </c>
      <c r="T24" s="85" t="s">
        <v>35</v>
      </c>
      <c r="U24" s="82" t="s">
        <v>147</v>
      </c>
      <c r="V24" s="82" t="s">
        <v>40</v>
      </c>
      <c r="W24" s="82" t="s">
        <v>91</v>
      </c>
      <c r="X24" s="85" t="s">
        <v>301</v>
      </c>
      <c r="Y24" s="82"/>
      <c r="Z24" s="85" t="s">
        <v>108</v>
      </c>
      <c r="AA24" s="82"/>
      <c r="AB24" s="85" t="s">
        <v>45</v>
      </c>
      <c r="AC24" s="82"/>
      <c r="AD24" s="82"/>
    </row>
    <row r="25" spans="1:30" s="76" customFormat="1">
      <c r="A25" s="82" t="s">
        <v>51</v>
      </c>
      <c r="B25" s="82">
        <v>52</v>
      </c>
      <c r="C25" s="82" t="s">
        <v>52</v>
      </c>
      <c r="D25" s="82" t="s">
        <v>117</v>
      </c>
      <c r="E25" s="87">
        <v>3.0000000328595599E+19</v>
      </c>
      <c r="F25" s="87">
        <v>3.0000000321306702E+19</v>
      </c>
      <c r="G25" s="87">
        <v>172103819078</v>
      </c>
      <c r="H25" s="82" t="s">
        <v>65</v>
      </c>
      <c r="I25" s="82" t="s">
        <v>188</v>
      </c>
      <c r="J25" s="83">
        <v>44081</v>
      </c>
      <c r="K25" s="83">
        <v>43916</v>
      </c>
      <c r="L25" s="82">
        <f t="shared" si="0"/>
        <v>165</v>
      </c>
      <c r="M25" s="82" t="s">
        <v>72</v>
      </c>
      <c r="N25" s="82">
        <v>85299468848</v>
      </c>
      <c r="O25" s="82" t="s">
        <v>302</v>
      </c>
      <c r="P25" s="82" t="s">
        <v>303</v>
      </c>
      <c r="Q25" s="82" t="s">
        <v>34</v>
      </c>
      <c r="R25" s="82" t="s">
        <v>196</v>
      </c>
      <c r="S25" s="82" t="s">
        <v>304</v>
      </c>
      <c r="T25" s="85" t="s">
        <v>35</v>
      </c>
      <c r="U25" s="82" t="s">
        <v>147</v>
      </c>
      <c r="V25" s="82" t="s">
        <v>40</v>
      </c>
      <c r="W25" s="82" t="s">
        <v>91</v>
      </c>
      <c r="X25" s="85" t="s">
        <v>305</v>
      </c>
      <c r="Y25" s="82"/>
      <c r="Z25" s="85" t="s">
        <v>103</v>
      </c>
      <c r="AA25" s="85" t="s">
        <v>62</v>
      </c>
      <c r="AB25" s="85" t="s">
        <v>45</v>
      </c>
      <c r="AC25" s="85" t="s">
        <v>306</v>
      </c>
      <c r="AD25" s="85" t="s">
        <v>177</v>
      </c>
    </row>
    <row r="26" spans="1:30" s="76" customFormat="1">
      <c r="A26" s="82" t="s">
        <v>51</v>
      </c>
      <c r="B26" s="82">
        <v>52</v>
      </c>
      <c r="C26" s="82" t="s">
        <v>52</v>
      </c>
      <c r="D26" s="82" t="s">
        <v>117</v>
      </c>
      <c r="E26" s="87">
        <v>3.0000000327500702E+19</v>
      </c>
      <c r="F26" s="87">
        <v>3.00000003257153E+19</v>
      </c>
      <c r="G26" s="87">
        <v>172101149917</v>
      </c>
      <c r="H26" s="82" t="s">
        <v>50</v>
      </c>
      <c r="I26" s="82" t="s">
        <v>65</v>
      </c>
      <c r="J26" s="83">
        <v>44055</v>
      </c>
      <c r="K26" s="83">
        <v>44018</v>
      </c>
      <c r="L26" s="82">
        <f t="shared" si="0"/>
        <v>37</v>
      </c>
      <c r="M26" s="82" t="s">
        <v>72</v>
      </c>
      <c r="N26" s="82">
        <v>81355027447</v>
      </c>
      <c r="O26" s="82" t="s">
        <v>307</v>
      </c>
      <c r="P26" s="82" t="s">
        <v>308</v>
      </c>
      <c r="Q26" s="82" t="s">
        <v>34</v>
      </c>
      <c r="R26" s="82" t="s">
        <v>116</v>
      </c>
      <c r="S26" s="82" t="s">
        <v>309</v>
      </c>
      <c r="T26" s="85" t="s">
        <v>35</v>
      </c>
      <c r="U26" s="82" t="s">
        <v>147</v>
      </c>
      <c r="V26" s="82" t="s">
        <v>40</v>
      </c>
      <c r="W26" s="82" t="s">
        <v>91</v>
      </c>
      <c r="X26" s="85" t="s">
        <v>310</v>
      </c>
      <c r="Y26" s="82"/>
      <c r="Z26" s="85" t="s">
        <v>109</v>
      </c>
      <c r="AA26" s="85" t="s">
        <v>62</v>
      </c>
      <c r="AB26" s="85" t="s">
        <v>45</v>
      </c>
      <c r="AC26" s="82"/>
      <c r="AD26" s="85" t="s">
        <v>177</v>
      </c>
    </row>
    <row r="27" spans="1:30" s="76" customFormat="1">
      <c r="A27" s="82" t="s">
        <v>39</v>
      </c>
      <c r="B27" s="82">
        <v>9</v>
      </c>
      <c r="C27" s="82" t="s">
        <v>311</v>
      </c>
      <c r="D27" s="82" t="s">
        <v>117</v>
      </c>
      <c r="E27" s="87">
        <v>3.0000000328822698E+19</v>
      </c>
      <c r="F27" s="87">
        <v>3.0000000321723199E+19</v>
      </c>
      <c r="G27" s="87">
        <v>111707111056</v>
      </c>
      <c r="H27" s="82" t="s">
        <v>43</v>
      </c>
      <c r="I27" s="82" t="s">
        <v>65</v>
      </c>
      <c r="J27" s="83">
        <v>44086</v>
      </c>
      <c r="K27" s="83">
        <v>43928</v>
      </c>
      <c r="L27" s="82">
        <f t="shared" si="0"/>
        <v>158</v>
      </c>
      <c r="M27" s="82" t="s">
        <v>47</v>
      </c>
      <c r="N27" s="82">
        <v>8122020950</v>
      </c>
      <c r="O27" s="82" t="s">
        <v>312</v>
      </c>
      <c r="P27" s="82" t="s">
        <v>313</v>
      </c>
      <c r="Q27" s="82" t="s">
        <v>34</v>
      </c>
      <c r="R27" s="82" t="s">
        <v>196</v>
      </c>
      <c r="S27" s="82" t="s">
        <v>314</v>
      </c>
      <c r="T27" s="85" t="s">
        <v>35</v>
      </c>
      <c r="U27" s="82" t="s">
        <v>147</v>
      </c>
      <c r="V27" s="82" t="s">
        <v>40</v>
      </c>
      <c r="W27" s="82" t="s">
        <v>91</v>
      </c>
      <c r="X27" s="85" t="s">
        <v>315</v>
      </c>
      <c r="Y27" s="82"/>
      <c r="Z27" s="85" t="s">
        <v>109</v>
      </c>
      <c r="AA27" s="82"/>
      <c r="AB27" s="85" t="s">
        <v>45</v>
      </c>
      <c r="AC27" s="85" t="s">
        <v>172</v>
      </c>
      <c r="AD27" s="82" t="s">
        <v>93</v>
      </c>
    </row>
    <row r="28" spans="1:30" s="76" customFormat="1">
      <c r="A28" s="82" t="s">
        <v>39</v>
      </c>
      <c r="B28" s="82">
        <v>9</v>
      </c>
      <c r="C28" s="82" t="s">
        <v>311</v>
      </c>
      <c r="D28" s="82" t="s">
        <v>117</v>
      </c>
      <c r="E28" s="87">
        <v>3.00000003281442E+19</v>
      </c>
      <c r="F28" s="87">
        <v>3.0000000326948499E+19</v>
      </c>
      <c r="G28" s="87">
        <v>111744101623</v>
      </c>
      <c r="H28" s="82" t="s">
        <v>65</v>
      </c>
      <c r="I28" s="82" t="s">
        <v>188</v>
      </c>
      <c r="J28" s="83">
        <v>44071</v>
      </c>
      <c r="K28" s="83">
        <v>44046</v>
      </c>
      <c r="L28" s="82">
        <f t="shared" si="0"/>
        <v>25</v>
      </c>
      <c r="M28" s="82" t="s">
        <v>33</v>
      </c>
      <c r="N28" s="82">
        <v>82378479557</v>
      </c>
      <c r="O28" s="82" t="s">
        <v>316</v>
      </c>
      <c r="P28" s="82" t="s">
        <v>317</v>
      </c>
      <c r="Q28" s="82" t="s">
        <v>34</v>
      </c>
      <c r="R28" s="82" t="s">
        <v>196</v>
      </c>
      <c r="S28" s="85" t="s">
        <v>318</v>
      </c>
      <c r="T28" s="85" t="s">
        <v>55</v>
      </c>
      <c r="U28" s="82" t="s">
        <v>147</v>
      </c>
      <c r="V28" s="82" t="s">
        <v>40</v>
      </c>
      <c r="W28" s="82" t="s">
        <v>191</v>
      </c>
      <c r="X28" s="85" t="s">
        <v>319</v>
      </c>
      <c r="Y28" s="82"/>
      <c r="Z28" s="85" t="s">
        <v>109</v>
      </c>
      <c r="AA28" s="82"/>
      <c r="AB28" s="85" t="s">
        <v>45</v>
      </c>
      <c r="AC28" s="82"/>
      <c r="AD28" s="82" t="s">
        <v>93</v>
      </c>
    </row>
    <row r="29" spans="1:30" s="76" customFormat="1">
      <c r="A29" s="82" t="s">
        <v>39</v>
      </c>
      <c r="B29" s="82">
        <v>11</v>
      </c>
      <c r="C29" s="82" t="s">
        <v>320</v>
      </c>
      <c r="D29" s="82" t="s">
        <v>117</v>
      </c>
      <c r="E29" s="87">
        <v>3.0000000328654402E+19</v>
      </c>
      <c r="F29" s="87">
        <v>3.0000000325029999E+19</v>
      </c>
      <c r="G29" s="87">
        <v>111808105204</v>
      </c>
      <c r="H29" s="82" t="s">
        <v>65</v>
      </c>
      <c r="I29" s="82" t="s">
        <v>188</v>
      </c>
      <c r="J29" s="83">
        <v>44082</v>
      </c>
      <c r="K29" s="83">
        <v>44007</v>
      </c>
      <c r="L29" s="82">
        <f t="shared" si="0"/>
        <v>75</v>
      </c>
      <c r="M29" s="82" t="s">
        <v>72</v>
      </c>
      <c r="N29" s="82">
        <v>81272061831</v>
      </c>
      <c r="O29" s="82" t="s">
        <v>321</v>
      </c>
      <c r="P29" s="82" t="s">
        <v>322</v>
      </c>
      <c r="Q29" s="82" t="s">
        <v>34</v>
      </c>
      <c r="R29" s="82" t="s">
        <v>196</v>
      </c>
      <c r="S29" s="85" t="s">
        <v>323</v>
      </c>
      <c r="T29" s="85" t="s">
        <v>35</v>
      </c>
      <c r="U29" s="82" t="s">
        <v>147</v>
      </c>
      <c r="V29" s="82" t="s">
        <v>40</v>
      </c>
      <c r="W29" s="82" t="s">
        <v>191</v>
      </c>
      <c r="X29" s="85" t="s">
        <v>324</v>
      </c>
      <c r="Y29" s="82"/>
      <c r="Z29" s="85" t="s">
        <v>109</v>
      </c>
      <c r="AA29" s="82"/>
      <c r="AB29" s="85" t="s">
        <v>45</v>
      </c>
      <c r="AC29" s="85" t="s">
        <v>172</v>
      </c>
      <c r="AD29" s="82" t="s">
        <v>93</v>
      </c>
    </row>
    <row r="30" spans="1:30" s="76" customFormat="1">
      <c r="A30" s="82" t="s">
        <v>39</v>
      </c>
      <c r="B30" s="82">
        <v>11</v>
      </c>
      <c r="C30" s="82" t="s">
        <v>320</v>
      </c>
      <c r="D30" s="82" t="s">
        <v>117</v>
      </c>
      <c r="E30" s="87">
        <v>3.0000000329091899E+19</v>
      </c>
      <c r="F30" s="87">
        <v>3.0000000324290802E+19</v>
      </c>
      <c r="G30" s="87">
        <v>111802120532</v>
      </c>
      <c r="H30" s="82" t="s">
        <v>43</v>
      </c>
      <c r="I30" s="82" t="s">
        <v>65</v>
      </c>
      <c r="J30" s="83">
        <v>44093</v>
      </c>
      <c r="K30" s="83">
        <v>43994</v>
      </c>
      <c r="L30" s="82">
        <f t="shared" si="0"/>
        <v>99</v>
      </c>
      <c r="M30" s="82" t="s">
        <v>47</v>
      </c>
      <c r="N30" s="82">
        <v>82185372666</v>
      </c>
      <c r="O30" s="82" t="s">
        <v>325</v>
      </c>
      <c r="P30" s="82" t="s">
        <v>326</v>
      </c>
      <c r="Q30" s="82" t="s">
        <v>34</v>
      </c>
      <c r="R30" s="82" t="s">
        <v>196</v>
      </c>
      <c r="S30" s="85" t="s">
        <v>327</v>
      </c>
      <c r="T30" s="85" t="s">
        <v>35</v>
      </c>
      <c r="U30" s="82" t="s">
        <v>147</v>
      </c>
      <c r="V30" s="82" t="s">
        <v>40</v>
      </c>
      <c r="W30" s="85" t="s">
        <v>44</v>
      </c>
      <c r="X30" s="85" t="s">
        <v>328</v>
      </c>
      <c r="Y30" s="82"/>
      <c r="Z30" s="85" t="s">
        <v>103</v>
      </c>
      <c r="AA30" s="82"/>
      <c r="AB30" s="85" t="s">
        <v>92</v>
      </c>
      <c r="AC30" s="82" t="s">
        <v>156</v>
      </c>
      <c r="AD30" s="82" t="s">
        <v>93</v>
      </c>
    </row>
    <row r="31" spans="1:30" s="76" customFormat="1">
      <c r="A31" s="82" t="s">
        <v>51</v>
      </c>
      <c r="B31" s="82">
        <v>52</v>
      </c>
      <c r="C31" s="82" t="s">
        <v>52</v>
      </c>
      <c r="D31" s="82" t="s">
        <v>117</v>
      </c>
      <c r="E31" s="87">
        <v>3.0000000329252999E+19</v>
      </c>
      <c r="F31" s="87">
        <v>3.00000003259573E+19</v>
      </c>
      <c r="G31" s="87">
        <v>172111217548</v>
      </c>
      <c r="H31" s="82" t="s">
        <v>65</v>
      </c>
      <c r="I31" s="82" t="s">
        <v>188</v>
      </c>
      <c r="J31" s="83">
        <v>44097</v>
      </c>
      <c r="K31" s="83">
        <v>44023</v>
      </c>
      <c r="L31" s="82">
        <f t="shared" si="0"/>
        <v>74</v>
      </c>
      <c r="M31" s="82" t="s">
        <v>47</v>
      </c>
      <c r="N31" s="82">
        <v>82271308741</v>
      </c>
      <c r="O31" s="82" t="s">
        <v>329</v>
      </c>
      <c r="P31" s="82" t="s">
        <v>330</v>
      </c>
      <c r="Q31" s="82" t="s">
        <v>34</v>
      </c>
      <c r="R31" s="82" t="s">
        <v>196</v>
      </c>
      <c r="S31" s="82" t="s">
        <v>331</v>
      </c>
      <c r="T31" s="85" t="s">
        <v>35</v>
      </c>
      <c r="U31" s="82" t="s">
        <v>147</v>
      </c>
      <c r="V31" s="82" t="s">
        <v>40</v>
      </c>
      <c r="W31" s="82" t="s">
        <v>91</v>
      </c>
      <c r="X31" s="85" t="s">
        <v>332</v>
      </c>
      <c r="Y31" s="82"/>
      <c r="Z31" s="85" t="s">
        <v>103</v>
      </c>
      <c r="AA31" s="82"/>
      <c r="AB31" s="85"/>
      <c r="AC31" s="82"/>
      <c r="AD31" s="85"/>
    </row>
    <row r="32" spans="1:30" s="76" customFormat="1">
      <c r="A32" s="82" t="s">
        <v>51</v>
      </c>
      <c r="B32" s="82">
        <v>52</v>
      </c>
      <c r="C32" s="82" t="s">
        <v>52</v>
      </c>
      <c r="D32" s="82" t="s">
        <v>117</v>
      </c>
      <c r="E32" s="87">
        <v>3.0000000327774102E+19</v>
      </c>
      <c r="F32" s="87">
        <v>3.0000000324178801E+19</v>
      </c>
      <c r="G32" s="87">
        <v>172109217607</v>
      </c>
      <c r="H32" s="82" t="s">
        <v>43</v>
      </c>
      <c r="I32" s="82" t="s">
        <v>87</v>
      </c>
      <c r="J32" s="83">
        <v>44061</v>
      </c>
      <c r="K32" s="83">
        <v>43990</v>
      </c>
      <c r="L32" s="82">
        <f t="shared" si="0"/>
        <v>71</v>
      </c>
      <c r="M32" s="82" t="s">
        <v>72</v>
      </c>
      <c r="N32" s="82">
        <v>85395207925</v>
      </c>
      <c r="O32" s="82" t="s">
        <v>333</v>
      </c>
      <c r="P32" s="82" t="s">
        <v>334</v>
      </c>
      <c r="Q32" s="82" t="s">
        <v>34</v>
      </c>
      <c r="R32" s="82" t="s">
        <v>116</v>
      </c>
      <c r="S32" s="82" t="s">
        <v>335</v>
      </c>
      <c r="T32" s="85" t="s">
        <v>35</v>
      </c>
      <c r="U32" s="82" t="s">
        <v>147</v>
      </c>
      <c r="V32" s="82" t="s">
        <v>40</v>
      </c>
      <c r="W32" s="85" t="s">
        <v>112</v>
      </c>
      <c r="X32" s="85" t="s">
        <v>336</v>
      </c>
      <c r="Y32" s="82"/>
      <c r="Z32" s="85" t="s">
        <v>103</v>
      </c>
      <c r="AA32" s="85" t="s">
        <v>41</v>
      </c>
      <c r="AB32" s="85" t="s">
        <v>45</v>
      </c>
      <c r="AC32" s="82"/>
      <c r="AD32" s="82" t="s">
        <v>93</v>
      </c>
    </row>
    <row r="33" spans="1:30" s="76" customFormat="1">
      <c r="A33" s="82" t="s">
        <v>28</v>
      </c>
      <c r="B33" s="82">
        <v>30</v>
      </c>
      <c r="C33" s="82" t="s">
        <v>82</v>
      </c>
      <c r="D33" s="82" t="s">
        <v>117</v>
      </c>
      <c r="E33" s="87">
        <v>3.0000000328018698E+19</v>
      </c>
      <c r="F33" s="87">
        <v>3.0000000323321598E+19</v>
      </c>
      <c r="G33" s="87">
        <v>141504109079</v>
      </c>
      <c r="H33" s="82" t="s">
        <v>50</v>
      </c>
      <c r="I33" s="82" t="s">
        <v>65</v>
      </c>
      <c r="J33" s="83">
        <v>44071</v>
      </c>
      <c r="K33" s="83">
        <v>43968</v>
      </c>
      <c r="L33" s="82">
        <f t="shared" si="0"/>
        <v>103</v>
      </c>
      <c r="M33" s="82" t="s">
        <v>72</v>
      </c>
      <c r="N33" s="82">
        <v>81226963779</v>
      </c>
      <c r="O33" s="82" t="s">
        <v>337</v>
      </c>
      <c r="P33" s="82" t="s">
        <v>338</v>
      </c>
      <c r="Q33" s="82" t="s">
        <v>34</v>
      </c>
      <c r="R33" s="82" t="s">
        <v>196</v>
      </c>
      <c r="S33" s="82" t="s">
        <v>339</v>
      </c>
      <c r="T33" s="85" t="s">
        <v>35</v>
      </c>
      <c r="U33" s="82" t="s">
        <v>147</v>
      </c>
      <c r="V33" s="82" t="s">
        <v>40</v>
      </c>
      <c r="W33" s="82" t="s">
        <v>91</v>
      </c>
      <c r="X33" s="85" t="s">
        <v>111</v>
      </c>
      <c r="Y33" s="82"/>
      <c r="Z33" s="85" t="s">
        <v>103</v>
      </c>
      <c r="AA33" s="82"/>
      <c r="AB33" s="85" t="s">
        <v>45</v>
      </c>
      <c r="AC33" s="82"/>
      <c r="AD33" s="85" t="s">
        <v>340</v>
      </c>
    </row>
    <row r="34" spans="1:30" s="76" customFormat="1">
      <c r="A34" s="82" t="s">
        <v>28</v>
      </c>
      <c r="B34" s="82">
        <v>30</v>
      </c>
      <c r="C34" s="82" t="s">
        <v>82</v>
      </c>
      <c r="D34" s="82" t="s">
        <v>117</v>
      </c>
      <c r="E34" s="87">
        <v>3.0000000328419701E+19</v>
      </c>
      <c r="F34" s="87">
        <v>3.00000003276626E+19</v>
      </c>
      <c r="G34" s="87">
        <v>143592103025</v>
      </c>
      <c r="H34" s="82" t="s">
        <v>43</v>
      </c>
      <c r="I34" s="82" t="s">
        <v>119</v>
      </c>
      <c r="J34" s="83">
        <v>44077</v>
      </c>
      <c r="K34" s="83">
        <v>44057</v>
      </c>
      <c r="L34" s="82">
        <f t="shared" si="0"/>
        <v>20</v>
      </c>
      <c r="M34" s="82" t="s">
        <v>47</v>
      </c>
      <c r="N34" s="82">
        <v>81393910819</v>
      </c>
      <c r="O34" s="85" t="s">
        <v>341</v>
      </c>
      <c r="P34" s="82" t="s">
        <v>342</v>
      </c>
      <c r="Q34" s="82" t="s">
        <v>34</v>
      </c>
      <c r="R34" s="82" t="s">
        <v>196</v>
      </c>
      <c r="S34" s="82" t="s">
        <v>343</v>
      </c>
      <c r="T34" s="85" t="s">
        <v>35</v>
      </c>
      <c r="U34" s="82" t="s">
        <v>147</v>
      </c>
      <c r="V34" s="82" t="s">
        <v>40</v>
      </c>
      <c r="W34" s="82" t="s">
        <v>91</v>
      </c>
      <c r="X34" s="85" t="s">
        <v>344</v>
      </c>
      <c r="Y34" s="82"/>
      <c r="Z34" s="85" t="s">
        <v>108</v>
      </c>
      <c r="AA34" s="82"/>
      <c r="AB34" s="85" t="s">
        <v>45</v>
      </c>
      <c r="AC34" s="82"/>
      <c r="AD34" s="82" t="s">
        <v>93</v>
      </c>
    </row>
    <row r="35" spans="1:30" s="76" customFormat="1">
      <c r="A35" s="82" t="s">
        <v>28</v>
      </c>
      <c r="B35" s="82">
        <v>30</v>
      </c>
      <c r="C35" s="82" t="s">
        <v>82</v>
      </c>
      <c r="D35" s="82" t="s">
        <v>117</v>
      </c>
      <c r="E35" s="87">
        <v>3.0000000328337101E+19</v>
      </c>
      <c r="F35" s="87">
        <v>3.00000003279466E+19</v>
      </c>
      <c r="G35" s="87">
        <v>143565102263</v>
      </c>
      <c r="H35" s="82" t="s">
        <v>43</v>
      </c>
      <c r="I35" s="82" t="s">
        <v>65</v>
      </c>
      <c r="J35" s="83">
        <v>44075</v>
      </c>
      <c r="K35" s="83">
        <v>44067</v>
      </c>
      <c r="L35" s="82">
        <f t="shared" si="0"/>
        <v>8</v>
      </c>
      <c r="M35" s="82" t="s">
        <v>72</v>
      </c>
      <c r="N35" s="82"/>
      <c r="O35" s="82" t="s">
        <v>345</v>
      </c>
      <c r="P35" s="82" t="s">
        <v>346</v>
      </c>
      <c r="Q35" s="82" t="s">
        <v>34</v>
      </c>
      <c r="R35" s="82" t="s">
        <v>116</v>
      </c>
      <c r="S35" s="82" t="s">
        <v>347</v>
      </c>
      <c r="T35" s="85" t="s">
        <v>35</v>
      </c>
      <c r="U35" s="82" t="s">
        <v>147</v>
      </c>
      <c r="V35" s="85" t="s">
        <v>56</v>
      </c>
      <c r="W35" s="85" t="s">
        <v>348</v>
      </c>
      <c r="X35" s="85" t="s">
        <v>349</v>
      </c>
      <c r="Y35" s="82"/>
      <c r="Z35" s="82"/>
      <c r="AA35" s="85" t="s">
        <v>105</v>
      </c>
      <c r="AB35" s="85" t="s">
        <v>45</v>
      </c>
      <c r="AC35" s="82"/>
      <c r="AD35" s="82" t="s">
        <v>93</v>
      </c>
    </row>
    <row r="36" spans="1:30" s="76" customFormat="1">
      <c r="A36" s="82" t="s">
        <v>28</v>
      </c>
      <c r="B36" s="82">
        <v>30</v>
      </c>
      <c r="C36" s="82" t="s">
        <v>82</v>
      </c>
      <c r="D36" s="82" t="s">
        <v>117</v>
      </c>
      <c r="E36" s="87">
        <v>3.0000000326982902E+19</v>
      </c>
      <c r="F36" s="87">
        <v>3.0000000323079201E+19</v>
      </c>
      <c r="G36" s="87">
        <v>141555107952</v>
      </c>
      <c r="H36" s="82" t="s">
        <v>43</v>
      </c>
      <c r="I36" s="82" t="s">
        <v>65</v>
      </c>
      <c r="J36" s="83">
        <v>44047</v>
      </c>
      <c r="K36" s="83">
        <v>43962</v>
      </c>
      <c r="L36" s="82">
        <f t="shared" si="0"/>
        <v>85</v>
      </c>
      <c r="M36" s="82" t="s">
        <v>33</v>
      </c>
      <c r="N36" s="82">
        <v>82138185301</v>
      </c>
      <c r="O36" s="82" t="s">
        <v>350</v>
      </c>
      <c r="P36" s="82" t="s">
        <v>351</v>
      </c>
      <c r="Q36" s="82" t="s">
        <v>34</v>
      </c>
      <c r="R36" s="82" t="s">
        <v>196</v>
      </c>
      <c r="S36" s="82" t="s">
        <v>352</v>
      </c>
      <c r="T36" s="85" t="s">
        <v>35</v>
      </c>
      <c r="U36" s="82" t="s">
        <v>147</v>
      </c>
      <c r="V36" s="85" t="s">
        <v>67</v>
      </c>
      <c r="W36" s="85" t="s">
        <v>68</v>
      </c>
      <c r="X36" s="85" t="s">
        <v>200</v>
      </c>
      <c r="Y36" s="85" t="s">
        <v>353</v>
      </c>
      <c r="Z36" s="85" t="s">
        <v>108</v>
      </c>
      <c r="AA36" s="82"/>
      <c r="AB36" s="85" t="s">
        <v>45</v>
      </c>
      <c r="AC36" s="82"/>
      <c r="AD36" s="82" t="s">
        <v>93</v>
      </c>
    </row>
    <row r="37" spans="1:30" s="76" customFormat="1">
      <c r="A37" s="82" t="s">
        <v>28</v>
      </c>
      <c r="B37" s="82">
        <v>30</v>
      </c>
      <c r="C37" s="82" t="s">
        <v>82</v>
      </c>
      <c r="D37" s="82" t="s">
        <v>117</v>
      </c>
      <c r="E37" s="87">
        <v>3.0000000328138498E+19</v>
      </c>
      <c r="F37" s="87">
        <v>3.0000000318918799E+19</v>
      </c>
      <c r="G37" s="87">
        <v>143526100795</v>
      </c>
      <c r="H37" s="82" t="s">
        <v>50</v>
      </c>
      <c r="I37" s="82" t="s">
        <v>65</v>
      </c>
      <c r="J37" s="83">
        <v>44071</v>
      </c>
      <c r="K37" s="83">
        <v>43839</v>
      </c>
      <c r="L37" s="82">
        <f t="shared" si="0"/>
        <v>232</v>
      </c>
      <c r="M37" s="82" t="s">
        <v>72</v>
      </c>
      <c r="N37" s="82">
        <v>8562827052</v>
      </c>
      <c r="O37" s="82" t="s">
        <v>354</v>
      </c>
      <c r="P37" s="82" t="s">
        <v>355</v>
      </c>
      <c r="Q37" s="82" t="s">
        <v>34</v>
      </c>
      <c r="R37" s="82" t="s">
        <v>116</v>
      </c>
      <c r="S37" s="85" t="s">
        <v>356</v>
      </c>
      <c r="T37" s="85" t="s">
        <v>35</v>
      </c>
      <c r="U37" s="82" t="s">
        <v>147</v>
      </c>
      <c r="V37" s="82" t="s">
        <v>40</v>
      </c>
      <c r="W37" s="85" t="s">
        <v>112</v>
      </c>
      <c r="X37" s="85" t="s">
        <v>357</v>
      </c>
      <c r="Y37" s="82"/>
      <c r="Z37" s="85" t="s">
        <v>109</v>
      </c>
      <c r="AA37" s="85" t="s">
        <v>105</v>
      </c>
      <c r="AB37" s="85" t="s">
        <v>45</v>
      </c>
      <c r="AC37" s="82"/>
      <c r="AD37" s="82" t="s">
        <v>93</v>
      </c>
    </row>
    <row r="38" spans="1:30" s="76" customFormat="1">
      <c r="A38" s="82" t="s">
        <v>28</v>
      </c>
      <c r="B38" s="82">
        <v>30</v>
      </c>
      <c r="C38" s="82" t="s">
        <v>82</v>
      </c>
      <c r="D38" s="82" t="s">
        <v>117</v>
      </c>
      <c r="E38" s="87">
        <v>3.00000003285893E+19</v>
      </c>
      <c r="F38" s="87">
        <v>3.0000000327176499E+19</v>
      </c>
      <c r="G38" s="87">
        <v>141566105603</v>
      </c>
      <c r="H38" s="82" t="s">
        <v>50</v>
      </c>
      <c r="I38" s="82" t="s">
        <v>43</v>
      </c>
      <c r="J38" s="83">
        <v>44081</v>
      </c>
      <c r="K38" s="83">
        <v>44051</v>
      </c>
      <c r="L38" s="82">
        <f t="shared" si="0"/>
        <v>30</v>
      </c>
      <c r="M38" s="82" t="s">
        <v>72</v>
      </c>
      <c r="N38" s="82">
        <v>81329192602</v>
      </c>
      <c r="O38" s="82" t="s">
        <v>358</v>
      </c>
      <c r="P38" s="82" t="s">
        <v>359</v>
      </c>
      <c r="Q38" s="82" t="s">
        <v>34</v>
      </c>
      <c r="R38" s="82" t="s">
        <v>116</v>
      </c>
      <c r="S38" s="85" t="s">
        <v>360</v>
      </c>
      <c r="T38" s="85" t="s">
        <v>98</v>
      </c>
      <c r="U38" s="82" t="s">
        <v>147</v>
      </c>
      <c r="V38" s="85" t="s">
        <v>67</v>
      </c>
      <c r="W38" s="85" t="s">
        <v>68</v>
      </c>
      <c r="X38" s="85" t="s">
        <v>361</v>
      </c>
      <c r="Y38" s="85" t="s">
        <v>192</v>
      </c>
      <c r="Z38" s="85"/>
      <c r="AA38" s="85"/>
      <c r="AB38" s="82"/>
      <c r="AC38" s="82"/>
      <c r="AD38" s="82"/>
    </row>
    <row r="39" spans="1:30" s="76" customFormat="1">
      <c r="A39" s="82" t="s">
        <v>28</v>
      </c>
      <c r="B39" s="82">
        <v>30</v>
      </c>
      <c r="C39" s="82" t="s">
        <v>82</v>
      </c>
      <c r="D39" s="82" t="s">
        <v>117</v>
      </c>
      <c r="E39" s="87">
        <v>3.0000000327545901E+19</v>
      </c>
      <c r="F39" s="87">
        <v>3.0000000324442702E+19</v>
      </c>
      <c r="G39" s="87">
        <v>146528109967</v>
      </c>
      <c r="H39" s="82" t="s">
        <v>65</v>
      </c>
      <c r="I39" s="82" t="s">
        <v>188</v>
      </c>
      <c r="J39" s="83">
        <v>44056</v>
      </c>
      <c r="K39" s="83">
        <v>43996</v>
      </c>
      <c r="L39" s="82">
        <f t="shared" si="0"/>
        <v>60</v>
      </c>
      <c r="M39" s="82" t="s">
        <v>47</v>
      </c>
      <c r="N39" s="82">
        <v>811371982</v>
      </c>
      <c r="O39" s="82" t="s">
        <v>362</v>
      </c>
      <c r="P39" s="82" t="s">
        <v>363</v>
      </c>
      <c r="Q39" s="82" t="s">
        <v>34</v>
      </c>
      <c r="R39" s="82" t="s">
        <v>196</v>
      </c>
      <c r="S39" s="82" t="s">
        <v>364</v>
      </c>
      <c r="T39" s="85" t="s">
        <v>35</v>
      </c>
      <c r="U39" s="82" t="s">
        <v>147</v>
      </c>
      <c r="V39" s="82" t="s">
        <v>40</v>
      </c>
      <c r="W39" s="85" t="s">
        <v>44</v>
      </c>
      <c r="X39" s="85" t="s">
        <v>365</v>
      </c>
      <c r="Y39" s="82"/>
      <c r="Z39" s="85" t="s">
        <v>103</v>
      </c>
      <c r="AA39" s="82"/>
      <c r="AB39" s="85" t="s">
        <v>45</v>
      </c>
      <c r="AC39" s="82" t="s">
        <v>156</v>
      </c>
      <c r="AD39" s="85" t="s">
        <v>366</v>
      </c>
    </row>
    <row r="40" spans="1:30" s="76" customFormat="1">
      <c r="A40" s="82" t="s">
        <v>60</v>
      </c>
      <c r="B40" s="82">
        <v>46</v>
      </c>
      <c r="C40" s="82" t="s">
        <v>102</v>
      </c>
      <c r="D40" s="82" t="s">
        <v>117</v>
      </c>
      <c r="E40" s="87">
        <v>3.00000003279447E+19</v>
      </c>
      <c r="F40" s="87">
        <v>3.0000000320531198E+19</v>
      </c>
      <c r="G40" s="87">
        <v>161313203873</v>
      </c>
      <c r="H40" s="82" t="s">
        <v>50</v>
      </c>
      <c r="I40" s="82" t="s">
        <v>43</v>
      </c>
      <c r="J40" s="83">
        <v>44067</v>
      </c>
      <c r="K40" s="83">
        <v>43892</v>
      </c>
      <c r="L40" s="82">
        <f t="shared" si="0"/>
        <v>175</v>
      </c>
      <c r="M40" s="82" t="s">
        <v>72</v>
      </c>
      <c r="N40" s="82">
        <v>82198808723</v>
      </c>
      <c r="O40" s="82" t="s">
        <v>367</v>
      </c>
      <c r="P40" s="82" t="s">
        <v>368</v>
      </c>
      <c r="Q40" s="82" t="s">
        <v>34</v>
      </c>
      <c r="R40" s="82" t="s">
        <v>116</v>
      </c>
      <c r="S40" s="85" t="s">
        <v>369</v>
      </c>
      <c r="T40" s="85" t="s">
        <v>35</v>
      </c>
      <c r="U40" s="82" t="s">
        <v>147</v>
      </c>
      <c r="V40" s="82" t="s">
        <v>40</v>
      </c>
      <c r="W40" s="85" t="s">
        <v>112</v>
      </c>
      <c r="X40" s="85" t="s">
        <v>370</v>
      </c>
      <c r="Y40" s="82"/>
      <c r="Z40" s="85" t="s">
        <v>109</v>
      </c>
      <c r="AA40" s="85" t="s">
        <v>105</v>
      </c>
      <c r="AB40" s="85" t="s">
        <v>45</v>
      </c>
      <c r="AC40" s="85" t="s">
        <v>306</v>
      </c>
      <c r="AD40" s="82" t="s">
        <v>93</v>
      </c>
    </row>
    <row r="41" spans="1:30" s="76" customFormat="1">
      <c r="A41" s="82" t="s">
        <v>60</v>
      </c>
      <c r="B41" s="82">
        <v>46</v>
      </c>
      <c r="C41" s="82" t="s">
        <v>102</v>
      </c>
      <c r="D41" s="82" t="s">
        <v>117</v>
      </c>
      <c r="E41" s="87">
        <v>3.0000000328287101E+19</v>
      </c>
      <c r="F41" s="87">
        <v>3.0000000325103301E+19</v>
      </c>
      <c r="G41" s="87">
        <v>162314201077</v>
      </c>
      <c r="H41" s="82" t="s">
        <v>266</v>
      </c>
      <c r="I41" s="82" t="s">
        <v>65</v>
      </c>
      <c r="J41" s="83">
        <v>44074</v>
      </c>
      <c r="K41" s="83">
        <v>44009</v>
      </c>
      <c r="L41" s="82">
        <f t="shared" si="0"/>
        <v>65</v>
      </c>
      <c r="M41" s="82" t="s">
        <v>72</v>
      </c>
      <c r="N41" s="82">
        <v>81250403050</v>
      </c>
      <c r="O41" s="82" t="s">
        <v>371</v>
      </c>
      <c r="P41" s="82" t="s">
        <v>372</v>
      </c>
      <c r="Q41" s="82" t="s">
        <v>34</v>
      </c>
      <c r="R41" s="82" t="s">
        <v>196</v>
      </c>
      <c r="S41" s="82" t="s">
        <v>373</v>
      </c>
      <c r="T41" s="85" t="s">
        <v>35</v>
      </c>
      <c r="U41" s="82" t="s">
        <v>147</v>
      </c>
      <c r="V41" s="82" t="s">
        <v>40</v>
      </c>
      <c r="W41" s="85" t="s">
        <v>191</v>
      </c>
      <c r="X41" s="85" t="s">
        <v>374</v>
      </c>
      <c r="Y41" s="82"/>
      <c r="Z41" s="85" t="s">
        <v>108</v>
      </c>
      <c r="AA41" s="82"/>
      <c r="AB41" s="85" t="s">
        <v>45</v>
      </c>
      <c r="AC41" s="82"/>
      <c r="AD41" s="82" t="s">
        <v>93</v>
      </c>
    </row>
    <row r="42" spans="1:30" s="76" customFormat="1">
      <c r="A42" s="82" t="s">
        <v>39</v>
      </c>
      <c r="B42" s="82">
        <v>8</v>
      </c>
      <c r="C42" s="82" t="s">
        <v>375</v>
      </c>
      <c r="D42" s="82" t="s">
        <v>117</v>
      </c>
      <c r="E42" s="87">
        <v>3.0000000327210902E+19</v>
      </c>
      <c r="F42" s="87">
        <v>3.00000003249036E+19</v>
      </c>
      <c r="G42" s="87">
        <v>111726108722</v>
      </c>
      <c r="H42" s="82" t="s">
        <v>50</v>
      </c>
      <c r="I42" s="82" t="s">
        <v>87</v>
      </c>
      <c r="J42" s="83">
        <v>44053</v>
      </c>
      <c r="K42" s="83">
        <v>44005</v>
      </c>
      <c r="L42" s="82">
        <f t="shared" si="0"/>
        <v>48</v>
      </c>
      <c r="M42" s="82" t="s">
        <v>47</v>
      </c>
      <c r="N42" s="82">
        <v>81273556595</v>
      </c>
      <c r="O42" s="82" t="s">
        <v>376</v>
      </c>
      <c r="P42" s="82" t="s">
        <v>377</v>
      </c>
      <c r="Q42" s="82" t="s">
        <v>34</v>
      </c>
      <c r="R42" s="82" t="s">
        <v>196</v>
      </c>
      <c r="S42" s="82" t="s">
        <v>378</v>
      </c>
      <c r="T42" s="85" t="s">
        <v>35</v>
      </c>
      <c r="U42" s="82" t="s">
        <v>147</v>
      </c>
      <c r="V42" s="82" t="s">
        <v>40</v>
      </c>
      <c r="W42" s="85" t="s">
        <v>44</v>
      </c>
      <c r="X42" s="85" t="s">
        <v>379</v>
      </c>
      <c r="Y42" s="82"/>
      <c r="Z42" s="85" t="s">
        <v>108</v>
      </c>
      <c r="AA42" s="82"/>
      <c r="AB42" s="85" t="s">
        <v>45</v>
      </c>
      <c r="AC42" s="85" t="s">
        <v>380</v>
      </c>
      <c r="AD42" s="85" t="s">
        <v>381</v>
      </c>
    </row>
    <row r="43" spans="1:30" s="76" customFormat="1">
      <c r="A43" s="82" t="s">
        <v>39</v>
      </c>
      <c r="B43" s="82">
        <v>8</v>
      </c>
      <c r="C43" s="82" t="s">
        <v>375</v>
      </c>
      <c r="D43" s="82" t="s">
        <v>117</v>
      </c>
      <c r="E43" s="87">
        <v>3.0000000327603499E+19</v>
      </c>
      <c r="F43" s="87">
        <v>3.0000000319342502E+19</v>
      </c>
      <c r="G43" s="87">
        <v>111728100162</v>
      </c>
      <c r="H43" s="82" t="s">
        <v>65</v>
      </c>
      <c r="I43" s="82" t="s">
        <v>188</v>
      </c>
      <c r="J43" s="83">
        <v>44059</v>
      </c>
      <c r="K43" s="83">
        <v>43853</v>
      </c>
      <c r="L43" s="82">
        <f t="shared" si="0"/>
        <v>206</v>
      </c>
      <c r="M43" s="82" t="s">
        <v>47</v>
      </c>
      <c r="N43" s="82">
        <v>81271305447</v>
      </c>
      <c r="O43" s="82" t="s">
        <v>382</v>
      </c>
      <c r="P43" s="82" t="s">
        <v>383</v>
      </c>
      <c r="Q43" s="82" t="s">
        <v>34</v>
      </c>
      <c r="R43" s="82" t="s">
        <v>196</v>
      </c>
      <c r="S43" s="82" t="s">
        <v>384</v>
      </c>
      <c r="T43" s="85" t="s">
        <v>35</v>
      </c>
      <c r="U43" s="82" t="s">
        <v>147</v>
      </c>
      <c r="V43" s="82" t="s">
        <v>40</v>
      </c>
      <c r="W43" s="85" t="s">
        <v>191</v>
      </c>
      <c r="X43" s="82"/>
      <c r="Y43" s="82"/>
      <c r="Z43" s="85" t="s">
        <v>109</v>
      </c>
      <c r="AA43" s="82"/>
      <c r="AB43" s="85" t="s">
        <v>45</v>
      </c>
      <c r="AC43" s="82"/>
      <c r="AD43" s="82" t="s">
        <v>93</v>
      </c>
    </row>
    <row r="44" spans="1:30" s="76" customFormat="1">
      <c r="A44" s="82" t="s">
        <v>39</v>
      </c>
      <c r="B44" s="82">
        <v>8</v>
      </c>
      <c r="C44" s="82" t="s">
        <v>375</v>
      </c>
      <c r="D44" s="82" t="s">
        <v>117</v>
      </c>
      <c r="E44" s="87">
        <v>3.0000000329423299E+19</v>
      </c>
      <c r="F44" s="87">
        <v>3.0000000325205901E+19</v>
      </c>
      <c r="G44" s="87">
        <v>111726120169</v>
      </c>
      <c r="H44" s="82" t="s">
        <v>43</v>
      </c>
      <c r="I44" s="82" t="s">
        <v>65</v>
      </c>
      <c r="J44" s="83">
        <v>44101</v>
      </c>
      <c r="K44" s="83">
        <v>44011</v>
      </c>
      <c r="L44" s="82">
        <f t="shared" si="0"/>
        <v>90</v>
      </c>
      <c r="M44" s="82" t="s">
        <v>47</v>
      </c>
      <c r="N44" s="82">
        <v>81271866202</v>
      </c>
      <c r="O44" s="82" t="s">
        <v>385</v>
      </c>
      <c r="P44" s="82" t="s">
        <v>386</v>
      </c>
      <c r="Q44" s="82" t="s">
        <v>34</v>
      </c>
      <c r="R44" s="82" t="s">
        <v>116</v>
      </c>
      <c r="S44" s="85" t="s">
        <v>387</v>
      </c>
      <c r="T44" s="85" t="s">
        <v>35</v>
      </c>
      <c r="U44" s="82" t="s">
        <v>147</v>
      </c>
      <c r="V44" s="82" t="s">
        <v>40</v>
      </c>
      <c r="W44" s="85" t="s">
        <v>112</v>
      </c>
      <c r="X44" s="85" t="s">
        <v>388</v>
      </c>
      <c r="Y44" s="82"/>
      <c r="Z44" s="85" t="s">
        <v>110</v>
      </c>
      <c r="AA44" s="85" t="s">
        <v>105</v>
      </c>
      <c r="AB44" s="85" t="s">
        <v>45</v>
      </c>
      <c r="AC44" s="82" t="s">
        <v>156</v>
      </c>
      <c r="AD44" s="82" t="s">
        <v>93</v>
      </c>
    </row>
    <row r="45" spans="1:30" s="76" customFormat="1">
      <c r="A45" s="82" t="s">
        <v>39</v>
      </c>
      <c r="B45" s="82">
        <v>8</v>
      </c>
      <c r="C45" s="82" t="s">
        <v>375</v>
      </c>
      <c r="D45" s="82" t="s">
        <v>117</v>
      </c>
      <c r="E45" s="87">
        <v>3.0000000328130101E+19</v>
      </c>
      <c r="F45" s="87">
        <v>3.0000000323382899E+19</v>
      </c>
      <c r="G45" s="87">
        <v>111726123666</v>
      </c>
      <c r="H45" s="82" t="s">
        <v>43</v>
      </c>
      <c r="I45" s="82" t="s">
        <v>65</v>
      </c>
      <c r="J45" s="83">
        <v>44071</v>
      </c>
      <c r="K45" s="83">
        <v>43970</v>
      </c>
      <c r="L45" s="82">
        <f t="shared" si="0"/>
        <v>101</v>
      </c>
      <c r="M45" s="82" t="s">
        <v>72</v>
      </c>
      <c r="N45" s="82">
        <v>85367409025</v>
      </c>
      <c r="O45" s="85" t="s">
        <v>389</v>
      </c>
      <c r="P45" s="82" t="s">
        <v>390</v>
      </c>
      <c r="Q45" s="82" t="s">
        <v>34</v>
      </c>
      <c r="R45" s="82" t="s">
        <v>196</v>
      </c>
      <c r="S45" s="82" t="s">
        <v>391</v>
      </c>
      <c r="T45" s="85" t="s">
        <v>35</v>
      </c>
      <c r="U45" s="82" t="s">
        <v>147</v>
      </c>
      <c r="V45" s="82" t="s">
        <v>40</v>
      </c>
      <c r="W45" s="85" t="s">
        <v>112</v>
      </c>
      <c r="X45" s="85" t="s">
        <v>392</v>
      </c>
      <c r="Y45" s="82"/>
      <c r="Z45" s="85" t="s">
        <v>108</v>
      </c>
      <c r="AA45" s="82"/>
      <c r="AB45" s="85" t="s">
        <v>45</v>
      </c>
      <c r="AC45" s="85" t="s">
        <v>306</v>
      </c>
      <c r="AD45" s="82" t="s">
        <v>93</v>
      </c>
    </row>
    <row r="46" spans="1:30" s="76" customFormat="1">
      <c r="A46" s="82" t="s">
        <v>39</v>
      </c>
      <c r="B46" s="82">
        <v>8</v>
      </c>
      <c r="C46" s="82" t="s">
        <v>375</v>
      </c>
      <c r="D46" s="82" t="s">
        <v>117</v>
      </c>
      <c r="E46" s="87">
        <v>3.0000000327182901E+19</v>
      </c>
      <c r="F46" s="87">
        <v>3.00000003247307E+19</v>
      </c>
      <c r="G46" s="87">
        <v>111726109117</v>
      </c>
      <c r="H46" s="82" t="s">
        <v>65</v>
      </c>
      <c r="I46" s="82" t="s">
        <v>188</v>
      </c>
      <c r="J46" s="83">
        <v>44050</v>
      </c>
      <c r="K46" s="83">
        <v>44003</v>
      </c>
      <c r="L46" s="82">
        <f t="shared" si="0"/>
        <v>47</v>
      </c>
      <c r="M46" s="82" t="s">
        <v>33</v>
      </c>
      <c r="N46" s="82">
        <v>81373793333</v>
      </c>
      <c r="O46" s="82" t="s">
        <v>393</v>
      </c>
      <c r="P46" s="82" t="s">
        <v>394</v>
      </c>
      <c r="Q46" s="82" t="s">
        <v>34</v>
      </c>
      <c r="R46" s="82" t="s">
        <v>196</v>
      </c>
      <c r="S46" s="82" t="s">
        <v>395</v>
      </c>
      <c r="T46" s="85" t="s">
        <v>35</v>
      </c>
      <c r="U46" s="82" t="s">
        <v>147</v>
      </c>
      <c r="V46" s="85" t="s">
        <v>67</v>
      </c>
      <c r="W46" s="85" t="s">
        <v>68</v>
      </c>
      <c r="X46" s="85" t="s">
        <v>396</v>
      </c>
      <c r="Y46" s="85" t="s">
        <v>397</v>
      </c>
      <c r="Z46" s="85" t="s">
        <v>103</v>
      </c>
      <c r="AA46" s="82"/>
      <c r="AB46" s="85" t="s">
        <v>45</v>
      </c>
      <c r="AC46" s="85" t="s">
        <v>172</v>
      </c>
      <c r="AD46" s="82" t="s">
        <v>93</v>
      </c>
    </row>
    <row r="47" spans="1:30" s="76" customFormat="1">
      <c r="A47" s="82" t="s">
        <v>57</v>
      </c>
      <c r="B47" s="82">
        <v>25</v>
      </c>
      <c r="C47" s="82" t="s">
        <v>81</v>
      </c>
      <c r="D47" s="82" t="s">
        <v>117</v>
      </c>
      <c r="E47" s="87">
        <v>3.00000003294865E+19</v>
      </c>
      <c r="F47" s="87">
        <v>3.0000000328686698E+19</v>
      </c>
      <c r="G47" s="87">
        <v>131247105196</v>
      </c>
      <c r="H47" s="82" t="s">
        <v>43</v>
      </c>
      <c r="I47" s="82" t="s">
        <v>188</v>
      </c>
      <c r="J47" s="83">
        <v>44103</v>
      </c>
      <c r="K47" s="83">
        <v>44085</v>
      </c>
      <c r="L47" s="82">
        <f t="shared" si="0"/>
        <v>18</v>
      </c>
      <c r="M47" s="82" t="s">
        <v>72</v>
      </c>
      <c r="N47" s="82">
        <v>895331890439</v>
      </c>
      <c r="O47" s="85" t="s">
        <v>398</v>
      </c>
      <c r="P47" s="82" t="s">
        <v>399</v>
      </c>
      <c r="Q47" s="82" t="s">
        <v>34</v>
      </c>
      <c r="R47" s="82" t="s">
        <v>196</v>
      </c>
      <c r="S47" s="85" t="s">
        <v>400</v>
      </c>
      <c r="T47" s="85" t="s">
        <v>35</v>
      </c>
      <c r="U47" s="82" t="s">
        <v>147</v>
      </c>
      <c r="V47" s="82" t="s">
        <v>40</v>
      </c>
      <c r="W47" s="85" t="s">
        <v>112</v>
      </c>
      <c r="X47" s="85" t="s">
        <v>401</v>
      </c>
      <c r="Y47" s="82"/>
      <c r="Z47" s="85" t="s">
        <v>109</v>
      </c>
      <c r="AA47" s="82"/>
      <c r="AB47" s="85" t="s">
        <v>45</v>
      </c>
      <c r="AC47" s="82" t="s">
        <v>156</v>
      </c>
      <c r="AD47" s="82" t="s">
        <v>93</v>
      </c>
    </row>
    <row r="48" spans="1:30" s="76" customFormat="1">
      <c r="A48" s="82" t="s">
        <v>57</v>
      </c>
      <c r="B48" s="82">
        <v>25</v>
      </c>
      <c r="C48" s="82" t="s">
        <v>81</v>
      </c>
      <c r="D48" s="82" t="s">
        <v>117</v>
      </c>
      <c r="E48" s="87">
        <v>3.00000003277732E+19</v>
      </c>
      <c r="F48" s="87">
        <v>3.0000000321296298E+19</v>
      </c>
      <c r="G48" s="87">
        <v>131252111544</v>
      </c>
      <c r="H48" s="82" t="s">
        <v>50</v>
      </c>
      <c r="I48" s="82" t="s">
        <v>43</v>
      </c>
      <c r="J48" s="83">
        <v>44062</v>
      </c>
      <c r="K48" s="83">
        <v>43916</v>
      </c>
      <c r="L48" s="82">
        <f t="shared" si="0"/>
        <v>146</v>
      </c>
      <c r="M48" s="82" t="s">
        <v>72</v>
      </c>
      <c r="N48" s="82">
        <v>83878764933</v>
      </c>
      <c r="O48" s="85" t="s">
        <v>402</v>
      </c>
      <c r="P48" s="82" t="s">
        <v>403</v>
      </c>
      <c r="Q48" s="82" t="s">
        <v>34</v>
      </c>
      <c r="R48" s="82" t="s">
        <v>116</v>
      </c>
      <c r="S48" s="82" t="s">
        <v>404</v>
      </c>
      <c r="T48" s="85" t="s">
        <v>35</v>
      </c>
      <c r="U48" s="82" t="s">
        <v>147</v>
      </c>
      <c r="V48" s="85" t="s">
        <v>67</v>
      </c>
      <c r="W48" s="85" t="s">
        <v>68</v>
      </c>
      <c r="X48" s="85" t="s">
        <v>405</v>
      </c>
      <c r="Y48" s="85" t="s">
        <v>190</v>
      </c>
      <c r="Z48" s="85" t="s">
        <v>108</v>
      </c>
      <c r="AA48" s="85" t="s">
        <v>41</v>
      </c>
      <c r="AB48" s="85" t="s">
        <v>45</v>
      </c>
      <c r="AC48" s="82" t="s">
        <v>156</v>
      </c>
      <c r="AD48" s="82" t="s">
        <v>93</v>
      </c>
    </row>
    <row r="49" spans="1:30" s="76" customFormat="1">
      <c r="A49" s="82" t="s">
        <v>57</v>
      </c>
      <c r="B49" s="82">
        <v>25</v>
      </c>
      <c r="C49" s="82" t="s">
        <v>81</v>
      </c>
      <c r="D49" s="82" t="s">
        <v>117</v>
      </c>
      <c r="E49" s="87">
        <v>3.00000003271122E+19</v>
      </c>
      <c r="F49" s="87">
        <v>3.0000000192767701E+19</v>
      </c>
      <c r="G49" s="87">
        <v>131243101512</v>
      </c>
      <c r="H49" s="82" t="s">
        <v>65</v>
      </c>
      <c r="I49" s="82" t="s">
        <v>234</v>
      </c>
      <c r="J49" s="83">
        <v>44050</v>
      </c>
      <c r="K49" s="83">
        <v>43732</v>
      </c>
      <c r="L49" s="82">
        <f t="shared" si="0"/>
        <v>318</v>
      </c>
      <c r="M49" s="82" t="s">
        <v>72</v>
      </c>
      <c r="N49" s="82">
        <v>89660798181</v>
      </c>
      <c r="O49" s="82" t="s">
        <v>406</v>
      </c>
      <c r="P49" s="82" t="s">
        <v>407</v>
      </c>
      <c r="Q49" s="82" t="s">
        <v>34</v>
      </c>
      <c r="R49" s="82" t="s">
        <v>116</v>
      </c>
      <c r="S49" s="82" t="s">
        <v>408</v>
      </c>
      <c r="T49" s="85" t="s">
        <v>409</v>
      </c>
      <c r="U49" s="82" t="s">
        <v>147</v>
      </c>
      <c r="V49" s="85" t="s">
        <v>56</v>
      </c>
      <c r="W49" s="85" t="s">
        <v>53</v>
      </c>
      <c r="X49" s="82"/>
      <c r="Y49" s="82"/>
      <c r="Z49" s="85" t="s">
        <v>108</v>
      </c>
      <c r="AA49" s="85" t="s">
        <v>105</v>
      </c>
      <c r="AB49" s="85" t="s">
        <v>45</v>
      </c>
      <c r="AC49" s="82" t="s">
        <v>156</v>
      </c>
      <c r="AD49" s="82" t="s">
        <v>93</v>
      </c>
    </row>
    <row r="50" spans="1:30" s="76" customFormat="1">
      <c r="A50" s="82" t="s">
        <v>39</v>
      </c>
      <c r="B50" s="82">
        <v>9</v>
      </c>
      <c r="C50" s="82" t="s">
        <v>311</v>
      </c>
      <c r="D50" s="82" t="s">
        <v>117</v>
      </c>
      <c r="E50" s="87">
        <v>3.00000003271825E+19</v>
      </c>
      <c r="F50" s="87">
        <v>3.0000000325414199E+19</v>
      </c>
      <c r="G50" s="87">
        <v>111733100898</v>
      </c>
      <c r="H50" s="82" t="s">
        <v>50</v>
      </c>
      <c r="I50" s="82" t="s">
        <v>43</v>
      </c>
      <c r="J50" s="83">
        <v>44050</v>
      </c>
      <c r="K50" s="83">
        <v>44013</v>
      </c>
      <c r="L50" s="82">
        <f t="shared" si="0"/>
        <v>37</v>
      </c>
      <c r="M50" s="82" t="s">
        <v>33</v>
      </c>
      <c r="N50" s="82">
        <v>85367313443</v>
      </c>
      <c r="O50" s="82" t="s">
        <v>410</v>
      </c>
      <c r="P50" s="82" t="s">
        <v>411</v>
      </c>
      <c r="Q50" s="82" t="s">
        <v>34</v>
      </c>
      <c r="R50" s="82" t="s">
        <v>116</v>
      </c>
      <c r="S50" s="82" t="s">
        <v>412</v>
      </c>
      <c r="T50" s="85" t="s">
        <v>35</v>
      </c>
      <c r="U50" s="82" t="s">
        <v>147</v>
      </c>
      <c r="V50" s="85" t="s">
        <v>67</v>
      </c>
      <c r="W50" s="85" t="s">
        <v>159</v>
      </c>
      <c r="X50" s="85" t="s">
        <v>413</v>
      </c>
      <c r="Y50" s="85" t="s">
        <v>197</v>
      </c>
      <c r="Z50" s="85" t="s">
        <v>109</v>
      </c>
      <c r="AA50" s="85" t="s">
        <v>62</v>
      </c>
      <c r="AB50" s="85" t="s">
        <v>45</v>
      </c>
      <c r="AC50" s="82"/>
      <c r="AD50" s="85" t="s">
        <v>414</v>
      </c>
    </row>
    <row r="51" spans="1:30" s="76" customFormat="1">
      <c r="A51" s="82" t="s">
        <v>39</v>
      </c>
      <c r="B51" s="82">
        <v>9</v>
      </c>
      <c r="C51" s="82" t="s">
        <v>311</v>
      </c>
      <c r="D51" s="82" t="s">
        <v>117</v>
      </c>
      <c r="E51" s="87">
        <v>3.0000000328001298E+19</v>
      </c>
      <c r="F51" s="87">
        <v>3.0000000327091999E+19</v>
      </c>
      <c r="G51" s="87">
        <v>111709117586</v>
      </c>
      <c r="H51" s="82" t="s">
        <v>50</v>
      </c>
      <c r="I51" s="82" t="s">
        <v>43</v>
      </c>
      <c r="J51" s="83">
        <v>44068</v>
      </c>
      <c r="K51" s="83">
        <v>44049</v>
      </c>
      <c r="L51" s="82">
        <f t="shared" si="0"/>
        <v>19</v>
      </c>
      <c r="M51" s="82" t="s">
        <v>72</v>
      </c>
      <c r="N51" s="82">
        <v>82182553331</v>
      </c>
      <c r="O51" s="82" t="s">
        <v>415</v>
      </c>
      <c r="P51" s="82" t="s">
        <v>416</v>
      </c>
      <c r="Q51" s="82" t="s">
        <v>34</v>
      </c>
      <c r="R51" s="82" t="s">
        <v>116</v>
      </c>
      <c r="S51" s="82" t="s">
        <v>417</v>
      </c>
      <c r="T51" s="85" t="s">
        <v>35</v>
      </c>
      <c r="U51" s="82" t="s">
        <v>147</v>
      </c>
      <c r="V51" s="85" t="s">
        <v>67</v>
      </c>
      <c r="W51" s="85" t="s">
        <v>68</v>
      </c>
      <c r="X51" s="85" t="s">
        <v>418</v>
      </c>
      <c r="Y51" s="82"/>
      <c r="Z51" s="85" t="s">
        <v>103</v>
      </c>
      <c r="AA51" s="85" t="s">
        <v>62</v>
      </c>
      <c r="AB51" s="85" t="s">
        <v>45</v>
      </c>
      <c r="AC51" s="85" t="s">
        <v>172</v>
      </c>
      <c r="AD51" s="82" t="s">
        <v>93</v>
      </c>
    </row>
    <row r="52" spans="1:30" s="76" customFormat="1">
      <c r="A52" s="82" t="s">
        <v>48</v>
      </c>
      <c r="B52" s="82">
        <v>14</v>
      </c>
      <c r="C52" s="82" t="s">
        <v>419</v>
      </c>
      <c r="D52" s="82" t="s">
        <v>90</v>
      </c>
      <c r="E52" s="87">
        <v>3.00000003287743E+19</v>
      </c>
      <c r="F52" s="87">
        <v>3.0000000324402098E+19</v>
      </c>
      <c r="G52" s="87">
        <v>121510206352</v>
      </c>
      <c r="H52" s="82" t="s">
        <v>420</v>
      </c>
      <c r="I52" s="82" t="s">
        <v>420</v>
      </c>
      <c r="J52" s="83">
        <v>44125</v>
      </c>
      <c r="K52" s="83">
        <v>43997</v>
      </c>
      <c r="L52" s="82">
        <f t="shared" si="0"/>
        <v>128</v>
      </c>
      <c r="M52" s="82" t="s">
        <v>33</v>
      </c>
      <c r="N52" s="82">
        <v>8158181222</v>
      </c>
      <c r="O52" s="82" t="s">
        <v>421</v>
      </c>
      <c r="P52" s="82" t="s">
        <v>422</v>
      </c>
      <c r="Q52" s="82" t="s">
        <v>34</v>
      </c>
      <c r="R52" s="82" t="s">
        <v>32</v>
      </c>
      <c r="S52" s="82" t="s">
        <v>423</v>
      </c>
      <c r="T52" s="82" t="s">
        <v>98</v>
      </c>
      <c r="U52" s="82" t="s">
        <v>147</v>
      </c>
      <c r="V52" s="82" t="s">
        <v>40</v>
      </c>
      <c r="W52" s="82" t="s">
        <v>91</v>
      </c>
      <c r="X52" s="82" t="s">
        <v>111</v>
      </c>
      <c r="Y52" s="82"/>
      <c r="Z52" s="82" t="s">
        <v>109</v>
      </c>
      <c r="AA52" s="82" t="s">
        <v>105</v>
      </c>
      <c r="AB52" s="82" t="s">
        <v>92</v>
      </c>
      <c r="AC52" s="82"/>
      <c r="AD52" s="82" t="s">
        <v>93</v>
      </c>
    </row>
    <row r="53" spans="1:30" s="76" customFormat="1">
      <c r="A53" s="82" t="s">
        <v>39</v>
      </c>
      <c r="B53" s="82">
        <v>8</v>
      </c>
      <c r="C53" s="82" t="s">
        <v>375</v>
      </c>
      <c r="D53" s="82" t="s">
        <v>90</v>
      </c>
      <c r="E53" s="87">
        <v>3.0000000330041E+19</v>
      </c>
      <c r="F53" s="87">
        <v>3.0000000326209999E+19</v>
      </c>
      <c r="G53" s="87">
        <v>111772105911</v>
      </c>
      <c r="H53" s="82" t="s">
        <v>420</v>
      </c>
      <c r="I53" s="82" t="s">
        <v>420</v>
      </c>
      <c r="J53" s="83">
        <v>44117</v>
      </c>
      <c r="K53" s="83">
        <v>44035</v>
      </c>
      <c r="L53" s="82">
        <f t="shared" si="0"/>
        <v>82</v>
      </c>
      <c r="M53" s="82" t="s">
        <v>72</v>
      </c>
      <c r="N53" s="82">
        <v>85268274595</v>
      </c>
      <c r="O53" s="82" t="s">
        <v>424</v>
      </c>
      <c r="P53" s="82" t="s">
        <v>425</v>
      </c>
      <c r="Q53" s="82" t="s">
        <v>34</v>
      </c>
      <c r="R53" s="82" t="s">
        <v>32</v>
      </c>
      <c r="S53" s="82" t="s">
        <v>426</v>
      </c>
      <c r="T53" s="82" t="s">
        <v>35</v>
      </c>
      <c r="U53" s="82" t="s">
        <v>147</v>
      </c>
      <c r="V53" s="82" t="s">
        <v>40</v>
      </c>
      <c r="W53" s="82" t="s">
        <v>91</v>
      </c>
      <c r="X53" s="82" t="s">
        <v>427</v>
      </c>
      <c r="Y53" s="82"/>
      <c r="Z53" s="82" t="s">
        <v>166</v>
      </c>
      <c r="AA53" s="82" t="s">
        <v>62</v>
      </c>
      <c r="AB53" s="82" t="s">
        <v>92</v>
      </c>
      <c r="AC53" s="82"/>
      <c r="AD53" s="82" t="s">
        <v>93</v>
      </c>
    </row>
    <row r="54" spans="1:30" s="76" customFormat="1">
      <c r="A54" s="82" t="s">
        <v>39</v>
      </c>
      <c r="B54" s="82">
        <v>8</v>
      </c>
      <c r="C54" s="82" t="s">
        <v>375</v>
      </c>
      <c r="D54" s="82" t="s">
        <v>90</v>
      </c>
      <c r="E54" s="87">
        <v>3.00000003289622E+19</v>
      </c>
      <c r="F54" s="87">
        <v>3.00000003266355E+19</v>
      </c>
      <c r="G54" s="87">
        <v>111726107356</v>
      </c>
      <c r="H54" s="82" t="s">
        <v>420</v>
      </c>
      <c r="I54" s="82" t="s">
        <v>420</v>
      </c>
      <c r="J54" s="83">
        <v>44112</v>
      </c>
      <c r="K54" s="83">
        <v>44039</v>
      </c>
      <c r="L54" s="82">
        <f t="shared" si="0"/>
        <v>73</v>
      </c>
      <c r="M54" s="82" t="s">
        <v>33</v>
      </c>
      <c r="N54" s="82">
        <v>85273649228</v>
      </c>
      <c r="O54" s="82" t="s">
        <v>428</v>
      </c>
      <c r="P54" s="82" t="s">
        <v>429</v>
      </c>
      <c r="Q54" s="82" t="s">
        <v>34</v>
      </c>
      <c r="R54" s="82" t="s">
        <v>32</v>
      </c>
      <c r="S54" s="82" t="s">
        <v>430</v>
      </c>
      <c r="T54" s="82" t="s">
        <v>35</v>
      </c>
      <c r="U54" s="82" t="s">
        <v>147</v>
      </c>
      <c r="V54" s="82" t="s">
        <v>40</v>
      </c>
      <c r="W54" s="82" t="s">
        <v>91</v>
      </c>
      <c r="X54" s="82" t="s">
        <v>431</v>
      </c>
      <c r="Y54" s="82"/>
      <c r="Z54" s="82" t="s">
        <v>166</v>
      </c>
      <c r="AA54" s="82" t="s">
        <v>62</v>
      </c>
      <c r="AB54" s="82" t="s">
        <v>45</v>
      </c>
      <c r="AC54" s="82"/>
      <c r="AD54" s="82" t="s">
        <v>93</v>
      </c>
    </row>
    <row r="55" spans="1:30" s="76" customFormat="1">
      <c r="A55" s="82" t="s">
        <v>39</v>
      </c>
      <c r="B55" s="82">
        <v>8</v>
      </c>
      <c r="C55" s="82" t="s">
        <v>375</v>
      </c>
      <c r="D55" s="82" t="s">
        <v>90</v>
      </c>
      <c r="E55" s="87">
        <v>3.0000000330247201E+19</v>
      </c>
      <c r="F55" s="87">
        <v>3.0000000328608301E+19</v>
      </c>
      <c r="G55" s="87">
        <v>111726371987</v>
      </c>
      <c r="H55" s="82" t="s">
        <v>420</v>
      </c>
      <c r="I55" s="82" t="s">
        <v>420</v>
      </c>
      <c r="J55" s="83">
        <v>44124</v>
      </c>
      <c r="K55" s="83">
        <v>44082</v>
      </c>
      <c r="L55" s="82">
        <f t="shared" si="0"/>
        <v>42</v>
      </c>
      <c r="M55" s="82" t="s">
        <v>33</v>
      </c>
      <c r="N55" s="82">
        <v>81377648047</v>
      </c>
      <c r="O55" s="82" t="s">
        <v>432</v>
      </c>
      <c r="P55" s="82" t="s">
        <v>433</v>
      </c>
      <c r="Q55" s="82" t="s">
        <v>34</v>
      </c>
      <c r="R55" s="82" t="s">
        <v>32</v>
      </c>
      <c r="S55" s="82" t="s">
        <v>434</v>
      </c>
      <c r="T55" s="82" t="s">
        <v>35</v>
      </c>
      <c r="U55" s="82" t="s">
        <v>147</v>
      </c>
      <c r="V55" s="82" t="s">
        <v>67</v>
      </c>
      <c r="W55" s="82" t="s">
        <v>68</v>
      </c>
      <c r="X55" s="82" t="s">
        <v>435</v>
      </c>
      <c r="Y55" s="82"/>
      <c r="Z55" s="82" t="s">
        <v>166</v>
      </c>
      <c r="AA55" s="82" t="s">
        <v>62</v>
      </c>
      <c r="AB55" s="82" t="s">
        <v>92</v>
      </c>
      <c r="AC55" s="85" t="s">
        <v>380</v>
      </c>
      <c r="AD55" s="82" t="s">
        <v>93</v>
      </c>
    </row>
    <row r="56" spans="1:30" s="76" customFormat="1">
      <c r="A56" s="82" t="s">
        <v>39</v>
      </c>
      <c r="B56" s="82">
        <v>6</v>
      </c>
      <c r="C56" s="82" t="s">
        <v>42</v>
      </c>
      <c r="D56" s="82" t="s">
        <v>90</v>
      </c>
      <c r="E56" s="87">
        <v>3.0000000330153398E+19</v>
      </c>
      <c r="F56" s="87">
        <v>3.00000003209641E+19</v>
      </c>
      <c r="G56" s="87">
        <v>111716145311</v>
      </c>
      <c r="H56" s="82" t="s">
        <v>420</v>
      </c>
      <c r="I56" s="82" t="s">
        <v>420</v>
      </c>
      <c r="J56" s="83">
        <v>44120</v>
      </c>
      <c r="K56" s="83">
        <v>43906</v>
      </c>
      <c r="L56" s="82">
        <f t="shared" si="0"/>
        <v>214</v>
      </c>
      <c r="M56" s="82" t="s">
        <v>33</v>
      </c>
      <c r="N56" s="82">
        <v>81373621971</v>
      </c>
      <c r="O56" s="82" t="s">
        <v>436</v>
      </c>
      <c r="P56" s="82" t="s">
        <v>437</v>
      </c>
      <c r="Q56" s="82" t="s">
        <v>34</v>
      </c>
      <c r="R56" s="82" t="s">
        <v>32</v>
      </c>
      <c r="S56" s="82" t="s">
        <v>438</v>
      </c>
      <c r="T56" s="82" t="s">
        <v>35</v>
      </c>
      <c r="U56" s="82" t="s">
        <v>147</v>
      </c>
      <c r="V56" s="82" t="s">
        <v>40</v>
      </c>
      <c r="W56" s="82" t="s">
        <v>137</v>
      </c>
      <c r="X56" s="82" t="s">
        <v>439</v>
      </c>
      <c r="Y56" s="82"/>
      <c r="Z56" s="82" t="s">
        <v>110</v>
      </c>
      <c r="AA56" s="82" t="s">
        <v>62</v>
      </c>
      <c r="AB56" s="82" t="s">
        <v>45</v>
      </c>
      <c r="AC56" s="82"/>
      <c r="AD56" s="82" t="s">
        <v>177</v>
      </c>
    </row>
    <row r="57" spans="1:30" s="76" customFormat="1">
      <c r="A57" s="82" t="s">
        <v>39</v>
      </c>
      <c r="B57" s="82">
        <v>6</v>
      </c>
      <c r="C57" s="82" t="s">
        <v>42</v>
      </c>
      <c r="D57" s="82" t="s">
        <v>90</v>
      </c>
      <c r="E57" s="87">
        <v>3.0000000330182799E+19</v>
      </c>
      <c r="F57" s="87">
        <v>3.00000003282666E+19</v>
      </c>
      <c r="G57" s="87">
        <v>111716151369</v>
      </c>
      <c r="H57" s="82" t="s">
        <v>420</v>
      </c>
      <c r="I57" s="82" t="s">
        <v>420</v>
      </c>
      <c r="J57" s="83">
        <v>44124</v>
      </c>
      <c r="K57" s="83">
        <v>44074</v>
      </c>
      <c r="L57" s="82">
        <f t="shared" si="0"/>
        <v>50</v>
      </c>
      <c r="M57" s="82" t="s">
        <v>72</v>
      </c>
      <c r="N57" s="82">
        <v>85784621574</v>
      </c>
      <c r="O57" s="82" t="s">
        <v>440</v>
      </c>
      <c r="P57" s="82" t="s">
        <v>441</v>
      </c>
      <c r="Q57" s="82" t="s">
        <v>34</v>
      </c>
      <c r="R57" s="82" t="s">
        <v>32</v>
      </c>
      <c r="S57" s="82" t="s">
        <v>442</v>
      </c>
      <c r="T57" s="82" t="s">
        <v>35</v>
      </c>
      <c r="U57" s="82" t="s">
        <v>147</v>
      </c>
      <c r="V57" s="82" t="s">
        <v>40</v>
      </c>
      <c r="W57" s="82" t="s">
        <v>91</v>
      </c>
      <c r="X57" s="82" t="s">
        <v>310</v>
      </c>
      <c r="Y57" s="82"/>
      <c r="Z57" s="82" t="s">
        <v>166</v>
      </c>
      <c r="AA57" s="82" t="s">
        <v>41</v>
      </c>
      <c r="AB57" s="82" t="s">
        <v>92</v>
      </c>
      <c r="AC57" s="82"/>
      <c r="AD57" s="82" t="s">
        <v>93</v>
      </c>
    </row>
    <row r="58" spans="1:30" s="76" customFormat="1">
      <c r="A58" s="82" t="s">
        <v>39</v>
      </c>
      <c r="B58" s="82">
        <v>6</v>
      </c>
      <c r="C58" s="82" t="s">
        <v>42</v>
      </c>
      <c r="D58" s="82" t="s">
        <v>90</v>
      </c>
      <c r="E58" s="87">
        <v>3.00000003294481E+19</v>
      </c>
      <c r="F58" s="87">
        <v>3.0000000323113501E+19</v>
      </c>
      <c r="G58" s="87">
        <v>111716144497</v>
      </c>
      <c r="H58" s="82" t="s">
        <v>420</v>
      </c>
      <c r="I58" s="82" t="s">
        <v>420</v>
      </c>
      <c r="J58" s="83">
        <v>44105</v>
      </c>
      <c r="K58" s="83">
        <v>43963</v>
      </c>
      <c r="L58" s="82">
        <f t="shared" si="0"/>
        <v>142</v>
      </c>
      <c r="M58" s="82" t="s">
        <v>33</v>
      </c>
      <c r="N58" s="82">
        <v>82374656789</v>
      </c>
      <c r="O58" s="82" t="s">
        <v>443</v>
      </c>
      <c r="P58" s="82" t="s">
        <v>444</v>
      </c>
      <c r="Q58" s="82" t="s">
        <v>34</v>
      </c>
      <c r="R58" s="82" t="s">
        <v>32</v>
      </c>
      <c r="S58" s="82" t="s">
        <v>445</v>
      </c>
      <c r="T58" s="82" t="s">
        <v>55</v>
      </c>
      <c r="U58" s="82" t="s">
        <v>147</v>
      </c>
      <c r="V58" s="82" t="s">
        <v>40</v>
      </c>
      <c r="W58" s="82" t="s">
        <v>137</v>
      </c>
      <c r="X58" s="82" t="s">
        <v>446</v>
      </c>
      <c r="Y58" s="82"/>
      <c r="Z58" s="82" t="s">
        <v>110</v>
      </c>
      <c r="AA58" s="82" t="s">
        <v>62</v>
      </c>
      <c r="AB58" s="82" t="s">
        <v>92</v>
      </c>
      <c r="AC58" s="82" t="s">
        <v>170</v>
      </c>
      <c r="AD58" s="82" t="s">
        <v>93</v>
      </c>
    </row>
    <row r="59" spans="1:30" s="76" customFormat="1">
      <c r="A59" s="82" t="s">
        <v>39</v>
      </c>
      <c r="B59" s="82">
        <v>6</v>
      </c>
      <c r="C59" s="82" t="s">
        <v>42</v>
      </c>
      <c r="D59" s="82" t="s">
        <v>90</v>
      </c>
      <c r="E59" s="87">
        <v>3.0000000330309501E+19</v>
      </c>
      <c r="F59" s="87">
        <v>3.00000003290554E+19</v>
      </c>
      <c r="G59" s="87">
        <v>111716151610</v>
      </c>
      <c r="H59" s="82" t="s">
        <v>420</v>
      </c>
      <c r="I59" s="82" t="s">
        <v>420</v>
      </c>
      <c r="J59" s="83">
        <v>44127</v>
      </c>
      <c r="K59" s="83">
        <v>44093</v>
      </c>
      <c r="L59" s="82">
        <f t="shared" si="0"/>
        <v>34</v>
      </c>
      <c r="M59" s="82" t="s">
        <v>47</v>
      </c>
      <c r="N59" s="82">
        <v>82180298747</v>
      </c>
      <c r="O59" s="82" t="s">
        <v>447</v>
      </c>
      <c r="P59" s="82" t="s">
        <v>448</v>
      </c>
      <c r="Q59" s="82" t="s">
        <v>34</v>
      </c>
      <c r="R59" s="82" t="s">
        <v>32</v>
      </c>
      <c r="S59" s="82" t="s">
        <v>449</v>
      </c>
      <c r="T59" s="82" t="s">
        <v>35</v>
      </c>
      <c r="U59" s="82" t="s">
        <v>147</v>
      </c>
      <c r="V59" s="82" t="s">
        <v>40</v>
      </c>
      <c r="W59" s="82" t="s">
        <v>91</v>
      </c>
      <c r="X59" s="82" t="s">
        <v>450</v>
      </c>
      <c r="Y59" s="82"/>
      <c r="Z59" s="82" t="s">
        <v>108</v>
      </c>
      <c r="AA59" s="82" t="s">
        <v>37</v>
      </c>
      <c r="AB59" s="82" t="s">
        <v>38</v>
      </c>
      <c r="AC59" s="82"/>
      <c r="AD59" s="82" t="s">
        <v>93</v>
      </c>
    </row>
    <row r="60" spans="1:30" s="76" customFormat="1">
      <c r="A60" s="82" t="s">
        <v>39</v>
      </c>
      <c r="B60" s="82">
        <v>7</v>
      </c>
      <c r="C60" s="82" t="s">
        <v>63</v>
      </c>
      <c r="D60" s="82" t="s">
        <v>90</v>
      </c>
      <c r="E60" s="87">
        <v>3.0000000330357199E+19</v>
      </c>
      <c r="F60" s="87">
        <v>3.00000003234246E+19</v>
      </c>
      <c r="G60" s="87">
        <v>111654101868</v>
      </c>
      <c r="H60" s="82" t="s">
        <v>420</v>
      </c>
      <c r="I60" s="82" t="s">
        <v>420</v>
      </c>
      <c r="J60" s="83">
        <v>44127</v>
      </c>
      <c r="K60" s="83">
        <v>43971</v>
      </c>
      <c r="L60" s="82">
        <f t="shared" si="0"/>
        <v>156</v>
      </c>
      <c r="M60" s="82" t="s">
        <v>72</v>
      </c>
      <c r="N60" s="82">
        <v>8117773105</v>
      </c>
      <c r="O60" s="82" t="s">
        <v>451</v>
      </c>
      <c r="P60" s="82" t="s">
        <v>452</v>
      </c>
      <c r="Q60" s="82" t="s">
        <v>34</v>
      </c>
      <c r="R60" s="82" t="s">
        <v>32</v>
      </c>
      <c r="S60" s="82" t="s">
        <v>453</v>
      </c>
      <c r="T60" s="82" t="s">
        <v>35</v>
      </c>
      <c r="U60" s="82" t="s">
        <v>147</v>
      </c>
      <c r="V60" s="82" t="s">
        <v>40</v>
      </c>
      <c r="W60" s="82" t="s">
        <v>91</v>
      </c>
      <c r="X60" s="82" t="s">
        <v>184</v>
      </c>
      <c r="Y60" s="82"/>
      <c r="Z60" s="82" t="s">
        <v>109</v>
      </c>
      <c r="AA60" s="82" t="s">
        <v>105</v>
      </c>
      <c r="AB60" s="82" t="s">
        <v>92</v>
      </c>
      <c r="AC60" s="82"/>
      <c r="AD60" s="82" t="s">
        <v>93</v>
      </c>
    </row>
    <row r="61" spans="1:30" s="76" customFormat="1">
      <c r="A61" s="82" t="s">
        <v>39</v>
      </c>
      <c r="B61" s="82">
        <v>7</v>
      </c>
      <c r="C61" s="82" t="s">
        <v>63</v>
      </c>
      <c r="D61" s="82" t="s">
        <v>90</v>
      </c>
      <c r="E61" s="87">
        <v>3.0000000330265801E+19</v>
      </c>
      <c r="F61" s="87">
        <v>3.0000000322265002E+19</v>
      </c>
      <c r="G61" s="87">
        <v>111604102938</v>
      </c>
      <c r="H61" s="82" t="s">
        <v>420</v>
      </c>
      <c r="I61" s="82" t="s">
        <v>420</v>
      </c>
      <c r="J61" s="83">
        <v>44125</v>
      </c>
      <c r="K61" s="83">
        <v>43944</v>
      </c>
      <c r="L61" s="82">
        <f t="shared" si="0"/>
        <v>181</v>
      </c>
      <c r="M61" s="82" t="s">
        <v>72</v>
      </c>
      <c r="N61" s="82">
        <v>885264648040</v>
      </c>
      <c r="O61" s="82" t="s">
        <v>454</v>
      </c>
      <c r="P61" s="82" t="s">
        <v>455</v>
      </c>
      <c r="Q61" s="82" t="s">
        <v>34</v>
      </c>
      <c r="R61" s="82" t="s">
        <v>32</v>
      </c>
      <c r="S61" s="82" t="s">
        <v>456</v>
      </c>
      <c r="T61" s="82" t="s">
        <v>35</v>
      </c>
      <c r="U61" s="82" t="s">
        <v>147</v>
      </c>
      <c r="V61" s="82" t="s">
        <v>40</v>
      </c>
      <c r="W61" s="82" t="s">
        <v>91</v>
      </c>
      <c r="X61" s="82" t="s">
        <v>457</v>
      </c>
      <c r="Y61" s="82"/>
      <c r="Z61" s="82" t="s">
        <v>109</v>
      </c>
      <c r="AA61" s="82" t="s">
        <v>105</v>
      </c>
      <c r="AB61" s="82" t="s">
        <v>92</v>
      </c>
      <c r="AC61" s="82"/>
      <c r="AD61" s="82" t="s">
        <v>93</v>
      </c>
    </row>
    <row r="62" spans="1:30" s="76" customFormat="1">
      <c r="A62" s="82" t="s">
        <v>39</v>
      </c>
      <c r="B62" s="82">
        <v>7</v>
      </c>
      <c r="C62" s="82" t="s">
        <v>63</v>
      </c>
      <c r="D62" s="82" t="s">
        <v>90</v>
      </c>
      <c r="E62" s="87">
        <v>3.0000000329598898E+19</v>
      </c>
      <c r="F62" s="87">
        <v>3.0000000327897199E+19</v>
      </c>
      <c r="G62" s="87">
        <v>111601151742</v>
      </c>
      <c r="H62" s="82" t="s">
        <v>420</v>
      </c>
      <c r="I62" s="82" t="s">
        <v>420</v>
      </c>
      <c r="J62" s="83">
        <v>44105</v>
      </c>
      <c r="K62" s="83">
        <v>44069</v>
      </c>
      <c r="L62" s="82">
        <f t="shared" si="0"/>
        <v>36</v>
      </c>
      <c r="M62" s="82" t="s">
        <v>72</v>
      </c>
      <c r="N62" s="82">
        <v>81378815815</v>
      </c>
      <c r="O62" s="82" t="s">
        <v>458</v>
      </c>
      <c r="P62" s="82" t="s">
        <v>459</v>
      </c>
      <c r="Q62" s="82" t="s">
        <v>34</v>
      </c>
      <c r="R62" s="82" t="s">
        <v>32</v>
      </c>
      <c r="S62" s="82" t="s">
        <v>460</v>
      </c>
      <c r="T62" s="82" t="s">
        <v>35</v>
      </c>
      <c r="U62" s="82" t="s">
        <v>147</v>
      </c>
      <c r="V62" s="82" t="s">
        <v>40</v>
      </c>
      <c r="W62" s="82" t="s">
        <v>91</v>
      </c>
      <c r="X62" s="82" t="s">
        <v>461</v>
      </c>
      <c r="Y62" s="82"/>
      <c r="Z62" s="82" t="s">
        <v>108</v>
      </c>
      <c r="AA62" s="82" t="s">
        <v>41</v>
      </c>
      <c r="AB62" s="82" t="s">
        <v>92</v>
      </c>
      <c r="AC62" s="82"/>
      <c r="AD62" s="82" t="s">
        <v>93</v>
      </c>
    </row>
    <row r="63" spans="1:30" s="76" customFormat="1">
      <c r="A63" s="82" t="s">
        <v>39</v>
      </c>
      <c r="B63" s="82">
        <v>7</v>
      </c>
      <c r="C63" s="82" t="s">
        <v>63</v>
      </c>
      <c r="D63" s="82" t="s">
        <v>90</v>
      </c>
      <c r="E63" s="87">
        <v>3.0000000330217001E+19</v>
      </c>
      <c r="F63" s="87">
        <v>3.0000000328147001E+19</v>
      </c>
      <c r="G63" s="87">
        <v>111607107368</v>
      </c>
      <c r="H63" s="82" t="s">
        <v>420</v>
      </c>
      <c r="I63" s="82" t="s">
        <v>420</v>
      </c>
      <c r="J63" s="83">
        <v>44123</v>
      </c>
      <c r="K63" s="83">
        <v>44071</v>
      </c>
      <c r="L63" s="82">
        <f t="shared" si="0"/>
        <v>52</v>
      </c>
      <c r="M63" s="82" t="s">
        <v>72</v>
      </c>
      <c r="N63" s="82">
        <v>82174012129</v>
      </c>
      <c r="O63" s="82" t="s">
        <v>462</v>
      </c>
      <c r="P63" s="82" t="s">
        <v>463</v>
      </c>
      <c r="Q63" s="82" t="s">
        <v>34</v>
      </c>
      <c r="R63" s="82" t="s">
        <v>32</v>
      </c>
      <c r="S63" s="82" t="s">
        <v>464</v>
      </c>
      <c r="T63" s="82" t="s">
        <v>35</v>
      </c>
      <c r="U63" s="82" t="s">
        <v>147</v>
      </c>
      <c r="V63" s="82" t="s">
        <v>36</v>
      </c>
      <c r="W63" s="82" t="s">
        <v>180</v>
      </c>
      <c r="X63" s="82" t="s">
        <v>465</v>
      </c>
      <c r="Y63" s="82"/>
      <c r="Z63" s="82" t="s">
        <v>108</v>
      </c>
      <c r="AA63" s="82" t="s">
        <v>37</v>
      </c>
      <c r="AB63" s="82" t="s">
        <v>92</v>
      </c>
      <c r="AC63" s="82" t="s">
        <v>380</v>
      </c>
      <c r="AD63" s="82" t="s">
        <v>93</v>
      </c>
    </row>
    <row r="64" spans="1:30" s="76" customFormat="1">
      <c r="A64" s="82" t="s">
        <v>48</v>
      </c>
      <c r="B64" s="82">
        <v>15</v>
      </c>
      <c r="C64" s="82" t="s">
        <v>78</v>
      </c>
      <c r="D64" s="82" t="s">
        <v>90</v>
      </c>
      <c r="E64" s="87">
        <v>3.0000000330055799E+19</v>
      </c>
      <c r="F64" s="87">
        <v>3.00000003219956E+19</v>
      </c>
      <c r="G64" s="87">
        <v>122501219500</v>
      </c>
      <c r="H64" s="82" t="s">
        <v>420</v>
      </c>
      <c r="I64" s="82" t="s">
        <v>420</v>
      </c>
      <c r="J64" s="83">
        <v>44121</v>
      </c>
      <c r="K64" s="83">
        <v>43939</v>
      </c>
      <c r="L64" s="82">
        <f t="shared" si="0"/>
        <v>182</v>
      </c>
      <c r="M64" s="82" t="s">
        <v>72</v>
      </c>
      <c r="N64" s="82">
        <v>82113455840</v>
      </c>
      <c r="O64" s="82" t="s">
        <v>466</v>
      </c>
      <c r="P64" s="82" t="s">
        <v>467</v>
      </c>
      <c r="Q64" s="82" t="s">
        <v>34</v>
      </c>
      <c r="R64" s="82" t="s">
        <v>32</v>
      </c>
      <c r="S64" s="82" t="s">
        <v>468</v>
      </c>
      <c r="T64" s="82" t="s">
        <v>35</v>
      </c>
      <c r="U64" s="82" t="s">
        <v>147</v>
      </c>
      <c r="V64" s="82" t="s">
        <v>67</v>
      </c>
      <c r="W64" s="82" t="s">
        <v>159</v>
      </c>
      <c r="X64" s="82" t="s">
        <v>469</v>
      </c>
      <c r="Y64" s="82"/>
      <c r="Z64" s="82" t="s">
        <v>108</v>
      </c>
      <c r="AA64" s="82" t="s">
        <v>41</v>
      </c>
      <c r="AB64" s="82" t="s">
        <v>92</v>
      </c>
      <c r="AC64" s="82" t="s">
        <v>156</v>
      </c>
      <c r="AD64" s="82" t="s">
        <v>93</v>
      </c>
    </row>
    <row r="65" spans="1:30" s="76" customFormat="1">
      <c r="A65" s="82" t="s">
        <v>46</v>
      </c>
      <c r="B65" s="82">
        <v>63</v>
      </c>
      <c r="C65" s="82" t="s">
        <v>470</v>
      </c>
      <c r="D65" s="82" t="s">
        <v>90</v>
      </c>
      <c r="E65" s="87">
        <v>3.0000000330512499E+19</v>
      </c>
      <c r="F65" s="87">
        <v>3.00000003276566E+19</v>
      </c>
      <c r="G65" s="87">
        <v>152426306097</v>
      </c>
      <c r="H65" s="82" t="s">
        <v>420</v>
      </c>
      <c r="I65" s="82" t="s">
        <v>420</v>
      </c>
      <c r="J65" s="83">
        <v>44131</v>
      </c>
      <c r="K65" s="83">
        <v>44061</v>
      </c>
      <c r="L65" s="82">
        <f t="shared" si="0"/>
        <v>70</v>
      </c>
      <c r="M65" s="82" t="s">
        <v>72</v>
      </c>
      <c r="N65" s="82">
        <v>85331374403</v>
      </c>
      <c r="O65" s="82" t="s">
        <v>471</v>
      </c>
      <c r="P65" s="82" t="s">
        <v>472</v>
      </c>
      <c r="Q65" s="82" t="s">
        <v>34</v>
      </c>
      <c r="R65" s="82" t="s">
        <v>32</v>
      </c>
      <c r="S65" s="82" t="s">
        <v>473</v>
      </c>
      <c r="T65" s="82" t="s">
        <v>35</v>
      </c>
      <c r="U65" s="82" t="s">
        <v>147</v>
      </c>
      <c r="V65" s="82" t="s">
        <v>40</v>
      </c>
      <c r="W65" s="82" t="s">
        <v>91</v>
      </c>
      <c r="X65" s="82" t="s">
        <v>214</v>
      </c>
      <c r="Y65" s="82"/>
      <c r="Z65" s="82" t="s">
        <v>103</v>
      </c>
      <c r="AA65" s="82" t="s">
        <v>41</v>
      </c>
      <c r="AB65" s="82" t="s">
        <v>92</v>
      </c>
      <c r="AC65" s="82"/>
      <c r="AD65" s="82" t="s">
        <v>93</v>
      </c>
    </row>
    <row r="66" spans="1:30" s="76" customFormat="1">
      <c r="A66" s="82" t="s">
        <v>46</v>
      </c>
      <c r="B66" s="82">
        <v>63</v>
      </c>
      <c r="C66" s="82" t="s">
        <v>470</v>
      </c>
      <c r="D66" s="82" t="s">
        <v>90</v>
      </c>
      <c r="E66" s="87">
        <v>3.0000000329680101E+19</v>
      </c>
      <c r="F66" s="87">
        <v>3.0000000324050002E+19</v>
      </c>
      <c r="G66" s="87">
        <v>152431217908</v>
      </c>
      <c r="H66" s="82" t="s">
        <v>420</v>
      </c>
      <c r="I66" s="82" t="s">
        <v>420</v>
      </c>
      <c r="J66" s="83">
        <v>44109</v>
      </c>
      <c r="K66" s="83">
        <v>43991</v>
      </c>
      <c r="L66" s="82">
        <f t="shared" si="0"/>
        <v>118</v>
      </c>
      <c r="M66" s="82" t="s">
        <v>72</v>
      </c>
      <c r="N66" s="82">
        <v>82337521223</v>
      </c>
      <c r="O66" s="82" t="s">
        <v>474</v>
      </c>
      <c r="P66" s="82" t="s">
        <v>475</v>
      </c>
      <c r="Q66" s="82" t="s">
        <v>34</v>
      </c>
      <c r="R66" s="82" t="s">
        <v>32</v>
      </c>
      <c r="S66" s="82" t="s">
        <v>476</v>
      </c>
      <c r="T66" s="82" t="s">
        <v>35</v>
      </c>
      <c r="U66" s="82" t="s">
        <v>147</v>
      </c>
      <c r="V66" s="82" t="s">
        <v>40</v>
      </c>
      <c r="W66" s="82" t="s">
        <v>91</v>
      </c>
      <c r="X66" s="82" t="s">
        <v>111</v>
      </c>
      <c r="Y66" s="82"/>
      <c r="Z66" s="82" t="s">
        <v>108</v>
      </c>
      <c r="AA66" s="82" t="s">
        <v>41</v>
      </c>
      <c r="AB66" s="82" t="s">
        <v>45</v>
      </c>
      <c r="AC66" s="82"/>
      <c r="AD66" s="82" t="s">
        <v>93</v>
      </c>
    </row>
    <row r="67" spans="1:30" s="76" customFormat="1">
      <c r="A67" s="82" t="s">
        <v>46</v>
      </c>
      <c r="B67" s="82">
        <v>63</v>
      </c>
      <c r="C67" s="82" t="s">
        <v>470</v>
      </c>
      <c r="D67" s="82" t="s">
        <v>90</v>
      </c>
      <c r="E67" s="87">
        <v>3.00000003297558E+19</v>
      </c>
      <c r="F67" s="87">
        <v>3.0000000326144201E+19</v>
      </c>
      <c r="G67" s="87">
        <v>152426304377</v>
      </c>
      <c r="H67" s="82" t="s">
        <v>420</v>
      </c>
      <c r="I67" s="82" t="s">
        <v>420</v>
      </c>
      <c r="J67" s="83">
        <v>44109</v>
      </c>
      <c r="K67" s="83">
        <v>44031</v>
      </c>
      <c r="L67" s="82">
        <f t="shared" ref="L67:L130" si="1">J67-K67</f>
        <v>78</v>
      </c>
      <c r="M67" s="82" t="s">
        <v>33</v>
      </c>
      <c r="N67" s="82">
        <v>81935101608</v>
      </c>
      <c r="O67" s="82" t="s">
        <v>477</v>
      </c>
      <c r="P67" s="82" t="s">
        <v>478</v>
      </c>
      <c r="Q67" s="82" t="s">
        <v>34</v>
      </c>
      <c r="R67" s="82" t="s">
        <v>32</v>
      </c>
      <c r="S67" s="82" t="s">
        <v>479</v>
      </c>
      <c r="T67" s="82" t="s">
        <v>35</v>
      </c>
      <c r="U67" s="82" t="s">
        <v>147</v>
      </c>
      <c r="V67" s="82" t="s">
        <v>40</v>
      </c>
      <c r="W67" s="82" t="s">
        <v>480</v>
      </c>
      <c r="X67" s="82" t="s">
        <v>481</v>
      </c>
      <c r="Y67" s="82"/>
      <c r="Z67" s="82" t="s">
        <v>108</v>
      </c>
      <c r="AA67" s="82" t="s">
        <v>105</v>
      </c>
      <c r="AB67" s="82" t="s">
        <v>45</v>
      </c>
      <c r="AC67" s="82" t="s">
        <v>170</v>
      </c>
      <c r="AD67" s="82" t="s">
        <v>482</v>
      </c>
    </row>
    <row r="68" spans="1:30" s="76" customFormat="1">
      <c r="A68" s="82" t="s">
        <v>48</v>
      </c>
      <c r="B68" s="82">
        <v>14</v>
      </c>
      <c r="C68" s="82" t="s">
        <v>419</v>
      </c>
      <c r="D68" s="82" t="s">
        <v>90</v>
      </c>
      <c r="E68" s="87">
        <v>3.00000003298966E+19</v>
      </c>
      <c r="F68" s="87">
        <v>3.00000003298193E+19</v>
      </c>
      <c r="G68" s="87">
        <v>121613213998</v>
      </c>
      <c r="H68" s="82" t="s">
        <v>420</v>
      </c>
      <c r="I68" s="82" t="s">
        <v>420</v>
      </c>
      <c r="J68" s="83">
        <v>44117</v>
      </c>
      <c r="K68" s="83">
        <v>44111</v>
      </c>
      <c r="L68" s="82">
        <f t="shared" si="1"/>
        <v>6</v>
      </c>
      <c r="M68" s="82" t="s">
        <v>72</v>
      </c>
      <c r="N68" s="82">
        <v>87883916058</v>
      </c>
      <c r="O68" s="82" t="s">
        <v>483</v>
      </c>
      <c r="P68" s="82" t="s">
        <v>484</v>
      </c>
      <c r="Q68" s="82" t="s">
        <v>34</v>
      </c>
      <c r="R68" s="82" t="s">
        <v>32</v>
      </c>
      <c r="S68" s="82" t="s">
        <v>485</v>
      </c>
      <c r="T68" s="82" t="s">
        <v>35</v>
      </c>
      <c r="U68" s="82" t="s">
        <v>147</v>
      </c>
      <c r="V68" s="82" t="s">
        <v>56</v>
      </c>
      <c r="W68" s="82" t="s">
        <v>59</v>
      </c>
      <c r="X68" s="82" t="s">
        <v>486</v>
      </c>
      <c r="Y68" s="82"/>
      <c r="Z68" s="82" t="s">
        <v>166</v>
      </c>
      <c r="AA68" s="82" t="s">
        <v>62</v>
      </c>
      <c r="AB68" s="82" t="s">
        <v>92</v>
      </c>
      <c r="AC68" s="85" t="s">
        <v>306</v>
      </c>
      <c r="AD68" s="82" t="s">
        <v>93</v>
      </c>
    </row>
    <row r="69" spans="1:30" s="76" customFormat="1">
      <c r="A69" s="82" t="s">
        <v>28</v>
      </c>
      <c r="B69" s="82">
        <v>27</v>
      </c>
      <c r="C69" s="82" t="s">
        <v>29</v>
      </c>
      <c r="D69" s="82" t="s">
        <v>90</v>
      </c>
      <c r="E69" s="87">
        <v>3.0000000329572798E+19</v>
      </c>
      <c r="F69" s="87">
        <v>3.0000000326967599E+19</v>
      </c>
      <c r="G69" s="87">
        <v>142284103567</v>
      </c>
      <c r="H69" s="82" t="s">
        <v>420</v>
      </c>
      <c r="I69" s="82" t="s">
        <v>420</v>
      </c>
      <c r="J69" s="83">
        <v>44105</v>
      </c>
      <c r="K69" s="83">
        <v>44047</v>
      </c>
      <c r="L69" s="82">
        <f t="shared" si="1"/>
        <v>58</v>
      </c>
      <c r="M69" s="82" t="s">
        <v>72</v>
      </c>
      <c r="N69" s="82">
        <v>81326892474</v>
      </c>
      <c r="O69" s="82" t="s">
        <v>487</v>
      </c>
      <c r="P69" s="82" t="s">
        <v>488</v>
      </c>
      <c r="Q69" s="82" t="s">
        <v>34</v>
      </c>
      <c r="R69" s="82" t="s">
        <v>32</v>
      </c>
      <c r="S69" s="82" t="s">
        <v>489</v>
      </c>
      <c r="T69" s="82" t="s">
        <v>35</v>
      </c>
      <c r="U69" s="82" t="s">
        <v>147</v>
      </c>
      <c r="V69" s="82" t="s">
        <v>40</v>
      </c>
      <c r="W69" s="82" t="s">
        <v>91</v>
      </c>
      <c r="X69" s="82" t="s">
        <v>111</v>
      </c>
      <c r="Y69" s="82"/>
      <c r="Z69" s="82" t="s">
        <v>108</v>
      </c>
      <c r="AA69" s="82" t="s">
        <v>41</v>
      </c>
      <c r="AB69" s="82" t="s">
        <v>92</v>
      </c>
      <c r="AC69" s="82" t="s">
        <v>170</v>
      </c>
      <c r="AD69" s="82" t="s">
        <v>93</v>
      </c>
    </row>
    <row r="70" spans="1:30" s="76" customFormat="1">
      <c r="A70" s="82" t="s">
        <v>28</v>
      </c>
      <c r="B70" s="82">
        <v>27</v>
      </c>
      <c r="C70" s="82" t="s">
        <v>29</v>
      </c>
      <c r="D70" s="82" t="s">
        <v>90</v>
      </c>
      <c r="E70" s="87">
        <v>3.0000000329810698E+19</v>
      </c>
      <c r="F70" s="87">
        <v>3.0000000318940701E+19</v>
      </c>
      <c r="G70" s="87">
        <v>146283100795</v>
      </c>
      <c r="H70" s="82" t="s">
        <v>420</v>
      </c>
      <c r="I70" s="82" t="s">
        <v>420</v>
      </c>
      <c r="J70" s="83">
        <v>44111</v>
      </c>
      <c r="K70" s="83">
        <v>43841</v>
      </c>
      <c r="L70" s="82">
        <f t="shared" si="1"/>
        <v>270</v>
      </c>
      <c r="M70" s="82" t="s">
        <v>72</v>
      </c>
      <c r="N70" s="82">
        <v>85740774238</v>
      </c>
      <c r="O70" s="82" t="s">
        <v>490</v>
      </c>
      <c r="P70" s="82" t="s">
        <v>491</v>
      </c>
      <c r="Q70" s="82" t="s">
        <v>34</v>
      </c>
      <c r="R70" s="82" t="s">
        <v>32</v>
      </c>
      <c r="S70" s="82" t="s">
        <v>492</v>
      </c>
      <c r="T70" s="82" t="s">
        <v>35</v>
      </c>
      <c r="U70" s="82" t="s">
        <v>147</v>
      </c>
      <c r="V70" s="82" t="s">
        <v>40</v>
      </c>
      <c r="W70" s="82" t="s">
        <v>112</v>
      </c>
      <c r="X70" s="82" t="s">
        <v>493</v>
      </c>
      <c r="Y70" s="82"/>
      <c r="Z70" s="82" t="s">
        <v>109</v>
      </c>
      <c r="AA70" s="82" t="s">
        <v>41</v>
      </c>
      <c r="AB70" s="82" t="s">
        <v>45</v>
      </c>
      <c r="AC70" s="82"/>
      <c r="AD70" s="82" t="s">
        <v>93</v>
      </c>
    </row>
    <row r="71" spans="1:30" s="76" customFormat="1">
      <c r="A71" s="82" t="s">
        <v>28</v>
      </c>
      <c r="B71" s="82">
        <v>27</v>
      </c>
      <c r="C71" s="82" t="s">
        <v>29</v>
      </c>
      <c r="D71" s="82" t="s">
        <v>90</v>
      </c>
      <c r="E71" s="87">
        <v>3.000000032977E+19</v>
      </c>
      <c r="F71" s="87">
        <v>3.0000000320215101E+19</v>
      </c>
      <c r="G71" s="87">
        <v>142200104241</v>
      </c>
      <c r="H71" s="82" t="s">
        <v>420</v>
      </c>
      <c r="I71" s="82" t="s">
        <v>420</v>
      </c>
      <c r="J71" s="83">
        <v>44109</v>
      </c>
      <c r="K71" s="83">
        <v>43885</v>
      </c>
      <c r="L71" s="82">
        <f t="shared" si="1"/>
        <v>224</v>
      </c>
      <c r="M71" s="82" t="s">
        <v>33</v>
      </c>
      <c r="N71" s="82">
        <v>85211795477</v>
      </c>
      <c r="O71" s="82" t="s">
        <v>494</v>
      </c>
      <c r="P71" s="82" t="s">
        <v>495</v>
      </c>
      <c r="Q71" s="82" t="s">
        <v>34</v>
      </c>
      <c r="R71" s="82" t="s">
        <v>32</v>
      </c>
      <c r="S71" s="82" t="s">
        <v>496</v>
      </c>
      <c r="T71" s="82" t="s">
        <v>35</v>
      </c>
      <c r="U71" s="82" t="s">
        <v>147</v>
      </c>
      <c r="V71" s="82" t="s">
        <v>40</v>
      </c>
      <c r="W71" s="82" t="s">
        <v>91</v>
      </c>
      <c r="X71" s="82" t="s">
        <v>214</v>
      </c>
      <c r="Y71" s="82"/>
      <c r="Z71" s="82" t="s">
        <v>103</v>
      </c>
      <c r="AA71" s="82" t="s">
        <v>62</v>
      </c>
      <c r="AB71" s="82" t="s">
        <v>92</v>
      </c>
      <c r="AC71" s="82"/>
      <c r="AD71" s="82" t="s">
        <v>497</v>
      </c>
    </row>
    <row r="72" spans="1:30" s="76" customFormat="1">
      <c r="A72" s="82" t="s">
        <v>28</v>
      </c>
      <c r="B72" s="82">
        <v>28</v>
      </c>
      <c r="C72" s="82" t="s">
        <v>498</v>
      </c>
      <c r="D72" s="82" t="s">
        <v>90</v>
      </c>
      <c r="E72" s="87">
        <v>3.0000000329885299E+19</v>
      </c>
      <c r="F72" s="87">
        <v>3.00000003201089E+19</v>
      </c>
      <c r="G72" s="87">
        <v>141149102148</v>
      </c>
      <c r="H72" s="82" t="s">
        <v>420</v>
      </c>
      <c r="I72" s="82" t="s">
        <v>420</v>
      </c>
      <c r="J72" s="83">
        <v>44131</v>
      </c>
      <c r="K72" s="83">
        <v>43882</v>
      </c>
      <c r="L72" s="82">
        <f t="shared" si="1"/>
        <v>249</v>
      </c>
      <c r="M72" s="82" t="s">
        <v>72</v>
      </c>
      <c r="N72" s="82">
        <v>81390623999</v>
      </c>
      <c r="O72" s="82" t="s">
        <v>499</v>
      </c>
      <c r="P72" s="82" t="s">
        <v>500</v>
      </c>
      <c r="Q72" s="82" t="s">
        <v>34</v>
      </c>
      <c r="R72" s="82" t="s">
        <v>32</v>
      </c>
      <c r="S72" s="82" t="s">
        <v>501</v>
      </c>
      <c r="T72" s="82" t="s">
        <v>35</v>
      </c>
      <c r="U72" s="82" t="s">
        <v>147</v>
      </c>
      <c r="V72" s="82" t="s">
        <v>40</v>
      </c>
      <c r="W72" s="82" t="s">
        <v>91</v>
      </c>
      <c r="X72" s="82" t="s">
        <v>171</v>
      </c>
      <c r="Y72" s="82"/>
      <c r="Z72" s="82" t="s">
        <v>103</v>
      </c>
      <c r="AA72" s="82" t="s">
        <v>41</v>
      </c>
      <c r="AB72" s="82" t="s">
        <v>45</v>
      </c>
      <c r="AC72" s="82"/>
      <c r="AD72" s="82" t="s">
        <v>93</v>
      </c>
    </row>
    <row r="73" spans="1:30" s="76" customFormat="1">
      <c r="A73" s="82" t="s">
        <v>48</v>
      </c>
      <c r="B73" s="82">
        <v>18</v>
      </c>
      <c r="C73" s="82" t="s">
        <v>84</v>
      </c>
      <c r="D73" s="82" t="s">
        <v>90</v>
      </c>
      <c r="E73" s="87">
        <v>3.0000000330374201E+19</v>
      </c>
      <c r="F73" s="87">
        <v>3.0000000326199898E+19</v>
      </c>
      <c r="G73" s="87">
        <v>122432209600</v>
      </c>
      <c r="H73" s="82" t="s">
        <v>420</v>
      </c>
      <c r="I73" s="82" t="s">
        <v>420</v>
      </c>
      <c r="J73" s="83">
        <v>44130</v>
      </c>
      <c r="K73" s="83">
        <v>44031</v>
      </c>
      <c r="L73" s="82">
        <f t="shared" si="1"/>
        <v>99</v>
      </c>
      <c r="M73" s="82" t="s">
        <v>33</v>
      </c>
      <c r="N73" s="82">
        <v>82211764656</v>
      </c>
      <c r="O73" s="82" t="s">
        <v>502</v>
      </c>
      <c r="P73" s="82" t="s">
        <v>503</v>
      </c>
      <c r="Q73" s="82" t="s">
        <v>34</v>
      </c>
      <c r="R73" s="82" t="s">
        <v>32</v>
      </c>
      <c r="S73" s="82" t="s">
        <v>504</v>
      </c>
      <c r="T73" s="82" t="s">
        <v>35</v>
      </c>
      <c r="U73" s="82" t="s">
        <v>147</v>
      </c>
      <c r="V73" s="82" t="s">
        <v>40</v>
      </c>
      <c r="W73" s="82" t="s">
        <v>112</v>
      </c>
      <c r="X73" s="82" t="s">
        <v>505</v>
      </c>
      <c r="Y73" s="82"/>
      <c r="Z73" s="82" t="s">
        <v>109</v>
      </c>
      <c r="AA73" s="82" t="s">
        <v>105</v>
      </c>
      <c r="AB73" s="82" t="s">
        <v>45</v>
      </c>
      <c r="AC73" s="82"/>
      <c r="AD73" s="82" t="s">
        <v>93</v>
      </c>
    </row>
    <row r="74" spans="1:30" s="76" customFormat="1">
      <c r="A74" s="82" t="s">
        <v>48</v>
      </c>
      <c r="B74" s="82">
        <v>18</v>
      </c>
      <c r="C74" s="82" t="s">
        <v>84</v>
      </c>
      <c r="D74" s="82" t="s">
        <v>90</v>
      </c>
      <c r="E74" s="87">
        <v>3.0000000330234102E+19</v>
      </c>
      <c r="F74" s="87">
        <v>3.0000000326488302E+19</v>
      </c>
      <c r="G74" s="87">
        <v>121212246602</v>
      </c>
      <c r="H74" s="82" t="s">
        <v>420</v>
      </c>
      <c r="I74" s="82" t="s">
        <v>420</v>
      </c>
      <c r="J74" s="83">
        <v>44125</v>
      </c>
      <c r="K74" s="83">
        <v>44035</v>
      </c>
      <c r="L74" s="82">
        <f t="shared" si="1"/>
        <v>90</v>
      </c>
      <c r="M74" s="82" t="s">
        <v>72</v>
      </c>
      <c r="N74" s="82">
        <v>87875413896</v>
      </c>
      <c r="O74" s="82" t="s">
        <v>506</v>
      </c>
      <c r="P74" s="82" t="s">
        <v>507</v>
      </c>
      <c r="Q74" s="82" t="s">
        <v>34</v>
      </c>
      <c r="R74" s="82" t="s">
        <v>32</v>
      </c>
      <c r="S74" s="82" t="s">
        <v>508</v>
      </c>
      <c r="T74" s="82" t="s">
        <v>55</v>
      </c>
      <c r="U74" s="82" t="s">
        <v>147</v>
      </c>
      <c r="V74" s="82" t="s">
        <v>40</v>
      </c>
      <c r="W74" s="82" t="s">
        <v>91</v>
      </c>
      <c r="X74" s="82" t="s">
        <v>214</v>
      </c>
      <c r="Y74" s="82"/>
      <c r="Z74" s="82" t="s">
        <v>166</v>
      </c>
      <c r="AA74" s="82"/>
      <c r="AB74" s="82"/>
      <c r="AC74" s="82"/>
      <c r="AD74" s="82"/>
    </row>
    <row r="75" spans="1:30" s="76" customFormat="1">
      <c r="A75" s="82" t="s">
        <v>51</v>
      </c>
      <c r="B75" s="82">
        <v>49</v>
      </c>
      <c r="C75" s="82" t="s">
        <v>202</v>
      </c>
      <c r="D75" s="82" t="s">
        <v>90</v>
      </c>
      <c r="E75" s="87">
        <v>3.0000000328688099E+19</v>
      </c>
      <c r="F75" s="87">
        <v>3.0000000324829999E+19</v>
      </c>
      <c r="G75" s="87">
        <v>172316231339</v>
      </c>
      <c r="H75" s="82" t="s">
        <v>420</v>
      </c>
      <c r="I75" s="82" t="s">
        <v>420</v>
      </c>
      <c r="J75" s="83">
        <v>44105</v>
      </c>
      <c r="K75" s="83">
        <v>44006</v>
      </c>
      <c r="L75" s="82">
        <f t="shared" si="1"/>
        <v>99</v>
      </c>
      <c r="M75" s="82" t="s">
        <v>33</v>
      </c>
      <c r="N75" s="82">
        <v>82293564075</v>
      </c>
      <c r="O75" s="82" t="s">
        <v>509</v>
      </c>
      <c r="P75" s="82" t="s">
        <v>510</v>
      </c>
      <c r="Q75" s="82" t="s">
        <v>34</v>
      </c>
      <c r="R75" s="82" t="s">
        <v>32</v>
      </c>
      <c r="S75" s="82" t="s">
        <v>511</v>
      </c>
      <c r="T75" s="82" t="s">
        <v>35</v>
      </c>
      <c r="U75" s="82" t="s">
        <v>147</v>
      </c>
      <c r="V75" s="82" t="s">
        <v>40</v>
      </c>
      <c r="W75" s="82" t="s">
        <v>91</v>
      </c>
      <c r="X75" s="82" t="s">
        <v>457</v>
      </c>
      <c r="Y75" s="82"/>
      <c r="Z75" s="82" t="s">
        <v>109</v>
      </c>
      <c r="AA75" s="82" t="s">
        <v>105</v>
      </c>
      <c r="AB75" s="82" t="s">
        <v>92</v>
      </c>
      <c r="AC75" s="82"/>
      <c r="AD75" s="82" t="s">
        <v>93</v>
      </c>
    </row>
    <row r="76" spans="1:30" s="76" customFormat="1">
      <c r="A76" s="82" t="s">
        <v>51</v>
      </c>
      <c r="B76" s="82">
        <v>49</v>
      </c>
      <c r="C76" s="82" t="s">
        <v>202</v>
      </c>
      <c r="D76" s="82" t="s">
        <v>90</v>
      </c>
      <c r="E76" s="87">
        <v>3.00000003289409E+19</v>
      </c>
      <c r="F76" s="87">
        <v>3.0000000328479101E+19</v>
      </c>
      <c r="G76" s="87">
        <v>172322201745</v>
      </c>
      <c r="H76" s="82" t="s">
        <v>420</v>
      </c>
      <c r="I76" s="82" t="s">
        <v>420</v>
      </c>
      <c r="J76" s="83">
        <v>44105</v>
      </c>
      <c r="K76" s="83">
        <v>44083</v>
      </c>
      <c r="L76" s="82">
        <f t="shared" si="1"/>
        <v>22</v>
      </c>
      <c r="M76" s="82" t="s">
        <v>33</v>
      </c>
      <c r="N76" s="82">
        <v>85338830540</v>
      </c>
      <c r="O76" s="82" t="s">
        <v>512</v>
      </c>
      <c r="P76" s="82" t="s">
        <v>513</v>
      </c>
      <c r="Q76" s="82" t="s">
        <v>34</v>
      </c>
      <c r="R76" s="82" t="s">
        <v>32</v>
      </c>
      <c r="S76" s="82" t="s">
        <v>514</v>
      </c>
      <c r="T76" s="82" t="s">
        <v>35</v>
      </c>
      <c r="U76" s="82" t="s">
        <v>147</v>
      </c>
      <c r="V76" s="82" t="s">
        <v>40</v>
      </c>
      <c r="W76" s="82" t="s">
        <v>44</v>
      </c>
      <c r="X76" s="82" t="s">
        <v>515</v>
      </c>
      <c r="Y76" s="82"/>
      <c r="Z76" s="82" t="s">
        <v>109</v>
      </c>
      <c r="AA76" s="82" t="s">
        <v>41</v>
      </c>
      <c r="AB76" s="82" t="s">
        <v>92</v>
      </c>
      <c r="AC76" s="82"/>
      <c r="AD76" s="82" t="s">
        <v>93</v>
      </c>
    </row>
    <row r="77" spans="1:30" s="76" customFormat="1">
      <c r="A77" s="82" t="s">
        <v>51</v>
      </c>
      <c r="B77" s="82">
        <v>49</v>
      </c>
      <c r="C77" s="82" t="s">
        <v>202</v>
      </c>
      <c r="D77" s="82" t="s">
        <v>90</v>
      </c>
      <c r="E77" s="87">
        <v>3.00000003300439E+19</v>
      </c>
      <c r="F77" s="87">
        <v>3.00000003242018E+19</v>
      </c>
      <c r="G77" s="87">
        <v>172316239759</v>
      </c>
      <c r="H77" s="82" t="s">
        <v>420</v>
      </c>
      <c r="I77" s="82" t="s">
        <v>420</v>
      </c>
      <c r="J77" s="83">
        <v>44117</v>
      </c>
      <c r="K77" s="83">
        <v>43997</v>
      </c>
      <c r="L77" s="82">
        <f t="shared" si="1"/>
        <v>120</v>
      </c>
      <c r="M77" s="82" t="s">
        <v>33</v>
      </c>
      <c r="N77" s="82">
        <v>85246529299</v>
      </c>
      <c r="O77" s="82" t="s">
        <v>509</v>
      </c>
      <c r="P77" s="82" t="s">
        <v>516</v>
      </c>
      <c r="Q77" s="82" t="s">
        <v>34</v>
      </c>
      <c r="R77" s="82" t="s">
        <v>32</v>
      </c>
      <c r="S77" s="82" t="s">
        <v>517</v>
      </c>
      <c r="T77" s="82" t="s">
        <v>35</v>
      </c>
      <c r="U77" s="82" t="s">
        <v>147</v>
      </c>
      <c r="V77" s="82" t="s">
        <v>40</v>
      </c>
      <c r="W77" s="82" t="s">
        <v>91</v>
      </c>
      <c r="X77" s="82" t="s">
        <v>457</v>
      </c>
      <c r="Y77" s="82"/>
      <c r="Z77" s="82" t="s">
        <v>108</v>
      </c>
      <c r="AA77" s="82" t="s">
        <v>105</v>
      </c>
      <c r="AB77" s="82" t="s">
        <v>92</v>
      </c>
      <c r="AC77" s="82"/>
      <c r="AD77" s="82" t="s">
        <v>93</v>
      </c>
    </row>
    <row r="78" spans="1:30" s="76" customFormat="1">
      <c r="A78" s="82" t="s">
        <v>39</v>
      </c>
      <c r="B78" s="82">
        <v>6</v>
      </c>
      <c r="C78" s="82" t="s">
        <v>42</v>
      </c>
      <c r="D78" s="82" t="s">
        <v>90</v>
      </c>
      <c r="E78" s="87">
        <v>3.0000000329679299E+19</v>
      </c>
      <c r="F78" s="87">
        <v>3.0000000326676902E+19</v>
      </c>
      <c r="G78" s="87">
        <v>111716138906</v>
      </c>
      <c r="H78" s="82" t="s">
        <v>420</v>
      </c>
      <c r="I78" s="82" t="s">
        <v>420</v>
      </c>
      <c r="J78" s="83">
        <v>44107</v>
      </c>
      <c r="K78" s="83">
        <v>44040</v>
      </c>
      <c r="L78" s="82">
        <f t="shared" si="1"/>
        <v>67</v>
      </c>
      <c r="M78" s="82" t="s">
        <v>33</v>
      </c>
      <c r="N78" s="82">
        <v>82372004440</v>
      </c>
      <c r="O78" s="82" t="s">
        <v>518</v>
      </c>
      <c r="P78" s="82" t="s">
        <v>519</v>
      </c>
      <c r="Q78" s="82" t="s">
        <v>34</v>
      </c>
      <c r="R78" s="82" t="s">
        <v>32</v>
      </c>
      <c r="S78" s="82" t="s">
        <v>520</v>
      </c>
      <c r="T78" s="82" t="s">
        <v>35</v>
      </c>
      <c r="U78" s="82" t="s">
        <v>147</v>
      </c>
      <c r="V78" s="82" t="s">
        <v>56</v>
      </c>
      <c r="W78" s="82" t="s">
        <v>59</v>
      </c>
      <c r="X78" s="82" t="s">
        <v>521</v>
      </c>
      <c r="Y78" s="82" t="s">
        <v>167</v>
      </c>
      <c r="Z78" s="82"/>
      <c r="AA78" s="82"/>
      <c r="AB78" s="82"/>
      <c r="AC78" s="82"/>
      <c r="AD78" s="82"/>
    </row>
    <row r="79" spans="1:30" s="76" customFormat="1">
      <c r="A79" s="82" t="s">
        <v>57</v>
      </c>
      <c r="B79" s="82">
        <v>21</v>
      </c>
      <c r="C79" s="82" t="s">
        <v>69</v>
      </c>
      <c r="D79" s="82" t="s">
        <v>90</v>
      </c>
      <c r="E79" s="87">
        <v>3.0000000330494001E+19</v>
      </c>
      <c r="F79" s="87">
        <v>3.0000000328232702E+19</v>
      </c>
      <c r="G79" s="87">
        <v>122806202666</v>
      </c>
      <c r="H79" s="82" t="s">
        <v>420</v>
      </c>
      <c r="I79" s="82" t="s">
        <v>420</v>
      </c>
      <c r="J79" s="83">
        <v>44130</v>
      </c>
      <c r="K79" s="83">
        <v>44076</v>
      </c>
      <c r="L79" s="82">
        <f t="shared" si="1"/>
        <v>54</v>
      </c>
      <c r="M79" s="82" t="s">
        <v>72</v>
      </c>
      <c r="N79" s="82">
        <v>87879836309</v>
      </c>
      <c r="O79" s="82" t="s">
        <v>522</v>
      </c>
      <c r="P79" s="82" t="s">
        <v>523</v>
      </c>
      <c r="Q79" s="82" t="s">
        <v>34</v>
      </c>
      <c r="R79" s="82" t="s">
        <v>32</v>
      </c>
      <c r="S79" s="82" t="s">
        <v>524</v>
      </c>
      <c r="T79" s="82" t="s">
        <v>35</v>
      </c>
      <c r="U79" s="82" t="s">
        <v>147</v>
      </c>
      <c r="V79" s="82" t="s">
        <v>40</v>
      </c>
      <c r="W79" s="82" t="s">
        <v>91</v>
      </c>
      <c r="X79" s="82" t="s">
        <v>525</v>
      </c>
      <c r="Y79" s="82"/>
      <c r="Z79" s="82" t="s">
        <v>109</v>
      </c>
      <c r="AA79" s="82" t="s">
        <v>41</v>
      </c>
      <c r="AB79" s="82" t="s">
        <v>92</v>
      </c>
      <c r="AC79" s="82" t="s">
        <v>156</v>
      </c>
      <c r="AD79" s="82" t="s">
        <v>93</v>
      </c>
    </row>
    <row r="80" spans="1:30" s="76" customFormat="1">
      <c r="A80" s="82" t="s">
        <v>39</v>
      </c>
      <c r="B80" s="82">
        <v>9</v>
      </c>
      <c r="C80" s="82" t="s">
        <v>311</v>
      </c>
      <c r="D80" s="82" t="s">
        <v>90</v>
      </c>
      <c r="E80" s="87">
        <v>3.0000000329782899E+19</v>
      </c>
      <c r="F80" s="87">
        <v>3.00000003188516E+19</v>
      </c>
      <c r="G80" s="87">
        <v>111731124014</v>
      </c>
      <c r="H80" s="82" t="s">
        <v>420</v>
      </c>
      <c r="I80" s="82" t="s">
        <v>420</v>
      </c>
      <c r="J80" s="83">
        <v>44109</v>
      </c>
      <c r="K80" s="83">
        <v>43845</v>
      </c>
      <c r="L80" s="82">
        <f t="shared" si="1"/>
        <v>264</v>
      </c>
      <c r="M80" s="82" t="s">
        <v>33</v>
      </c>
      <c r="N80" s="82">
        <v>81368516004</v>
      </c>
      <c r="O80" s="82" t="s">
        <v>509</v>
      </c>
      <c r="P80" s="82" t="s">
        <v>526</v>
      </c>
      <c r="Q80" s="82" t="s">
        <v>34</v>
      </c>
      <c r="R80" s="82" t="s">
        <v>32</v>
      </c>
      <c r="S80" s="82" t="s">
        <v>527</v>
      </c>
      <c r="T80" s="82" t="s">
        <v>35</v>
      </c>
      <c r="U80" s="82" t="s">
        <v>147</v>
      </c>
      <c r="V80" s="82" t="s">
        <v>56</v>
      </c>
      <c r="W80" s="82" t="s">
        <v>59</v>
      </c>
      <c r="X80" s="82" t="s">
        <v>528</v>
      </c>
      <c r="Y80" s="82"/>
      <c r="Z80" s="82" t="s">
        <v>166</v>
      </c>
      <c r="AA80" s="82" t="s">
        <v>62</v>
      </c>
      <c r="AB80" s="82" t="s">
        <v>92</v>
      </c>
      <c r="AC80" s="82"/>
      <c r="AD80" s="82" t="s">
        <v>93</v>
      </c>
    </row>
    <row r="81" spans="1:30" s="76" customFormat="1">
      <c r="A81" s="82" t="s">
        <v>51</v>
      </c>
      <c r="B81" s="82">
        <v>49</v>
      </c>
      <c r="C81" s="82" t="s">
        <v>202</v>
      </c>
      <c r="D81" s="82" t="s">
        <v>90</v>
      </c>
      <c r="E81" s="87">
        <v>3.0000000329217499E+19</v>
      </c>
      <c r="F81" s="87">
        <v>3.0000000325715198E+19</v>
      </c>
      <c r="G81" s="87">
        <v>172321804991</v>
      </c>
      <c r="H81" s="82" t="s">
        <v>420</v>
      </c>
      <c r="I81" s="82" t="s">
        <v>420</v>
      </c>
      <c r="J81" s="83">
        <v>44105</v>
      </c>
      <c r="K81" s="83">
        <v>44020</v>
      </c>
      <c r="L81" s="82">
        <f t="shared" si="1"/>
        <v>85</v>
      </c>
      <c r="M81" s="82" t="s">
        <v>33</v>
      </c>
      <c r="N81" s="82">
        <v>85342128178</v>
      </c>
      <c r="O81" s="82" t="s">
        <v>529</v>
      </c>
      <c r="P81" s="82" t="s">
        <v>530</v>
      </c>
      <c r="Q81" s="82" t="s">
        <v>34</v>
      </c>
      <c r="R81" s="82" t="s">
        <v>32</v>
      </c>
      <c r="S81" s="82" t="s">
        <v>531</v>
      </c>
      <c r="T81" s="82" t="s">
        <v>35</v>
      </c>
      <c r="U81" s="82" t="s">
        <v>147</v>
      </c>
      <c r="V81" s="82" t="s">
        <v>40</v>
      </c>
      <c r="W81" s="82" t="s">
        <v>91</v>
      </c>
      <c r="X81" s="82" t="s">
        <v>184</v>
      </c>
      <c r="Y81" s="82"/>
      <c r="Z81" s="82" t="s">
        <v>103</v>
      </c>
      <c r="AA81" s="82" t="s">
        <v>62</v>
      </c>
      <c r="AB81" s="82" t="s">
        <v>92</v>
      </c>
      <c r="AC81" s="82"/>
      <c r="AD81" s="82" t="s">
        <v>532</v>
      </c>
    </row>
    <row r="82" spans="1:30" s="76" customFormat="1">
      <c r="A82" s="82" t="s">
        <v>48</v>
      </c>
      <c r="B82" s="82">
        <v>19</v>
      </c>
      <c r="C82" s="82" t="s">
        <v>89</v>
      </c>
      <c r="D82" s="82" t="s">
        <v>90</v>
      </c>
      <c r="E82" s="87">
        <v>3.0000000329983599E+19</v>
      </c>
      <c r="F82" s="87">
        <v>3.0000000324470301E+19</v>
      </c>
      <c r="G82" s="87">
        <v>122325214529</v>
      </c>
      <c r="H82" s="82" t="s">
        <v>420</v>
      </c>
      <c r="I82" s="82" t="s">
        <v>420</v>
      </c>
      <c r="J82" s="83">
        <v>44116</v>
      </c>
      <c r="K82" s="83">
        <v>44002</v>
      </c>
      <c r="L82" s="82">
        <f t="shared" si="1"/>
        <v>114</v>
      </c>
      <c r="M82" s="82" t="s">
        <v>33</v>
      </c>
      <c r="N82" s="82">
        <v>85212224586</v>
      </c>
      <c r="O82" s="82" t="s">
        <v>533</v>
      </c>
      <c r="P82" s="82" t="s">
        <v>534</v>
      </c>
      <c r="Q82" s="82" t="s">
        <v>34</v>
      </c>
      <c r="R82" s="82" t="s">
        <v>32</v>
      </c>
      <c r="S82" s="82" t="s">
        <v>535</v>
      </c>
      <c r="T82" s="82" t="s">
        <v>97</v>
      </c>
      <c r="U82" s="82" t="s">
        <v>147</v>
      </c>
      <c r="V82" s="82" t="s">
        <v>40</v>
      </c>
      <c r="W82" s="82" t="s">
        <v>91</v>
      </c>
      <c r="X82" s="82" t="s">
        <v>189</v>
      </c>
      <c r="Y82" s="82"/>
      <c r="Z82" s="82" t="s">
        <v>103</v>
      </c>
      <c r="AA82" s="82" t="s">
        <v>62</v>
      </c>
      <c r="AB82" s="82" t="s">
        <v>45</v>
      </c>
      <c r="AC82" s="82" t="s">
        <v>156</v>
      </c>
      <c r="AD82" s="82" t="s">
        <v>93</v>
      </c>
    </row>
    <row r="83" spans="1:30" s="76" customFormat="1">
      <c r="A83" s="82" t="s">
        <v>48</v>
      </c>
      <c r="B83" s="82">
        <v>19</v>
      </c>
      <c r="C83" s="82" t="s">
        <v>89</v>
      </c>
      <c r="D83" s="82" t="s">
        <v>90</v>
      </c>
      <c r="E83" s="87">
        <v>3.0000000329726702E+19</v>
      </c>
      <c r="F83" s="87">
        <v>3.00000003260981E+19</v>
      </c>
      <c r="G83" s="87">
        <v>122329215247</v>
      </c>
      <c r="H83" s="82" t="s">
        <v>420</v>
      </c>
      <c r="I83" s="82" t="s">
        <v>420</v>
      </c>
      <c r="J83" s="83">
        <v>44109</v>
      </c>
      <c r="K83" s="83">
        <v>44028</v>
      </c>
      <c r="L83" s="82">
        <f t="shared" si="1"/>
        <v>81</v>
      </c>
      <c r="M83" s="82" t="s">
        <v>33</v>
      </c>
      <c r="N83" s="82">
        <v>85719654467</v>
      </c>
      <c r="O83" s="82" t="s">
        <v>536</v>
      </c>
      <c r="P83" s="82" t="s">
        <v>537</v>
      </c>
      <c r="Q83" s="82" t="s">
        <v>34</v>
      </c>
      <c r="R83" s="82" t="s">
        <v>32</v>
      </c>
      <c r="S83" s="82" t="s">
        <v>538</v>
      </c>
      <c r="T83" s="82" t="s">
        <v>35</v>
      </c>
      <c r="U83" s="82" t="s">
        <v>147</v>
      </c>
      <c r="V83" s="82" t="s">
        <v>40</v>
      </c>
      <c r="W83" s="82" t="s">
        <v>137</v>
      </c>
      <c r="X83" s="82" t="s">
        <v>539</v>
      </c>
      <c r="Y83" s="82"/>
      <c r="Z83" s="82" t="s">
        <v>103</v>
      </c>
      <c r="AA83" s="82" t="s">
        <v>105</v>
      </c>
      <c r="AB83" s="82" t="s">
        <v>92</v>
      </c>
      <c r="AC83" s="82" t="s">
        <v>170</v>
      </c>
      <c r="AD83" s="82" t="s">
        <v>93</v>
      </c>
    </row>
    <row r="84" spans="1:30" s="76" customFormat="1">
      <c r="A84" s="82" t="s">
        <v>48</v>
      </c>
      <c r="B84" s="82">
        <v>19</v>
      </c>
      <c r="C84" s="82" t="s">
        <v>89</v>
      </c>
      <c r="D84" s="82" t="s">
        <v>90</v>
      </c>
      <c r="E84" s="87">
        <v>3.00000003298473E+19</v>
      </c>
      <c r="F84" s="87">
        <v>3.0000000324196901E+19</v>
      </c>
      <c r="G84" s="87">
        <v>121333222986</v>
      </c>
      <c r="H84" s="82" t="s">
        <v>420</v>
      </c>
      <c r="I84" s="82" t="s">
        <v>420</v>
      </c>
      <c r="J84" s="83">
        <v>44118</v>
      </c>
      <c r="K84" s="83">
        <v>43992</v>
      </c>
      <c r="L84" s="82">
        <f t="shared" si="1"/>
        <v>126</v>
      </c>
      <c r="M84" s="82" t="s">
        <v>72</v>
      </c>
      <c r="N84" s="82">
        <v>82221432188</v>
      </c>
      <c r="O84" s="82" t="s">
        <v>540</v>
      </c>
      <c r="P84" s="82" t="s">
        <v>541</v>
      </c>
      <c r="Q84" s="82" t="s">
        <v>34</v>
      </c>
      <c r="R84" s="82" t="s">
        <v>32</v>
      </c>
      <c r="S84" s="82" t="s">
        <v>542</v>
      </c>
      <c r="T84" s="82" t="s">
        <v>35</v>
      </c>
      <c r="U84" s="82" t="s">
        <v>147</v>
      </c>
      <c r="V84" s="82" t="s">
        <v>40</v>
      </c>
      <c r="W84" s="82" t="s">
        <v>137</v>
      </c>
      <c r="X84" s="82" t="s">
        <v>543</v>
      </c>
      <c r="Y84" s="82"/>
      <c r="Z84" s="82" t="s">
        <v>110</v>
      </c>
      <c r="AA84" s="82" t="s">
        <v>37</v>
      </c>
      <c r="AB84" s="82" t="s">
        <v>92</v>
      </c>
      <c r="AC84" s="82" t="s">
        <v>380</v>
      </c>
      <c r="AD84" s="82" t="s">
        <v>93</v>
      </c>
    </row>
    <row r="85" spans="1:30" s="76" customFormat="1">
      <c r="A85" s="82" t="s">
        <v>39</v>
      </c>
      <c r="B85" s="82">
        <v>2</v>
      </c>
      <c r="C85" s="82" t="s">
        <v>85</v>
      </c>
      <c r="D85" s="82" t="s">
        <v>90</v>
      </c>
      <c r="E85" s="87">
        <v>3.0000000329726398E+19</v>
      </c>
      <c r="F85" s="87">
        <v>3.00000003285521E+19</v>
      </c>
      <c r="G85" s="87">
        <v>111214001386</v>
      </c>
      <c r="H85" s="82" t="s">
        <v>420</v>
      </c>
      <c r="I85" s="82" t="s">
        <v>420</v>
      </c>
      <c r="J85" s="83">
        <v>44108</v>
      </c>
      <c r="K85" s="83">
        <v>44081</v>
      </c>
      <c r="L85" s="82">
        <f t="shared" si="1"/>
        <v>27</v>
      </c>
      <c r="M85" s="82" t="s">
        <v>33</v>
      </c>
      <c r="N85" s="82">
        <v>8116093688</v>
      </c>
      <c r="O85" s="82" t="s">
        <v>544</v>
      </c>
      <c r="P85" s="82" t="s">
        <v>545</v>
      </c>
      <c r="Q85" s="82" t="s">
        <v>34</v>
      </c>
      <c r="R85" s="82" t="s">
        <v>32</v>
      </c>
      <c r="S85" s="82" t="s">
        <v>546</v>
      </c>
      <c r="T85" s="82" t="s">
        <v>35</v>
      </c>
      <c r="U85" s="82" t="s">
        <v>147</v>
      </c>
      <c r="V85" s="82" t="s">
        <v>56</v>
      </c>
      <c r="W85" s="82" t="s">
        <v>59</v>
      </c>
      <c r="X85" s="82" t="s">
        <v>547</v>
      </c>
      <c r="Y85" s="82"/>
      <c r="Z85" s="82" t="s">
        <v>166</v>
      </c>
      <c r="AA85" s="82" t="s">
        <v>62</v>
      </c>
      <c r="AB85" s="82" t="s">
        <v>92</v>
      </c>
      <c r="AC85" s="82"/>
      <c r="AD85" s="82" t="s">
        <v>93</v>
      </c>
    </row>
    <row r="86" spans="1:30" s="76" customFormat="1">
      <c r="A86" s="82" t="s">
        <v>39</v>
      </c>
      <c r="B86" s="82">
        <v>2</v>
      </c>
      <c r="C86" s="82" t="s">
        <v>85</v>
      </c>
      <c r="D86" s="82" t="s">
        <v>90</v>
      </c>
      <c r="E86" s="87">
        <v>3.0000000330231501E+19</v>
      </c>
      <c r="F86" s="87">
        <v>3.0000000323353399E+19</v>
      </c>
      <c r="G86" s="87">
        <v>111209221055</v>
      </c>
      <c r="H86" s="82" t="s">
        <v>420</v>
      </c>
      <c r="I86" s="82" t="s">
        <v>420</v>
      </c>
      <c r="J86" s="83">
        <v>44123</v>
      </c>
      <c r="K86" s="83">
        <v>43971</v>
      </c>
      <c r="L86" s="82">
        <f t="shared" si="1"/>
        <v>152</v>
      </c>
      <c r="M86" s="82" t="s">
        <v>72</v>
      </c>
      <c r="N86" s="82">
        <v>81265919191</v>
      </c>
      <c r="O86" s="82" t="s">
        <v>548</v>
      </c>
      <c r="P86" s="82" t="s">
        <v>549</v>
      </c>
      <c r="Q86" s="82" t="s">
        <v>34</v>
      </c>
      <c r="R86" s="82" t="s">
        <v>32</v>
      </c>
      <c r="S86" s="82" t="s">
        <v>550</v>
      </c>
      <c r="T86" s="82" t="s">
        <v>35</v>
      </c>
      <c r="U86" s="82" t="s">
        <v>147</v>
      </c>
      <c r="V86" s="82" t="s">
        <v>40</v>
      </c>
      <c r="W86" s="82" t="s">
        <v>91</v>
      </c>
      <c r="X86" s="82" t="s">
        <v>310</v>
      </c>
      <c r="Y86" s="82"/>
      <c r="Z86" s="82" t="s">
        <v>110</v>
      </c>
      <c r="AA86" s="82" t="s">
        <v>41</v>
      </c>
      <c r="AB86" s="82" t="s">
        <v>92</v>
      </c>
      <c r="AC86" s="82" t="s">
        <v>156</v>
      </c>
      <c r="AD86" s="82" t="s">
        <v>93</v>
      </c>
    </row>
    <row r="87" spans="1:30" s="76" customFormat="1">
      <c r="A87" s="82" t="s">
        <v>39</v>
      </c>
      <c r="B87" s="82">
        <v>2</v>
      </c>
      <c r="C87" s="82" t="s">
        <v>85</v>
      </c>
      <c r="D87" s="82" t="s">
        <v>90</v>
      </c>
      <c r="E87" s="87">
        <v>3.0000000330169299E+19</v>
      </c>
      <c r="F87" s="87">
        <v>3.0000000320369701E+19</v>
      </c>
      <c r="G87" s="87">
        <v>111224119277</v>
      </c>
      <c r="H87" s="82" t="s">
        <v>420</v>
      </c>
      <c r="I87" s="82" t="s">
        <v>420</v>
      </c>
      <c r="J87" s="83">
        <v>44120</v>
      </c>
      <c r="K87" s="83">
        <v>43888</v>
      </c>
      <c r="L87" s="82">
        <f t="shared" si="1"/>
        <v>232</v>
      </c>
      <c r="M87" s="82" t="s">
        <v>72</v>
      </c>
      <c r="N87" s="82">
        <v>81260649021</v>
      </c>
      <c r="O87" s="82" t="s">
        <v>551</v>
      </c>
      <c r="P87" s="82" t="s">
        <v>552</v>
      </c>
      <c r="Q87" s="82" t="s">
        <v>34</v>
      </c>
      <c r="R87" s="82" t="s">
        <v>32</v>
      </c>
      <c r="S87" s="82" t="s">
        <v>553</v>
      </c>
      <c r="T87" s="82" t="s">
        <v>55</v>
      </c>
      <c r="U87" s="82" t="s">
        <v>147</v>
      </c>
      <c r="V87" s="82" t="s">
        <v>56</v>
      </c>
      <c r="W87" s="82" t="s">
        <v>162</v>
      </c>
      <c r="X87" s="82" t="s">
        <v>554</v>
      </c>
      <c r="Y87" s="82"/>
      <c r="Z87" s="82" t="s">
        <v>166</v>
      </c>
      <c r="AA87" s="82" t="s">
        <v>41</v>
      </c>
      <c r="AB87" s="82" t="s">
        <v>45</v>
      </c>
      <c r="AC87" s="82"/>
      <c r="AD87" s="82" t="s">
        <v>93</v>
      </c>
    </row>
    <row r="88" spans="1:30" s="76" customFormat="1">
      <c r="A88" s="82" t="s">
        <v>60</v>
      </c>
      <c r="B88" s="82">
        <v>44</v>
      </c>
      <c r="C88" s="82" t="s">
        <v>75</v>
      </c>
      <c r="D88" s="82" t="s">
        <v>90</v>
      </c>
      <c r="E88" s="87">
        <v>3.00000003300142E+19</v>
      </c>
      <c r="F88" s="87">
        <v>3.0000000328797499E+19</v>
      </c>
      <c r="G88" s="87">
        <v>162204226323</v>
      </c>
      <c r="H88" s="82" t="s">
        <v>420</v>
      </c>
      <c r="I88" s="82" t="s">
        <v>420</v>
      </c>
      <c r="J88" s="83">
        <v>44116</v>
      </c>
      <c r="K88" s="83">
        <v>44089</v>
      </c>
      <c r="L88" s="82">
        <f t="shared" si="1"/>
        <v>27</v>
      </c>
      <c r="M88" s="82" t="s">
        <v>72</v>
      </c>
      <c r="N88" s="82">
        <v>82157085165</v>
      </c>
      <c r="O88" s="82" t="s">
        <v>555</v>
      </c>
      <c r="P88" s="82" t="s">
        <v>556</v>
      </c>
      <c r="Q88" s="82" t="s">
        <v>34</v>
      </c>
      <c r="R88" s="82" t="s">
        <v>32</v>
      </c>
      <c r="S88" s="82" t="s">
        <v>557</v>
      </c>
      <c r="T88" s="82" t="s">
        <v>35</v>
      </c>
      <c r="U88" s="82" t="s">
        <v>147</v>
      </c>
      <c r="V88" s="82" t="s">
        <v>40</v>
      </c>
      <c r="W88" s="82" t="s">
        <v>91</v>
      </c>
      <c r="X88" s="82" t="s">
        <v>558</v>
      </c>
      <c r="Y88" s="82"/>
      <c r="Z88" s="82" t="s">
        <v>109</v>
      </c>
      <c r="AA88" s="82" t="s">
        <v>62</v>
      </c>
      <c r="AB88" s="82" t="s">
        <v>92</v>
      </c>
      <c r="AC88" s="82"/>
      <c r="AD88" s="82" t="s">
        <v>93</v>
      </c>
    </row>
    <row r="89" spans="1:30" s="76" customFormat="1">
      <c r="A89" s="82" t="s">
        <v>46</v>
      </c>
      <c r="B89" s="82">
        <v>36</v>
      </c>
      <c r="C89" s="82" t="s">
        <v>73</v>
      </c>
      <c r="D89" s="82" t="s">
        <v>90</v>
      </c>
      <c r="E89" s="87">
        <v>3.0000000330488902E+19</v>
      </c>
      <c r="F89" s="87">
        <v>3.0000000327959699E+19</v>
      </c>
      <c r="G89" s="87">
        <v>152703902106</v>
      </c>
      <c r="H89" s="82" t="s">
        <v>420</v>
      </c>
      <c r="I89" s="82" t="s">
        <v>420</v>
      </c>
      <c r="J89" s="83">
        <v>44133</v>
      </c>
      <c r="K89" s="83">
        <v>44069</v>
      </c>
      <c r="L89" s="82">
        <f t="shared" si="1"/>
        <v>64</v>
      </c>
      <c r="M89" s="82" t="s">
        <v>72</v>
      </c>
      <c r="N89" s="82">
        <v>87754727089</v>
      </c>
      <c r="O89" s="82" t="s">
        <v>559</v>
      </c>
      <c r="P89" s="82" t="s">
        <v>560</v>
      </c>
      <c r="Q89" s="82" t="s">
        <v>34</v>
      </c>
      <c r="R89" s="82" t="s">
        <v>32</v>
      </c>
      <c r="S89" s="82" t="s">
        <v>561</v>
      </c>
      <c r="T89" s="82" t="s">
        <v>35</v>
      </c>
      <c r="U89" s="82" t="s">
        <v>147</v>
      </c>
      <c r="V89" s="82" t="s">
        <v>56</v>
      </c>
      <c r="W89" s="82" t="s">
        <v>178</v>
      </c>
      <c r="X89" s="82" t="s">
        <v>562</v>
      </c>
      <c r="Y89" s="82"/>
      <c r="Z89" s="82" t="s">
        <v>166</v>
      </c>
      <c r="AA89" s="82" t="s">
        <v>41</v>
      </c>
      <c r="AB89" s="82" t="s">
        <v>92</v>
      </c>
      <c r="AC89" s="82"/>
      <c r="AD89" s="82" t="s">
        <v>93</v>
      </c>
    </row>
    <row r="90" spans="1:30" s="76" customFormat="1">
      <c r="A90" s="82" t="s">
        <v>46</v>
      </c>
      <c r="B90" s="82">
        <v>36</v>
      </c>
      <c r="C90" s="82" t="s">
        <v>73</v>
      </c>
      <c r="D90" s="82" t="s">
        <v>90</v>
      </c>
      <c r="E90" s="87">
        <v>3.0000000330516799E+19</v>
      </c>
      <c r="F90" s="87">
        <v>3.0000000326140199E+19</v>
      </c>
      <c r="G90" s="87">
        <v>152707222939</v>
      </c>
      <c r="H90" s="82" t="s">
        <v>420</v>
      </c>
      <c r="I90" s="82" t="s">
        <v>420</v>
      </c>
      <c r="J90" s="83">
        <v>44131</v>
      </c>
      <c r="K90" s="83">
        <v>44029</v>
      </c>
      <c r="L90" s="82">
        <f t="shared" si="1"/>
        <v>102</v>
      </c>
      <c r="M90" s="82" t="s">
        <v>72</v>
      </c>
      <c r="N90" s="82">
        <v>85649644414</v>
      </c>
      <c r="O90" s="82" t="s">
        <v>563</v>
      </c>
      <c r="P90" s="82" t="s">
        <v>564</v>
      </c>
      <c r="Q90" s="82" t="s">
        <v>34</v>
      </c>
      <c r="R90" s="82" t="s">
        <v>32</v>
      </c>
      <c r="S90" s="82" t="s">
        <v>565</v>
      </c>
      <c r="T90" s="82" t="s">
        <v>97</v>
      </c>
      <c r="U90" s="82" t="s">
        <v>147</v>
      </c>
      <c r="V90" s="82" t="s">
        <v>40</v>
      </c>
      <c r="W90" s="82" t="s">
        <v>91</v>
      </c>
      <c r="X90" s="82" t="s">
        <v>566</v>
      </c>
      <c r="Y90" s="82"/>
      <c r="Z90" s="82" t="s">
        <v>108</v>
      </c>
      <c r="AA90" s="82" t="s">
        <v>105</v>
      </c>
      <c r="AB90" s="82" t="s">
        <v>92</v>
      </c>
      <c r="AC90" s="82"/>
      <c r="AD90" s="82" t="s">
        <v>93</v>
      </c>
    </row>
    <row r="91" spans="1:30" s="76" customFormat="1">
      <c r="A91" s="82" t="s">
        <v>51</v>
      </c>
      <c r="B91" s="82">
        <v>60</v>
      </c>
      <c r="C91" s="82" t="s">
        <v>567</v>
      </c>
      <c r="D91" s="82" t="s">
        <v>90</v>
      </c>
      <c r="E91" s="87">
        <v>3.0000000330261299E+19</v>
      </c>
      <c r="F91" s="87">
        <v>3.0000000328396202E+19</v>
      </c>
      <c r="G91" s="87">
        <v>172905262155</v>
      </c>
      <c r="H91" s="82" t="s">
        <v>420</v>
      </c>
      <c r="I91" s="82" t="s">
        <v>420</v>
      </c>
      <c r="J91" s="83">
        <v>44127</v>
      </c>
      <c r="K91" s="83">
        <v>44084</v>
      </c>
      <c r="L91" s="82">
        <f t="shared" si="1"/>
        <v>43</v>
      </c>
      <c r="M91" s="82" t="s">
        <v>72</v>
      </c>
      <c r="N91" s="82">
        <v>8114859684</v>
      </c>
      <c r="O91" s="82" t="s">
        <v>568</v>
      </c>
      <c r="P91" s="82" t="s">
        <v>569</v>
      </c>
      <c r="Q91" s="82" t="s">
        <v>34</v>
      </c>
      <c r="R91" s="82" t="s">
        <v>32</v>
      </c>
      <c r="S91" s="82" t="s">
        <v>570</v>
      </c>
      <c r="T91" s="82" t="s">
        <v>35</v>
      </c>
      <c r="U91" s="82" t="s">
        <v>147</v>
      </c>
      <c r="V91" s="82" t="s">
        <v>56</v>
      </c>
      <c r="W91" s="82" t="s">
        <v>59</v>
      </c>
      <c r="X91" s="82" t="s">
        <v>571</v>
      </c>
      <c r="Y91" s="82"/>
      <c r="Z91" s="82" t="s">
        <v>166</v>
      </c>
      <c r="AA91" s="82" t="s">
        <v>41</v>
      </c>
      <c r="AB91" s="82" t="s">
        <v>92</v>
      </c>
      <c r="AC91" s="82" t="s">
        <v>156</v>
      </c>
      <c r="AD91" s="82" t="s">
        <v>93</v>
      </c>
    </row>
    <row r="92" spans="1:30" s="76" customFormat="1">
      <c r="A92" s="82" t="s">
        <v>46</v>
      </c>
      <c r="B92" s="82">
        <v>35</v>
      </c>
      <c r="C92" s="82" t="s">
        <v>201</v>
      </c>
      <c r="D92" s="82" t="s">
        <v>90</v>
      </c>
      <c r="E92" s="87">
        <v>3.0000000329720599E+19</v>
      </c>
      <c r="F92" s="87">
        <v>3.00000003220033E+19</v>
      </c>
      <c r="G92" s="87">
        <v>152610222737</v>
      </c>
      <c r="H92" s="82" t="s">
        <v>420</v>
      </c>
      <c r="I92" s="82" t="s">
        <v>420</v>
      </c>
      <c r="J92" s="83">
        <v>44109</v>
      </c>
      <c r="K92" s="83">
        <v>43938</v>
      </c>
      <c r="L92" s="82">
        <f t="shared" si="1"/>
        <v>171</v>
      </c>
      <c r="M92" s="82" t="s">
        <v>47</v>
      </c>
      <c r="N92" s="82">
        <v>81357460896</v>
      </c>
      <c r="O92" s="82" t="s">
        <v>572</v>
      </c>
      <c r="P92" s="82" t="s">
        <v>573</v>
      </c>
      <c r="Q92" s="82" t="s">
        <v>34</v>
      </c>
      <c r="R92" s="82" t="s">
        <v>32</v>
      </c>
      <c r="S92" s="82" t="s">
        <v>574</v>
      </c>
      <c r="T92" s="82" t="s">
        <v>35</v>
      </c>
      <c r="U92" s="82" t="s">
        <v>147</v>
      </c>
      <c r="V92" s="82" t="s">
        <v>56</v>
      </c>
      <c r="W92" s="85" t="s">
        <v>183</v>
      </c>
      <c r="X92" s="82" t="s">
        <v>575</v>
      </c>
      <c r="Y92" s="82"/>
      <c r="Z92" s="82" t="s">
        <v>108</v>
      </c>
      <c r="AA92" s="82" t="s">
        <v>62</v>
      </c>
      <c r="AB92" s="82" t="s">
        <v>92</v>
      </c>
      <c r="AC92" s="82"/>
      <c r="AD92" s="82" t="s">
        <v>93</v>
      </c>
    </row>
    <row r="93" spans="1:30" s="76" customFormat="1">
      <c r="A93" s="82" t="s">
        <v>46</v>
      </c>
      <c r="B93" s="82">
        <v>35</v>
      </c>
      <c r="C93" s="82" t="s">
        <v>201</v>
      </c>
      <c r="D93" s="82" t="s">
        <v>90</v>
      </c>
      <c r="E93" s="87">
        <v>3.0000000330336399E+19</v>
      </c>
      <c r="F93" s="87">
        <v>3.0000000327181902E+19</v>
      </c>
      <c r="G93" s="87">
        <v>152640215361</v>
      </c>
      <c r="H93" s="82" t="s">
        <v>420</v>
      </c>
      <c r="I93" s="82" t="s">
        <v>420</v>
      </c>
      <c r="J93" s="83">
        <v>44127</v>
      </c>
      <c r="K93" s="83">
        <v>44050</v>
      </c>
      <c r="L93" s="82">
        <f t="shared" si="1"/>
        <v>77</v>
      </c>
      <c r="M93" s="82" t="s">
        <v>47</v>
      </c>
      <c r="N93" s="82">
        <v>85853567076</v>
      </c>
      <c r="O93" s="82" t="s">
        <v>576</v>
      </c>
      <c r="P93" s="82" t="s">
        <v>577</v>
      </c>
      <c r="Q93" s="82" t="s">
        <v>34</v>
      </c>
      <c r="R93" s="82" t="s">
        <v>32</v>
      </c>
      <c r="S93" s="82" t="s">
        <v>578</v>
      </c>
      <c r="T93" s="82" t="s">
        <v>97</v>
      </c>
      <c r="U93" s="82" t="s">
        <v>147</v>
      </c>
      <c r="V93" s="82" t="s">
        <v>56</v>
      </c>
      <c r="W93" s="82" t="s">
        <v>59</v>
      </c>
      <c r="X93" s="82" t="s">
        <v>579</v>
      </c>
      <c r="Y93" s="82"/>
      <c r="Z93" s="82" t="s">
        <v>166</v>
      </c>
      <c r="AA93" s="82" t="s">
        <v>105</v>
      </c>
      <c r="AB93" s="82" t="s">
        <v>92</v>
      </c>
      <c r="AC93" s="82" t="s">
        <v>156</v>
      </c>
      <c r="AD93" s="82" t="s">
        <v>93</v>
      </c>
    </row>
    <row r="94" spans="1:30" s="76" customFormat="1">
      <c r="A94" s="82" t="s">
        <v>46</v>
      </c>
      <c r="B94" s="82">
        <v>40</v>
      </c>
      <c r="C94" s="82" t="s">
        <v>580</v>
      </c>
      <c r="D94" s="82" t="s">
        <v>90</v>
      </c>
      <c r="E94" s="87">
        <v>3.00000003298483E+19</v>
      </c>
      <c r="F94" s="87">
        <v>3.0000000320978801E+19</v>
      </c>
      <c r="G94" s="87">
        <v>152504300920</v>
      </c>
      <c r="H94" s="82" t="s">
        <v>420</v>
      </c>
      <c r="I94" s="82" t="s">
        <v>420</v>
      </c>
      <c r="J94" s="83">
        <v>44111</v>
      </c>
      <c r="K94" s="83">
        <v>43905</v>
      </c>
      <c r="L94" s="82">
        <f t="shared" si="1"/>
        <v>206</v>
      </c>
      <c r="M94" s="82" t="s">
        <v>72</v>
      </c>
      <c r="N94" s="82">
        <v>81232313888</v>
      </c>
      <c r="O94" s="82" t="s">
        <v>581</v>
      </c>
      <c r="P94" s="82" t="s">
        <v>582</v>
      </c>
      <c r="Q94" s="82" t="s">
        <v>34</v>
      </c>
      <c r="R94" s="82" t="s">
        <v>32</v>
      </c>
      <c r="S94" s="82" t="s">
        <v>583</v>
      </c>
      <c r="T94" s="82" t="s">
        <v>35</v>
      </c>
      <c r="U94" s="82" t="s">
        <v>147</v>
      </c>
      <c r="V94" s="82" t="s">
        <v>40</v>
      </c>
      <c r="W94" s="82" t="s">
        <v>91</v>
      </c>
      <c r="X94" s="82" t="s">
        <v>584</v>
      </c>
      <c r="Y94" s="82"/>
      <c r="Z94" s="82" t="s">
        <v>166</v>
      </c>
      <c r="AA94" s="82" t="s">
        <v>41</v>
      </c>
      <c r="AB94" s="82" t="s">
        <v>92</v>
      </c>
      <c r="AC94" s="82" t="s">
        <v>100</v>
      </c>
      <c r="AD94" s="82" t="s">
        <v>585</v>
      </c>
    </row>
    <row r="95" spans="1:30" s="76" customFormat="1">
      <c r="A95" s="82" t="s">
        <v>46</v>
      </c>
      <c r="B95" s="82">
        <v>40</v>
      </c>
      <c r="C95" s="82" t="s">
        <v>580</v>
      </c>
      <c r="D95" s="82" t="s">
        <v>90</v>
      </c>
      <c r="E95" s="87">
        <v>3.0000000329775501E+19</v>
      </c>
      <c r="F95" s="87">
        <v>3.0000000327527399E+19</v>
      </c>
      <c r="G95" s="87">
        <v>152505312427</v>
      </c>
      <c r="H95" s="82" t="s">
        <v>420</v>
      </c>
      <c r="I95" s="82" t="s">
        <v>420</v>
      </c>
      <c r="J95" s="83">
        <v>44110</v>
      </c>
      <c r="K95" s="83">
        <v>44056</v>
      </c>
      <c r="L95" s="82">
        <f t="shared" si="1"/>
        <v>54</v>
      </c>
      <c r="M95" s="82" t="s">
        <v>72</v>
      </c>
      <c r="N95" s="82">
        <v>82301662359</v>
      </c>
      <c r="O95" s="82" t="s">
        <v>586</v>
      </c>
      <c r="P95" s="82" t="s">
        <v>587</v>
      </c>
      <c r="Q95" s="82" t="s">
        <v>34</v>
      </c>
      <c r="R95" s="82" t="s">
        <v>32</v>
      </c>
      <c r="S95" s="82" t="s">
        <v>588</v>
      </c>
      <c r="T95" s="82" t="s">
        <v>35</v>
      </c>
      <c r="U95" s="82" t="s">
        <v>147</v>
      </c>
      <c r="V95" s="82" t="s">
        <v>56</v>
      </c>
      <c r="W95" s="82" t="s">
        <v>80</v>
      </c>
      <c r="X95" s="82" t="s">
        <v>167</v>
      </c>
      <c r="Y95" s="82"/>
      <c r="Z95" s="82"/>
      <c r="AA95" s="82"/>
      <c r="AB95" s="82"/>
      <c r="AC95" s="82"/>
      <c r="AD95" s="82"/>
    </row>
    <row r="96" spans="1:30" s="76" customFormat="1">
      <c r="A96" s="82" t="s">
        <v>39</v>
      </c>
      <c r="B96" s="82">
        <v>11</v>
      </c>
      <c r="C96" s="82" t="s">
        <v>320</v>
      </c>
      <c r="D96" s="82" t="s">
        <v>90</v>
      </c>
      <c r="E96" s="87">
        <v>3.0000000329890599E+19</v>
      </c>
      <c r="F96" s="87">
        <v>3.0000000323586302E+19</v>
      </c>
      <c r="G96" s="87">
        <v>111801028681</v>
      </c>
      <c r="H96" s="82" t="s">
        <v>420</v>
      </c>
      <c r="I96" s="82" t="s">
        <v>420</v>
      </c>
      <c r="J96" s="83">
        <v>44112</v>
      </c>
      <c r="K96" s="83">
        <v>43978</v>
      </c>
      <c r="L96" s="82">
        <f t="shared" si="1"/>
        <v>134</v>
      </c>
      <c r="M96" s="82" t="s">
        <v>72</v>
      </c>
      <c r="N96" s="82">
        <v>81278115721</v>
      </c>
      <c r="O96" s="82" t="s">
        <v>589</v>
      </c>
      <c r="P96" s="82" t="s">
        <v>590</v>
      </c>
      <c r="Q96" s="82" t="s">
        <v>34</v>
      </c>
      <c r="R96" s="82" t="s">
        <v>32</v>
      </c>
      <c r="S96" s="82" t="s">
        <v>591</v>
      </c>
      <c r="T96" s="82" t="s">
        <v>97</v>
      </c>
      <c r="U96" s="82" t="s">
        <v>147</v>
      </c>
      <c r="V96" s="82" t="s">
        <v>40</v>
      </c>
      <c r="W96" s="82" t="s">
        <v>91</v>
      </c>
      <c r="X96" s="82" t="s">
        <v>111</v>
      </c>
      <c r="Y96" s="82"/>
      <c r="Z96" s="82" t="s">
        <v>109</v>
      </c>
      <c r="AA96" s="82" t="s">
        <v>62</v>
      </c>
      <c r="AB96" s="82" t="s">
        <v>92</v>
      </c>
      <c r="AC96" s="82"/>
      <c r="AD96" s="82" t="s">
        <v>592</v>
      </c>
    </row>
    <row r="97" spans="1:30" s="76" customFormat="1">
      <c r="A97" s="82" t="s">
        <v>46</v>
      </c>
      <c r="B97" s="82">
        <v>38</v>
      </c>
      <c r="C97" s="82" t="s">
        <v>176</v>
      </c>
      <c r="D97" s="82" t="s">
        <v>90</v>
      </c>
      <c r="E97" s="87">
        <v>3.0000000330155098E+19</v>
      </c>
      <c r="F97" s="87">
        <v>3.0000000324425302E+19</v>
      </c>
      <c r="G97" s="87">
        <v>152303303894</v>
      </c>
      <c r="H97" s="82" t="s">
        <v>420</v>
      </c>
      <c r="I97" s="82" t="s">
        <v>420</v>
      </c>
      <c r="J97" s="83">
        <v>44120</v>
      </c>
      <c r="K97" s="83">
        <v>43997</v>
      </c>
      <c r="L97" s="82">
        <f t="shared" si="1"/>
        <v>123</v>
      </c>
      <c r="M97" s="82" t="s">
        <v>33</v>
      </c>
      <c r="N97" s="82">
        <v>85336859222</v>
      </c>
      <c r="O97" s="82" t="s">
        <v>593</v>
      </c>
      <c r="P97" s="82" t="s">
        <v>594</v>
      </c>
      <c r="Q97" s="82" t="s">
        <v>34</v>
      </c>
      <c r="R97" s="82" t="s">
        <v>32</v>
      </c>
      <c r="S97" s="82" t="s">
        <v>595</v>
      </c>
      <c r="T97" s="82" t="s">
        <v>35</v>
      </c>
      <c r="U97" s="82" t="s">
        <v>147</v>
      </c>
      <c r="V97" s="82" t="s">
        <v>56</v>
      </c>
      <c r="W97" s="82" t="s">
        <v>162</v>
      </c>
      <c r="X97" s="82" t="s">
        <v>596</v>
      </c>
      <c r="Y97" s="82"/>
      <c r="Z97" s="82" t="s">
        <v>166</v>
      </c>
      <c r="AA97" s="82" t="s">
        <v>105</v>
      </c>
      <c r="AB97" s="82" t="s">
        <v>92</v>
      </c>
      <c r="AC97" s="82"/>
      <c r="AD97" s="82" t="s">
        <v>93</v>
      </c>
    </row>
    <row r="98" spans="1:30" s="76" customFormat="1">
      <c r="A98" s="82" t="s">
        <v>46</v>
      </c>
      <c r="B98" s="82">
        <v>54</v>
      </c>
      <c r="C98" s="82" t="s">
        <v>597</v>
      </c>
      <c r="D98" s="82" t="s">
        <v>90</v>
      </c>
      <c r="E98" s="87">
        <v>3.0000000329258201E+19</v>
      </c>
      <c r="F98" s="87">
        <v>3.0000000321279701E+19</v>
      </c>
      <c r="G98" s="87">
        <v>172417215478</v>
      </c>
      <c r="H98" s="82" t="s">
        <v>420</v>
      </c>
      <c r="I98" s="82" t="s">
        <v>420</v>
      </c>
      <c r="J98" s="83">
        <v>44109</v>
      </c>
      <c r="K98" s="83">
        <v>43920</v>
      </c>
      <c r="L98" s="82">
        <f t="shared" si="1"/>
        <v>189</v>
      </c>
      <c r="M98" s="82" t="s">
        <v>33</v>
      </c>
      <c r="N98" s="82">
        <v>85739786434</v>
      </c>
      <c r="O98" s="82" t="s">
        <v>598</v>
      </c>
      <c r="P98" s="82" t="s">
        <v>599</v>
      </c>
      <c r="Q98" s="82" t="s">
        <v>34</v>
      </c>
      <c r="R98" s="82" t="s">
        <v>32</v>
      </c>
      <c r="S98" s="82" t="s">
        <v>600</v>
      </c>
      <c r="T98" s="82" t="s">
        <v>35</v>
      </c>
      <c r="U98" s="82" t="s">
        <v>147</v>
      </c>
      <c r="V98" s="82" t="s">
        <v>40</v>
      </c>
      <c r="W98" s="82" t="s">
        <v>91</v>
      </c>
      <c r="X98" s="82" t="s">
        <v>310</v>
      </c>
      <c r="Y98" s="82"/>
      <c r="Z98" s="82" t="s">
        <v>109</v>
      </c>
      <c r="AA98" s="82" t="s">
        <v>62</v>
      </c>
      <c r="AB98" s="82" t="s">
        <v>92</v>
      </c>
      <c r="AC98" s="82"/>
      <c r="AD98" s="82" t="s">
        <v>93</v>
      </c>
    </row>
    <row r="99" spans="1:30" s="76" customFormat="1">
      <c r="A99" s="82" t="s">
        <v>46</v>
      </c>
      <c r="B99" s="82">
        <v>54</v>
      </c>
      <c r="C99" s="82" t="s">
        <v>597</v>
      </c>
      <c r="D99" s="82" t="s">
        <v>90</v>
      </c>
      <c r="E99" s="87">
        <v>3.00000003301468E+19</v>
      </c>
      <c r="F99" s="87">
        <v>3.0000000321084699E+19</v>
      </c>
      <c r="G99" s="87">
        <v>172401242412</v>
      </c>
      <c r="H99" s="82" t="s">
        <v>420</v>
      </c>
      <c r="I99" s="82" t="s">
        <v>420</v>
      </c>
      <c r="J99" s="83">
        <v>44124</v>
      </c>
      <c r="K99" s="83">
        <v>43909</v>
      </c>
      <c r="L99" s="82">
        <f t="shared" si="1"/>
        <v>215</v>
      </c>
      <c r="M99" s="82" t="s">
        <v>72</v>
      </c>
      <c r="N99" s="82">
        <v>87861215002</v>
      </c>
      <c r="O99" s="82" t="s">
        <v>601</v>
      </c>
      <c r="P99" s="82" t="s">
        <v>602</v>
      </c>
      <c r="Q99" s="82" t="s">
        <v>34</v>
      </c>
      <c r="R99" s="82" t="s">
        <v>32</v>
      </c>
      <c r="S99" s="82" t="s">
        <v>603</v>
      </c>
      <c r="T99" s="82" t="s">
        <v>97</v>
      </c>
      <c r="U99" s="82" t="s">
        <v>147</v>
      </c>
      <c r="V99" s="82" t="s">
        <v>40</v>
      </c>
      <c r="W99" s="82" t="s">
        <v>91</v>
      </c>
      <c r="X99" s="82" t="s">
        <v>604</v>
      </c>
      <c r="Y99" s="82"/>
      <c r="Z99" s="82" t="s">
        <v>166</v>
      </c>
      <c r="AA99" s="82" t="s">
        <v>41</v>
      </c>
      <c r="AB99" s="82" t="s">
        <v>92</v>
      </c>
      <c r="AC99" s="82" t="s">
        <v>156</v>
      </c>
      <c r="AD99" s="82" t="s">
        <v>93</v>
      </c>
    </row>
    <row r="100" spans="1:30" s="76" customFormat="1">
      <c r="A100" s="82" t="s">
        <v>51</v>
      </c>
      <c r="B100" s="82">
        <v>52</v>
      </c>
      <c r="C100" s="82" t="s">
        <v>52</v>
      </c>
      <c r="D100" s="82" t="s">
        <v>90</v>
      </c>
      <c r="E100" s="87">
        <v>3.0000000329477702E+19</v>
      </c>
      <c r="F100" s="87">
        <v>3.0000000322079302E+19</v>
      </c>
      <c r="G100" s="87">
        <v>172102273734</v>
      </c>
      <c r="H100" s="82" t="s">
        <v>420</v>
      </c>
      <c r="I100" s="82" t="s">
        <v>420</v>
      </c>
      <c r="J100" s="83">
        <v>44105</v>
      </c>
      <c r="K100" s="83">
        <v>43941</v>
      </c>
      <c r="L100" s="82">
        <f t="shared" si="1"/>
        <v>164</v>
      </c>
      <c r="M100" s="82" t="s">
        <v>72</v>
      </c>
      <c r="N100" s="82">
        <v>81343553046</v>
      </c>
      <c r="O100" s="82" t="s">
        <v>605</v>
      </c>
      <c r="P100" s="82" t="s">
        <v>606</v>
      </c>
      <c r="Q100" s="82" t="s">
        <v>34</v>
      </c>
      <c r="R100" s="82" t="s">
        <v>32</v>
      </c>
      <c r="S100" s="82" t="s">
        <v>607</v>
      </c>
      <c r="T100" s="82" t="s">
        <v>35</v>
      </c>
      <c r="U100" s="82" t="s">
        <v>147</v>
      </c>
      <c r="V100" s="82" t="s">
        <v>40</v>
      </c>
      <c r="W100" s="82" t="s">
        <v>91</v>
      </c>
      <c r="X100" s="82" t="s">
        <v>608</v>
      </c>
      <c r="Y100" s="82"/>
      <c r="Z100" s="82" t="s">
        <v>108</v>
      </c>
      <c r="AA100" s="82" t="s">
        <v>62</v>
      </c>
      <c r="AB100" s="82" t="s">
        <v>92</v>
      </c>
      <c r="AC100" s="82" t="s">
        <v>170</v>
      </c>
      <c r="AD100" s="82" t="s">
        <v>93</v>
      </c>
    </row>
    <row r="101" spans="1:30" s="76" customFormat="1">
      <c r="A101" s="82" t="s">
        <v>51</v>
      </c>
      <c r="B101" s="82">
        <v>52</v>
      </c>
      <c r="C101" s="82" t="s">
        <v>52</v>
      </c>
      <c r="D101" s="82" t="s">
        <v>90</v>
      </c>
      <c r="E101" s="87">
        <v>3.0000000330358198E+19</v>
      </c>
      <c r="F101" s="87">
        <v>3.0000000325044601E+19</v>
      </c>
      <c r="G101" s="87">
        <v>172102275359</v>
      </c>
      <c r="H101" s="82" t="s">
        <v>420</v>
      </c>
      <c r="I101" s="82" t="s">
        <v>420</v>
      </c>
      <c r="J101" s="83">
        <v>44128</v>
      </c>
      <c r="K101" s="83">
        <v>44009</v>
      </c>
      <c r="L101" s="82">
        <f t="shared" si="1"/>
        <v>119</v>
      </c>
      <c r="M101" s="82" t="s">
        <v>72</v>
      </c>
      <c r="N101" s="82">
        <v>81355047529</v>
      </c>
      <c r="O101" s="82" t="s">
        <v>609</v>
      </c>
      <c r="P101" s="82" t="s">
        <v>610</v>
      </c>
      <c r="Q101" s="82" t="s">
        <v>34</v>
      </c>
      <c r="R101" s="82" t="s">
        <v>32</v>
      </c>
      <c r="S101" s="82" t="s">
        <v>611</v>
      </c>
      <c r="T101" s="82" t="s">
        <v>35</v>
      </c>
      <c r="U101" s="82" t="s">
        <v>147</v>
      </c>
      <c r="V101" s="82" t="s">
        <v>40</v>
      </c>
      <c r="W101" s="82" t="s">
        <v>91</v>
      </c>
      <c r="X101" s="82" t="s">
        <v>111</v>
      </c>
      <c r="Y101" s="82"/>
      <c r="Z101" s="82" t="s">
        <v>109</v>
      </c>
      <c r="AA101" s="82" t="s">
        <v>105</v>
      </c>
      <c r="AB101" s="82" t="s">
        <v>45</v>
      </c>
      <c r="AC101" s="82"/>
      <c r="AD101" s="82" t="s">
        <v>93</v>
      </c>
    </row>
    <row r="102" spans="1:30" s="76" customFormat="1">
      <c r="A102" s="82" t="s">
        <v>57</v>
      </c>
      <c r="B102" s="82">
        <v>25</v>
      </c>
      <c r="C102" s="82" t="s">
        <v>81</v>
      </c>
      <c r="D102" s="82" t="s">
        <v>101</v>
      </c>
      <c r="E102" s="87">
        <v>3.0000000328905699E+19</v>
      </c>
      <c r="F102" s="87">
        <v>3.0000000321015501E+19</v>
      </c>
      <c r="G102" s="87">
        <v>131236109422</v>
      </c>
      <c r="H102" s="82" t="s">
        <v>612</v>
      </c>
      <c r="I102" s="82" t="s">
        <v>612</v>
      </c>
      <c r="J102" s="83">
        <v>44089</v>
      </c>
      <c r="K102" s="83">
        <v>43906</v>
      </c>
      <c r="L102" s="82">
        <f t="shared" si="1"/>
        <v>183</v>
      </c>
      <c r="M102" s="82" t="s">
        <v>72</v>
      </c>
      <c r="N102" s="82">
        <v>87779648612</v>
      </c>
      <c r="O102" s="82" t="s">
        <v>614</v>
      </c>
      <c r="P102" s="82" t="s">
        <v>615</v>
      </c>
      <c r="Q102" s="82" t="s">
        <v>34</v>
      </c>
      <c r="R102" s="82" t="s">
        <v>196</v>
      </c>
      <c r="S102" s="86" t="s">
        <v>616</v>
      </c>
      <c r="T102" s="82" t="s">
        <v>35</v>
      </c>
      <c r="U102" s="82" t="s">
        <v>147</v>
      </c>
      <c r="V102" s="82" t="s">
        <v>40</v>
      </c>
      <c r="W102" s="82" t="s">
        <v>91</v>
      </c>
      <c r="X102" s="82" t="s">
        <v>111</v>
      </c>
      <c r="Y102" s="82"/>
      <c r="Z102" s="82" t="s">
        <v>108</v>
      </c>
      <c r="AA102" s="82"/>
      <c r="AB102" s="82" t="s">
        <v>92</v>
      </c>
      <c r="AC102" s="82"/>
      <c r="AD102" s="82" t="s">
        <v>93</v>
      </c>
    </row>
    <row r="103" spans="1:30" s="76" customFormat="1">
      <c r="A103" s="82" t="s">
        <v>57</v>
      </c>
      <c r="B103" s="82">
        <v>25</v>
      </c>
      <c r="C103" s="82" t="s">
        <v>81</v>
      </c>
      <c r="D103" s="82" t="s">
        <v>101</v>
      </c>
      <c r="E103" s="87">
        <v>3.0000000329270301E+19</v>
      </c>
      <c r="F103" s="87">
        <v>3.0000000316833501E+19</v>
      </c>
      <c r="G103" s="87">
        <v>131243100751</v>
      </c>
      <c r="H103" s="82" t="s">
        <v>617</v>
      </c>
      <c r="I103" s="82" t="s">
        <v>617</v>
      </c>
      <c r="J103" s="83">
        <v>44097</v>
      </c>
      <c r="K103" s="83">
        <v>43762</v>
      </c>
      <c r="L103" s="82">
        <f t="shared" si="1"/>
        <v>335</v>
      </c>
      <c r="M103" s="82" t="s">
        <v>72</v>
      </c>
      <c r="N103" s="82">
        <v>81320422247</v>
      </c>
      <c r="O103" s="82" t="s">
        <v>618</v>
      </c>
      <c r="P103" s="82" t="s">
        <v>619</v>
      </c>
      <c r="Q103" s="82" t="s">
        <v>34</v>
      </c>
      <c r="R103" s="82" t="s">
        <v>116</v>
      </c>
      <c r="S103" s="86" t="s">
        <v>620</v>
      </c>
      <c r="T103" s="82" t="s">
        <v>35</v>
      </c>
      <c r="U103" s="82" t="s">
        <v>147</v>
      </c>
      <c r="V103" s="82" t="s">
        <v>40</v>
      </c>
      <c r="W103" s="82" t="s">
        <v>91</v>
      </c>
      <c r="X103" s="82" t="s">
        <v>621</v>
      </c>
      <c r="Y103" s="82"/>
      <c r="Z103" s="82" t="s">
        <v>109</v>
      </c>
      <c r="AA103" s="82" t="s">
        <v>105</v>
      </c>
      <c r="AB103" s="82" t="s">
        <v>92</v>
      </c>
      <c r="AC103" s="82" t="s">
        <v>172</v>
      </c>
      <c r="AD103" s="82" t="s">
        <v>93</v>
      </c>
    </row>
    <row r="104" spans="1:30" s="76" customFormat="1">
      <c r="A104" s="82" t="s">
        <v>57</v>
      </c>
      <c r="B104" s="82">
        <v>25</v>
      </c>
      <c r="C104" s="82" t="s">
        <v>81</v>
      </c>
      <c r="D104" s="82" t="s">
        <v>101</v>
      </c>
      <c r="E104" s="87">
        <v>3.0000000327821799E+19</v>
      </c>
      <c r="F104" s="87">
        <v>3.0000000326071702E+19</v>
      </c>
      <c r="G104" s="87">
        <v>131245118308</v>
      </c>
      <c r="H104" s="82" t="s">
        <v>612</v>
      </c>
      <c r="I104" s="82" t="s">
        <v>612</v>
      </c>
      <c r="J104" s="83">
        <v>44062</v>
      </c>
      <c r="K104" s="83">
        <v>44029</v>
      </c>
      <c r="L104" s="82">
        <f t="shared" si="1"/>
        <v>33</v>
      </c>
      <c r="M104" s="82" t="s">
        <v>72</v>
      </c>
      <c r="N104" s="82">
        <v>82240813656</v>
      </c>
      <c r="O104" s="82" t="s">
        <v>622</v>
      </c>
      <c r="P104" s="82" t="s">
        <v>623</v>
      </c>
      <c r="Q104" s="82" t="s">
        <v>34</v>
      </c>
      <c r="R104" s="82" t="s">
        <v>116</v>
      </c>
      <c r="S104" s="82" t="s">
        <v>624</v>
      </c>
      <c r="T104" s="82" t="s">
        <v>35</v>
      </c>
      <c r="U104" s="82" t="s">
        <v>147</v>
      </c>
      <c r="V104" s="82" t="s">
        <v>40</v>
      </c>
      <c r="W104" s="82" t="s">
        <v>91</v>
      </c>
      <c r="X104" s="82" t="s">
        <v>625</v>
      </c>
      <c r="Y104" s="82"/>
      <c r="Z104" s="82" t="s">
        <v>166</v>
      </c>
      <c r="AA104" s="82" t="s">
        <v>105</v>
      </c>
      <c r="AB104" s="82" t="s">
        <v>45</v>
      </c>
      <c r="AC104" s="82"/>
      <c r="AD104" s="82" t="s">
        <v>93</v>
      </c>
    </row>
    <row r="105" spans="1:30" s="76" customFormat="1">
      <c r="A105" s="82" t="s">
        <v>57</v>
      </c>
      <c r="B105" s="82">
        <v>25</v>
      </c>
      <c r="C105" s="82" t="s">
        <v>81</v>
      </c>
      <c r="D105" s="82" t="s">
        <v>101</v>
      </c>
      <c r="E105" s="87">
        <v>3.00000003279338E+19</v>
      </c>
      <c r="F105" s="87">
        <v>3.0000000324366598E+19</v>
      </c>
      <c r="G105" s="87">
        <v>131252103241</v>
      </c>
      <c r="H105" s="82" t="s">
        <v>612</v>
      </c>
      <c r="I105" s="82" t="s">
        <v>626</v>
      </c>
      <c r="J105" s="83">
        <v>44067</v>
      </c>
      <c r="K105" s="83">
        <v>43994</v>
      </c>
      <c r="L105" s="82">
        <f t="shared" si="1"/>
        <v>73</v>
      </c>
      <c r="M105" s="82" t="s">
        <v>72</v>
      </c>
      <c r="N105" s="82">
        <v>81999938553</v>
      </c>
      <c r="O105" s="82" t="s">
        <v>627</v>
      </c>
      <c r="P105" s="82" t="s">
        <v>628</v>
      </c>
      <c r="Q105" s="82" t="s">
        <v>34</v>
      </c>
      <c r="R105" s="82" t="s">
        <v>196</v>
      </c>
      <c r="S105" s="82" t="s">
        <v>629</v>
      </c>
      <c r="T105" s="82" t="s">
        <v>35</v>
      </c>
      <c r="U105" s="82" t="s">
        <v>147</v>
      </c>
      <c r="V105" s="82" t="s">
        <v>40</v>
      </c>
      <c r="W105" s="82" t="s">
        <v>91</v>
      </c>
      <c r="X105" s="82" t="s">
        <v>630</v>
      </c>
      <c r="Y105" s="82"/>
      <c r="Z105" s="82" t="s">
        <v>108</v>
      </c>
      <c r="AA105" s="82" t="s">
        <v>41</v>
      </c>
      <c r="AB105" s="82" t="s">
        <v>92</v>
      </c>
      <c r="AC105" s="82" t="s">
        <v>156</v>
      </c>
      <c r="AD105" s="82" t="s">
        <v>93</v>
      </c>
    </row>
    <row r="106" spans="1:30" s="76" customFormat="1">
      <c r="A106" s="82" t="s">
        <v>57</v>
      </c>
      <c r="B106" s="82">
        <v>25</v>
      </c>
      <c r="C106" s="82" t="s">
        <v>81</v>
      </c>
      <c r="D106" s="82" t="s">
        <v>101</v>
      </c>
      <c r="E106" s="87">
        <v>3.00000003291607E+19</v>
      </c>
      <c r="F106" s="87">
        <v>3.0000000326668399E+19</v>
      </c>
      <c r="G106" s="87">
        <v>131239100057</v>
      </c>
      <c r="H106" s="82" t="s">
        <v>612</v>
      </c>
      <c r="I106" s="82" t="s">
        <v>612</v>
      </c>
      <c r="J106" s="83">
        <v>44095</v>
      </c>
      <c r="K106" s="83">
        <v>44040</v>
      </c>
      <c r="L106" s="82">
        <f t="shared" si="1"/>
        <v>55</v>
      </c>
      <c r="M106" s="82" t="s">
        <v>72</v>
      </c>
      <c r="N106" s="82">
        <v>8122208250</v>
      </c>
      <c r="O106" s="82" t="s">
        <v>631</v>
      </c>
      <c r="P106" s="82" t="s">
        <v>632</v>
      </c>
      <c r="Q106" s="82" t="s">
        <v>34</v>
      </c>
      <c r="R106" s="82" t="s">
        <v>116</v>
      </c>
      <c r="S106" s="82" t="s">
        <v>633</v>
      </c>
      <c r="T106" s="82" t="s">
        <v>35</v>
      </c>
      <c r="U106" s="82" t="s">
        <v>147</v>
      </c>
      <c r="V106" s="82" t="s">
        <v>56</v>
      </c>
      <c r="W106" s="82" t="s">
        <v>59</v>
      </c>
      <c r="X106" s="82" t="s">
        <v>634</v>
      </c>
      <c r="Y106" s="82"/>
      <c r="Z106" s="82" t="s">
        <v>166</v>
      </c>
      <c r="AA106" s="82" t="s">
        <v>41</v>
      </c>
      <c r="AB106" s="82" t="s">
        <v>92</v>
      </c>
      <c r="AC106" s="82" t="s">
        <v>156</v>
      </c>
      <c r="AD106" s="82" t="s">
        <v>93</v>
      </c>
    </row>
    <row r="107" spans="1:30" s="76" customFormat="1">
      <c r="A107" s="82" t="s">
        <v>57</v>
      </c>
      <c r="B107" s="82">
        <v>25</v>
      </c>
      <c r="C107" s="82" t="s">
        <v>81</v>
      </c>
      <c r="D107" s="82" t="s">
        <v>101</v>
      </c>
      <c r="E107" s="87">
        <v>3.0000000327889302E+19</v>
      </c>
      <c r="F107" s="87">
        <v>3.0000000322276901E+19</v>
      </c>
      <c r="G107" s="87">
        <v>131249105644</v>
      </c>
      <c r="H107" s="82" t="s">
        <v>635</v>
      </c>
      <c r="I107" s="82" t="s">
        <v>626</v>
      </c>
      <c r="J107" s="83">
        <v>44065</v>
      </c>
      <c r="K107" s="83">
        <v>43944</v>
      </c>
      <c r="L107" s="82">
        <f t="shared" si="1"/>
        <v>121</v>
      </c>
      <c r="M107" s="82" t="s">
        <v>33</v>
      </c>
      <c r="N107" s="82">
        <v>87700055004</v>
      </c>
      <c r="O107" s="82" t="s">
        <v>636</v>
      </c>
      <c r="P107" s="82" t="s">
        <v>637</v>
      </c>
      <c r="Q107" s="82" t="s">
        <v>34</v>
      </c>
      <c r="R107" s="82" t="s">
        <v>116</v>
      </c>
      <c r="S107" s="82" t="s">
        <v>638</v>
      </c>
      <c r="T107" s="82" t="s">
        <v>35</v>
      </c>
      <c r="U107" s="82" t="s">
        <v>147</v>
      </c>
      <c r="V107" s="82" t="s">
        <v>40</v>
      </c>
      <c r="W107" s="82" t="s">
        <v>44</v>
      </c>
      <c r="X107" s="82" t="s">
        <v>44</v>
      </c>
      <c r="Y107" s="82"/>
      <c r="Z107" s="82" t="s">
        <v>103</v>
      </c>
      <c r="AA107" s="82" t="s">
        <v>37</v>
      </c>
      <c r="AB107" s="82" t="s">
        <v>45</v>
      </c>
      <c r="AC107" s="85" t="s">
        <v>306</v>
      </c>
      <c r="AD107" s="82" t="s">
        <v>93</v>
      </c>
    </row>
    <row r="108" spans="1:30" s="76" customFormat="1">
      <c r="A108" s="82" t="s">
        <v>57</v>
      </c>
      <c r="B108" s="82">
        <v>25</v>
      </c>
      <c r="C108" s="82" t="s">
        <v>81</v>
      </c>
      <c r="D108" s="82" t="s">
        <v>101</v>
      </c>
      <c r="E108" s="87">
        <v>3.0000000329398301E+19</v>
      </c>
      <c r="F108" s="87">
        <v>3.0000000326529901E+19</v>
      </c>
      <c r="G108" s="87">
        <v>131244106563</v>
      </c>
      <c r="H108" s="82" t="s">
        <v>612</v>
      </c>
      <c r="I108" s="82" t="s">
        <v>626</v>
      </c>
      <c r="J108" s="83">
        <v>44101</v>
      </c>
      <c r="K108" s="83">
        <v>44035</v>
      </c>
      <c r="L108" s="82">
        <f t="shared" si="1"/>
        <v>66</v>
      </c>
      <c r="M108" s="82" t="s">
        <v>47</v>
      </c>
      <c r="N108" s="82">
        <v>8122219403</v>
      </c>
      <c r="O108" s="82" t="s">
        <v>639</v>
      </c>
      <c r="P108" s="82" t="s">
        <v>640</v>
      </c>
      <c r="Q108" s="82" t="s">
        <v>34</v>
      </c>
      <c r="R108" s="82" t="s">
        <v>116</v>
      </c>
      <c r="S108" s="82" t="s">
        <v>641</v>
      </c>
      <c r="T108" s="82" t="s">
        <v>35</v>
      </c>
      <c r="U108" s="82" t="s">
        <v>147</v>
      </c>
      <c r="V108" s="82" t="s">
        <v>40</v>
      </c>
      <c r="W108" s="82" t="s">
        <v>91</v>
      </c>
      <c r="X108" s="82" t="s">
        <v>642</v>
      </c>
      <c r="Y108" s="82"/>
      <c r="Z108" s="82" t="s">
        <v>108</v>
      </c>
      <c r="AA108" s="82" t="s">
        <v>62</v>
      </c>
      <c r="AB108" s="82" t="s">
        <v>38</v>
      </c>
      <c r="AC108" s="82"/>
      <c r="AD108" s="82" t="s">
        <v>93</v>
      </c>
    </row>
    <row r="109" spans="1:30" s="76" customFormat="1">
      <c r="A109" s="82" t="s">
        <v>57</v>
      </c>
      <c r="B109" s="82">
        <v>25</v>
      </c>
      <c r="C109" s="82" t="s">
        <v>81</v>
      </c>
      <c r="D109" s="82" t="s">
        <v>101</v>
      </c>
      <c r="E109" s="87">
        <v>3.00000003276189E+19</v>
      </c>
      <c r="F109" s="87">
        <v>3.0000000111027401E+19</v>
      </c>
      <c r="G109" s="87">
        <v>131233105780</v>
      </c>
      <c r="H109" s="82" t="s">
        <v>612</v>
      </c>
      <c r="I109" s="82" t="s">
        <v>612</v>
      </c>
      <c r="J109" s="83">
        <v>44059</v>
      </c>
      <c r="K109" s="83">
        <v>43721</v>
      </c>
      <c r="L109" s="82">
        <f t="shared" si="1"/>
        <v>338</v>
      </c>
      <c r="M109" s="82" t="s">
        <v>72</v>
      </c>
      <c r="N109" s="82">
        <v>81320018225</v>
      </c>
      <c r="O109" s="82" t="s">
        <v>643</v>
      </c>
      <c r="P109" s="82" t="s">
        <v>644</v>
      </c>
      <c r="Q109" s="82" t="s">
        <v>34</v>
      </c>
      <c r="R109" s="82" t="s">
        <v>116</v>
      </c>
      <c r="S109" s="82" t="s">
        <v>645</v>
      </c>
      <c r="T109" s="82" t="s">
        <v>98</v>
      </c>
      <c r="U109" s="82" t="s">
        <v>147</v>
      </c>
      <c r="V109" s="82" t="s">
        <v>67</v>
      </c>
      <c r="W109" s="82" t="s">
        <v>68</v>
      </c>
      <c r="X109" s="82" t="s">
        <v>646</v>
      </c>
      <c r="Y109" s="82" t="s">
        <v>192</v>
      </c>
      <c r="Z109" s="82" t="s">
        <v>103</v>
      </c>
      <c r="AA109" s="82"/>
      <c r="AB109" s="82"/>
      <c r="AC109" s="82"/>
      <c r="AD109" s="82"/>
    </row>
    <row r="110" spans="1:30" s="76" customFormat="1">
      <c r="A110" s="82" t="s">
        <v>57</v>
      </c>
      <c r="B110" s="82">
        <v>25</v>
      </c>
      <c r="C110" s="82" t="s">
        <v>81</v>
      </c>
      <c r="D110" s="82" t="s">
        <v>101</v>
      </c>
      <c r="E110" s="87">
        <v>3.0000000328999801E+19</v>
      </c>
      <c r="F110" s="87">
        <v>3.0000000324151001E+19</v>
      </c>
      <c r="G110" s="87">
        <v>131240113879</v>
      </c>
      <c r="H110" s="82" t="s">
        <v>612</v>
      </c>
      <c r="I110" s="82" t="s">
        <v>626</v>
      </c>
      <c r="J110" s="83">
        <v>44092</v>
      </c>
      <c r="K110" s="83">
        <v>43990</v>
      </c>
      <c r="L110" s="82">
        <f t="shared" si="1"/>
        <v>102</v>
      </c>
      <c r="M110" s="82" t="s">
        <v>72</v>
      </c>
      <c r="N110" s="82">
        <v>85314803109</v>
      </c>
      <c r="O110" s="82" t="s">
        <v>647</v>
      </c>
      <c r="P110" s="82" t="s">
        <v>648</v>
      </c>
      <c r="Q110" s="82" t="s">
        <v>34</v>
      </c>
      <c r="R110" s="82" t="s">
        <v>196</v>
      </c>
      <c r="S110" s="82" t="s">
        <v>649</v>
      </c>
      <c r="T110" s="82" t="s">
        <v>35</v>
      </c>
      <c r="U110" s="82" t="s">
        <v>147</v>
      </c>
      <c r="V110" s="82" t="s">
        <v>40</v>
      </c>
      <c r="W110" s="82" t="s">
        <v>91</v>
      </c>
      <c r="X110" s="82" t="s">
        <v>650</v>
      </c>
      <c r="Y110" s="82"/>
      <c r="Z110" s="82" t="s">
        <v>166</v>
      </c>
      <c r="AA110" s="82" t="s">
        <v>105</v>
      </c>
      <c r="AB110" s="82" t="s">
        <v>92</v>
      </c>
      <c r="AC110" s="82" t="s">
        <v>156</v>
      </c>
      <c r="AD110" s="82" t="s">
        <v>93</v>
      </c>
    </row>
    <row r="111" spans="1:30" s="76" customFormat="1">
      <c r="A111" s="82" t="s">
        <v>57</v>
      </c>
      <c r="B111" s="82">
        <v>25</v>
      </c>
      <c r="C111" s="82" t="s">
        <v>81</v>
      </c>
      <c r="D111" s="82" t="s">
        <v>101</v>
      </c>
      <c r="E111" s="87">
        <v>3.00000003293993E+19</v>
      </c>
      <c r="F111" s="87">
        <v>3.00000003246587E+19</v>
      </c>
      <c r="G111" s="87">
        <v>131232160053</v>
      </c>
      <c r="H111" s="82" t="s">
        <v>617</v>
      </c>
      <c r="I111" s="82" t="s">
        <v>651</v>
      </c>
      <c r="J111" s="83">
        <v>44100</v>
      </c>
      <c r="K111" s="83">
        <v>44001</v>
      </c>
      <c r="L111" s="82">
        <f t="shared" si="1"/>
        <v>99</v>
      </c>
      <c r="M111" s="82" t="s">
        <v>72</v>
      </c>
      <c r="N111" s="82">
        <v>82216937397</v>
      </c>
      <c r="O111" s="82" t="s">
        <v>652</v>
      </c>
      <c r="P111" s="82" t="s">
        <v>653</v>
      </c>
      <c r="Q111" s="82" t="s">
        <v>34</v>
      </c>
      <c r="R111" s="82" t="s">
        <v>196</v>
      </c>
      <c r="S111" s="82" t="s">
        <v>654</v>
      </c>
      <c r="T111" s="82" t="s">
        <v>35</v>
      </c>
      <c r="U111" s="82" t="s">
        <v>147</v>
      </c>
      <c r="V111" s="82" t="s">
        <v>40</v>
      </c>
      <c r="W111" s="82" t="s">
        <v>91</v>
      </c>
      <c r="X111" s="82" t="s">
        <v>655</v>
      </c>
      <c r="Y111" s="82"/>
      <c r="Z111" s="82" t="s">
        <v>166</v>
      </c>
      <c r="AA111" s="82"/>
      <c r="AB111" s="82" t="s">
        <v>45</v>
      </c>
      <c r="AC111" s="82" t="s">
        <v>170</v>
      </c>
      <c r="AD111" s="82" t="s">
        <v>93</v>
      </c>
    </row>
    <row r="112" spans="1:30" s="76" customFormat="1">
      <c r="A112" s="82" t="s">
        <v>57</v>
      </c>
      <c r="B112" s="82">
        <v>25</v>
      </c>
      <c r="C112" s="82" t="s">
        <v>81</v>
      </c>
      <c r="D112" s="82" t="s">
        <v>101</v>
      </c>
      <c r="E112" s="87">
        <v>3.0000000327657202E+19</v>
      </c>
      <c r="F112" s="87">
        <v>3.0000000323611599E+19</v>
      </c>
      <c r="G112" s="87">
        <v>131250121431</v>
      </c>
      <c r="H112" s="82" t="s">
        <v>656</v>
      </c>
      <c r="I112" s="82" t="s">
        <v>626</v>
      </c>
      <c r="J112" s="83">
        <v>44057</v>
      </c>
      <c r="K112" s="83">
        <v>43978</v>
      </c>
      <c r="L112" s="82">
        <f t="shared" si="1"/>
        <v>79</v>
      </c>
      <c r="M112" s="82" t="s">
        <v>47</v>
      </c>
      <c r="N112" s="82">
        <v>82114116611</v>
      </c>
      <c r="O112" s="82" t="s">
        <v>657</v>
      </c>
      <c r="P112" s="82" t="s">
        <v>658</v>
      </c>
      <c r="Q112" s="82" t="s">
        <v>34</v>
      </c>
      <c r="R112" s="82" t="s">
        <v>116</v>
      </c>
      <c r="S112" s="82" t="s">
        <v>659</v>
      </c>
      <c r="T112" s="82" t="s">
        <v>35</v>
      </c>
      <c r="U112" s="82" t="s">
        <v>147</v>
      </c>
      <c r="V112" s="82" t="s">
        <v>40</v>
      </c>
      <c r="W112" s="82" t="s">
        <v>112</v>
      </c>
      <c r="X112" s="82" t="s">
        <v>660</v>
      </c>
      <c r="Y112" s="82"/>
      <c r="Z112" s="82" t="s">
        <v>109</v>
      </c>
      <c r="AA112" s="82" t="s">
        <v>62</v>
      </c>
      <c r="AB112" s="82" t="s">
        <v>45</v>
      </c>
      <c r="AC112" s="82" t="s">
        <v>156</v>
      </c>
      <c r="AD112" s="82" t="s">
        <v>93</v>
      </c>
    </row>
    <row r="113" spans="1:30" s="76" customFormat="1">
      <c r="A113" s="82" t="s">
        <v>57</v>
      </c>
      <c r="B113" s="82">
        <v>25</v>
      </c>
      <c r="C113" s="82" t="s">
        <v>81</v>
      </c>
      <c r="D113" s="82" t="s">
        <v>101</v>
      </c>
      <c r="E113" s="87">
        <v>3.00000003289105E+19</v>
      </c>
      <c r="F113" s="87">
        <v>3.0000000324520198E+19</v>
      </c>
      <c r="G113" s="87">
        <v>131238104446</v>
      </c>
      <c r="H113" s="82" t="s">
        <v>626</v>
      </c>
      <c r="I113" s="82" t="s">
        <v>612</v>
      </c>
      <c r="J113" s="83">
        <v>44089</v>
      </c>
      <c r="K113" s="83">
        <v>43998</v>
      </c>
      <c r="L113" s="82">
        <f t="shared" si="1"/>
        <v>91</v>
      </c>
      <c r="M113" s="82" t="s">
        <v>72</v>
      </c>
      <c r="N113" s="82">
        <v>8972303393</v>
      </c>
      <c r="O113" s="82" t="s">
        <v>661</v>
      </c>
      <c r="P113" s="82" t="s">
        <v>662</v>
      </c>
      <c r="Q113" s="82" t="s">
        <v>34</v>
      </c>
      <c r="R113" s="82" t="s">
        <v>196</v>
      </c>
      <c r="S113" s="82" t="s">
        <v>663</v>
      </c>
      <c r="T113" s="82" t="s">
        <v>35</v>
      </c>
      <c r="U113" s="82" t="s">
        <v>147</v>
      </c>
      <c r="V113" s="82" t="s">
        <v>40</v>
      </c>
      <c r="W113" s="82" t="s">
        <v>91</v>
      </c>
      <c r="X113" s="82" t="s">
        <v>171</v>
      </c>
      <c r="Y113" s="82"/>
      <c r="Z113" s="82" t="s">
        <v>109</v>
      </c>
      <c r="AA113" s="82"/>
      <c r="AB113" s="82" t="s">
        <v>45</v>
      </c>
      <c r="AC113" s="82"/>
      <c r="AD113" s="82" t="s">
        <v>93</v>
      </c>
    </row>
    <row r="114" spans="1:30" s="76" customFormat="1">
      <c r="A114" s="82" t="s">
        <v>57</v>
      </c>
      <c r="B114" s="82">
        <v>25</v>
      </c>
      <c r="C114" s="82" t="s">
        <v>81</v>
      </c>
      <c r="D114" s="82" t="s">
        <v>101</v>
      </c>
      <c r="E114" s="87">
        <v>3.0000000327817998E+19</v>
      </c>
      <c r="F114" s="87">
        <v>3.0000000326448398E+19</v>
      </c>
      <c r="G114" s="87">
        <v>131232161623</v>
      </c>
      <c r="H114" s="82" t="s">
        <v>612</v>
      </c>
      <c r="I114" s="82" t="s">
        <v>626</v>
      </c>
      <c r="J114" s="83">
        <v>44062</v>
      </c>
      <c r="K114" s="83">
        <v>44034</v>
      </c>
      <c r="L114" s="82">
        <f t="shared" si="1"/>
        <v>28</v>
      </c>
      <c r="M114" s="82" t="s">
        <v>72</v>
      </c>
      <c r="N114" s="82">
        <v>82116488999</v>
      </c>
      <c r="O114" s="82" t="s">
        <v>664</v>
      </c>
      <c r="P114" s="82" t="s">
        <v>665</v>
      </c>
      <c r="Q114" s="82" t="s">
        <v>34</v>
      </c>
      <c r="R114" s="82" t="s">
        <v>196</v>
      </c>
      <c r="S114" s="82" t="s">
        <v>666</v>
      </c>
      <c r="T114" s="82" t="s">
        <v>98</v>
      </c>
      <c r="U114" s="82" t="s">
        <v>147</v>
      </c>
      <c r="V114" s="82" t="s">
        <v>40</v>
      </c>
      <c r="W114" s="82" t="s">
        <v>137</v>
      </c>
      <c r="X114" s="82" t="s">
        <v>667</v>
      </c>
      <c r="Y114" s="82"/>
      <c r="Z114" s="82" t="s">
        <v>103</v>
      </c>
      <c r="AA114" s="82"/>
      <c r="AB114" s="82"/>
      <c r="AC114" s="82"/>
      <c r="AD114" s="82" t="s">
        <v>93</v>
      </c>
    </row>
    <row r="115" spans="1:30" s="76" customFormat="1">
      <c r="A115" s="82" t="s">
        <v>57</v>
      </c>
      <c r="B115" s="82">
        <v>25</v>
      </c>
      <c r="C115" s="82" t="s">
        <v>81</v>
      </c>
      <c r="D115" s="82" t="s">
        <v>101</v>
      </c>
      <c r="E115" s="87">
        <v>3.0000000329204601E+19</v>
      </c>
      <c r="F115" s="87">
        <v>3.0000000323823002E+19</v>
      </c>
      <c r="G115" s="87">
        <v>131234121945</v>
      </c>
      <c r="H115" s="82" t="s">
        <v>626</v>
      </c>
      <c r="I115" s="82" t="s">
        <v>612</v>
      </c>
      <c r="J115" s="83">
        <v>44096</v>
      </c>
      <c r="K115" s="83">
        <v>43982</v>
      </c>
      <c r="L115" s="82">
        <f t="shared" si="1"/>
        <v>114</v>
      </c>
      <c r="M115" s="82" t="s">
        <v>72</v>
      </c>
      <c r="N115" s="82">
        <v>81324921422</v>
      </c>
      <c r="O115" s="82" t="s">
        <v>668</v>
      </c>
      <c r="P115" s="82" t="s">
        <v>669</v>
      </c>
      <c r="Q115" s="82" t="s">
        <v>34</v>
      </c>
      <c r="R115" s="82" t="s">
        <v>196</v>
      </c>
      <c r="S115" s="82" t="s">
        <v>670</v>
      </c>
      <c r="T115" s="82" t="s">
        <v>35</v>
      </c>
      <c r="U115" s="82" t="s">
        <v>147</v>
      </c>
      <c r="V115" s="82" t="s">
        <v>56</v>
      </c>
      <c r="W115" s="82" t="s">
        <v>178</v>
      </c>
      <c r="X115" s="82" t="s">
        <v>671</v>
      </c>
      <c r="Y115" s="82"/>
      <c r="Z115" s="82" t="s">
        <v>166</v>
      </c>
      <c r="AA115" s="82"/>
      <c r="AB115" s="82" t="s">
        <v>38</v>
      </c>
      <c r="AC115" s="82"/>
      <c r="AD115" s="82" t="s">
        <v>93</v>
      </c>
    </row>
    <row r="116" spans="1:30" s="76" customFormat="1">
      <c r="A116" s="82" t="s">
        <v>39</v>
      </c>
      <c r="B116" s="82">
        <v>8</v>
      </c>
      <c r="C116" s="82" t="s">
        <v>375</v>
      </c>
      <c r="D116" s="82" t="s">
        <v>101</v>
      </c>
      <c r="E116" s="87">
        <v>3.00000003279302E+19</v>
      </c>
      <c r="F116" s="87">
        <v>3.0000000326197301E+19</v>
      </c>
      <c r="G116" s="87">
        <v>111727154504</v>
      </c>
      <c r="H116" s="82" t="s">
        <v>626</v>
      </c>
      <c r="I116" s="82" t="s">
        <v>626</v>
      </c>
      <c r="J116" s="83">
        <v>44068</v>
      </c>
      <c r="K116" s="83">
        <v>44030</v>
      </c>
      <c r="L116" s="82">
        <f t="shared" si="1"/>
        <v>38</v>
      </c>
      <c r="M116" s="82" t="s">
        <v>33</v>
      </c>
      <c r="N116" s="82">
        <v>811733981</v>
      </c>
      <c r="O116" s="82" t="s">
        <v>672</v>
      </c>
      <c r="P116" s="82" t="s">
        <v>673</v>
      </c>
      <c r="Q116" s="82" t="s">
        <v>34</v>
      </c>
      <c r="R116" s="82" t="s">
        <v>196</v>
      </c>
      <c r="S116" s="82" t="s">
        <v>674</v>
      </c>
      <c r="T116" s="82" t="s">
        <v>35</v>
      </c>
      <c r="U116" s="82" t="s">
        <v>147</v>
      </c>
      <c r="V116" s="82" t="s">
        <v>40</v>
      </c>
      <c r="W116" s="82" t="s">
        <v>91</v>
      </c>
      <c r="X116" s="82" t="s">
        <v>675</v>
      </c>
      <c r="Y116" s="82"/>
      <c r="Z116" s="82" t="s">
        <v>166</v>
      </c>
      <c r="AA116" s="82" t="s">
        <v>105</v>
      </c>
      <c r="AB116" s="82" t="s">
        <v>38</v>
      </c>
      <c r="AC116" s="82" t="s">
        <v>380</v>
      </c>
      <c r="AD116" s="82" t="s">
        <v>676</v>
      </c>
    </row>
    <row r="117" spans="1:30" s="76" customFormat="1">
      <c r="A117" s="82" t="s">
        <v>39</v>
      </c>
      <c r="B117" s="82">
        <v>9</v>
      </c>
      <c r="C117" s="82" t="s">
        <v>311</v>
      </c>
      <c r="D117" s="82" t="s">
        <v>101</v>
      </c>
      <c r="E117" s="87">
        <v>3.0000000326995399E+19</v>
      </c>
      <c r="F117" s="87">
        <v>3.0000000320884601E+19</v>
      </c>
      <c r="G117" s="87">
        <v>111701159552</v>
      </c>
      <c r="H117" s="82" t="s">
        <v>677</v>
      </c>
      <c r="I117" s="82" t="s">
        <v>612</v>
      </c>
      <c r="J117" s="83">
        <v>44047</v>
      </c>
      <c r="K117" s="83">
        <v>43901</v>
      </c>
      <c r="L117" s="82">
        <f t="shared" si="1"/>
        <v>146</v>
      </c>
      <c r="M117" s="82" t="s">
        <v>33</v>
      </c>
      <c r="N117" s="82">
        <v>711356477</v>
      </c>
      <c r="O117" s="82" t="s">
        <v>678</v>
      </c>
      <c r="P117" s="82" t="s">
        <v>679</v>
      </c>
      <c r="Q117" s="82" t="s">
        <v>34</v>
      </c>
      <c r="R117" s="82" t="s">
        <v>116</v>
      </c>
      <c r="S117" s="82" t="s">
        <v>680</v>
      </c>
      <c r="T117" s="82" t="s">
        <v>681</v>
      </c>
      <c r="U117" s="82" t="s">
        <v>147</v>
      </c>
      <c r="V117" s="82" t="s">
        <v>40</v>
      </c>
      <c r="W117" s="82" t="s">
        <v>91</v>
      </c>
      <c r="X117" s="82" t="s">
        <v>457</v>
      </c>
      <c r="Y117" s="82"/>
      <c r="Z117" s="82" t="s">
        <v>109</v>
      </c>
      <c r="AA117" s="82" t="s">
        <v>105</v>
      </c>
      <c r="AB117" s="82" t="s">
        <v>45</v>
      </c>
      <c r="AC117" s="82" t="s">
        <v>156</v>
      </c>
      <c r="AD117" s="82" t="s">
        <v>93</v>
      </c>
    </row>
    <row r="118" spans="1:30" s="76" customFormat="1">
      <c r="A118" s="82" t="s">
        <v>39</v>
      </c>
      <c r="B118" s="82">
        <v>9</v>
      </c>
      <c r="C118" s="82" t="s">
        <v>311</v>
      </c>
      <c r="D118" s="82" t="s">
        <v>101</v>
      </c>
      <c r="E118" s="87">
        <v>3.00000003267222E+19</v>
      </c>
      <c r="F118" s="87">
        <v>3.0000000324704899E+19</v>
      </c>
      <c r="G118" s="87">
        <v>111708128269</v>
      </c>
      <c r="H118" s="82" t="s">
        <v>612</v>
      </c>
      <c r="I118" s="82" t="s">
        <v>612</v>
      </c>
      <c r="J118" s="83">
        <v>44046</v>
      </c>
      <c r="K118" s="83">
        <v>44002</v>
      </c>
      <c r="L118" s="82">
        <f t="shared" si="1"/>
        <v>44</v>
      </c>
      <c r="M118" s="82" t="s">
        <v>33</v>
      </c>
      <c r="N118" s="82">
        <v>85279742474</v>
      </c>
      <c r="O118" s="82" t="s">
        <v>682</v>
      </c>
      <c r="P118" s="82" t="s">
        <v>683</v>
      </c>
      <c r="Q118" s="82" t="s">
        <v>34</v>
      </c>
      <c r="R118" s="82" t="s">
        <v>116</v>
      </c>
      <c r="S118" s="82" t="s">
        <v>684</v>
      </c>
      <c r="T118" s="82" t="s">
        <v>35</v>
      </c>
      <c r="U118" s="82" t="s">
        <v>147</v>
      </c>
      <c r="V118" s="82" t="s">
        <v>40</v>
      </c>
      <c r="W118" s="82" t="s">
        <v>91</v>
      </c>
      <c r="X118" s="82" t="s">
        <v>685</v>
      </c>
      <c r="Y118" s="82"/>
      <c r="Z118" s="82" t="s">
        <v>109</v>
      </c>
      <c r="AA118" s="82" t="s">
        <v>105</v>
      </c>
      <c r="AB118" s="82" t="s">
        <v>45</v>
      </c>
      <c r="AC118" s="82"/>
      <c r="AD118" s="82" t="s">
        <v>93</v>
      </c>
    </row>
    <row r="119" spans="1:30" s="76" customFormat="1">
      <c r="A119" s="82" t="s">
        <v>39</v>
      </c>
      <c r="B119" s="82">
        <v>9</v>
      </c>
      <c r="C119" s="82" t="s">
        <v>311</v>
      </c>
      <c r="D119" s="82" t="s">
        <v>101</v>
      </c>
      <c r="E119" s="87">
        <v>3.0000000326993101E+19</v>
      </c>
      <c r="F119" s="87">
        <v>3.0000000322814202E+19</v>
      </c>
      <c r="G119" s="87">
        <v>111801010496</v>
      </c>
      <c r="H119" s="82" t="s">
        <v>626</v>
      </c>
      <c r="I119" s="82" t="s">
        <v>612</v>
      </c>
      <c r="J119" s="83">
        <v>44047</v>
      </c>
      <c r="K119" s="83">
        <v>43955</v>
      </c>
      <c r="L119" s="82">
        <f t="shared" si="1"/>
        <v>92</v>
      </c>
      <c r="M119" s="82" t="s">
        <v>33</v>
      </c>
      <c r="N119" s="82">
        <v>81995056782</v>
      </c>
      <c r="O119" s="82" t="s">
        <v>686</v>
      </c>
      <c r="P119" s="82" t="s">
        <v>687</v>
      </c>
      <c r="Q119" s="82" t="s">
        <v>34</v>
      </c>
      <c r="R119" s="82" t="s">
        <v>196</v>
      </c>
      <c r="S119" s="82" t="s">
        <v>688</v>
      </c>
      <c r="T119" s="82" t="s">
        <v>35</v>
      </c>
      <c r="U119" s="82" t="s">
        <v>115</v>
      </c>
      <c r="V119" s="82" t="s">
        <v>689</v>
      </c>
      <c r="W119" s="82"/>
      <c r="X119" s="82"/>
      <c r="Y119" s="82"/>
      <c r="Z119" s="82"/>
      <c r="AA119" s="82"/>
      <c r="AB119" s="82"/>
      <c r="AC119" s="82"/>
      <c r="AD119" s="82"/>
    </row>
    <row r="120" spans="1:30" s="76" customFormat="1">
      <c r="A120" s="82" t="s">
        <v>39</v>
      </c>
      <c r="B120" s="82">
        <v>9</v>
      </c>
      <c r="C120" s="82" t="s">
        <v>311</v>
      </c>
      <c r="D120" s="82" t="s">
        <v>101</v>
      </c>
      <c r="E120" s="87">
        <v>3.00000003279068E+19</v>
      </c>
      <c r="F120" s="87">
        <v>3.0000000324567802E+19</v>
      </c>
      <c r="G120" s="87">
        <v>111731115504</v>
      </c>
      <c r="H120" s="82" t="s">
        <v>612</v>
      </c>
      <c r="I120" s="82" t="s">
        <v>626</v>
      </c>
      <c r="J120" s="83">
        <v>44066</v>
      </c>
      <c r="K120" s="83">
        <v>43999</v>
      </c>
      <c r="L120" s="82">
        <f t="shared" si="1"/>
        <v>67</v>
      </c>
      <c r="M120" s="82" t="s">
        <v>47</v>
      </c>
      <c r="N120" s="82">
        <v>81286910659</v>
      </c>
      <c r="O120" s="82" t="s">
        <v>690</v>
      </c>
      <c r="P120" s="82" t="s">
        <v>691</v>
      </c>
      <c r="Q120" s="82" t="s">
        <v>34</v>
      </c>
      <c r="R120" s="82" t="s">
        <v>196</v>
      </c>
      <c r="S120" s="82" t="s">
        <v>692</v>
      </c>
      <c r="T120" s="82" t="s">
        <v>257</v>
      </c>
      <c r="U120" s="82" t="s">
        <v>147</v>
      </c>
      <c r="V120" s="82" t="s">
        <v>40</v>
      </c>
      <c r="W120" s="82" t="s">
        <v>44</v>
      </c>
      <c r="X120" s="82" t="s">
        <v>693</v>
      </c>
      <c r="Y120" s="82"/>
      <c r="Z120" s="82" t="s">
        <v>166</v>
      </c>
      <c r="AA120" s="82"/>
      <c r="AB120" s="82" t="s">
        <v>45</v>
      </c>
      <c r="AC120" s="82"/>
      <c r="AD120" s="82" t="s">
        <v>93</v>
      </c>
    </row>
    <row r="121" spans="1:30" s="76" customFormat="1">
      <c r="A121" s="82" t="s">
        <v>48</v>
      </c>
      <c r="B121" s="82">
        <v>14</v>
      </c>
      <c r="C121" s="82" t="s">
        <v>419</v>
      </c>
      <c r="D121" s="82" t="s">
        <v>155</v>
      </c>
      <c r="E121" s="87">
        <v>3.0000000330254598E+19</v>
      </c>
      <c r="F121" s="87">
        <v>3.00000003242035E+19</v>
      </c>
      <c r="G121" s="87">
        <v>122510236696</v>
      </c>
      <c r="H121" s="82" t="s">
        <v>175</v>
      </c>
      <c r="I121" s="82" t="s">
        <v>175</v>
      </c>
      <c r="J121" s="83">
        <v>44124</v>
      </c>
      <c r="K121" s="83">
        <v>43992</v>
      </c>
      <c r="L121" s="82">
        <f t="shared" si="1"/>
        <v>132</v>
      </c>
      <c r="M121" s="82" t="s">
        <v>47</v>
      </c>
      <c r="N121" s="82">
        <v>87883839086</v>
      </c>
      <c r="O121" s="82" t="s">
        <v>694</v>
      </c>
      <c r="P121" s="82" t="s">
        <v>695</v>
      </c>
      <c r="Q121" s="82" t="s">
        <v>34</v>
      </c>
      <c r="R121" s="82" t="s">
        <v>116</v>
      </c>
      <c r="S121" s="82" t="s">
        <v>696</v>
      </c>
      <c r="T121" s="82" t="s">
        <v>35</v>
      </c>
      <c r="U121" s="82" t="s">
        <v>147</v>
      </c>
      <c r="V121" s="82" t="s">
        <v>40</v>
      </c>
      <c r="W121" s="82" t="s">
        <v>91</v>
      </c>
      <c r="X121" s="82" t="s">
        <v>171</v>
      </c>
      <c r="Y121" s="82"/>
      <c r="Z121" s="82" t="s">
        <v>103</v>
      </c>
      <c r="AA121" s="82" t="s">
        <v>41</v>
      </c>
      <c r="AB121" s="82" t="s">
        <v>45</v>
      </c>
      <c r="AC121" s="82"/>
      <c r="AD121" s="82" t="s">
        <v>93</v>
      </c>
    </row>
    <row r="122" spans="1:30" s="76" customFormat="1">
      <c r="A122" s="82" t="s">
        <v>39</v>
      </c>
      <c r="B122" s="82">
        <v>8</v>
      </c>
      <c r="C122" s="82" t="s">
        <v>375</v>
      </c>
      <c r="D122" s="82" t="s">
        <v>155</v>
      </c>
      <c r="E122" s="87">
        <v>3.0000000329607201E+19</v>
      </c>
      <c r="F122" s="87">
        <v>3.0000000326865498E+19</v>
      </c>
      <c r="G122" s="87">
        <v>111726125579</v>
      </c>
      <c r="H122" s="82" t="s">
        <v>175</v>
      </c>
      <c r="I122" s="82" t="s">
        <v>175</v>
      </c>
      <c r="J122" s="83">
        <v>44105</v>
      </c>
      <c r="K122" s="83">
        <v>44046</v>
      </c>
      <c r="L122" s="82">
        <f t="shared" si="1"/>
        <v>59</v>
      </c>
      <c r="M122" s="82" t="s">
        <v>33</v>
      </c>
      <c r="N122" s="82">
        <v>8122810003</v>
      </c>
      <c r="O122" s="82" t="s">
        <v>697</v>
      </c>
      <c r="P122" s="82" t="s">
        <v>698</v>
      </c>
      <c r="Q122" s="82" t="s">
        <v>34</v>
      </c>
      <c r="R122" s="82" t="s">
        <v>196</v>
      </c>
      <c r="S122" s="82" t="s">
        <v>699</v>
      </c>
      <c r="T122" s="82" t="s">
        <v>35</v>
      </c>
      <c r="U122" s="82" t="s">
        <v>115</v>
      </c>
      <c r="V122" s="82" t="s">
        <v>700</v>
      </c>
      <c r="W122" s="82"/>
      <c r="X122" s="82"/>
      <c r="Y122" s="82"/>
      <c r="Z122" s="82"/>
      <c r="AA122" s="82"/>
      <c r="AB122" s="82"/>
      <c r="AC122" s="82"/>
      <c r="AD122" s="82"/>
    </row>
    <row r="123" spans="1:30" s="76" customFormat="1">
      <c r="A123" s="82" t="s">
        <v>39</v>
      </c>
      <c r="B123" s="82">
        <v>6</v>
      </c>
      <c r="C123" s="82" t="s">
        <v>42</v>
      </c>
      <c r="D123" s="82" t="s">
        <v>155</v>
      </c>
      <c r="E123" s="87">
        <v>3.0000000330269E+19</v>
      </c>
      <c r="F123" s="87">
        <v>3.0000000328750899E+19</v>
      </c>
      <c r="G123" s="87">
        <v>111716101819</v>
      </c>
      <c r="H123" s="82" t="s">
        <v>175</v>
      </c>
      <c r="I123" s="82" t="s">
        <v>175</v>
      </c>
      <c r="J123" s="83">
        <v>44125</v>
      </c>
      <c r="K123" s="83">
        <v>44085</v>
      </c>
      <c r="L123" s="82">
        <f t="shared" si="1"/>
        <v>40</v>
      </c>
      <c r="M123" s="82" t="s">
        <v>33</v>
      </c>
      <c r="N123" s="82">
        <v>82373450241</v>
      </c>
      <c r="O123" s="82" t="s">
        <v>701</v>
      </c>
      <c r="P123" s="82" t="s">
        <v>702</v>
      </c>
      <c r="Q123" s="82" t="s">
        <v>34</v>
      </c>
      <c r="R123" s="82" t="s">
        <v>116</v>
      </c>
      <c r="S123" s="82" t="s">
        <v>703</v>
      </c>
      <c r="T123" s="82" t="s">
        <v>35</v>
      </c>
      <c r="U123" s="82" t="s">
        <v>147</v>
      </c>
      <c r="V123" s="82" t="s">
        <v>40</v>
      </c>
      <c r="W123" s="82" t="s">
        <v>44</v>
      </c>
      <c r="X123" s="82" t="s">
        <v>704</v>
      </c>
      <c r="Y123" s="82"/>
      <c r="Z123" s="82" t="s">
        <v>110</v>
      </c>
      <c r="AA123" s="82" t="s">
        <v>41</v>
      </c>
      <c r="AB123" s="82" t="s">
        <v>45</v>
      </c>
      <c r="AC123" s="82" t="s">
        <v>156</v>
      </c>
      <c r="AD123" s="82" t="s">
        <v>93</v>
      </c>
    </row>
    <row r="124" spans="1:30" s="76" customFormat="1">
      <c r="A124" s="82" t="s">
        <v>28</v>
      </c>
      <c r="B124" s="82">
        <v>26</v>
      </c>
      <c r="C124" s="82" t="s">
        <v>70</v>
      </c>
      <c r="D124" s="82" t="s">
        <v>155</v>
      </c>
      <c r="E124" s="87">
        <v>3.0000000330488099E+19</v>
      </c>
      <c r="F124" s="87">
        <v>3.00000003274588E+19</v>
      </c>
      <c r="G124" s="87">
        <v>141363104181</v>
      </c>
      <c r="H124" s="82" t="s">
        <v>175</v>
      </c>
      <c r="I124" s="82" t="s">
        <v>175</v>
      </c>
      <c r="J124" s="83">
        <v>44131</v>
      </c>
      <c r="K124" s="83">
        <v>44060</v>
      </c>
      <c r="L124" s="82">
        <f t="shared" si="1"/>
        <v>71</v>
      </c>
      <c r="M124" s="82" t="s">
        <v>47</v>
      </c>
      <c r="N124" s="82">
        <v>82326741313</v>
      </c>
      <c r="O124" s="82" t="s">
        <v>705</v>
      </c>
      <c r="P124" s="82" t="s">
        <v>706</v>
      </c>
      <c r="Q124" s="82" t="s">
        <v>34</v>
      </c>
      <c r="R124" s="82" t="s">
        <v>116</v>
      </c>
      <c r="S124" s="82" t="s">
        <v>707</v>
      </c>
      <c r="T124" s="82" t="s">
        <v>35</v>
      </c>
      <c r="U124" s="82" t="s">
        <v>147</v>
      </c>
      <c r="V124" s="82" t="s">
        <v>40</v>
      </c>
      <c r="W124" s="82" t="s">
        <v>137</v>
      </c>
      <c r="X124" s="82" t="s">
        <v>708</v>
      </c>
      <c r="Y124" s="82"/>
      <c r="Z124" s="82" t="s">
        <v>110</v>
      </c>
      <c r="AA124" s="82" t="s">
        <v>41</v>
      </c>
      <c r="AB124" s="82" t="s">
        <v>92</v>
      </c>
      <c r="AC124" s="82" t="s">
        <v>380</v>
      </c>
      <c r="AD124" s="82" t="s">
        <v>93</v>
      </c>
    </row>
    <row r="125" spans="1:30" s="76" customFormat="1">
      <c r="A125" s="82" t="s">
        <v>28</v>
      </c>
      <c r="B125" s="82">
        <v>26</v>
      </c>
      <c r="C125" s="82" t="s">
        <v>70</v>
      </c>
      <c r="D125" s="82" t="s">
        <v>155</v>
      </c>
      <c r="E125" s="87">
        <v>3.0000000330236502E+19</v>
      </c>
      <c r="F125" s="87">
        <v>3.00000003240803E+19</v>
      </c>
      <c r="G125" s="87">
        <v>143362100946</v>
      </c>
      <c r="H125" s="82" t="s">
        <v>175</v>
      </c>
      <c r="I125" s="82" t="s">
        <v>175</v>
      </c>
      <c r="J125" s="83">
        <v>44123</v>
      </c>
      <c r="K125" s="83">
        <v>43995</v>
      </c>
      <c r="L125" s="82">
        <f t="shared" si="1"/>
        <v>128</v>
      </c>
      <c r="M125" s="82" t="s">
        <v>72</v>
      </c>
      <c r="N125" s="82">
        <v>82335626363</v>
      </c>
      <c r="O125" s="82" t="s">
        <v>709</v>
      </c>
      <c r="P125" s="82" t="s">
        <v>710</v>
      </c>
      <c r="Q125" s="82" t="s">
        <v>34</v>
      </c>
      <c r="R125" s="82" t="s">
        <v>116</v>
      </c>
      <c r="S125" s="82" t="s">
        <v>711</v>
      </c>
      <c r="T125" s="82" t="s">
        <v>35</v>
      </c>
      <c r="U125" s="82" t="s">
        <v>147</v>
      </c>
      <c r="V125" s="82" t="s">
        <v>56</v>
      </c>
      <c r="W125" s="82" t="s">
        <v>59</v>
      </c>
      <c r="X125" s="82" t="s">
        <v>712</v>
      </c>
      <c r="Y125" s="82"/>
      <c r="Z125" s="82" t="s">
        <v>110</v>
      </c>
      <c r="AA125" s="82" t="s">
        <v>41</v>
      </c>
      <c r="AB125" s="82" t="s">
        <v>45</v>
      </c>
      <c r="AC125" s="82" t="s">
        <v>156</v>
      </c>
      <c r="AD125" s="82" t="s">
        <v>93</v>
      </c>
    </row>
    <row r="126" spans="1:30" s="76" customFormat="1">
      <c r="A126" s="82" t="s">
        <v>28</v>
      </c>
      <c r="B126" s="82">
        <v>30</v>
      </c>
      <c r="C126" s="82" t="s">
        <v>82</v>
      </c>
      <c r="D126" s="82" t="s">
        <v>155</v>
      </c>
      <c r="E126" s="87">
        <v>3.0000000329970999E+19</v>
      </c>
      <c r="F126" s="87">
        <v>3.0000000325746299E+19</v>
      </c>
      <c r="G126" s="87">
        <v>141527109303</v>
      </c>
      <c r="H126" s="82" t="s">
        <v>175</v>
      </c>
      <c r="I126" s="82" t="s">
        <v>175</v>
      </c>
      <c r="J126" s="83">
        <v>44116</v>
      </c>
      <c r="K126" s="83">
        <v>44020</v>
      </c>
      <c r="L126" s="82">
        <f t="shared" si="1"/>
        <v>96</v>
      </c>
      <c r="M126" s="82" t="s">
        <v>47</v>
      </c>
      <c r="N126" s="82">
        <v>81802502511</v>
      </c>
      <c r="O126" s="82" t="s">
        <v>713</v>
      </c>
      <c r="P126" s="82" t="s">
        <v>714</v>
      </c>
      <c r="Q126" s="82" t="s">
        <v>34</v>
      </c>
      <c r="R126" s="82" t="s">
        <v>196</v>
      </c>
      <c r="S126" s="82" t="s">
        <v>715</v>
      </c>
      <c r="T126" s="82" t="s">
        <v>35</v>
      </c>
      <c r="U126" s="82" t="s">
        <v>147</v>
      </c>
      <c r="V126" s="82" t="s">
        <v>40</v>
      </c>
      <c r="W126" s="82" t="s">
        <v>91</v>
      </c>
      <c r="X126" s="82" t="s">
        <v>716</v>
      </c>
      <c r="Y126" s="82"/>
      <c r="Z126" s="82" t="s">
        <v>109</v>
      </c>
      <c r="AA126" s="82" t="s">
        <v>105</v>
      </c>
      <c r="AB126" s="82" t="s">
        <v>45</v>
      </c>
      <c r="AC126" s="82"/>
      <c r="AD126" s="82" t="s">
        <v>93</v>
      </c>
    </row>
    <row r="127" spans="1:30" s="76" customFormat="1">
      <c r="A127" s="82" t="s">
        <v>28</v>
      </c>
      <c r="B127" s="82">
        <v>30</v>
      </c>
      <c r="C127" s="82" t="s">
        <v>82</v>
      </c>
      <c r="D127" s="82" t="s">
        <v>155</v>
      </c>
      <c r="E127" s="87">
        <v>3.0000000330097902E+19</v>
      </c>
      <c r="F127" s="87">
        <v>3.0000000326797701E+19</v>
      </c>
      <c r="G127" s="87">
        <v>146528109413</v>
      </c>
      <c r="H127" s="82" t="s">
        <v>175</v>
      </c>
      <c r="I127" s="82" t="s">
        <v>175</v>
      </c>
      <c r="J127" s="83">
        <v>44119</v>
      </c>
      <c r="K127" s="83">
        <v>44042</v>
      </c>
      <c r="L127" s="82">
        <f t="shared" si="1"/>
        <v>77</v>
      </c>
      <c r="M127" s="82" t="s">
        <v>47</v>
      </c>
      <c r="N127" s="82">
        <v>81259226668</v>
      </c>
      <c r="O127" s="82" t="s">
        <v>717</v>
      </c>
      <c r="P127" s="82" t="s">
        <v>718</v>
      </c>
      <c r="Q127" s="82" t="s">
        <v>34</v>
      </c>
      <c r="R127" s="82" t="s">
        <v>196</v>
      </c>
      <c r="S127" s="82" t="s">
        <v>719</v>
      </c>
      <c r="T127" s="82" t="s">
        <v>35</v>
      </c>
      <c r="U127" s="82" t="s">
        <v>147</v>
      </c>
      <c r="V127" s="82" t="s">
        <v>40</v>
      </c>
      <c r="W127" s="82" t="s">
        <v>91</v>
      </c>
      <c r="X127" s="82" t="s">
        <v>310</v>
      </c>
      <c r="Y127" s="82"/>
      <c r="Z127" s="82" t="s">
        <v>166</v>
      </c>
      <c r="AA127" s="82" t="s">
        <v>105</v>
      </c>
      <c r="AB127" s="82" t="s">
        <v>45</v>
      </c>
      <c r="AC127" s="82"/>
      <c r="AD127" s="82" t="s">
        <v>93</v>
      </c>
    </row>
    <row r="128" spans="1:30" s="76" customFormat="1">
      <c r="A128" s="82" t="s">
        <v>51</v>
      </c>
      <c r="B128" s="82">
        <v>49</v>
      </c>
      <c r="C128" s="82" t="s">
        <v>202</v>
      </c>
      <c r="D128" s="82" t="s">
        <v>155</v>
      </c>
      <c r="E128" s="87">
        <v>3.0000000330513302E+19</v>
      </c>
      <c r="F128" s="87">
        <v>3.0000000325231501E+19</v>
      </c>
      <c r="G128" s="87">
        <v>172316903621</v>
      </c>
      <c r="H128" s="82" t="s">
        <v>175</v>
      </c>
      <c r="I128" s="82" t="s">
        <v>175</v>
      </c>
      <c r="J128" s="83">
        <v>44131</v>
      </c>
      <c r="K128" s="83">
        <v>44011</v>
      </c>
      <c r="L128" s="82">
        <f t="shared" si="1"/>
        <v>120</v>
      </c>
      <c r="M128" s="82" t="s">
        <v>33</v>
      </c>
      <c r="N128" s="82">
        <v>82241294946</v>
      </c>
      <c r="O128" s="82" t="s">
        <v>720</v>
      </c>
      <c r="P128" s="82" t="s">
        <v>721</v>
      </c>
      <c r="Q128" s="82" t="s">
        <v>34</v>
      </c>
      <c r="R128" s="82" t="s">
        <v>116</v>
      </c>
      <c r="S128" s="82" t="s">
        <v>722</v>
      </c>
      <c r="T128" s="82" t="s">
        <v>35</v>
      </c>
      <c r="U128" s="82" t="s">
        <v>147</v>
      </c>
      <c r="V128" s="82" t="s">
        <v>67</v>
      </c>
      <c r="W128" s="82" t="s">
        <v>68</v>
      </c>
      <c r="X128" s="82"/>
      <c r="Y128" s="82"/>
      <c r="Z128" s="82"/>
      <c r="AA128" s="82"/>
      <c r="AB128" s="82"/>
      <c r="AC128" s="82"/>
      <c r="AD128" s="82"/>
    </row>
    <row r="129" spans="1:30" s="76" customFormat="1">
      <c r="A129" s="82" t="s">
        <v>51</v>
      </c>
      <c r="B129" s="82">
        <v>49</v>
      </c>
      <c r="C129" s="82" t="s">
        <v>202</v>
      </c>
      <c r="D129" s="82" t="s">
        <v>155</v>
      </c>
      <c r="E129" s="87">
        <v>3.0000000330642502E+19</v>
      </c>
      <c r="F129" s="87">
        <v>3.00000003299362E+19</v>
      </c>
      <c r="G129" s="87">
        <v>172316901232</v>
      </c>
      <c r="H129" s="82" t="s">
        <v>175</v>
      </c>
      <c r="I129" s="82" t="s">
        <v>175</v>
      </c>
      <c r="J129" s="83">
        <v>44134</v>
      </c>
      <c r="K129" s="83">
        <v>44115</v>
      </c>
      <c r="L129" s="82">
        <f t="shared" si="1"/>
        <v>19</v>
      </c>
      <c r="M129" s="82" t="s">
        <v>72</v>
      </c>
      <c r="N129" s="82">
        <v>82213533314</v>
      </c>
      <c r="O129" s="82" t="s">
        <v>723</v>
      </c>
      <c r="P129" s="82" t="s">
        <v>724</v>
      </c>
      <c r="Q129" s="82" t="s">
        <v>34</v>
      </c>
      <c r="R129" s="82" t="s">
        <v>116</v>
      </c>
      <c r="S129" s="82" t="s">
        <v>725</v>
      </c>
      <c r="T129" s="82" t="s">
        <v>35</v>
      </c>
      <c r="U129" s="82" t="s">
        <v>147</v>
      </c>
      <c r="V129" s="82" t="s">
        <v>94</v>
      </c>
      <c r="W129" s="82" t="s">
        <v>74</v>
      </c>
      <c r="X129" s="82" t="s">
        <v>726</v>
      </c>
      <c r="Y129" s="82"/>
      <c r="Z129" s="82" t="s">
        <v>108</v>
      </c>
      <c r="AA129" s="82"/>
      <c r="AB129" s="82" t="s">
        <v>45</v>
      </c>
      <c r="AC129" s="82"/>
      <c r="AD129" s="82"/>
    </row>
    <row r="130" spans="1:30" s="76" customFormat="1">
      <c r="A130" s="82" t="s">
        <v>39</v>
      </c>
      <c r="B130" s="82">
        <v>6</v>
      </c>
      <c r="C130" s="82" t="s">
        <v>42</v>
      </c>
      <c r="D130" s="82" t="s">
        <v>155</v>
      </c>
      <c r="E130" s="87">
        <v>3.0000000330645901E+19</v>
      </c>
      <c r="F130" s="87">
        <v>3.0000000320353898E+19</v>
      </c>
      <c r="G130" s="87">
        <v>111716142248</v>
      </c>
      <c r="H130" s="82" t="s">
        <v>175</v>
      </c>
      <c r="I130" s="82" t="s">
        <v>175</v>
      </c>
      <c r="J130" s="83">
        <v>44134</v>
      </c>
      <c r="K130" s="83">
        <v>43888</v>
      </c>
      <c r="L130" s="82">
        <f t="shared" si="1"/>
        <v>246</v>
      </c>
      <c r="M130" s="82" t="s">
        <v>47</v>
      </c>
      <c r="N130" s="82">
        <v>81274717744</v>
      </c>
      <c r="O130" s="82" t="s">
        <v>727</v>
      </c>
      <c r="P130" s="82" t="s">
        <v>728</v>
      </c>
      <c r="Q130" s="82" t="s">
        <v>34</v>
      </c>
      <c r="R130" s="82" t="s">
        <v>116</v>
      </c>
      <c r="S130" s="82" t="s">
        <v>729</v>
      </c>
      <c r="T130" s="82" t="s">
        <v>35</v>
      </c>
      <c r="U130" s="82" t="s">
        <v>147</v>
      </c>
      <c r="V130" s="82" t="s">
        <v>40</v>
      </c>
      <c r="W130" s="82" t="s">
        <v>91</v>
      </c>
      <c r="X130" s="82" t="s">
        <v>630</v>
      </c>
      <c r="Y130" s="82"/>
      <c r="Z130" s="82" t="s">
        <v>109</v>
      </c>
      <c r="AA130" s="82" t="s">
        <v>62</v>
      </c>
      <c r="AB130" s="82" t="s">
        <v>45</v>
      </c>
      <c r="AC130" s="82" t="s">
        <v>156</v>
      </c>
      <c r="AD130" s="82" t="s">
        <v>93</v>
      </c>
    </row>
    <row r="131" spans="1:30" s="76" customFormat="1">
      <c r="A131" s="82" t="s">
        <v>57</v>
      </c>
      <c r="B131" s="82">
        <v>21</v>
      </c>
      <c r="C131" s="82" t="s">
        <v>69</v>
      </c>
      <c r="D131" s="82" t="s">
        <v>155</v>
      </c>
      <c r="E131" s="87">
        <v>3.0000000330020299E+19</v>
      </c>
      <c r="F131" s="87">
        <v>3.0000000328647999E+19</v>
      </c>
      <c r="G131" s="87">
        <v>131265101007</v>
      </c>
      <c r="H131" s="82" t="s">
        <v>175</v>
      </c>
      <c r="I131" s="82" t="s">
        <v>175</v>
      </c>
      <c r="J131" s="83">
        <v>44130</v>
      </c>
      <c r="K131" s="83">
        <v>44085</v>
      </c>
      <c r="L131" s="82">
        <f t="shared" ref="L131:L194" si="2">J131-K131</f>
        <v>45</v>
      </c>
      <c r="M131" s="82" t="s">
        <v>47</v>
      </c>
      <c r="N131" s="82">
        <v>85223267171</v>
      </c>
      <c r="O131" s="82" t="s">
        <v>730</v>
      </c>
      <c r="P131" s="82" t="s">
        <v>731</v>
      </c>
      <c r="Q131" s="82" t="s">
        <v>34</v>
      </c>
      <c r="R131" s="82" t="s">
        <v>116</v>
      </c>
      <c r="S131" s="82" t="s">
        <v>732</v>
      </c>
      <c r="T131" s="82" t="s">
        <v>35</v>
      </c>
      <c r="U131" s="82" t="s">
        <v>147</v>
      </c>
      <c r="V131" s="82" t="s">
        <v>56</v>
      </c>
      <c r="W131" s="82" t="s">
        <v>59</v>
      </c>
      <c r="X131" s="82" t="s">
        <v>733</v>
      </c>
      <c r="Y131" s="82"/>
      <c r="Z131" s="82" t="s">
        <v>166</v>
      </c>
      <c r="AA131" s="82" t="s">
        <v>62</v>
      </c>
      <c r="AB131" s="82" t="s">
        <v>92</v>
      </c>
      <c r="AC131" s="85" t="s">
        <v>306</v>
      </c>
      <c r="AD131" s="82" t="s">
        <v>93</v>
      </c>
    </row>
    <row r="132" spans="1:30" s="76" customFormat="1">
      <c r="A132" s="82" t="s">
        <v>39</v>
      </c>
      <c r="B132" s="82">
        <v>9</v>
      </c>
      <c r="C132" s="82" t="s">
        <v>311</v>
      </c>
      <c r="D132" s="82" t="s">
        <v>155</v>
      </c>
      <c r="E132" s="87">
        <v>3.0000000330403E+19</v>
      </c>
      <c r="F132" s="87">
        <v>3.0000000322084098E+19</v>
      </c>
      <c r="G132" s="87">
        <v>111708126441</v>
      </c>
      <c r="H132" s="82" t="s">
        <v>175</v>
      </c>
      <c r="I132" s="82" t="s">
        <v>175</v>
      </c>
      <c r="J132" s="83">
        <v>44127</v>
      </c>
      <c r="K132" s="83">
        <v>43939</v>
      </c>
      <c r="L132" s="82">
        <f t="shared" si="2"/>
        <v>188</v>
      </c>
      <c r="M132" s="82" t="s">
        <v>72</v>
      </c>
      <c r="N132" s="82">
        <v>81297776868</v>
      </c>
      <c r="O132" s="82" t="s">
        <v>734</v>
      </c>
      <c r="P132" s="82" t="s">
        <v>735</v>
      </c>
      <c r="Q132" s="82" t="s">
        <v>34</v>
      </c>
      <c r="R132" s="82" t="s">
        <v>116</v>
      </c>
      <c r="S132" s="82" t="s">
        <v>736</v>
      </c>
      <c r="T132" s="82" t="s">
        <v>35</v>
      </c>
      <c r="U132" s="82" t="s">
        <v>147</v>
      </c>
      <c r="V132" s="82" t="s">
        <v>40</v>
      </c>
      <c r="W132" s="82" t="s">
        <v>91</v>
      </c>
      <c r="X132" s="82" t="s">
        <v>630</v>
      </c>
      <c r="Y132" s="82"/>
      <c r="Z132" s="82" t="s">
        <v>109</v>
      </c>
      <c r="AA132" s="82" t="s">
        <v>105</v>
      </c>
      <c r="AB132" s="82" t="s">
        <v>45</v>
      </c>
      <c r="AC132" s="82"/>
      <c r="AD132" s="82" t="s">
        <v>93</v>
      </c>
    </row>
    <row r="133" spans="1:30" s="76" customFormat="1">
      <c r="A133" s="82" t="s">
        <v>39</v>
      </c>
      <c r="B133" s="82">
        <v>9</v>
      </c>
      <c r="C133" s="82" t="s">
        <v>311</v>
      </c>
      <c r="D133" s="82" t="s">
        <v>155</v>
      </c>
      <c r="E133" s="87">
        <v>3.0000000330152301E+19</v>
      </c>
      <c r="F133" s="87">
        <v>3.0000000330024301E+19</v>
      </c>
      <c r="G133" s="87">
        <v>111708131182</v>
      </c>
      <c r="H133" s="82" t="s">
        <v>175</v>
      </c>
      <c r="I133" s="82" t="s">
        <v>175</v>
      </c>
      <c r="J133" s="83">
        <v>44120</v>
      </c>
      <c r="K133" s="83">
        <v>44119</v>
      </c>
      <c r="L133" s="82">
        <f t="shared" si="2"/>
        <v>1</v>
      </c>
      <c r="M133" s="82" t="s">
        <v>72</v>
      </c>
      <c r="N133" s="82"/>
      <c r="O133" s="82" t="s">
        <v>737</v>
      </c>
      <c r="P133" s="82" t="s">
        <v>738</v>
      </c>
      <c r="Q133" s="82" t="s">
        <v>34</v>
      </c>
      <c r="R133" s="82" t="s">
        <v>116</v>
      </c>
      <c r="S133" s="82" t="s">
        <v>739</v>
      </c>
      <c r="T133" s="82" t="s">
        <v>35</v>
      </c>
      <c r="U133" s="82" t="s">
        <v>147</v>
      </c>
      <c r="V133" s="82" t="s">
        <v>56</v>
      </c>
      <c r="W133" s="82" t="s">
        <v>59</v>
      </c>
      <c r="X133" s="82" t="s">
        <v>740</v>
      </c>
      <c r="Y133" s="82"/>
      <c r="Z133" s="82" t="s">
        <v>166</v>
      </c>
      <c r="AA133" s="82" t="s">
        <v>41</v>
      </c>
      <c r="AB133" s="82" t="s">
        <v>45</v>
      </c>
      <c r="AC133" s="82"/>
      <c r="AD133" s="82" t="s">
        <v>93</v>
      </c>
    </row>
    <row r="134" spans="1:30" s="76" customFormat="1">
      <c r="A134" s="82" t="s">
        <v>39</v>
      </c>
      <c r="B134" s="82">
        <v>4</v>
      </c>
      <c r="C134" s="82" t="s">
        <v>741</v>
      </c>
      <c r="D134" s="82" t="s">
        <v>155</v>
      </c>
      <c r="E134" s="87">
        <v>3.0000000330548998E+19</v>
      </c>
      <c r="F134" s="87">
        <v>3.0000000323778998E+19</v>
      </c>
      <c r="G134" s="87">
        <v>111406112710</v>
      </c>
      <c r="H134" s="82" t="s">
        <v>175</v>
      </c>
      <c r="I134" s="82" t="s">
        <v>175</v>
      </c>
      <c r="J134" s="83">
        <v>44132</v>
      </c>
      <c r="K134" s="83">
        <v>43982</v>
      </c>
      <c r="L134" s="82">
        <f t="shared" si="2"/>
        <v>150</v>
      </c>
      <c r="M134" s="82" t="s">
        <v>72</v>
      </c>
      <c r="N134" s="82">
        <v>81363329849</v>
      </c>
      <c r="O134" s="82" t="s">
        <v>742</v>
      </c>
      <c r="P134" s="82" t="s">
        <v>743</v>
      </c>
      <c r="Q134" s="82" t="s">
        <v>34</v>
      </c>
      <c r="R134" s="82" t="s">
        <v>116</v>
      </c>
      <c r="S134" s="82" t="s">
        <v>744</v>
      </c>
      <c r="T134" s="82" t="s">
        <v>35</v>
      </c>
      <c r="U134" s="82" t="s">
        <v>147</v>
      </c>
      <c r="V134" s="82" t="s">
        <v>40</v>
      </c>
      <c r="W134" s="82" t="s">
        <v>112</v>
      </c>
      <c r="X134" s="82" t="s">
        <v>745</v>
      </c>
      <c r="Y134" s="82"/>
      <c r="Z134" s="82" t="s">
        <v>108</v>
      </c>
      <c r="AA134" s="82" t="s">
        <v>41</v>
      </c>
      <c r="AB134" s="82" t="s">
        <v>45</v>
      </c>
      <c r="AC134" s="82"/>
      <c r="AD134" s="82" t="s">
        <v>93</v>
      </c>
    </row>
    <row r="135" spans="1:30" s="76" customFormat="1">
      <c r="A135" s="82" t="s">
        <v>51</v>
      </c>
      <c r="B135" s="82">
        <v>60</v>
      </c>
      <c r="C135" s="82" t="s">
        <v>567</v>
      </c>
      <c r="D135" s="82" t="s">
        <v>155</v>
      </c>
      <c r="E135" s="87">
        <v>3.00000003291532E+19</v>
      </c>
      <c r="F135" s="87">
        <v>3.0000000328129499E+19</v>
      </c>
      <c r="G135" s="87">
        <v>172926208196</v>
      </c>
      <c r="H135" s="82" t="s">
        <v>175</v>
      </c>
      <c r="I135" s="82" t="s">
        <v>175</v>
      </c>
      <c r="J135" s="83">
        <v>44109</v>
      </c>
      <c r="K135" s="83">
        <v>44071</v>
      </c>
      <c r="L135" s="82">
        <f t="shared" si="2"/>
        <v>38</v>
      </c>
      <c r="M135" s="82" t="s">
        <v>72</v>
      </c>
      <c r="N135" s="82">
        <v>82198703606</v>
      </c>
      <c r="O135" s="82" t="s">
        <v>746</v>
      </c>
      <c r="P135" s="82" t="s">
        <v>747</v>
      </c>
      <c r="Q135" s="82" t="s">
        <v>34</v>
      </c>
      <c r="R135" s="82" t="s">
        <v>116</v>
      </c>
      <c r="S135" s="82" t="s">
        <v>748</v>
      </c>
      <c r="T135" s="82" t="s">
        <v>35</v>
      </c>
      <c r="U135" s="82" t="s">
        <v>147</v>
      </c>
      <c r="V135" s="82" t="s">
        <v>94</v>
      </c>
      <c r="W135" s="82" t="s">
        <v>74</v>
      </c>
      <c r="X135" s="82" t="s">
        <v>749</v>
      </c>
      <c r="Y135" s="82"/>
      <c r="Z135" s="82" t="s">
        <v>166</v>
      </c>
      <c r="AA135" s="82" t="s">
        <v>41</v>
      </c>
      <c r="AB135" s="82"/>
      <c r="AC135" s="82"/>
      <c r="AD135" s="82"/>
    </row>
    <row r="136" spans="1:30" s="76" customFormat="1">
      <c r="A136" s="82" t="s">
        <v>46</v>
      </c>
      <c r="B136" s="82">
        <v>38</v>
      </c>
      <c r="C136" s="82" t="s">
        <v>176</v>
      </c>
      <c r="D136" s="82" t="s">
        <v>155</v>
      </c>
      <c r="E136" s="87">
        <v>3.00000003305629E+19</v>
      </c>
      <c r="F136" s="87">
        <v>3.0000000326920298E+19</v>
      </c>
      <c r="G136" s="87">
        <v>152303900736</v>
      </c>
      <c r="H136" s="82" t="s">
        <v>175</v>
      </c>
      <c r="I136" s="82" t="s">
        <v>175</v>
      </c>
      <c r="J136" s="83">
        <v>44133</v>
      </c>
      <c r="K136" s="83">
        <v>44047</v>
      </c>
      <c r="L136" s="82">
        <f t="shared" si="2"/>
        <v>86</v>
      </c>
      <c r="M136" s="82" t="s">
        <v>72</v>
      </c>
      <c r="N136" s="82">
        <v>818303949</v>
      </c>
      <c r="O136" s="82" t="s">
        <v>750</v>
      </c>
      <c r="P136" s="82" t="s">
        <v>751</v>
      </c>
      <c r="Q136" s="82" t="s">
        <v>34</v>
      </c>
      <c r="R136" s="82" t="s">
        <v>116</v>
      </c>
      <c r="S136" s="82" t="s">
        <v>752</v>
      </c>
      <c r="T136" s="82" t="s">
        <v>35</v>
      </c>
      <c r="U136" s="82" t="s">
        <v>115</v>
      </c>
      <c r="V136" s="82" t="s">
        <v>700</v>
      </c>
      <c r="W136" s="82"/>
      <c r="X136" s="82"/>
      <c r="Y136" s="82"/>
      <c r="Z136" s="82"/>
      <c r="AA136" s="82"/>
      <c r="AB136" s="82"/>
      <c r="AC136" s="82"/>
      <c r="AD136" s="82"/>
    </row>
    <row r="137" spans="1:30" s="76" customFormat="1">
      <c r="A137" s="82" t="s">
        <v>51</v>
      </c>
      <c r="B137" s="82">
        <v>50</v>
      </c>
      <c r="C137" s="82" t="s">
        <v>753</v>
      </c>
      <c r="D137" s="82" t="s">
        <v>155</v>
      </c>
      <c r="E137" s="87">
        <v>3.00000003300219E+19</v>
      </c>
      <c r="F137" s="87">
        <v>3.0000000328963101E+19</v>
      </c>
      <c r="G137" s="87">
        <v>172704275120</v>
      </c>
      <c r="H137" s="82" t="s">
        <v>175</v>
      </c>
      <c r="I137" s="82" t="s">
        <v>175</v>
      </c>
      <c r="J137" s="83">
        <v>44117</v>
      </c>
      <c r="K137" s="83">
        <v>44091</v>
      </c>
      <c r="L137" s="82">
        <f t="shared" si="2"/>
        <v>26</v>
      </c>
      <c r="M137" s="82" t="s">
        <v>72</v>
      </c>
      <c r="N137" s="82">
        <v>81354545640</v>
      </c>
      <c r="O137" s="82" t="s">
        <v>754</v>
      </c>
      <c r="P137" s="82" t="s">
        <v>755</v>
      </c>
      <c r="Q137" s="82" t="s">
        <v>34</v>
      </c>
      <c r="R137" s="82" t="s">
        <v>116</v>
      </c>
      <c r="S137" s="82" t="s">
        <v>756</v>
      </c>
      <c r="T137" s="82" t="s">
        <v>35</v>
      </c>
      <c r="U137" s="82" t="s">
        <v>147</v>
      </c>
      <c r="V137" s="82" t="s">
        <v>40</v>
      </c>
      <c r="W137" s="82" t="s">
        <v>44</v>
      </c>
      <c r="X137" s="82" t="s">
        <v>757</v>
      </c>
      <c r="Y137" s="82"/>
      <c r="Z137" s="82" t="s">
        <v>118</v>
      </c>
      <c r="AA137" s="82" t="s">
        <v>41</v>
      </c>
      <c r="AB137" s="82" t="s">
        <v>45</v>
      </c>
      <c r="AC137" s="82" t="s">
        <v>156</v>
      </c>
      <c r="AD137" s="82" t="s">
        <v>93</v>
      </c>
    </row>
    <row r="138" spans="1:30" s="76" customFormat="1">
      <c r="A138" s="82" t="s">
        <v>48</v>
      </c>
      <c r="B138" s="82">
        <v>12</v>
      </c>
      <c r="C138" s="82" t="s">
        <v>88</v>
      </c>
      <c r="D138" s="82" t="s">
        <v>155</v>
      </c>
      <c r="E138" s="87">
        <v>3.00000003302673E+19</v>
      </c>
      <c r="F138" s="87">
        <v>3.0000000322499801E+19</v>
      </c>
      <c r="G138" s="87">
        <v>122706216893</v>
      </c>
      <c r="H138" s="82" t="s">
        <v>175</v>
      </c>
      <c r="I138" s="82" t="s">
        <v>175</v>
      </c>
      <c r="J138" s="83">
        <v>44124</v>
      </c>
      <c r="K138" s="83">
        <v>43950</v>
      </c>
      <c r="L138" s="82">
        <f t="shared" si="2"/>
        <v>174</v>
      </c>
      <c r="M138" s="82" t="s">
        <v>33</v>
      </c>
      <c r="N138" s="82">
        <v>8129808166</v>
      </c>
      <c r="O138" s="82" t="s">
        <v>758</v>
      </c>
      <c r="P138" s="82" t="s">
        <v>759</v>
      </c>
      <c r="Q138" s="82" t="s">
        <v>34</v>
      </c>
      <c r="R138" s="82" t="s">
        <v>116</v>
      </c>
      <c r="S138" s="82" t="s">
        <v>760</v>
      </c>
      <c r="T138" s="82" t="s">
        <v>35</v>
      </c>
      <c r="U138" s="82" t="s">
        <v>147</v>
      </c>
      <c r="V138" s="82" t="s">
        <v>40</v>
      </c>
      <c r="W138" s="82" t="s">
        <v>44</v>
      </c>
      <c r="X138" s="82" t="s">
        <v>761</v>
      </c>
      <c r="Y138" s="82"/>
      <c r="Z138" s="82" t="s">
        <v>103</v>
      </c>
      <c r="AA138" s="82" t="s">
        <v>62</v>
      </c>
      <c r="AB138" s="82" t="s">
        <v>45</v>
      </c>
      <c r="AC138" s="82"/>
      <c r="AD138" s="82" t="s">
        <v>762</v>
      </c>
    </row>
    <row r="139" spans="1:30" s="76" customFormat="1">
      <c r="A139" s="82" t="s">
        <v>39</v>
      </c>
      <c r="B139" s="82">
        <v>5</v>
      </c>
      <c r="C139" s="82" t="s">
        <v>219</v>
      </c>
      <c r="D139" s="82" t="s">
        <v>155</v>
      </c>
      <c r="E139" s="87">
        <v>3.0000000330210099E+19</v>
      </c>
      <c r="F139" s="87">
        <v>3.0000000322719101E+19</v>
      </c>
      <c r="G139" s="87">
        <v>111526100873</v>
      </c>
      <c r="H139" s="82" t="s">
        <v>175</v>
      </c>
      <c r="I139" s="82" t="s">
        <v>175</v>
      </c>
      <c r="J139" s="83">
        <v>44122</v>
      </c>
      <c r="K139" s="83">
        <v>43960</v>
      </c>
      <c r="L139" s="82">
        <f t="shared" si="2"/>
        <v>162</v>
      </c>
      <c r="M139" s="82" t="s">
        <v>47</v>
      </c>
      <c r="N139" s="82">
        <v>8117580250</v>
      </c>
      <c r="O139" s="82" t="s">
        <v>763</v>
      </c>
      <c r="P139" s="82" t="s">
        <v>764</v>
      </c>
      <c r="Q139" s="82" t="s">
        <v>34</v>
      </c>
      <c r="R139" s="82" t="s">
        <v>116</v>
      </c>
      <c r="S139" s="82" t="s">
        <v>765</v>
      </c>
      <c r="T139" s="82" t="s">
        <v>35</v>
      </c>
      <c r="U139" s="82" t="s">
        <v>147</v>
      </c>
      <c r="V139" s="82" t="s">
        <v>56</v>
      </c>
      <c r="W139" s="82" t="s">
        <v>59</v>
      </c>
      <c r="X139" s="82" t="s">
        <v>766</v>
      </c>
      <c r="Y139" s="82"/>
      <c r="Z139" s="82" t="s">
        <v>103</v>
      </c>
      <c r="AA139" s="82" t="s">
        <v>105</v>
      </c>
      <c r="AB139" s="82" t="s">
        <v>45</v>
      </c>
      <c r="AC139" s="82"/>
      <c r="AD139" s="82" t="s">
        <v>93</v>
      </c>
    </row>
    <row r="140" spans="1:30" s="76" customFormat="1">
      <c r="A140" s="82" t="s">
        <v>60</v>
      </c>
      <c r="B140" s="82">
        <v>46</v>
      </c>
      <c r="C140" s="82" t="s">
        <v>102</v>
      </c>
      <c r="D140" s="82" t="s">
        <v>155</v>
      </c>
      <c r="E140" s="87">
        <v>3.0000000329772499E+19</v>
      </c>
      <c r="F140" s="87">
        <v>3.0000000328383701E+19</v>
      </c>
      <c r="G140" s="87">
        <v>162301202384</v>
      </c>
      <c r="H140" s="82" t="s">
        <v>175</v>
      </c>
      <c r="I140" s="82" t="s">
        <v>175</v>
      </c>
      <c r="J140" s="83">
        <v>44109</v>
      </c>
      <c r="K140" s="83">
        <v>44078</v>
      </c>
      <c r="L140" s="82">
        <f t="shared" si="2"/>
        <v>31</v>
      </c>
      <c r="M140" s="82" t="s">
        <v>72</v>
      </c>
      <c r="N140" s="82">
        <v>85107101282</v>
      </c>
      <c r="O140" s="82" t="s">
        <v>767</v>
      </c>
      <c r="P140" s="82" t="s">
        <v>768</v>
      </c>
      <c r="Q140" s="82" t="s">
        <v>34</v>
      </c>
      <c r="R140" s="82" t="s">
        <v>116</v>
      </c>
      <c r="S140" s="82" t="s">
        <v>769</v>
      </c>
      <c r="T140" s="82" t="s">
        <v>35</v>
      </c>
      <c r="U140" s="82" t="s">
        <v>147</v>
      </c>
      <c r="V140" s="82" t="s">
        <v>40</v>
      </c>
      <c r="W140" s="82" t="s">
        <v>91</v>
      </c>
      <c r="X140" s="82" t="s">
        <v>630</v>
      </c>
      <c r="Y140" s="82"/>
      <c r="Z140" s="82" t="s">
        <v>108</v>
      </c>
      <c r="AA140" s="82" t="s">
        <v>66</v>
      </c>
      <c r="AB140" s="82" t="s">
        <v>45</v>
      </c>
      <c r="AC140" s="82" t="s">
        <v>172</v>
      </c>
      <c r="AD140" s="82" t="s">
        <v>93</v>
      </c>
    </row>
    <row r="141" spans="1:30" s="76" customFormat="1">
      <c r="A141" s="82" t="s">
        <v>60</v>
      </c>
      <c r="B141" s="82">
        <v>43</v>
      </c>
      <c r="C141" s="82" t="s">
        <v>77</v>
      </c>
      <c r="D141" s="82" t="s">
        <v>155</v>
      </c>
      <c r="E141" s="87">
        <v>3.00000003299222E+19</v>
      </c>
      <c r="F141" s="87">
        <v>3.0000000329003299E+19</v>
      </c>
      <c r="G141" s="87">
        <v>162407212668</v>
      </c>
      <c r="H141" s="82" t="s">
        <v>175</v>
      </c>
      <c r="I141" s="82" t="s">
        <v>175</v>
      </c>
      <c r="J141" s="83">
        <v>44113</v>
      </c>
      <c r="K141" s="83">
        <v>44092</v>
      </c>
      <c r="L141" s="82">
        <f t="shared" si="2"/>
        <v>21</v>
      </c>
      <c r="M141" s="82" t="s">
        <v>33</v>
      </c>
      <c r="N141" s="82">
        <v>81351377677</v>
      </c>
      <c r="O141" s="82" t="s">
        <v>770</v>
      </c>
      <c r="P141" s="82" t="s">
        <v>771</v>
      </c>
      <c r="Q141" s="82" t="s">
        <v>34</v>
      </c>
      <c r="R141" s="82" t="s">
        <v>116</v>
      </c>
      <c r="S141" s="82" t="s">
        <v>772</v>
      </c>
      <c r="T141" s="82" t="s">
        <v>35</v>
      </c>
      <c r="U141" s="82" t="s">
        <v>147</v>
      </c>
      <c r="V141" s="82" t="s">
        <v>40</v>
      </c>
      <c r="W141" s="82" t="s">
        <v>91</v>
      </c>
      <c r="X141" s="82" t="s">
        <v>773</v>
      </c>
      <c r="Y141" s="82"/>
      <c r="Z141" s="82" t="s">
        <v>109</v>
      </c>
      <c r="AA141" s="82"/>
      <c r="AB141" s="82"/>
      <c r="AC141" s="82"/>
      <c r="AD141" s="82"/>
    </row>
    <row r="142" spans="1:30" s="76" customFormat="1">
      <c r="A142" s="82" t="s">
        <v>28</v>
      </c>
      <c r="B142" s="82">
        <v>26</v>
      </c>
      <c r="C142" s="82" t="s">
        <v>70</v>
      </c>
      <c r="D142" s="82" t="s">
        <v>155</v>
      </c>
      <c r="E142" s="87">
        <v>3.0000000329885999E+19</v>
      </c>
      <c r="F142" s="87">
        <v>3.00000003297686E+19</v>
      </c>
      <c r="G142" s="87">
        <v>141303100691</v>
      </c>
      <c r="H142" s="82" t="s">
        <v>175</v>
      </c>
      <c r="I142" s="82" t="s">
        <v>175</v>
      </c>
      <c r="J142" s="83">
        <v>44113</v>
      </c>
      <c r="K142" s="83">
        <v>44111</v>
      </c>
      <c r="L142" s="82">
        <f t="shared" si="2"/>
        <v>2</v>
      </c>
      <c r="M142" s="82" t="s">
        <v>72</v>
      </c>
      <c r="N142" s="82">
        <v>8112815505</v>
      </c>
      <c r="O142" s="82" t="s">
        <v>774</v>
      </c>
      <c r="P142" s="82" t="s">
        <v>775</v>
      </c>
      <c r="Q142" s="82" t="s">
        <v>34</v>
      </c>
      <c r="R142" s="82" t="s">
        <v>116</v>
      </c>
      <c r="S142" s="82" t="s">
        <v>776</v>
      </c>
      <c r="T142" s="82" t="s">
        <v>35</v>
      </c>
      <c r="U142" s="82" t="s">
        <v>147</v>
      </c>
      <c r="V142" s="82" t="s">
        <v>56</v>
      </c>
      <c r="W142" s="82" t="s">
        <v>80</v>
      </c>
      <c r="X142" s="82" t="s">
        <v>777</v>
      </c>
      <c r="Y142" s="82"/>
      <c r="Z142" s="82" t="s">
        <v>103</v>
      </c>
      <c r="AA142" s="82" t="s">
        <v>41</v>
      </c>
      <c r="AB142" s="82" t="s">
        <v>92</v>
      </c>
      <c r="AC142" s="82"/>
      <c r="AD142" s="82" t="s">
        <v>93</v>
      </c>
    </row>
    <row r="143" spans="1:30" s="76" customFormat="1">
      <c r="A143" s="82" t="s">
        <v>39</v>
      </c>
      <c r="B143" s="82">
        <v>9</v>
      </c>
      <c r="C143" s="82" t="s">
        <v>311</v>
      </c>
      <c r="D143" s="82" t="s">
        <v>155</v>
      </c>
      <c r="E143" s="87">
        <v>3.0000000330356998E+19</v>
      </c>
      <c r="F143" s="87">
        <v>3.00000003283014E+19</v>
      </c>
      <c r="G143" s="87">
        <v>111707110054</v>
      </c>
      <c r="H143" s="82" t="s">
        <v>175</v>
      </c>
      <c r="I143" s="82" t="s">
        <v>175</v>
      </c>
      <c r="J143" s="83">
        <v>44127</v>
      </c>
      <c r="K143" s="83">
        <v>44074</v>
      </c>
      <c r="L143" s="82">
        <f t="shared" si="2"/>
        <v>53</v>
      </c>
      <c r="M143" s="82" t="s">
        <v>72</v>
      </c>
      <c r="N143" s="82">
        <v>8128822758</v>
      </c>
      <c r="O143" s="82" t="s">
        <v>778</v>
      </c>
      <c r="P143" s="82" t="s">
        <v>779</v>
      </c>
      <c r="Q143" s="82" t="s">
        <v>34</v>
      </c>
      <c r="R143" s="82" t="s">
        <v>116</v>
      </c>
      <c r="S143" s="82" t="s">
        <v>780</v>
      </c>
      <c r="T143" s="82" t="s">
        <v>55</v>
      </c>
      <c r="U143" s="82" t="s">
        <v>147</v>
      </c>
      <c r="V143" s="82" t="s">
        <v>56</v>
      </c>
      <c r="W143" s="82" t="s">
        <v>59</v>
      </c>
      <c r="X143" s="82" t="s">
        <v>781</v>
      </c>
      <c r="Y143" s="82"/>
      <c r="Z143" s="82" t="s">
        <v>166</v>
      </c>
      <c r="AA143" s="82" t="s">
        <v>62</v>
      </c>
      <c r="AB143" s="82" t="s">
        <v>92</v>
      </c>
      <c r="AC143" s="82"/>
      <c r="AD143" s="82" t="s">
        <v>93</v>
      </c>
    </row>
    <row r="144" spans="1:30" s="76" customFormat="1">
      <c r="A144" s="82" t="s">
        <v>48</v>
      </c>
      <c r="B144" s="82">
        <v>15</v>
      </c>
      <c r="C144" s="82" t="s">
        <v>78</v>
      </c>
      <c r="D144" s="82" t="s">
        <v>155</v>
      </c>
      <c r="E144" s="87">
        <v>3.0000000329567601E+19</v>
      </c>
      <c r="F144" s="87">
        <v>3.0000000319946101E+19</v>
      </c>
      <c r="G144" s="87">
        <v>122527200586</v>
      </c>
      <c r="H144" s="82" t="s">
        <v>175</v>
      </c>
      <c r="I144" s="82" t="s">
        <v>175</v>
      </c>
      <c r="J144" s="83">
        <v>44106</v>
      </c>
      <c r="K144" s="83">
        <v>43875</v>
      </c>
      <c r="L144" s="82">
        <f t="shared" si="2"/>
        <v>231</v>
      </c>
      <c r="M144" s="82" t="s">
        <v>47</v>
      </c>
      <c r="N144" s="82">
        <v>81212345348</v>
      </c>
      <c r="O144" s="82" t="s">
        <v>782</v>
      </c>
      <c r="P144" s="82" t="s">
        <v>783</v>
      </c>
      <c r="Q144" s="82" t="s">
        <v>34</v>
      </c>
      <c r="R144" s="82" t="s">
        <v>116</v>
      </c>
      <c r="S144" s="82" t="s">
        <v>784</v>
      </c>
      <c r="T144" s="82" t="s">
        <v>257</v>
      </c>
      <c r="U144" s="82" t="s">
        <v>147</v>
      </c>
      <c r="V144" s="82" t="s">
        <v>67</v>
      </c>
      <c r="W144" s="82" t="s">
        <v>68</v>
      </c>
      <c r="X144" s="82" t="s">
        <v>785</v>
      </c>
      <c r="Y144" s="82"/>
      <c r="Z144" s="82" t="s">
        <v>109</v>
      </c>
      <c r="AA144" s="82" t="s">
        <v>105</v>
      </c>
      <c r="AB144" s="82" t="s">
        <v>92</v>
      </c>
      <c r="AC144" s="85" t="s">
        <v>306</v>
      </c>
      <c r="AD144" s="82" t="s">
        <v>786</v>
      </c>
    </row>
    <row r="145" spans="1:30" s="76" customFormat="1">
      <c r="A145" s="82" t="s">
        <v>48</v>
      </c>
      <c r="B145" s="82">
        <v>15</v>
      </c>
      <c r="C145" s="82" t="s">
        <v>78</v>
      </c>
      <c r="D145" s="82" t="s">
        <v>155</v>
      </c>
      <c r="E145" s="87">
        <v>3.0000000330646602E+19</v>
      </c>
      <c r="F145" s="87">
        <v>3.0000000329459601E+19</v>
      </c>
      <c r="G145" s="87">
        <v>122502257269</v>
      </c>
      <c r="H145" s="82" t="s">
        <v>175</v>
      </c>
      <c r="I145" s="82" t="s">
        <v>175</v>
      </c>
      <c r="J145" s="83">
        <v>44134</v>
      </c>
      <c r="K145" s="83">
        <v>44103</v>
      </c>
      <c r="L145" s="82">
        <f t="shared" si="2"/>
        <v>31</v>
      </c>
      <c r="M145" s="82" t="s">
        <v>72</v>
      </c>
      <c r="N145" s="82">
        <v>81905108357</v>
      </c>
      <c r="O145" s="82" t="s">
        <v>787</v>
      </c>
      <c r="P145" s="82" t="s">
        <v>788</v>
      </c>
      <c r="Q145" s="82" t="s">
        <v>34</v>
      </c>
      <c r="R145" s="82" t="s">
        <v>116</v>
      </c>
      <c r="S145" s="82" t="s">
        <v>789</v>
      </c>
      <c r="T145" s="82" t="s">
        <v>35</v>
      </c>
      <c r="U145" s="82" t="s">
        <v>147</v>
      </c>
      <c r="V145" s="82" t="s">
        <v>56</v>
      </c>
      <c r="W145" s="82" t="s">
        <v>59</v>
      </c>
      <c r="X145" s="82" t="s">
        <v>790</v>
      </c>
      <c r="Y145" s="82"/>
      <c r="Z145" s="82" t="s">
        <v>103</v>
      </c>
      <c r="AA145" s="82" t="s">
        <v>41</v>
      </c>
      <c r="AB145" s="82" t="s">
        <v>45</v>
      </c>
      <c r="AC145" s="82" t="s">
        <v>156</v>
      </c>
      <c r="AD145" s="82" t="s">
        <v>93</v>
      </c>
    </row>
    <row r="146" spans="1:30" s="76" customFormat="1">
      <c r="A146" s="82" t="s">
        <v>48</v>
      </c>
      <c r="B146" s="82">
        <v>16</v>
      </c>
      <c r="C146" s="82" t="s">
        <v>96</v>
      </c>
      <c r="D146" s="82" t="s">
        <v>155</v>
      </c>
      <c r="E146" s="87">
        <v>3.0000000329989702E+19</v>
      </c>
      <c r="F146" s="87">
        <v>3.00000003223919E+19</v>
      </c>
      <c r="G146" s="87">
        <v>121117222218</v>
      </c>
      <c r="H146" s="82" t="s">
        <v>175</v>
      </c>
      <c r="I146" s="82" t="s">
        <v>175</v>
      </c>
      <c r="J146" s="83">
        <v>44117</v>
      </c>
      <c r="K146" s="83">
        <v>43983</v>
      </c>
      <c r="L146" s="82">
        <f t="shared" si="2"/>
        <v>134</v>
      </c>
      <c r="M146" s="82" t="s">
        <v>47</v>
      </c>
      <c r="N146" s="82">
        <v>85316171977</v>
      </c>
      <c r="O146" s="82" t="s">
        <v>791</v>
      </c>
      <c r="P146" s="82" t="s">
        <v>792</v>
      </c>
      <c r="Q146" s="82" t="s">
        <v>34</v>
      </c>
      <c r="R146" s="82" t="s">
        <v>116</v>
      </c>
      <c r="S146" s="82" t="s">
        <v>793</v>
      </c>
      <c r="T146" s="82" t="s">
        <v>35</v>
      </c>
      <c r="U146" s="82" t="s">
        <v>147</v>
      </c>
      <c r="V146" s="82" t="s">
        <v>40</v>
      </c>
      <c r="W146" s="82" t="s">
        <v>91</v>
      </c>
      <c r="X146" s="82" t="s">
        <v>111</v>
      </c>
      <c r="Y146" s="82"/>
      <c r="Z146" s="82" t="s">
        <v>109</v>
      </c>
      <c r="AA146" s="82" t="s">
        <v>41</v>
      </c>
      <c r="AB146" s="82" t="s">
        <v>45</v>
      </c>
      <c r="AC146" s="82" t="s">
        <v>156</v>
      </c>
      <c r="AD146" s="82" t="s">
        <v>93</v>
      </c>
    </row>
    <row r="147" spans="1:30" s="76" customFormat="1">
      <c r="A147" s="82" t="s">
        <v>46</v>
      </c>
      <c r="B147" s="82">
        <v>54</v>
      </c>
      <c r="C147" s="82" t="s">
        <v>597</v>
      </c>
      <c r="D147" s="82" t="s">
        <v>155</v>
      </c>
      <c r="E147" s="87">
        <v>3.0000000330651701E+19</v>
      </c>
      <c r="F147" s="87">
        <v>3.0000000324342301E+19</v>
      </c>
      <c r="G147" s="87">
        <v>172401235263</v>
      </c>
      <c r="H147" s="82" t="s">
        <v>175</v>
      </c>
      <c r="I147" s="82" t="s">
        <v>175</v>
      </c>
      <c r="J147" s="83">
        <v>44135</v>
      </c>
      <c r="K147" s="83">
        <v>43995</v>
      </c>
      <c r="L147" s="82">
        <f t="shared" si="2"/>
        <v>140</v>
      </c>
      <c r="M147" s="82" t="s">
        <v>33</v>
      </c>
      <c r="N147" s="82">
        <v>8113804734</v>
      </c>
      <c r="O147" s="82" t="s">
        <v>794</v>
      </c>
      <c r="P147" s="82" t="s">
        <v>795</v>
      </c>
      <c r="Q147" s="82" t="s">
        <v>34</v>
      </c>
      <c r="R147" s="82" t="s">
        <v>116</v>
      </c>
      <c r="S147" s="82" t="s">
        <v>796</v>
      </c>
      <c r="T147" s="82" t="s">
        <v>35</v>
      </c>
      <c r="U147" s="82" t="s">
        <v>147</v>
      </c>
      <c r="V147" s="82" t="s">
        <v>40</v>
      </c>
      <c r="W147" s="82" t="s">
        <v>91</v>
      </c>
      <c r="X147" s="82" t="s">
        <v>214</v>
      </c>
      <c r="Y147" s="82"/>
      <c r="Z147" s="82" t="s">
        <v>108</v>
      </c>
      <c r="AA147" s="82" t="s">
        <v>41</v>
      </c>
      <c r="AB147" s="82" t="s">
        <v>45</v>
      </c>
      <c r="AC147" s="82" t="s">
        <v>170</v>
      </c>
      <c r="AD147" s="82" t="s">
        <v>93</v>
      </c>
    </row>
    <row r="148" spans="1:30" s="76" customFormat="1">
      <c r="A148" s="82" t="s">
        <v>48</v>
      </c>
      <c r="B148" s="82">
        <v>15</v>
      </c>
      <c r="C148" s="82" t="s">
        <v>78</v>
      </c>
      <c r="D148" s="82" t="s">
        <v>155</v>
      </c>
      <c r="E148" s="87">
        <v>3.00000003301598E+19</v>
      </c>
      <c r="F148" s="87">
        <v>3.0000000323654201E+19</v>
      </c>
      <c r="G148" s="87">
        <v>122502402928</v>
      </c>
      <c r="H148" s="82" t="s">
        <v>175</v>
      </c>
      <c r="I148" s="82" t="s">
        <v>175</v>
      </c>
      <c r="J148" s="83">
        <v>44120</v>
      </c>
      <c r="K148" s="83">
        <v>43980</v>
      </c>
      <c r="L148" s="82">
        <f t="shared" si="2"/>
        <v>140</v>
      </c>
      <c r="M148" s="82" t="s">
        <v>33</v>
      </c>
      <c r="N148" s="82">
        <v>85710004446</v>
      </c>
      <c r="O148" s="82" t="s">
        <v>797</v>
      </c>
      <c r="P148" s="82" t="s">
        <v>798</v>
      </c>
      <c r="Q148" s="82" t="s">
        <v>34</v>
      </c>
      <c r="R148" s="82" t="s">
        <v>116</v>
      </c>
      <c r="S148" s="82" t="s">
        <v>799</v>
      </c>
      <c r="T148" s="82" t="s">
        <v>55</v>
      </c>
      <c r="U148" s="82" t="s">
        <v>147</v>
      </c>
      <c r="V148" s="82" t="s">
        <v>40</v>
      </c>
      <c r="W148" s="82" t="s">
        <v>112</v>
      </c>
      <c r="X148" s="82" t="s">
        <v>800</v>
      </c>
      <c r="Y148" s="82"/>
      <c r="Z148" s="82" t="s">
        <v>108</v>
      </c>
      <c r="AA148" s="82" t="s">
        <v>41</v>
      </c>
      <c r="AB148" s="82" t="s">
        <v>45</v>
      </c>
      <c r="AC148" s="82" t="s">
        <v>156</v>
      </c>
      <c r="AD148" s="82" t="s">
        <v>93</v>
      </c>
    </row>
    <row r="149" spans="1:30" s="76" customFormat="1">
      <c r="A149" s="82" t="s">
        <v>51</v>
      </c>
      <c r="B149" s="82">
        <v>52</v>
      </c>
      <c r="C149" s="82" t="s">
        <v>52</v>
      </c>
      <c r="D149" s="82" t="s">
        <v>155</v>
      </c>
      <c r="E149" s="87">
        <v>3.0000000330164101E+19</v>
      </c>
      <c r="F149" s="87">
        <v>3.00000003297024E+19</v>
      </c>
      <c r="G149" s="87">
        <v>172106207942</v>
      </c>
      <c r="H149" s="82" t="s">
        <v>175</v>
      </c>
      <c r="I149" s="82" t="s">
        <v>175</v>
      </c>
      <c r="J149" s="83">
        <v>44122</v>
      </c>
      <c r="K149" s="83">
        <v>44108</v>
      </c>
      <c r="L149" s="82">
        <f t="shared" si="2"/>
        <v>14</v>
      </c>
      <c r="M149" s="82" t="s">
        <v>47</v>
      </c>
      <c r="N149" s="82">
        <v>81244230019</v>
      </c>
      <c r="O149" s="82" t="s">
        <v>801</v>
      </c>
      <c r="P149" s="82" t="s">
        <v>802</v>
      </c>
      <c r="Q149" s="82" t="s">
        <v>34</v>
      </c>
      <c r="R149" s="82" t="s">
        <v>116</v>
      </c>
      <c r="S149" s="82" t="s">
        <v>803</v>
      </c>
      <c r="T149" s="82" t="s">
        <v>35</v>
      </c>
      <c r="U149" s="82" t="s">
        <v>147</v>
      </c>
      <c r="V149" s="82" t="s">
        <v>56</v>
      </c>
      <c r="W149" s="82" t="s">
        <v>59</v>
      </c>
      <c r="X149" s="82" t="s">
        <v>163</v>
      </c>
      <c r="Y149" s="82"/>
      <c r="Z149" s="82" t="s">
        <v>166</v>
      </c>
      <c r="AA149" s="82" t="s">
        <v>105</v>
      </c>
      <c r="AB149" s="82" t="s">
        <v>45</v>
      </c>
      <c r="AC149" s="82"/>
      <c r="AD149" s="82" t="s">
        <v>93</v>
      </c>
    </row>
    <row r="150" spans="1:30" s="76" customFormat="1">
      <c r="A150" s="82" t="s">
        <v>60</v>
      </c>
      <c r="B150" s="82">
        <v>47</v>
      </c>
      <c r="C150" s="82" t="s">
        <v>106</v>
      </c>
      <c r="D150" s="82" t="s">
        <v>155</v>
      </c>
      <c r="E150" s="87">
        <v>3.0000000330025099E+19</v>
      </c>
      <c r="F150" s="87">
        <v>3.0000000329882599E+19</v>
      </c>
      <c r="G150" s="87">
        <v>162505900960</v>
      </c>
      <c r="H150" s="82" t="s">
        <v>175</v>
      </c>
      <c r="I150" s="82" t="s">
        <v>175</v>
      </c>
      <c r="J150" s="83">
        <v>44116</v>
      </c>
      <c r="K150" s="83">
        <v>44116</v>
      </c>
      <c r="L150" s="82">
        <f t="shared" si="2"/>
        <v>0</v>
      </c>
      <c r="M150" s="82" t="s">
        <v>72</v>
      </c>
      <c r="N150" s="82">
        <v>81346332332</v>
      </c>
      <c r="O150" s="82" t="s">
        <v>804</v>
      </c>
      <c r="P150" s="82" t="s">
        <v>805</v>
      </c>
      <c r="Q150" s="82" t="s">
        <v>34</v>
      </c>
      <c r="R150" s="82" t="s">
        <v>116</v>
      </c>
      <c r="S150" s="82" t="s">
        <v>806</v>
      </c>
      <c r="T150" s="82" t="s">
        <v>35</v>
      </c>
      <c r="U150" s="82" t="s">
        <v>147</v>
      </c>
      <c r="V150" s="82" t="s">
        <v>94</v>
      </c>
      <c r="W150" s="82" t="s">
        <v>74</v>
      </c>
      <c r="X150" s="82" t="s">
        <v>807</v>
      </c>
      <c r="Y150" s="82"/>
      <c r="Z150" s="82" t="s">
        <v>166</v>
      </c>
      <c r="AA150" s="82" t="s">
        <v>62</v>
      </c>
      <c r="AB150" s="82" t="s">
        <v>45</v>
      </c>
      <c r="AC150" s="82"/>
      <c r="AD150" s="82" t="s">
        <v>93</v>
      </c>
    </row>
    <row r="151" spans="1:30" s="76" customFormat="1">
      <c r="A151" s="82" t="s">
        <v>60</v>
      </c>
      <c r="B151" s="82">
        <v>47</v>
      </c>
      <c r="C151" s="82" t="s">
        <v>106</v>
      </c>
      <c r="D151" s="82" t="s">
        <v>155</v>
      </c>
      <c r="E151" s="87">
        <v>3.0000000330333602E+19</v>
      </c>
      <c r="F151" s="87">
        <v>3.0000000329306599E+19</v>
      </c>
      <c r="G151" s="87">
        <v>162501335327</v>
      </c>
      <c r="H151" s="82" t="s">
        <v>175</v>
      </c>
      <c r="I151" s="82" t="s">
        <v>175</v>
      </c>
      <c r="J151" s="83">
        <v>44126</v>
      </c>
      <c r="K151" s="83">
        <v>44098</v>
      </c>
      <c r="L151" s="82">
        <f t="shared" si="2"/>
        <v>28</v>
      </c>
      <c r="M151" s="82" t="s">
        <v>72</v>
      </c>
      <c r="N151" s="82">
        <v>81347536810</v>
      </c>
      <c r="O151" s="82" t="s">
        <v>808</v>
      </c>
      <c r="P151" s="82" t="s">
        <v>809</v>
      </c>
      <c r="Q151" s="82" t="s">
        <v>34</v>
      </c>
      <c r="R151" s="82" t="s">
        <v>116</v>
      </c>
      <c r="S151" s="82" t="s">
        <v>810</v>
      </c>
      <c r="T151" s="82" t="s">
        <v>35</v>
      </c>
      <c r="U151" s="82" t="s">
        <v>147</v>
      </c>
      <c r="V151" s="82" t="s">
        <v>67</v>
      </c>
      <c r="W151" s="82" t="s">
        <v>159</v>
      </c>
      <c r="X151" s="82" t="s">
        <v>811</v>
      </c>
      <c r="Y151" s="82"/>
      <c r="Z151" s="82" t="s">
        <v>109</v>
      </c>
      <c r="AA151" s="82" t="s">
        <v>105</v>
      </c>
      <c r="AB151" s="82" t="s">
        <v>45</v>
      </c>
      <c r="AC151" s="82"/>
      <c r="AD151" s="82" t="s">
        <v>93</v>
      </c>
    </row>
    <row r="152" spans="1:30" s="76" customFormat="1">
      <c r="A152" s="82" t="s">
        <v>57</v>
      </c>
      <c r="B152" s="82">
        <v>22</v>
      </c>
      <c r="C152" s="82" t="s">
        <v>812</v>
      </c>
      <c r="D152" s="82" t="s">
        <v>155</v>
      </c>
      <c r="E152" s="87">
        <v>3.0000000330267398E+19</v>
      </c>
      <c r="F152" s="87">
        <v>3.0000000168826401E+19</v>
      </c>
      <c r="G152" s="87">
        <v>131312140785</v>
      </c>
      <c r="H152" s="82" t="s">
        <v>175</v>
      </c>
      <c r="I152" s="82" t="s">
        <v>175</v>
      </c>
      <c r="J152" s="83">
        <v>44124</v>
      </c>
      <c r="K152" s="83">
        <v>43728</v>
      </c>
      <c r="L152" s="82">
        <f t="shared" si="2"/>
        <v>396</v>
      </c>
      <c r="M152" s="82" t="s">
        <v>72</v>
      </c>
      <c r="N152" s="82">
        <v>81910111665</v>
      </c>
      <c r="O152" s="82" t="s">
        <v>813</v>
      </c>
      <c r="P152" s="82" t="s">
        <v>814</v>
      </c>
      <c r="Q152" s="82" t="s">
        <v>34</v>
      </c>
      <c r="R152" s="82" t="s">
        <v>116</v>
      </c>
      <c r="S152" s="82" t="s">
        <v>815</v>
      </c>
      <c r="T152" s="82" t="s">
        <v>55</v>
      </c>
      <c r="U152" s="82" t="s">
        <v>147</v>
      </c>
      <c r="V152" s="82" t="s">
        <v>40</v>
      </c>
      <c r="W152" s="82" t="s">
        <v>91</v>
      </c>
      <c r="X152" s="82" t="s">
        <v>184</v>
      </c>
      <c r="Y152" s="82"/>
      <c r="Z152" s="82" t="s">
        <v>108</v>
      </c>
      <c r="AA152" s="82" t="s">
        <v>41</v>
      </c>
      <c r="AB152" s="82" t="s">
        <v>92</v>
      </c>
      <c r="AC152" s="82"/>
      <c r="AD152" s="82" t="s">
        <v>93</v>
      </c>
    </row>
    <row r="153" spans="1:30" s="76" customFormat="1">
      <c r="A153" s="82" t="s">
        <v>39</v>
      </c>
      <c r="B153" s="82">
        <v>4</v>
      </c>
      <c r="C153" s="82" t="s">
        <v>741</v>
      </c>
      <c r="D153" s="82" t="s">
        <v>155</v>
      </c>
      <c r="E153" s="87">
        <v>3.00000003304245E+19</v>
      </c>
      <c r="F153" s="87">
        <v>3.00000003213532E+19</v>
      </c>
      <c r="G153" s="87">
        <v>111401105201</v>
      </c>
      <c r="H153" s="82" t="s">
        <v>175</v>
      </c>
      <c r="I153" s="82" t="s">
        <v>175</v>
      </c>
      <c r="J153" s="83">
        <v>44130</v>
      </c>
      <c r="K153" s="83">
        <v>43919</v>
      </c>
      <c r="L153" s="82">
        <f t="shared" si="2"/>
        <v>211</v>
      </c>
      <c r="M153" s="82" t="s">
        <v>72</v>
      </c>
      <c r="N153" s="82">
        <v>82300007272</v>
      </c>
      <c r="O153" s="82" t="s">
        <v>816</v>
      </c>
      <c r="P153" s="82" t="s">
        <v>817</v>
      </c>
      <c r="Q153" s="82" t="s">
        <v>34</v>
      </c>
      <c r="R153" s="82" t="s">
        <v>116</v>
      </c>
      <c r="S153" s="82" t="s">
        <v>818</v>
      </c>
      <c r="T153" s="82" t="s">
        <v>35</v>
      </c>
      <c r="U153" s="82" t="s">
        <v>147</v>
      </c>
      <c r="V153" s="82" t="s">
        <v>40</v>
      </c>
      <c r="W153" s="82" t="s">
        <v>112</v>
      </c>
      <c r="X153" s="82" t="s">
        <v>819</v>
      </c>
      <c r="Y153" s="82"/>
      <c r="Z153" s="82" t="s">
        <v>109</v>
      </c>
      <c r="AA153" s="82" t="s">
        <v>105</v>
      </c>
      <c r="AB153" s="82" t="s">
        <v>45</v>
      </c>
      <c r="AC153" s="82"/>
      <c r="AD153" s="82" t="s">
        <v>93</v>
      </c>
    </row>
    <row r="154" spans="1:30" s="76" customFormat="1">
      <c r="A154" s="82" t="s">
        <v>39</v>
      </c>
      <c r="B154" s="82">
        <v>11</v>
      </c>
      <c r="C154" s="82" t="s">
        <v>320</v>
      </c>
      <c r="D154" s="82" t="s">
        <v>155</v>
      </c>
      <c r="E154" s="87">
        <v>3.0000000329787199E+19</v>
      </c>
      <c r="F154" s="87">
        <v>3.0000000326711501E+19</v>
      </c>
      <c r="G154" s="87">
        <v>111801206564</v>
      </c>
      <c r="H154" s="82" t="s">
        <v>175</v>
      </c>
      <c r="I154" s="82" t="s">
        <v>175</v>
      </c>
      <c r="J154" s="83">
        <v>44109</v>
      </c>
      <c r="K154" s="83">
        <v>44053</v>
      </c>
      <c r="L154" s="82">
        <f t="shared" si="2"/>
        <v>56</v>
      </c>
      <c r="M154" s="82" t="s">
        <v>47</v>
      </c>
      <c r="N154" s="82">
        <v>82237729800</v>
      </c>
      <c r="O154" s="82" t="s">
        <v>820</v>
      </c>
      <c r="P154" s="82" t="s">
        <v>821</v>
      </c>
      <c r="Q154" s="82" t="s">
        <v>34</v>
      </c>
      <c r="R154" s="82" t="s">
        <v>116</v>
      </c>
      <c r="S154" s="82" t="s">
        <v>822</v>
      </c>
      <c r="T154" s="82" t="s">
        <v>35</v>
      </c>
      <c r="U154" s="82" t="s">
        <v>147</v>
      </c>
      <c r="V154" s="82" t="s">
        <v>56</v>
      </c>
      <c r="W154" s="82" t="s">
        <v>59</v>
      </c>
      <c r="X154" s="82" t="s">
        <v>823</v>
      </c>
      <c r="Y154" s="82"/>
      <c r="Z154" s="82" t="s">
        <v>166</v>
      </c>
      <c r="AA154" s="82" t="s">
        <v>62</v>
      </c>
      <c r="AB154" s="82" t="s">
        <v>45</v>
      </c>
      <c r="AC154" s="85" t="s">
        <v>306</v>
      </c>
      <c r="AD154" s="82" t="s">
        <v>93</v>
      </c>
    </row>
    <row r="155" spans="1:30" s="76" customFormat="1">
      <c r="A155" s="82" t="s">
        <v>46</v>
      </c>
      <c r="B155" s="82">
        <v>57</v>
      </c>
      <c r="C155" s="82" t="s">
        <v>185</v>
      </c>
      <c r="D155" s="82" t="s">
        <v>155</v>
      </c>
      <c r="E155" s="87">
        <v>3.0000000329393701E+19</v>
      </c>
      <c r="F155" s="87">
        <v>3.0000000329363501E+19</v>
      </c>
      <c r="G155" s="87">
        <v>172511205272</v>
      </c>
      <c r="H155" s="82" t="s">
        <v>175</v>
      </c>
      <c r="I155" s="82" t="s">
        <v>175</v>
      </c>
      <c r="J155" s="83">
        <v>44106</v>
      </c>
      <c r="K155" s="83">
        <v>44099</v>
      </c>
      <c r="L155" s="82">
        <f t="shared" si="2"/>
        <v>7</v>
      </c>
      <c r="M155" s="82" t="s">
        <v>72</v>
      </c>
      <c r="N155" s="82">
        <v>85338468342</v>
      </c>
      <c r="O155" s="82" t="s">
        <v>824</v>
      </c>
      <c r="P155" s="82" t="s">
        <v>825</v>
      </c>
      <c r="Q155" s="82" t="s">
        <v>34</v>
      </c>
      <c r="R155" s="82" t="s">
        <v>116</v>
      </c>
      <c r="S155" s="82" t="s">
        <v>826</v>
      </c>
      <c r="T155" s="82" t="s">
        <v>55</v>
      </c>
      <c r="U155" s="82" t="s">
        <v>147</v>
      </c>
      <c r="V155" s="82" t="s">
        <v>56</v>
      </c>
      <c r="W155" s="82" t="s">
        <v>80</v>
      </c>
      <c r="X155" s="82" t="s">
        <v>827</v>
      </c>
      <c r="Y155" s="82"/>
      <c r="Z155" s="82" t="s">
        <v>109</v>
      </c>
      <c r="AA155" s="82"/>
      <c r="AB155" s="82" t="s">
        <v>45</v>
      </c>
      <c r="AC155" s="82"/>
      <c r="AD155" s="82"/>
    </row>
    <row r="156" spans="1:30" s="76" customFormat="1">
      <c r="A156" s="82" t="s">
        <v>51</v>
      </c>
      <c r="B156" s="82">
        <v>48</v>
      </c>
      <c r="C156" s="82" t="s">
        <v>828</v>
      </c>
      <c r="D156" s="82" t="s">
        <v>155</v>
      </c>
      <c r="E156" s="87">
        <v>3.0000000330013299E+19</v>
      </c>
      <c r="F156" s="87">
        <v>3.0000000326125801E+19</v>
      </c>
      <c r="G156" s="87">
        <v>172324202284</v>
      </c>
      <c r="H156" s="82" t="s">
        <v>175</v>
      </c>
      <c r="I156" s="82" t="s">
        <v>175</v>
      </c>
      <c r="J156" s="83">
        <v>44116</v>
      </c>
      <c r="K156" s="83">
        <v>44032</v>
      </c>
      <c r="L156" s="82">
        <f t="shared" si="2"/>
        <v>84</v>
      </c>
      <c r="M156" s="82" t="s">
        <v>72</v>
      </c>
      <c r="N156" s="82">
        <v>85249604954</v>
      </c>
      <c r="O156" s="82" t="s">
        <v>829</v>
      </c>
      <c r="P156" s="82" t="s">
        <v>830</v>
      </c>
      <c r="Q156" s="82" t="s">
        <v>34</v>
      </c>
      <c r="R156" s="82" t="s">
        <v>116</v>
      </c>
      <c r="S156" s="82" t="s">
        <v>831</v>
      </c>
      <c r="T156" s="82" t="s">
        <v>35</v>
      </c>
      <c r="U156" s="82" t="s">
        <v>147</v>
      </c>
      <c r="V156" s="82" t="s">
        <v>40</v>
      </c>
      <c r="W156" s="82" t="s">
        <v>91</v>
      </c>
      <c r="X156" s="82" t="s">
        <v>832</v>
      </c>
      <c r="Y156" s="82"/>
      <c r="Z156" s="82" t="s">
        <v>109</v>
      </c>
      <c r="AA156" s="82" t="s">
        <v>105</v>
      </c>
      <c r="AB156" s="82" t="s">
        <v>45</v>
      </c>
      <c r="AC156" s="82"/>
      <c r="AD156" s="82" t="s">
        <v>93</v>
      </c>
    </row>
    <row r="157" spans="1:30" s="76" customFormat="1">
      <c r="A157" s="82" t="s">
        <v>39</v>
      </c>
      <c r="B157" s="82">
        <v>1</v>
      </c>
      <c r="C157" s="82" t="s">
        <v>79</v>
      </c>
      <c r="D157" s="82" t="s">
        <v>155</v>
      </c>
      <c r="E157" s="87">
        <v>3.0000000330289402E+19</v>
      </c>
      <c r="F157" s="87">
        <v>3.00000003293725E+19</v>
      </c>
      <c r="G157" s="87">
        <v>111101110284</v>
      </c>
      <c r="H157" s="82" t="s">
        <v>175</v>
      </c>
      <c r="I157" s="82" t="s">
        <v>175</v>
      </c>
      <c r="J157" s="83">
        <v>44125</v>
      </c>
      <c r="K157" s="83">
        <v>44103</v>
      </c>
      <c r="L157" s="82">
        <f t="shared" si="2"/>
        <v>22</v>
      </c>
      <c r="M157" s="82" t="s">
        <v>72</v>
      </c>
      <c r="N157" s="82">
        <v>82365885514</v>
      </c>
      <c r="O157" s="82" t="s">
        <v>833</v>
      </c>
      <c r="P157" s="82" t="s">
        <v>834</v>
      </c>
      <c r="Q157" s="82" t="s">
        <v>34</v>
      </c>
      <c r="R157" s="82" t="s">
        <v>116</v>
      </c>
      <c r="S157" s="82" t="s">
        <v>835</v>
      </c>
      <c r="T157" s="82" t="s">
        <v>35</v>
      </c>
      <c r="U157" s="82" t="s">
        <v>147</v>
      </c>
      <c r="V157" s="82" t="s">
        <v>40</v>
      </c>
      <c r="W157" s="82" t="s">
        <v>44</v>
      </c>
      <c r="X157" s="82" t="s">
        <v>836</v>
      </c>
      <c r="Y157" s="82"/>
      <c r="Z157" s="82" t="s">
        <v>103</v>
      </c>
      <c r="AA157" s="82" t="s">
        <v>105</v>
      </c>
      <c r="AB157" s="82" t="s">
        <v>45</v>
      </c>
      <c r="AC157" s="82" t="s">
        <v>156</v>
      </c>
      <c r="AD157" s="82" t="s">
        <v>93</v>
      </c>
    </row>
    <row r="158" spans="1:30" s="76" customFormat="1">
      <c r="A158" s="82" t="s">
        <v>39</v>
      </c>
      <c r="B158" s="82">
        <v>7</v>
      </c>
      <c r="C158" s="82" t="s">
        <v>63</v>
      </c>
      <c r="D158" s="82" t="s">
        <v>155</v>
      </c>
      <c r="E158" s="87">
        <v>3.0000000329701499E+19</v>
      </c>
      <c r="F158" s="87">
        <v>3.0000000326093701E+19</v>
      </c>
      <c r="G158" s="87">
        <v>111601149516</v>
      </c>
      <c r="H158" s="82" t="s">
        <v>175</v>
      </c>
      <c r="I158" s="82" t="s">
        <v>175</v>
      </c>
      <c r="J158" s="83">
        <v>44107</v>
      </c>
      <c r="K158" s="83">
        <v>44031</v>
      </c>
      <c r="L158" s="82">
        <f t="shared" si="2"/>
        <v>76</v>
      </c>
      <c r="M158" s="82" t="s">
        <v>33</v>
      </c>
      <c r="N158" s="82">
        <v>813113391380</v>
      </c>
      <c r="O158" s="82" t="s">
        <v>837</v>
      </c>
      <c r="P158" s="82" t="s">
        <v>838</v>
      </c>
      <c r="Q158" s="82" t="s">
        <v>34</v>
      </c>
      <c r="R158" s="82" t="s">
        <v>116</v>
      </c>
      <c r="S158" s="82" t="s">
        <v>839</v>
      </c>
      <c r="T158" s="82" t="s">
        <v>35</v>
      </c>
      <c r="U158" s="82" t="s">
        <v>147</v>
      </c>
      <c r="V158" s="82" t="s">
        <v>40</v>
      </c>
      <c r="W158" s="82" t="s">
        <v>112</v>
      </c>
      <c r="X158" s="82" t="s">
        <v>840</v>
      </c>
      <c r="Y158" s="82"/>
      <c r="Z158" s="82" t="s">
        <v>108</v>
      </c>
      <c r="AA158" s="82"/>
      <c r="AB158" s="82" t="s">
        <v>45</v>
      </c>
      <c r="AC158" s="82"/>
      <c r="AD158" s="82"/>
    </row>
    <row r="159" spans="1:30" s="76" customFormat="1">
      <c r="A159" s="82" t="s">
        <v>28</v>
      </c>
      <c r="B159" s="82">
        <v>33</v>
      </c>
      <c r="C159" s="82" t="s">
        <v>841</v>
      </c>
      <c r="D159" s="82" t="s">
        <v>155</v>
      </c>
      <c r="E159" s="87">
        <v>3.0000000330313101E+19</v>
      </c>
      <c r="F159" s="87">
        <v>3.0000000318934602E+19</v>
      </c>
      <c r="G159" s="87">
        <v>141133104894</v>
      </c>
      <c r="H159" s="82" t="s">
        <v>175</v>
      </c>
      <c r="I159" s="82" t="s">
        <v>175</v>
      </c>
      <c r="J159" s="83">
        <v>44132</v>
      </c>
      <c r="K159" s="83">
        <v>43848</v>
      </c>
      <c r="L159" s="82">
        <f t="shared" si="2"/>
        <v>284</v>
      </c>
      <c r="M159" s="82" t="s">
        <v>47</v>
      </c>
      <c r="N159" s="82">
        <v>87749555758</v>
      </c>
      <c r="O159" s="82" t="s">
        <v>842</v>
      </c>
      <c r="P159" s="82" t="s">
        <v>843</v>
      </c>
      <c r="Q159" s="82" t="s">
        <v>34</v>
      </c>
      <c r="R159" s="82" t="s">
        <v>116</v>
      </c>
      <c r="S159" s="82" t="s">
        <v>844</v>
      </c>
      <c r="T159" s="82" t="s">
        <v>845</v>
      </c>
      <c r="U159" s="82" t="s">
        <v>147</v>
      </c>
      <c r="V159" s="82" t="s">
        <v>40</v>
      </c>
      <c r="W159" s="82" t="s">
        <v>91</v>
      </c>
      <c r="X159" s="82" t="s">
        <v>91</v>
      </c>
      <c r="Y159" s="82"/>
      <c r="Z159" s="82" t="s">
        <v>103</v>
      </c>
      <c r="AA159" s="82" t="s">
        <v>62</v>
      </c>
      <c r="AB159" s="82" t="s">
        <v>92</v>
      </c>
      <c r="AC159" s="82"/>
      <c r="AD159" s="82" t="s">
        <v>93</v>
      </c>
    </row>
    <row r="160" spans="1:30" s="76" customFormat="1">
      <c r="A160" s="82" t="s">
        <v>39</v>
      </c>
      <c r="B160" s="82">
        <v>1</v>
      </c>
      <c r="C160" s="82" t="s">
        <v>79</v>
      </c>
      <c r="D160" s="82" t="s">
        <v>155</v>
      </c>
      <c r="E160" s="87">
        <v>3.00000003303931E+19</v>
      </c>
      <c r="F160" s="87">
        <v>3.0000000325561E+19</v>
      </c>
      <c r="G160" s="87">
        <v>111101104905</v>
      </c>
      <c r="H160" s="82" t="s">
        <v>175</v>
      </c>
      <c r="I160" s="82" t="s">
        <v>175</v>
      </c>
      <c r="J160" s="83">
        <v>44127</v>
      </c>
      <c r="K160" s="83">
        <v>44018</v>
      </c>
      <c r="L160" s="82">
        <f t="shared" si="2"/>
        <v>109</v>
      </c>
      <c r="M160" s="82" t="s">
        <v>72</v>
      </c>
      <c r="N160" s="82">
        <v>81351400077</v>
      </c>
      <c r="O160" s="82" t="s">
        <v>846</v>
      </c>
      <c r="P160" s="82" t="s">
        <v>847</v>
      </c>
      <c r="Q160" s="82" t="s">
        <v>34</v>
      </c>
      <c r="R160" s="82" t="s">
        <v>116</v>
      </c>
      <c r="S160" s="82" t="s">
        <v>848</v>
      </c>
      <c r="T160" s="82" t="s">
        <v>681</v>
      </c>
      <c r="U160" s="82" t="s">
        <v>147</v>
      </c>
      <c r="V160" s="82" t="s">
        <v>40</v>
      </c>
      <c r="W160" s="82" t="s">
        <v>44</v>
      </c>
      <c r="X160" s="82" t="s">
        <v>849</v>
      </c>
      <c r="Y160" s="82"/>
      <c r="Z160" s="82" t="s">
        <v>118</v>
      </c>
      <c r="AA160" s="82" t="s">
        <v>62</v>
      </c>
      <c r="AB160" s="82" t="s">
        <v>45</v>
      </c>
      <c r="AC160" s="82" t="s">
        <v>156</v>
      </c>
      <c r="AD160" s="82" t="s">
        <v>93</v>
      </c>
    </row>
    <row r="161" spans="1:30" s="76" customFormat="1">
      <c r="A161" s="82" t="s">
        <v>48</v>
      </c>
      <c r="B161" s="82">
        <v>16</v>
      </c>
      <c r="C161" s="82" t="s">
        <v>96</v>
      </c>
      <c r="D161" s="82" t="s">
        <v>155</v>
      </c>
      <c r="E161" s="87">
        <v>3.0000000330187198E+19</v>
      </c>
      <c r="F161" s="87">
        <v>3.0000000320820699E+19</v>
      </c>
      <c r="G161" s="87">
        <v>121122216437</v>
      </c>
      <c r="H161" s="82" t="s">
        <v>175</v>
      </c>
      <c r="I161" s="82" t="s">
        <v>175</v>
      </c>
      <c r="J161" s="83">
        <v>44124</v>
      </c>
      <c r="K161" s="83">
        <v>43900</v>
      </c>
      <c r="L161" s="82">
        <f t="shared" si="2"/>
        <v>224</v>
      </c>
      <c r="M161" s="82" t="s">
        <v>33</v>
      </c>
      <c r="N161" s="82">
        <v>8179211027</v>
      </c>
      <c r="O161" s="82" t="s">
        <v>850</v>
      </c>
      <c r="P161" s="82" t="s">
        <v>851</v>
      </c>
      <c r="Q161" s="82" t="s">
        <v>34</v>
      </c>
      <c r="R161" s="82" t="s">
        <v>116</v>
      </c>
      <c r="S161" s="82" t="s">
        <v>852</v>
      </c>
      <c r="T161" s="82" t="s">
        <v>35</v>
      </c>
      <c r="U161" s="82" t="s">
        <v>147</v>
      </c>
      <c r="V161" s="82" t="s">
        <v>40</v>
      </c>
      <c r="W161" s="82" t="s">
        <v>91</v>
      </c>
      <c r="X161" s="82" t="s">
        <v>457</v>
      </c>
      <c r="Y161" s="82"/>
      <c r="Z161" s="82" t="s">
        <v>166</v>
      </c>
      <c r="AA161" s="82" t="s">
        <v>62</v>
      </c>
      <c r="AB161" s="82" t="s">
        <v>45</v>
      </c>
      <c r="AC161" s="82"/>
      <c r="AD161" s="82" t="s">
        <v>93</v>
      </c>
    </row>
    <row r="162" spans="1:30" s="76" customFormat="1">
      <c r="A162" s="82" t="s">
        <v>48</v>
      </c>
      <c r="B162" s="82">
        <v>16</v>
      </c>
      <c r="C162" s="82" t="s">
        <v>96</v>
      </c>
      <c r="D162" s="82" t="s">
        <v>155</v>
      </c>
      <c r="E162" s="87">
        <v>3.0000000329656402E+19</v>
      </c>
      <c r="F162" s="87">
        <v>3.00000003288477E+19</v>
      </c>
      <c r="G162" s="87">
        <v>121112211704</v>
      </c>
      <c r="H162" s="82" t="s">
        <v>175</v>
      </c>
      <c r="I162" s="82" t="s">
        <v>175</v>
      </c>
      <c r="J162" s="83">
        <v>44106</v>
      </c>
      <c r="K162" s="83">
        <v>44089</v>
      </c>
      <c r="L162" s="82">
        <f t="shared" si="2"/>
        <v>17</v>
      </c>
      <c r="M162" s="82" t="s">
        <v>47</v>
      </c>
      <c r="N162" s="82">
        <v>85885804440</v>
      </c>
      <c r="O162" s="82" t="s">
        <v>853</v>
      </c>
      <c r="P162" s="82" t="s">
        <v>854</v>
      </c>
      <c r="Q162" s="82" t="s">
        <v>34</v>
      </c>
      <c r="R162" s="82" t="s">
        <v>116</v>
      </c>
      <c r="S162" s="82" t="s">
        <v>855</v>
      </c>
      <c r="T162" s="82" t="s">
        <v>35</v>
      </c>
      <c r="U162" s="82" t="s">
        <v>147</v>
      </c>
      <c r="V162" s="82" t="s">
        <v>40</v>
      </c>
      <c r="W162" s="82" t="s">
        <v>137</v>
      </c>
      <c r="X162" s="82" t="s">
        <v>856</v>
      </c>
      <c r="Y162" s="82"/>
      <c r="Z162" s="82" t="s">
        <v>109</v>
      </c>
      <c r="AA162" s="82" t="s">
        <v>105</v>
      </c>
      <c r="AB162" s="82" t="s">
        <v>92</v>
      </c>
      <c r="AC162" s="82"/>
      <c r="AD162" s="82" t="s">
        <v>93</v>
      </c>
    </row>
    <row r="163" spans="1:30" s="76" customFormat="1">
      <c r="A163" s="82" t="s">
        <v>60</v>
      </c>
      <c r="B163" s="82">
        <v>42</v>
      </c>
      <c r="C163" s="82" t="s">
        <v>857</v>
      </c>
      <c r="D163" s="82" t="s">
        <v>155</v>
      </c>
      <c r="E163" s="87">
        <v>3.0000000329694999E+19</v>
      </c>
      <c r="F163" s="87">
        <v>3.0000000318062199E+19</v>
      </c>
      <c r="G163" s="87">
        <v>161627211879</v>
      </c>
      <c r="H163" s="82" t="s">
        <v>175</v>
      </c>
      <c r="I163" s="82" t="s">
        <v>175</v>
      </c>
      <c r="J163" s="83">
        <v>44107</v>
      </c>
      <c r="K163" s="83">
        <v>43808</v>
      </c>
      <c r="L163" s="82">
        <f t="shared" si="2"/>
        <v>299</v>
      </c>
      <c r="M163" s="82" t="s">
        <v>72</v>
      </c>
      <c r="N163" s="82">
        <v>81255722238</v>
      </c>
      <c r="O163" s="82" t="s">
        <v>858</v>
      </c>
      <c r="P163" s="82" t="s">
        <v>859</v>
      </c>
      <c r="Q163" s="82" t="s">
        <v>34</v>
      </c>
      <c r="R163" s="82" t="s">
        <v>116</v>
      </c>
      <c r="S163" s="82" t="s">
        <v>860</v>
      </c>
      <c r="T163" s="82" t="s">
        <v>35</v>
      </c>
      <c r="U163" s="82" t="s">
        <v>147</v>
      </c>
      <c r="V163" s="82" t="s">
        <v>56</v>
      </c>
      <c r="W163" s="82" t="s">
        <v>53</v>
      </c>
      <c r="X163" s="82" t="s">
        <v>861</v>
      </c>
      <c r="Y163" s="82"/>
      <c r="Z163" s="82" t="s">
        <v>109</v>
      </c>
      <c r="AA163" s="82" t="s">
        <v>62</v>
      </c>
      <c r="AB163" s="82" t="s">
        <v>45</v>
      </c>
      <c r="AC163" s="82"/>
      <c r="AD163" s="82" t="s">
        <v>93</v>
      </c>
    </row>
    <row r="164" spans="1:30" s="76" customFormat="1">
      <c r="A164" s="82" t="s">
        <v>60</v>
      </c>
      <c r="B164" s="82">
        <v>45</v>
      </c>
      <c r="C164" s="82" t="s">
        <v>61</v>
      </c>
      <c r="D164" s="82" t="s">
        <v>155</v>
      </c>
      <c r="E164" s="87">
        <v>3.0000000330469499E+19</v>
      </c>
      <c r="F164" s="87">
        <v>3.0000000330388398E+19</v>
      </c>
      <c r="G164" s="87">
        <v>161102200706</v>
      </c>
      <c r="H164" s="82" t="s">
        <v>175</v>
      </c>
      <c r="I164" s="82" t="s">
        <v>175</v>
      </c>
      <c r="J164" s="83">
        <v>44131</v>
      </c>
      <c r="K164" s="83">
        <v>44129</v>
      </c>
      <c r="L164" s="82">
        <f t="shared" si="2"/>
        <v>2</v>
      </c>
      <c r="M164" s="82" t="s">
        <v>72</v>
      </c>
      <c r="N164" s="82">
        <v>81298885588</v>
      </c>
      <c r="O164" s="82" t="s">
        <v>862</v>
      </c>
      <c r="P164" s="82" t="s">
        <v>863</v>
      </c>
      <c r="Q164" s="82" t="s">
        <v>34</v>
      </c>
      <c r="R164" s="82" t="s">
        <v>116</v>
      </c>
      <c r="S164" s="82" t="s">
        <v>864</v>
      </c>
      <c r="T164" s="82" t="s">
        <v>35</v>
      </c>
      <c r="U164" s="82" t="s">
        <v>115</v>
      </c>
      <c r="V164" s="82" t="s">
        <v>865</v>
      </c>
      <c r="W164" s="82"/>
      <c r="X164" s="82"/>
      <c r="Y164" s="82"/>
      <c r="Z164" s="82"/>
      <c r="AA164" s="82"/>
      <c r="AB164" s="82"/>
      <c r="AC164" s="82"/>
      <c r="AD164" s="82"/>
    </row>
    <row r="165" spans="1:30" s="76" customFormat="1">
      <c r="A165" s="82" t="s">
        <v>48</v>
      </c>
      <c r="B165" s="82">
        <v>20</v>
      </c>
      <c r="C165" s="82" t="s">
        <v>54</v>
      </c>
      <c r="D165" s="82" t="s">
        <v>155</v>
      </c>
      <c r="E165" s="87">
        <v>3.0000000330550301E+19</v>
      </c>
      <c r="F165" s="87">
        <v>3.0000000323193098E+19</v>
      </c>
      <c r="G165" s="87">
        <v>122848210157</v>
      </c>
      <c r="H165" s="82" t="s">
        <v>175</v>
      </c>
      <c r="I165" s="82" t="s">
        <v>175</v>
      </c>
      <c r="J165" s="83">
        <v>44132</v>
      </c>
      <c r="K165" s="83">
        <v>43966</v>
      </c>
      <c r="L165" s="82">
        <f t="shared" si="2"/>
        <v>166</v>
      </c>
      <c r="M165" s="82" t="s">
        <v>72</v>
      </c>
      <c r="N165" s="82">
        <v>81282412595</v>
      </c>
      <c r="O165" s="82" t="s">
        <v>866</v>
      </c>
      <c r="P165" s="82" t="s">
        <v>867</v>
      </c>
      <c r="Q165" s="82" t="s">
        <v>34</v>
      </c>
      <c r="R165" s="82" t="s">
        <v>116</v>
      </c>
      <c r="S165" s="82" t="s">
        <v>868</v>
      </c>
      <c r="T165" s="82" t="s">
        <v>35</v>
      </c>
      <c r="U165" s="82" t="s">
        <v>147</v>
      </c>
      <c r="V165" s="82" t="s">
        <v>56</v>
      </c>
      <c r="W165" s="82" t="s">
        <v>178</v>
      </c>
      <c r="X165" s="82" t="s">
        <v>179</v>
      </c>
      <c r="Y165" s="82"/>
      <c r="Z165" s="82" t="s">
        <v>109</v>
      </c>
      <c r="AA165" s="82" t="s">
        <v>41</v>
      </c>
      <c r="AB165" s="82" t="s">
        <v>45</v>
      </c>
      <c r="AC165" s="82"/>
      <c r="AD165" s="82" t="s">
        <v>869</v>
      </c>
    </row>
    <row r="166" spans="1:30" s="76" customFormat="1">
      <c r="A166" s="82" t="s">
        <v>46</v>
      </c>
      <c r="B166" s="82">
        <v>38</v>
      </c>
      <c r="C166" s="82" t="s">
        <v>176</v>
      </c>
      <c r="D166" s="82" t="s">
        <v>155</v>
      </c>
      <c r="E166" s="87">
        <v>3.0000000329645998E+19</v>
      </c>
      <c r="F166" s="87">
        <v>3.0000000327936201E+19</v>
      </c>
      <c r="G166" s="87">
        <v>152303298784</v>
      </c>
      <c r="H166" s="82" t="s">
        <v>175</v>
      </c>
      <c r="I166" s="82" t="s">
        <v>175</v>
      </c>
      <c r="J166" s="83">
        <v>44105</v>
      </c>
      <c r="K166" s="83">
        <v>44067</v>
      </c>
      <c r="L166" s="82">
        <f t="shared" si="2"/>
        <v>38</v>
      </c>
      <c r="M166" s="82" t="s">
        <v>72</v>
      </c>
      <c r="N166" s="82">
        <v>8123022660</v>
      </c>
      <c r="O166" s="82" t="s">
        <v>870</v>
      </c>
      <c r="P166" s="82" t="s">
        <v>871</v>
      </c>
      <c r="Q166" s="82" t="s">
        <v>34</v>
      </c>
      <c r="R166" s="82" t="s">
        <v>116</v>
      </c>
      <c r="S166" s="82" t="s">
        <v>872</v>
      </c>
      <c r="T166" s="82" t="s">
        <v>55</v>
      </c>
      <c r="U166" s="82" t="s">
        <v>147</v>
      </c>
      <c r="V166" s="82" t="s">
        <v>94</v>
      </c>
      <c r="W166" s="82" t="s">
        <v>95</v>
      </c>
      <c r="X166" s="82"/>
      <c r="Y166" s="82"/>
      <c r="Z166" s="82"/>
      <c r="AA166" s="82"/>
      <c r="AB166" s="82"/>
      <c r="AC166" s="82"/>
      <c r="AD166" s="82"/>
    </row>
    <row r="167" spans="1:30" s="76" customFormat="1">
      <c r="A167" s="82" t="s">
        <v>48</v>
      </c>
      <c r="B167" s="82">
        <v>16</v>
      </c>
      <c r="C167" s="82" t="s">
        <v>96</v>
      </c>
      <c r="D167" s="82" t="s">
        <v>155</v>
      </c>
      <c r="E167" s="87">
        <v>3.0000000329697198E+19</v>
      </c>
      <c r="F167" s="87">
        <v>3.0000000329036599E+19</v>
      </c>
      <c r="G167" s="87">
        <v>121116202985</v>
      </c>
      <c r="H167" s="82" t="s">
        <v>175</v>
      </c>
      <c r="I167" s="82" t="s">
        <v>175</v>
      </c>
      <c r="J167" s="83">
        <v>44112</v>
      </c>
      <c r="K167" s="83">
        <v>44092</v>
      </c>
      <c r="L167" s="82">
        <f t="shared" si="2"/>
        <v>20</v>
      </c>
      <c r="M167" s="82" t="s">
        <v>72</v>
      </c>
      <c r="N167" s="82">
        <v>8121300211</v>
      </c>
      <c r="O167" s="82" t="s">
        <v>873</v>
      </c>
      <c r="P167" s="82" t="s">
        <v>874</v>
      </c>
      <c r="Q167" s="82" t="s">
        <v>34</v>
      </c>
      <c r="R167" s="82" t="s">
        <v>116</v>
      </c>
      <c r="S167" s="82" t="s">
        <v>875</v>
      </c>
      <c r="T167" s="82" t="s">
        <v>35</v>
      </c>
      <c r="U167" s="82" t="s">
        <v>147</v>
      </c>
      <c r="V167" s="82" t="s">
        <v>94</v>
      </c>
      <c r="W167" s="82" t="s">
        <v>95</v>
      </c>
      <c r="X167" s="82" t="s">
        <v>876</v>
      </c>
      <c r="Y167" s="82"/>
      <c r="Z167" s="82" t="s">
        <v>166</v>
      </c>
      <c r="AA167" s="82" t="s">
        <v>62</v>
      </c>
      <c r="AB167" s="82" t="s">
        <v>38</v>
      </c>
      <c r="AC167" s="82"/>
      <c r="AD167" s="82" t="s">
        <v>877</v>
      </c>
    </row>
    <row r="168" spans="1:30" s="76" customFormat="1">
      <c r="A168" s="82" t="s">
        <v>57</v>
      </c>
      <c r="B168" s="82">
        <v>23</v>
      </c>
      <c r="C168" s="82" t="s">
        <v>64</v>
      </c>
      <c r="D168" s="82" t="s">
        <v>155</v>
      </c>
      <c r="E168" s="87">
        <v>3.0000000330139902E+19</v>
      </c>
      <c r="F168" s="87">
        <v>3.00000003225018E+19</v>
      </c>
      <c r="G168" s="87">
        <v>131185136769</v>
      </c>
      <c r="H168" s="82" t="s">
        <v>175</v>
      </c>
      <c r="I168" s="82" t="s">
        <v>175</v>
      </c>
      <c r="J168" s="83">
        <v>44119</v>
      </c>
      <c r="K168" s="83">
        <v>43953</v>
      </c>
      <c r="L168" s="82">
        <f t="shared" si="2"/>
        <v>166</v>
      </c>
      <c r="M168" s="82" t="s">
        <v>47</v>
      </c>
      <c r="N168" s="82">
        <v>89699929990</v>
      </c>
      <c r="O168" s="82" t="s">
        <v>878</v>
      </c>
      <c r="P168" s="82" t="s">
        <v>879</v>
      </c>
      <c r="Q168" s="82" t="s">
        <v>34</v>
      </c>
      <c r="R168" s="82" t="s">
        <v>116</v>
      </c>
      <c r="S168" s="82" t="s">
        <v>880</v>
      </c>
      <c r="T168" s="82" t="s">
        <v>35</v>
      </c>
      <c r="U168" s="82" t="s">
        <v>147</v>
      </c>
      <c r="V168" s="82" t="s">
        <v>40</v>
      </c>
      <c r="W168" s="82" t="s">
        <v>91</v>
      </c>
      <c r="X168" s="82" t="s">
        <v>193</v>
      </c>
      <c r="Y168" s="82"/>
      <c r="Z168" s="82" t="s">
        <v>109</v>
      </c>
      <c r="AA168" s="82" t="s">
        <v>105</v>
      </c>
      <c r="AB168" s="82" t="s">
        <v>92</v>
      </c>
      <c r="AC168" s="82" t="s">
        <v>156</v>
      </c>
      <c r="AD168" s="82" t="s">
        <v>93</v>
      </c>
    </row>
    <row r="169" spans="1:30" s="76" customFormat="1">
      <c r="A169" s="82" t="s">
        <v>28</v>
      </c>
      <c r="B169" s="82">
        <v>33</v>
      </c>
      <c r="C169" s="82" t="s">
        <v>841</v>
      </c>
      <c r="D169" s="82" t="s">
        <v>155</v>
      </c>
      <c r="E169" s="87">
        <v>3.00000003296872E+19</v>
      </c>
      <c r="F169" s="87">
        <v>3.0000000328224899E+19</v>
      </c>
      <c r="G169" s="87">
        <v>146114111799</v>
      </c>
      <c r="H169" s="82" t="s">
        <v>175</v>
      </c>
      <c r="I169" s="82" t="s">
        <v>175</v>
      </c>
      <c r="J169" s="83">
        <v>44111</v>
      </c>
      <c r="K169" s="83">
        <v>44072</v>
      </c>
      <c r="L169" s="82">
        <f t="shared" si="2"/>
        <v>39</v>
      </c>
      <c r="M169" s="82" t="s">
        <v>33</v>
      </c>
      <c r="N169" s="82">
        <v>89672947400</v>
      </c>
      <c r="O169" s="82" t="s">
        <v>881</v>
      </c>
      <c r="P169" s="82" t="s">
        <v>882</v>
      </c>
      <c r="Q169" s="82" t="s">
        <v>34</v>
      </c>
      <c r="R169" s="82" t="s">
        <v>116</v>
      </c>
      <c r="S169" s="82" t="s">
        <v>883</v>
      </c>
      <c r="T169" s="82" t="s">
        <v>55</v>
      </c>
      <c r="U169" s="82" t="s">
        <v>147</v>
      </c>
      <c r="V169" s="82" t="s">
        <v>56</v>
      </c>
      <c r="W169" s="82" t="s">
        <v>59</v>
      </c>
      <c r="X169" s="82" t="s">
        <v>884</v>
      </c>
      <c r="Y169" s="82"/>
      <c r="Z169" s="82" t="s">
        <v>103</v>
      </c>
      <c r="AA169" s="82" t="s">
        <v>105</v>
      </c>
      <c r="AB169" s="82" t="s">
        <v>45</v>
      </c>
      <c r="AC169" s="82" t="s">
        <v>156</v>
      </c>
      <c r="AD169" s="82" t="s">
        <v>93</v>
      </c>
    </row>
    <row r="170" spans="1:30" s="76" customFormat="1">
      <c r="A170" s="82" t="s">
        <v>46</v>
      </c>
      <c r="B170" s="82">
        <v>39</v>
      </c>
      <c r="C170" s="82" t="s">
        <v>885</v>
      </c>
      <c r="D170" s="82" t="s">
        <v>155</v>
      </c>
      <c r="E170" s="87">
        <v>3.0000000329897398E+19</v>
      </c>
      <c r="F170" s="87">
        <v>3.0000000318763901E+19</v>
      </c>
      <c r="G170" s="87">
        <v>152401201011</v>
      </c>
      <c r="H170" s="82" t="s">
        <v>175</v>
      </c>
      <c r="I170" s="82" t="s">
        <v>175</v>
      </c>
      <c r="J170" s="83">
        <v>44114</v>
      </c>
      <c r="K170" s="83">
        <v>43835</v>
      </c>
      <c r="L170" s="82">
        <f t="shared" si="2"/>
        <v>279</v>
      </c>
      <c r="M170" s="82" t="s">
        <v>72</v>
      </c>
      <c r="N170" s="82">
        <v>8165438903</v>
      </c>
      <c r="O170" s="82" t="s">
        <v>886</v>
      </c>
      <c r="P170" s="82" t="s">
        <v>887</v>
      </c>
      <c r="Q170" s="82" t="s">
        <v>34</v>
      </c>
      <c r="R170" s="82" t="s">
        <v>116</v>
      </c>
      <c r="S170" s="82" t="s">
        <v>888</v>
      </c>
      <c r="T170" s="82" t="s">
        <v>35</v>
      </c>
      <c r="U170" s="82" t="s">
        <v>147</v>
      </c>
      <c r="V170" s="82" t="s">
        <v>94</v>
      </c>
      <c r="W170" s="82" t="s">
        <v>74</v>
      </c>
      <c r="X170" s="82" t="s">
        <v>889</v>
      </c>
      <c r="Y170" s="82"/>
      <c r="Z170" s="82" t="s">
        <v>166</v>
      </c>
      <c r="AA170" s="82"/>
      <c r="AB170" s="82" t="s">
        <v>45</v>
      </c>
      <c r="AC170" s="82"/>
      <c r="AD170" s="82"/>
    </row>
    <row r="171" spans="1:30" s="76" customFormat="1">
      <c r="A171" s="82" t="s">
        <v>39</v>
      </c>
      <c r="B171" s="82">
        <v>3</v>
      </c>
      <c r="C171" s="82" t="s">
        <v>890</v>
      </c>
      <c r="D171" s="82" t="s">
        <v>30</v>
      </c>
      <c r="E171" s="87">
        <v>3.0000000329456001E+19</v>
      </c>
      <c r="F171" s="87">
        <v>3.0000000326934798E+19</v>
      </c>
      <c r="G171" s="87">
        <v>111342111383</v>
      </c>
      <c r="H171" s="82" t="s">
        <v>43</v>
      </c>
      <c r="I171" s="82" t="s">
        <v>43</v>
      </c>
      <c r="J171" s="83">
        <v>44104</v>
      </c>
      <c r="K171" s="83">
        <v>44055</v>
      </c>
      <c r="L171" s="82">
        <f t="shared" si="2"/>
        <v>49</v>
      </c>
      <c r="M171" s="82" t="s">
        <v>72</v>
      </c>
      <c r="N171" s="82">
        <v>81360209273</v>
      </c>
      <c r="O171" s="82" t="s">
        <v>891</v>
      </c>
      <c r="P171" s="82" t="s">
        <v>892</v>
      </c>
      <c r="Q171" s="82" t="s">
        <v>34</v>
      </c>
      <c r="R171" s="82" t="s">
        <v>116</v>
      </c>
      <c r="S171" s="82" t="s">
        <v>893</v>
      </c>
      <c r="T171" s="82" t="s">
        <v>35</v>
      </c>
      <c r="U171" s="82" t="s">
        <v>147</v>
      </c>
      <c r="V171" s="82" t="s">
        <v>40</v>
      </c>
      <c r="W171" s="82" t="s">
        <v>91</v>
      </c>
      <c r="X171" s="82" t="s">
        <v>171</v>
      </c>
      <c r="Y171" s="82"/>
      <c r="Z171" s="82" t="s">
        <v>108</v>
      </c>
      <c r="AA171" s="82" t="s">
        <v>41</v>
      </c>
      <c r="AB171" s="82" t="s">
        <v>45</v>
      </c>
      <c r="AC171" s="82" t="s">
        <v>156</v>
      </c>
      <c r="AD171" s="82" t="s">
        <v>93</v>
      </c>
    </row>
    <row r="172" spans="1:30" s="76" customFormat="1">
      <c r="A172" s="82" t="s">
        <v>28</v>
      </c>
      <c r="B172" s="82">
        <v>31</v>
      </c>
      <c r="C172" s="82" t="s">
        <v>83</v>
      </c>
      <c r="D172" s="82" t="s">
        <v>30</v>
      </c>
      <c r="E172" s="87">
        <v>3.00000003287779E+19</v>
      </c>
      <c r="F172" s="87">
        <v>3.0000000328340599E+19</v>
      </c>
      <c r="G172" s="87">
        <v>141593100976</v>
      </c>
      <c r="H172" s="82" t="s">
        <v>50</v>
      </c>
      <c r="I172" s="82" t="s">
        <v>50</v>
      </c>
      <c r="J172" s="83">
        <v>44085</v>
      </c>
      <c r="K172" s="83">
        <v>44075</v>
      </c>
      <c r="L172" s="82">
        <f t="shared" si="2"/>
        <v>10</v>
      </c>
      <c r="M172" s="82" t="s">
        <v>72</v>
      </c>
      <c r="N172" s="82">
        <v>89508784342</v>
      </c>
      <c r="O172" s="82" t="s">
        <v>894</v>
      </c>
      <c r="P172" s="82" t="s">
        <v>895</v>
      </c>
      <c r="Q172" s="82" t="s">
        <v>34</v>
      </c>
      <c r="R172" s="82" t="s">
        <v>116</v>
      </c>
      <c r="S172" s="88" t="s">
        <v>896</v>
      </c>
      <c r="T172" s="82" t="s">
        <v>35</v>
      </c>
      <c r="U172" s="82" t="s">
        <v>147</v>
      </c>
      <c r="V172" s="82" t="s">
        <v>94</v>
      </c>
      <c r="W172" s="82" t="s">
        <v>95</v>
      </c>
      <c r="X172" s="82"/>
      <c r="Y172" s="82"/>
      <c r="Z172" s="82"/>
      <c r="AA172" s="82"/>
      <c r="AB172" s="82"/>
      <c r="AC172" s="85"/>
      <c r="AD172" s="82"/>
    </row>
    <row r="173" spans="1:30" s="76" customFormat="1">
      <c r="A173" s="82" t="s">
        <v>48</v>
      </c>
      <c r="B173" s="82">
        <v>13</v>
      </c>
      <c r="C173" s="82" t="s">
        <v>209</v>
      </c>
      <c r="D173" s="82" t="s">
        <v>30</v>
      </c>
      <c r="E173" s="87">
        <v>3.00000003281384E+19</v>
      </c>
      <c r="F173" s="87">
        <v>3.0000000321522299E+19</v>
      </c>
      <c r="G173" s="134" t="s">
        <v>897</v>
      </c>
      <c r="H173" s="82" t="s">
        <v>87</v>
      </c>
      <c r="I173" s="82" t="s">
        <v>87</v>
      </c>
      <c r="J173" s="83">
        <v>44074</v>
      </c>
      <c r="K173" s="83">
        <v>43924</v>
      </c>
      <c r="L173" s="82">
        <f t="shared" si="2"/>
        <v>150</v>
      </c>
      <c r="M173" s="82" t="s">
        <v>33</v>
      </c>
      <c r="N173" s="82">
        <v>81511102473</v>
      </c>
      <c r="O173" s="82" t="s">
        <v>898</v>
      </c>
      <c r="P173" s="82" t="s">
        <v>898</v>
      </c>
      <c r="Q173" s="82" t="s">
        <v>34</v>
      </c>
      <c r="R173" s="82" t="s">
        <v>32</v>
      </c>
      <c r="S173" s="82" t="s">
        <v>899</v>
      </c>
      <c r="T173" s="82" t="s">
        <v>35</v>
      </c>
      <c r="U173" s="82" t="s">
        <v>147</v>
      </c>
      <c r="V173" s="82" t="s">
        <v>40</v>
      </c>
      <c r="W173" s="82" t="s">
        <v>165</v>
      </c>
      <c r="X173" s="82" t="s">
        <v>900</v>
      </c>
      <c r="Y173" s="82"/>
      <c r="Z173" s="82" t="s">
        <v>103</v>
      </c>
      <c r="AA173" s="82" t="s">
        <v>105</v>
      </c>
      <c r="AB173" s="82" t="s">
        <v>901</v>
      </c>
      <c r="AC173" s="82"/>
      <c r="AD173" s="82" t="s">
        <v>93</v>
      </c>
    </row>
    <row r="174" spans="1:30" s="76" customFormat="1">
      <c r="A174" s="82" t="s">
        <v>39</v>
      </c>
      <c r="B174" s="82">
        <v>4</v>
      </c>
      <c r="C174" s="82" t="s">
        <v>741</v>
      </c>
      <c r="D174" s="82" t="s">
        <v>30</v>
      </c>
      <c r="E174" s="87">
        <v>3.0000000328314401E+19</v>
      </c>
      <c r="F174" s="87">
        <v>3.00000003282227E+19</v>
      </c>
      <c r="G174" s="87">
        <v>111402100554</v>
      </c>
      <c r="H174" s="82" t="s">
        <v>65</v>
      </c>
      <c r="I174" s="82" t="s">
        <v>65</v>
      </c>
      <c r="J174" s="83">
        <v>44075</v>
      </c>
      <c r="K174" s="83">
        <v>44074</v>
      </c>
      <c r="L174" s="82">
        <f t="shared" si="2"/>
        <v>1</v>
      </c>
      <c r="M174" s="82" t="s">
        <v>72</v>
      </c>
      <c r="N174" s="82">
        <v>751775532</v>
      </c>
      <c r="O174" s="85" t="s">
        <v>902</v>
      </c>
      <c r="P174" s="82" t="s">
        <v>903</v>
      </c>
      <c r="Q174" s="82" t="s">
        <v>34</v>
      </c>
      <c r="R174" s="82" t="s">
        <v>116</v>
      </c>
      <c r="S174" s="85" t="s">
        <v>904</v>
      </c>
      <c r="T174" s="85" t="s">
        <v>55</v>
      </c>
      <c r="U174" s="82" t="s">
        <v>147</v>
      </c>
      <c r="V174" s="85" t="s">
        <v>67</v>
      </c>
      <c r="W174" s="85" t="s">
        <v>159</v>
      </c>
      <c r="X174" s="85" t="s">
        <v>905</v>
      </c>
      <c r="Y174" s="82"/>
      <c r="Z174" s="85" t="s">
        <v>108</v>
      </c>
      <c r="AA174" s="85" t="s">
        <v>62</v>
      </c>
      <c r="AB174" s="85" t="s">
        <v>45</v>
      </c>
      <c r="AC174" s="82" t="s">
        <v>156</v>
      </c>
      <c r="AD174" s="82" t="s">
        <v>93</v>
      </c>
    </row>
    <row r="175" spans="1:30" s="76" customFormat="1">
      <c r="A175" s="82" t="s">
        <v>28</v>
      </c>
      <c r="B175" s="82">
        <v>27</v>
      </c>
      <c r="C175" s="82" t="s">
        <v>29</v>
      </c>
      <c r="D175" s="82" t="s">
        <v>30</v>
      </c>
      <c r="E175" s="87">
        <v>3.0000000328398598E+19</v>
      </c>
      <c r="F175" s="87">
        <v>3.0000000321932599E+19</v>
      </c>
      <c r="G175" s="87">
        <v>142212111713</v>
      </c>
      <c r="H175" s="82" t="s">
        <v>50</v>
      </c>
      <c r="I175" s="82" t="s">
        <v>50</v>
      </c>
      <c r="J175" s="83">
        <v>44077</v>
      </c>
      <c r="K175" s="83">
        <v>43935</v>
      </c>
      <c r="L175" s="82">
        <f t="shared" si="2"/>
        <v>142</v>
      </c>
      <c r="M175" s="82" t="s">
        <v>72</v>
      </c>
      <c r="N175" s="82">
        <v>87830317953</v>
      </c>
      <c r="O175" s="85" t="s">
        <v>906</v>
      </c>
      <c r="P175" s="82" t="s">
        <v>907</v>
      </c>
      <c r="Q175" s="82" t="s">
        <v>34</v>
      </c>
      <c r="R175" s="82" t="s">
        <v>116</v>
      </c>
      <c r="S175" s="82" t="s">
        <v>908</v>
      </c>
      <c r="T175" s="85" t="s">
        <v>35</v>
      </c>
      <c r="U175" s="82" t="s">
        <v>147</v>
      </c>
      <c r="V175" s="85" t="s">
        <v>56</v>
      </c>
      <c r="W175" s="85" t="s">
        <v>80</v>
      </c>
      <c r="X175" s="85" t="s">
        <v>909</v>
      </c>
      <c r="Y175" s="82"/>
      <c r="Z175" s="85" t="s">
        <v>108</v>
      </c>
      <c r="AA175" s="85" t="s">
        <v>62</v>
      </c>
      <c r="AB175" s="85" t="s">
        <v>92</v>
      </c>
      <c r="AC175" s="82" t="s">
        <v>156</v>
      </c>
      <c r="AD175" s="82" t="s">
        <v>93</v>
      </c>
    </row>
    <row r="176" spans="1:30" s="76" customFormat="1">
      <c r="A176" s="82" t="s">
        <v>48</v>
      </c>
      <c r="B176" s="82">
        <v>16</v>
      </c>
      <c r="C176" s="82" t="s">
        <v>96</v>
      </c>
      <c r="D176" s="82" t="s">
        <v>30</v>
      </c>
      <c r="E176" s="87">
        <v>3.0000000327207399E+19</v>
      </c>
      <c r="F176" s="87">
        <v>3.0000000316893499E+19</v>
      </c>
      <c r="G176" s="87">
        <v>122101200421</v>
      </c>
      <c r="H176" s="82" t="s">
        <v>50</v>
      </c>
      <c r="I176" s="82" t="s">
        <v>50</v>
      </c>
      <c r="J176" s="83">
        <v>44083</v>
      </c>
      <c r="K176" s="83">
        <v>43766</v>
      </c>
      <c r="L176" s="82">
        <f t="shared" si="2"/>
        <v>317</v>
      </c>
      <c r="M176" s="82" t="s">
        <v>72</v>
      </c>
      <c r="N176" s="82">
        <v>81310722741</v>
      </c>
      <c r="O176" s="82" t="s">
        <v>910</v>
      </c>
      <c r="P176" s="82" t="s">
        <v>910</v>
      </c>
      <c r="Q176" s="82" t="s">
        <v>34</v>
      </c>
      <c r="R176" s="82" t="s">
        <v>116</v>
      </c>
      <c r="S176" s="82" t="s">
        <v>911</v>
      </c>
      <c r="T176" s="85" t="s">
        <v>35</v>
      </c>
      <c r="U176" s="82" t="s">
        <v>147</v>
      </c>
      <c r="V176" s="85" t="s">
        <v>56</v>
      </c>
      <c r="W176" s="85" t="s">
        <v>80</v>
      </c>
      <c r="X176" s="85" t="s">
        <v>697</v>
      </c>
      <c r="Y176" s="82"/>
      <c r="Z176" s="85" t="s">
        <v>108</v>
      </c>
      <c r="AA176" s="85" t="s">
        <v>62</v>
      </c>
      <c r="AB176" s="85" t="s">
        <v>45</v>
      </c>
      <c r="AC176" s="85" t="s">
        <v>306</v>
      </c>
      <c r="AD176" s="85" t="s">
        <v>912</v>
      </c>
    </row>
    <row r="177" spans="1:30" s="76" customFormat="1">
      <c r="A177" s="82" t="s">
        <v>48</v>
      </c>
      <c r="B177" s="82">
        <v>14</v>
      </c>
      <c r="C177" s="82" t="s">
        <v>419</v>
      </c>
      <c r="D177" s="82" t="s">
        <v>30</v>
      </c>
      <c r="E177" s="87">
        <v>3.0000000327888298E+19</v>
      </c>
      <c r="F177" s="87">
        <v>3.0000000322226E+19</v>
      </c>
      <c r="G177" s="87">
        <v>121661007626</v>
      </c>
      <c r="H177" s="82" t="s">
        <v>50</v>
      </c>
      <c r="I177" s="82" t="s">
        <v>50</v>
      </c>
      <c r="J177" s="83">
        <v>44067</v>
      </c>
      <c r="K177" s="83">
        <v>43943</v>
      </c>
      <c r="L177" s="82">
        <f t="shared" si="2"/>
        <v>124</v>
      </c>
      <c r="M177" s="82" t="s">
        <v>33</v>
      </c>
      <c r="N177" s="82">
        <v>81519193663</v>
      </c>
      <c r="O177" s="82" t="s">
        <v>913</v>
      </c>
      <c r="P177" s="82" t="s">
        <v>913</v>
      </c>
      <c r="Q177" s="82" t="s">
        <v>34</v>
      </c>
      <c r="R177" s="82" t="s">
        <v>32</v>
      </c>
      <c r="S177" s="82" t="s">
        <v>914</v>
      </c>
      <c r="T177" s="82" t="s">
        <v>35</v>
      </c>
      <c r="U177" s="82" t="s">
        <v>147</v>
      </c>
      <c r="V177" s="82" t="s">
        <v>40</v>
      </c>
      <c r="W177" s="82" t="s">
        <v>165</v>
      </c>
      <c r="X177" s="82" t="s">
        <v>915</v>
      </c>
      <c r="Y177" s="82"/>
      <c r="Z177" s="82" t="s">
        <v>108</v>
      </c>
      <c r="AA177" s="82" t="s">
        <v>105</v>
      </c>
      <c r="AB177" s="82" t="s">
        <v>45</v>
      </c>
      <c r="AC177" s="82"/>
      <c r="AD177" s="82" t="s">
        <v>916</v>
      </c>
    </row>
    <row r="178" spans="1:30" s="76" customFormat="1">
      <c r="A178" s="82" t="s">
        <v>48</v>
      </c>
      <c r="B178" s="82">
        <v>17</v>
      </c>
      <c r="C178" s="82" t="s">
        <v>49</v>
      </c>
      <c r="D178" s="82" t="s">
        <v>30</v>
      </c>
      <c r="E178" s="87">
        <v>3.0000000328998601E+19</v>
      </c>
      <c r="F178" s="87">
        <v>3.0000000324066398E+19</v>
      </c>
      <c r="G178" s="87">
        <v>122430204038</v>
      </c>
      <c r="H178" s="82" t="s">
        <v>76</v>
      </c>
      <c r="I178" s="82" t="s">
        <v>76</v>
      </c>
      <c r="J178" s="83">
        <v>44095</v>
      </c>
      <c r="K178" s="83">
        <v>43990</v>
      </c>
      <c r="L178" s="82">
        <f t="shared" si="2"/>
        <v>105</v>
      </c>
      <c r="M178" s="82" t="s">
        <v>72</v>
      </c>
      <c r="N178" s="82">
        <v>81210080498</v>
      </c>
      <c r="O178" s="82" t="s">
        <v>917</v>
      </c>
      <c r="P178" s="82" t="s">
        <v>917</v>
      </c>
      <c r="Q178" s="82" t="s">
        <v>34</v>
      </c>
      <c r="R178" s="82" t="s">
        <v>116</v>
      </c>
      <c r="S178" s="82" t="s">
        <v>918</v>
      </c>
      <c r="T178" s="85" t="s">
        <v>35</v>
      </c>
      <c r="U178" s="82" t="s">
        <v>147</v>
      </c>
      <c r="V178" s="82" t="s">
        <v>40</v>
      </c>
      <c r="W178" s="82" t="s">
        <v>91</v>
      </c>
      <c r="X178" s="85" t="s">
        <v>184</v>
      </c>
      <c r="Y178" s="82"/>
      <c r="Z178" s="85" t="s">
        <v>109</v>
      </c>
      <c r="AA178" s="85" t="s">
        <v>41</v>
      </c>
      <c r="AB178" s="82" t="s">
        <v>38</v>
      </c>
      <c r="AC178" s="85" t="s">
        <v>172</v>
      </c>
      <c r="AD178" s="85" t="s">
        <v>919</v>
      </c>
    </row>
    <row r="179" spans="1:30" s="76" customFormat="1">
      <c r="A179" s="82" t="s">
        <v>48</v>
      </c>
      <c r="B179" s="82">
        <v>17</v>
      </c>
      <c r="C179" s="82" t="s">
        <v>49</v>
      </c>
      <c r="D179" s="82" t="s">
        <v>30</v>
      </c>
      <c r="E179" s="87">
        <v>3.00000003286079E+19</v>
      </c>
      <c r="F179" s="87">
        <v>3.0000000327054299E+19</v>
      </c>
      <c r="G179" s="87">
        <v>131627119258</v>
      </c>
      <c r="H179" s="82" t="s">
        <v>43</v>
      </c>
      <c r="I179" s="82" t="s">
        <v>43</v>
      </c>
      <c r="J179" s="83">
        <v>44081</v>
      </c>
      <c r="K179" s="83">
        <v>44051</v>
      </c>
      <c r="L179" s="82">
        <f t="shared" si="2"/>
        <v>30</v>
      </c>
      <c r="M179" s="82" t="s">
        <v>72</v>
      </c>
      <c r="N179" s="82">
        <v>82114421425</v>
      </c>
      <c r="O179" s="85" t="s">
        <v>920</v>
      </c>
      <c r="P179" s="82" t="s">
        <v>920</v>
      </c>
      <c r="Q179" s="82" t="s">
        <v>34</v>
      </c>
      <c r="R179" s="82" t="s">
        <v>116</v>
      </c>
      <c r="S179" s="85" t="s">
        <v>921</v>
      </c>
      <c r="T179" s="85" t="s">
        <v>97</v>
      </c>
      <c r="U179" s="82" t="s">
        <v>115</v>
      </c>
      <c r="V179" s="85" t="s">
        <v>922</v>
      </c>
      <c r="W179" s="82"/>
      <c r="X179" s="82"/>
      <c r="Y179" s="82"/>
      <c r="Z179" s="82"/>
      <c r="AA179" s="82"/>
      <c r="AB179" s="82"/>
      <c r="AC179" s="82"/>
      <c r="AD179" s="82"/>
    </row>
    <row r="180" spans="1:30" s="76" customFormat="1">
      <c r="A180" s="82" t="s">
        <v>39</v>
      </c>
      <c r="B180" s="82">
        <v>7</v>
      </c>
      <c r="C180" s="82" t="s">
        <v>63</v>
      </c>
      <c r="D180" s="82" t="s">
        <v>30</v>
      </c>
      <c r="E180" s="87">
        <v>3.0000000328717001E+19</v>
      </c>
      <c r="F180" s="87">
        <v>3.0000000321862799E+19</v>
      </c>
      <c r="G180" s="87">
        <v>111601156094</v>
      </c>
      <c r="H180" s="82" t="s">
        <v>43</v>
      </c>
      <c r="I180" s="82" t="s">
        <v>43</v>
      </c>
      <c r="J180" s="83">
        <v>44085</v>
      </c>
      <c r="K180" s="83">
        <v>43933</v>
      </c>
      <c r="L180" s="82">
        <f t="shared" si="2"/>
        <v>152</v>
      </c>
      <c r="M180" s="82" t="s">
        <v>33</v>
      </c>
      <c r="N180" s="82">
        <v>85265436767</v>
      </c>
      <c r="O180" s="82" t="s">
        <v>923</v>
      </c>
      <c r="P180" s="82" t="s">
        <v>923</v>
      </c>
      <c r="Q180" s="82" t="s">
        <v>34</v>
      </c>
      <c r="R180" s="82" t="s">
        <v>924</v>
      </c>
      <c r="S180" s="82" t="s">
        <v>925</v>
      </c>
      <c r="T180" s="85" t="s">
        <v>35</v>
      </c>
      <c r="U180" s="82" t="s">
        <v>147</v>
      </c>
      <c r="V180" s="85" t="s">
        <v>56</v>
      </c>
      <c r="W180" s="85" t="s">
        <v>59</v>
      </c>
      <c r="X180" s="85" t="s">
        <v>926</v>
      </c>
      <c r="Y180" s="82"/>
      <c r="Z180" s="85" t="s">
        <v>166</v>
      </c>
      <c r="AA180" s="85" t="s">
        <v>105</v>
      </c>
      <c r="AB180" s="85" t="s">
        <v>92</v>
      </c>
      <c r="AC180" s="82"/>
      <c r="AD180" s="82" t="s">
        <v>93</v>
      </c>
    </row>
    <row r="181" spans="1:30" s="76" customFormat="1">
      <c r="A181" s="82" t="s">
        <v>57</v>
      </c>
      <c r="B181" s="82">
        <v>22</v>
      </c>
      <c r="C181" s="82" t="s">
        <v>812</v>
      </c>
      <c r="D181" s="82" t="s">
        <v>30</v>
      </c>
      <c r="E181" s="87">
        <v>3.00000003293102E+19</v>
      </c>
      <c r="F181" s="87">
        <v>3.00000003201927E+19</v>
      </c>
      <c r="G181" s="87">
        <v>131314110504</v>
      </c>
      <c r="H181" s="82" t="s">
        <v>50</v>
      </c>
      <c r="I181" s="82" t="s">
        <v>50</v>
      </c>
      <c r="J181" s="83">
        <v>44098</v>
      </c>
      <c r="K181" s="83">
        <v>43882</v>
      </c>
      <c r="L181" s="82">
        <f t="shared" si="2"/>
        <v>216</v>
      </c>
      <c r="M181" s="82" t="s">
        <v>33</v>
      </c>
      <c r="N181" s="82">
        <v>87720255666</v>
      </c>
      <c r="O181" s="82" t="s">
        <v>927</v>
      </c>
      <c r="P181" s="82" t="s">
        <v>927</v>
      </c>
      <c r="Q181" s="82" t="s">
        <v>34</v>
      </c>
      <c r="R181" s="82" t="s">
        <v>924</v>
      </c>
      <c r="S181" s="82" t="s">
        <v>928</v>
      </c>
      <c r="T181" s="85" t="s">
        <v>35</v>
      </c>
      <c r="U181" s="82" t="s">
        <v>147</v>
      </c>
      <c r="V181" s="82" t="s">
        <v>40</v>
      </c>
      <c r="W181" s="82" t="s">
        <v>91</v>
      </c>
      <c r="X181" s="85" t="s">
        <v>214</v>
      </c>
      <c r="Y181" s="82"/>
      <c r="Z181" s="85" t="s">
        <v>166</v>
      </c>
      <c r="AA181" s="85" t="s">
        <v>62</v>
      </c>
      <c r="AB181" s="85" t="s">
        <v>92</v>
      </c>
      <c r="AC181" s="82"/>
      <c r="AD181" s="85" t="s">
        <v>929</v>
      </c>
    </row>
    <row r="182" spans="1:30" s="76" customFormat="1">
      <c r="A182" s="82" t="s">
        <v>57</v>
      </c>
      <c r="B182" s="82">
        <v>22</v>
      </c>
      <c r="C182" s="82" t="s">
        <v>812</v>
      </c>
      <c r="D182" s="82" t="s">
        <v>30</v>
      </c>
      <c r="E182" s="87">
        <v>3.00000003293556E+19</v>
      </c>
      <c r="F182" s="87">
        <v>3.0000000318013899E+19</v>
      </c>
      <c r="G182" s="87">
        <v>131312138979</v>
      </c>
      <c r="H182" s="82" t="s">
        <v>50</v>
      </c>
      <c r="I182" s="82" t="s">
        <v>50</v>
      </c>
      <c r="J182" s="83">
        <v>44099</v>
      </c>
      <c r="K182" s="83">
        <v>43806</v>
      </c>
      <c r="L182" s="82">
        <f t="shared" si="2"/>
        <v>293</v>
      </c>
      <c r="M182" s="82" t="s">
        <v>33</v>
      </c>
      <c r="N182" s="82">
        <v>81222078785</v>
      </c>
      <c r="O182" s="82" t="s">
        <v>930</v>
      </c>
      <c r="P182" s="82" t="s">
        <v>930</v>
      </c>
      <c r="Q182" s="82" t="s">
        <v>34</v>
      </c>
      <c r="R182" s="82" t="s">
        <v>924</v>
      </c>
      <c r="S182" s="82" t="s">
        <v>931</v>
      </c>
      <c r="T182" s="85" t="s">
        <v>35</v>
      </c>
      <c r="U182" s="82" t="s">
        <v>147</v>
      </c>
      <c r="V182" s="82" t="s">
        <v>94</v>
      </c>
      <c r="W182" s="82" t="s">
        <v>74</v>
      </c>
      <c r="X182" s="85" t="s">
        <v>186</v>
      </c>
      <c r="Y182" s="82"/>
      <c r="Z182" s="85" t="s">
        <v>166</v>
      </c>
      <c r="AA182" s="85" t="s">
        <v>105</v>
      </c>
      <c r="AB182" s="85" t="s">
        <v>92</v>
      </c>
      <c r="AC182" s="85" t="s">
        <v>306</v>
      </c>
      <c r="AD182" s="82" t="s">
        <v>93</v>
      </c>
    </row>
    <row r="183" spans="1:30" s="76" customFormat="1">
      <c r="A183" s="82" t="s">
        <v>57</v>
      </c>
      <c r="B183" s="82">
        <v>25</v>
      </c>
      <c r="C183" s="82" t="s">
        <v>81</v>
      </c>
      <c r="D183" s="82" t="s">
        <v>30</v>
      </c>
      <c r="E183" s="87">
        <v>3.0000000329053798E+19</v>
      </c>
      <c r="F183" s="87">
        <v>3.00000003258979E+19</v>
      </c>
      <c r="G183" s="87">
        <v>131239115713</v>
      </c>
      <c r="H183" s="82" t="s">
        <v>50</v>
      </c>
      <c r="I183" s="82" t="s">
        <v>50</v>
      </c>
      <c r="J183" s="83">
        <v>44092</v>
      </c>
      <c r="K183" s="83">
        <v>44023</v>
      </c>
      <c r="L183" s="82">
        <f t="shared" si="2"/>
        <v>69</v>
      </c>
      <c r="M183" s="82" t="s">
        <v>33</v>
      </c>
      <c r="N183" s="82">
        <v>895700622620</v>
      </c>
      <c r="O183" s="85" t="s">
        <v>932</v>
      </c>
      <c r="P183" s="82" t="s">
        <v>932</v>
      </c>
      <c r="Q183" s="82" t="s">
        <v>34</v>
      </c>
      <c r="R183" s="82" t="s">
        <v>32</v>
      </c>
      <c r="S183" s="85" t="s">
        <v>933</v>
      </c>
      <c r="T183" s="85" t="s">
        <v>35</v>
      </c>
      <c r="U183" s="82" t="s">
        <v>147</v>
      </c>
      <c r="V183" s="82" t="s">
        <v>40</v>
      </c>
      <c r="W183" s="82" t="s">
        <v>91</v>
      </c>
      <c r="X183" s="85" t="s">
        <v>111</v>
      </c>
      <c r="Y183" s="82"/>
      <c r="Z183" s="85" t="s">
        <v>110</v>
      </c>
      <c r="AA183" s="85" t="s">
        <v>105</v>
      </c>
      <c r="AB183" s="85" t="s">
        <v>92</v>
      </c>
      <c r="AC183" s="82"/>
      <c r="AD183" s="82" t="s">
        <v>93</v>
      </c>
    </row>
    <row r="184" spans="1:30" s="76" customFormat="1">
      <c r="A184" s="89" t="s">
        <v>39</v>
      </c>
      <c r="B184" s="89">
        <v>1</v>
      </c>
      <c r="C184" s="89" t="s">
        <v>79</v>
      </c>
      <c r="D184" s="89" t="s">
        <v>30</v>
      </c>
      <c r="E184" s="132">
        <v>3.00000003269736E+19</v>
      </c>
      <c r="F184" s="132">
        <v>3.0000000322632999E+19</v>
      </c>
      <c r="G184" s="132">
        <v>111102106137</v>
      </c>
      <c r="H184" s="89" t="s">
        <v>50</v>
      </c>
      <c r="I184" s="89" t="s">
        <v>50</v>
      </c>
      <c r="J184" s="90">
        <v>44047</v>
      </c>
      <c r="K184" s="90">
        <v>43953</v>
      </c>
      <c r="L184" s="82">
        <f t="shared" si="2"/>
        <v>94</v>
      </c>
      <c r="M184" s="89" t="s">
        <v>33</v>
      </c>
      <c r="N184" s="89">
        <v>81385126126</v>
      </c>
      <c r="O184" s="89" t="s">
        <v>934</v>
      </c>
      <c r="P184" s="89" t="s">
        <v>934</v>
      </c>
      <c r="Q184" s="82" t="s">
        <v>34</v>
      </c>
      <c r="R184" s="91" t="s">
        <v>32</v>
      </c>
      <c r="S184" s="89" t="s">
        <v>935</v>
      </c>
      <c r="T184" s="91" t="s">
        <v>35</v>
      </c>
      <c r="U184" s="82" t="s">
        <v>147</v>
      </c>
      <c r="V184" s="82" t="s">
        <v>40</v>
      </c>
      <c r="W184" s="82" t="s">
        <v>91</v>
      </c>
      <c r="X184" s="91" t="s">
        <v>936</v>
      </c>
      <c r="Y184" s="89"/>
      <c r="Z184" s="91" t="s">
        <v>166</v>
      </c>
      <c r="AA184" s="82" t="s">
        <v>62</v>
      </c>
      <c r="AB184" s="91" t="s">
        <v>92</v>
      </c>
      <c r="AC184" s="89"/>
      <c r="AD184" s="91"/>
    </row>
    <row r="185" spans="1:30" s="76" customFormat="1">
      <c r="A185" s="82" t="s">
        <v>46</v>
      </c>
      <c r="B185" s="82">
        <v>39</v>
      </c>
      <c r="C185" s="82" t="s">
        <v>885</v>
      </c>
      <c r="D185" s="82" t="s">
        <v>30</v>
      </c>
      <c r="E185" s="87">
        <v>3.00000003271982E+19</v>
      </c>
      <c r="F185" s="87">
        <v>3.0000000323578298E+19</v>
      </c>
      <c r="G185" s="87">
        <v>152401204105</v>
      </c>
      <c r="H185" s="82" t="s">
        <v>50</v>
      </c>
      <c r="I185" s="82" t="s">
        <v>50</v>
      </c>
      <c r="J185" s="83">
        <v>44051</v>
      </c>
      <c r="K185" s="83">
        <v>43977</v>
      </c>
      <c r="L185" s="82">
        <f t="shared" si="2"/>
        <v>74</v>
      </c>
      <c r="M185" s="82" t="s">
        <v>33</v>
      </c>
      <c r="N185" s="82">
        <v>83117633864</v>
      </c>
      <c r="O185" s="82" t="s">
        <v>938</v>
      </c>
      <c r="P185" s="82" t="s">
        <v>938</v>
      </c>
      <c r="Q185" s="92" t="s">
        <v>34</v>
      </c>
      <c r="R185" s="82" t="s">
        <v>114</v>
      </c>
      <c r="S185" s="82" t="s">
        <v>939</v>
      </c>
      <c r="T185" s="85" t="s">
        <v>35</v>
      </c>
      <c r="U185" s="82" t="s">
        <v>147</v>
      </c>
      <c r="V185" s="82" t="s">
        <v>40</v>
      </c>
      <c r="W185" s="82" t="s">
        <v>91</v>
      </c>
      <c r="X185" s="85" t="s">
        <v>940</v>
      </c>
      <c r="Y185" s="82"/>
      <c r="Z185" s="85" t="s">
        <v>109</v>
      </c>
      <c r="AA185" s="85" t="s">
        <v>105</v>
      </c>
      <c r="AB185" s="85" t="s">
        <v>45</v>
      </c>
      <c r="AC185" s="82"/>
      <c r="AD185" s="82" t="s">
        <v>93</v>
      </c>
    </row>
    <row r="186" spans="1:30" s="76" customFormat="1">
      <c r="A186" s="82" t="s">
        <v>39</v>
      </c>
      <c r="B186" s="82">
        <v>1</v>
      </c>
      <c r="C186" s="82" t="s">
        <v>79</v>
      </c>
      <c r="D186" s="82" t="s">
        <v>30</v>
      </c>
      <c r="E186" s="87">
        <v>3.0000000329001599E+19</v>
      </c>
      <c r="F186" s="87">
        <v>3.0000000328975499E+19</v>
      </c>
      <c r="G186" s="87">
        <v>111101112450</v>
      </c>
      <c r="H186" s="82" t="s">
        <v>50</v>
      </c>
      <c r="I186" s="82" t="s">
        <v>50</v>
      </c>
      <c r="J186" s="83">
        <v>44091</v>
      </c>
      <c r="K186" s="83">
        <v>44091</v>
      </c>
      <c r="L186" s="82">
        <f t="shared" si="2"/>
        <v>0</v>
      </c>
      <c r="M186" s="82" t="s">
        <v>33</v>
      </c>
      <c r="N186" s="82">
        <v>81260478048</v>
      </c>
      <c r="O186" s="82" t="s">
        <v>941</v>
      </c>
      <c r="P186" s="82" t="s">
        <v>941</v>
      </c>
      <c r="Q186" s="82" t="s">
        <v>34</v>
      </c>
      <c r="R186" s="82" t="s">
        <v>32</v>
      </c>
      <c r="S186" s="82" t="s">
        <v>942</v>
      </c>
      <c r="T186" s="82" t="s">
        <v>35</v>
      </c>
      <c r="U186" s="82" t="s">
        <v>147</v>
      </c>
      <c r="V186" s="82" t="s">
        <v>36</v>
      </c>
      <c r="W186" s="82" t="s">
        <v>180</v>
      </c>
      <c r="X186" s="82" t="s">
        <v>943</v>
      </c>
      <c r="Y186" s="82"/>
      <c r="Z186" s="82" t="s">
        <v>166</v>
      </c>
      <c r="AA186" s="82" t="s">
        <v>66</v>
      </c>
      <c r="AB186" s="82" t="s">
        <v>92</v>
      </c>
      <c r="AC186" s="82" t="s">
        <v>380</v>
      </c>
      <c r="AD186" s="82" t="s">
        <v>93</v>
      </c>
    </row>
    <row r="187" spans="1:30" s="76" customFormat="1">
      <c r="A187" s="82" t="s">
        <v>46</v>
      </c>
      <c r="B187" s="82">
        <v>39</v>
      </c>
      <c r="C187" s="82" t="s">
        <v>885</v>
      </c>
      <c r="D187" s="82" t="s">
        <v>30</v>
      </c>
      <c r="E187" s="87">
        <v>3.00000003267939E+19</v>
      </c>
      <c r="F187" s="87">
        <v>3.0000000321574101E+19</v>
      </c>
      <c r="G187" s="87">
        <v>152417207931</v>
      </c>
      <c r="H187" s="82" t="s">
        <v>50</v>
      </c>
      <c r="I187" s="82" t="s">
        <v>50</v>
      </c>
      <c r="J187" s="83">
        <v>44056</v>
      </c>
      <c r="K187" s="83">
        <v>43930</v>
      </c>
      <c r="L187" s="82">
        <f t="shared" si="2"/>
        <v>126</v>
      </c>
      <c r="M187" s="82" t="s">
        <v>33</v>
      </c>
      <c r="N187" s="82">
        <v>81235964624</v>
      </c>
      <c r="O187" s="82" t="s">
        <v>944</v>
      </c>
      <c r="P187" s="82" t="s">
        <v>944</v>
      </c>
      <c r="Q187" s="92" t="s">
        <v>34</v>
      </c>
      <c r="R187" s="85" t="s">
        <v>32</v>
      </c>
      <c r="S187" s="82" t="s">
        <v>945</v>
      </c>
      <c r="T187" s="85" t="s">
        <v>35</v>
      </c>
      <c r="U187" s="82" t="s">
        <v>147</v>
      </c>
      <c r="V187" s="85" t="s">
        <v>56</v>
      </c>
      <c r="W187" s="85" t="s">
        <v>59</v>
      </c>
      <c r="X187" s="85" t="s">
        <v>946</v>
      </c>
      <c r="Y187" s="82"/>
      <c r="Z187" s="85" t="s">
        <v>103</v>
      </c>
      <c r="AA187" s="85" t="s">
        <v>41</v>
      </c>
      <c r="AB187" s="85" t="s">
        <v>92</v>
      </c>
      <c r="AC187" s="82"/>
      <c r="AD187" s="85" t="s">
        <v>947</v>
      </c>
    </row>
    <row r="188" spans="1:30" s="76" customFormat="1">
      <c r="A188" s="82" t="s">
        <v>57</v>
      </c>
      <c r="B188" s="82">
        <v>22</v>
      </c>
      <c r="C188" s="82" t="s">
        <v>812</v>
      </c>
      <c r="D188" s="82" t="s">
        <v>30</v>
      </c>
      <c r="E188" s="87">
        <v>3.0000000327934898E+19</v>
      </c>
      <c r="F188" s="87">
        <v>3.0000000324923601E+19</v>
      </c>
      <c r="G188" s="134" t="s">
        <v>948</v>
      </c>
      <c r="H188" s="82" t="s">
        <v>87</v>
      </c>
      <c r="I188" s="82" t="s">
        <v>87</v>
      </c>
      <c r="J188" s="83">
        <v>44070</v>
      </c>
      <c r="K188" s="83">
        <v>44007</v>
      </c>
      <c r="L188" s="82">
        <f t="shared" si="2"/>
        <v>63</v>
      </c>
      <c r="M188" s="82" t="s">
        <v>33</v>
      </c>
      <c r="N188" s="82">
        <v>83819003417</v>
      </c>
      <c r="O188" s="82" t="s">
        <v>949</v>
      </c>
      <c r="P188" s="82" t="s">
        <v>949</v>
      </c>
      <c r="Q188" s="82" t="s">
        <v>34</v>
      </c>
      <c r="R188" s="82" t="s">
        <v>32</v>
      </c>
      <c r="S188" s="82" t="s">
        <v>950</v>
      </c>
      <c r="T188" s="82" t="s">
        <v>97</v>
      </c>
      <c r="U188" s="82" t="s">
        <v>147</v>
      </c>
      <c r="V188" s="82" t="s">
        <v>40</v>
      </c>
      <c r="W188" s="82" t="s">
        <v>91</v>
      </c>
      <c r="X188" s="82" t="s">
        <v>184</v>
      </c>
      <c r="Y188" s="82"/>
      <c r="Z188" s="82" t="s">
        <v>108</v>
      </c>
      <c r="AA188" s="82" t="s">
        <v>41</v>
      </c>
      <c r="AB188" s="82" t="s">
        <v>92</v>
      </c>
      <c r="AC188" s="82"/>
      <c r="AD188" s="82" t="s">
        <v>93</v>
      </c>
    </row>
    <row r="189" spans="1:30" s="76" customFormat="1">
      <c r="A189" s="82" t="s">
        <v>46</v>
      </c>
      <c r="B189" s="82">
        <v>38</v>
      </c>
      <c r="C189" s="82" t="s">
        <v>176</v>
      </c>
      <c r="D189" s="82" t="s">
        <v>30</v>
      </c>
      <c r="E189" s="87">
        <v>3.0000000329206899E+19</v>
      </c>
      <c r="F189" s="87">
        <v>3.00000003215411E+19</v>
      </c>
      <c r="G189" s="87">
        <v>152303105161</v>
      </c>
      <c r="H189" s="82" t="s">
        <v>43</v>
      </c>
      <c r="I189" s="82" t="s">
        <v>43</v>
      </c>
      <c r="J189" s="83">
        <v>44097</v>
      </c>
      <c r="K189" s="83">
        <v>43927</v>
      </c>
      <c r="L189" s="82">
        <f t="shared" si="2"/>
        <v>170</v>
      </c>
      <c r="M189" s="82" t="s">
        <v>72</v>
      </c>
      <c r="N189" s="82">
        <v>811329165</v>
      </c>
      <c r="O189" s="82" t="s">
        <v>951</v>
      </c>
      <c r="P189" s="82" t="s">
        <v>951</v>
      </c>
      <c r="Q189" s="92" t="s">
        <v>34</v>
      </c>
      <c r="R189" s="82" t="s">
        <v>116</v>
      </c>
      <c r="S189" s="85" t="s">
        <v>952</v>
      </c>
      <c r="T189" s="85" t="s">
        <v>98</v>
      </c>
      <c r="U189" s="82" t="s">
        <v>147</v>
      </c>
      <c r="V189" s="82" t="s">
        <v>40</v>
      </c>
      <c r="W189" s="82" t="s">
        <v>137</v>
      </c>
      <c r="X189" s="85" t="s">
        <v>953</v>
      </c>
      <c r="Y189" s="82"/>
      <c r="Z189" s="85" t="s">
        <v>103</v>
      </c>
      <c r="AA189" s="85" t="s">
        <v>37</v>
      </c>
      <c r="AB189" s="85" t="s">
        <v>45</v>
      </c>
      <c r="AC189" s="85" t="s">
        <v>380</v>
      </c>
      <c r="AD189" s="82" t="s">
        <v>93</v>
      </c>
    </row>
    <row r="190" spans="1:30" s="76" customFormat="1">
      <c r="A190" s="82" t="s">
        <v>46</v>
      </c>
      <c r="B190" s="82">
        <v>38</v>
      </c>
      <c r="C190" s="82" t="s">
        <v>176</v>
      </c>
      <c r="D190" s="82" t="s">
        <v>30</v>
      </c>
      <c r="E190" s="87">
        <v>3.0000000327364399E+19</v>
      </c>
      <c r="F190" s="87">
        <v>3.00000003204801E+19</v>
      </c>
      <c r="G190" s="87">
        <v>152310103917</v>
      </c>
      <c r="H190" s="82" t="s">
        <v>43</v>
      </c>
      <c r="I190" s="82" t="s">
        <v>43</v>
      </c>
      <c r="J190" s="83">
        <v>44052</v>
      </c>
      <c r="K190" s="83">
        <v>43892</v>
      </c>
      <c r="L190" s="82">
        <f t="shared" si="2"/>
        <v>160</v>
      </c>
      <c r="M190" s="82" t="s">
        <v>33</v>
      </c>
      <c r="N190" s="82">
        <v>81332765765</v>
      </c>
      <c r="O190" s="82" t="s">
        <v>954</v>
      </c>
      <c r="P190" s="82" t="s">
        <v>954</v>
      </c>
      <c r="Q190" s="92" t="s">
        <v>34</v>
      </c>
      <c r="R190" s="85" t="s">
        <v>32</v>
      </c>
      <c r="S190" s="82" t="s">
        <v>955</v>
      </c>
      <c r="T190" s="85" t="s">
        <v>35</v>
      </c>
      <c r="U190" s="82" t="s">
        <v>147</v>
      </c>
      <c r="V190" s="82" t="s">
        <v>40</v>
      </c>
      <c r="W190" s="85" t="s">
        <v>480</v>
      </c>
      <c r="X190" s="85" t="s">
        <v>956</v>
      </c>
      <c r="Y190" s="82"/>
      <c r="Z190" s="85" t="s">
        <v>103</v>
      </c>
      <c r="AA190" s="85" t="s">
        <v>41</v>
      </c>
      <c r="AB190" s="85" t="s">
        <v>45</v>
      </c>
      <c r="AC190" s="82" t="s">
        <v>170</v>
      </c>
      <c r="AD190" s="82" t="s">
        <v>93</v>
      </c>
    </row>
    <row r="191" spans="1:30" s="76" customFormat="1">
      <c r="A191" s="82" t="s">
        <v>46</v>
      </c>
      <c r="B191" s="82">
        <v>39</v>
      </c>
      <c r="C191" s="82" t="s">
        <v>885</v>
      </c>
      <c r="D191" s="82" t="s">
        <v>30</v>
      </c>
      <c r="E191" s="87">
        <v>3.0000000328376099E+19</v>
      </c>
      <c r="F191" s="87">
        <v>3.0000000318092898E+19</v>
      </c>
      <c r="G191" s="87">
        <v>152407302441</v>
      </c>
      <c r="H191" s="82" t="s">
        <v>50</v>
      </c>
      <c r="I191" s="82" t="s">
        <v>50</v>
      </c>
      <c r="J191" s="83">
        <v>44077</v>
      </c>
      <c r="K191" s="83">
        <v>43809</v>
      </c>
      <c r="L191" s="82">
        <f t="shared" si="2"/>
        <v>268</v>
      </c>
      <c r="M191" s="82" t="s">
        <v>33</v>
      </c>
      <c r="N191" s="82">
        <v>82185257433</v>
      </c>
      <c r="O191" s="82" t="s">
        <v>957</v>
      </c>
      <c r="P191" s="82" t="s">
        <v>957</v>
      </c>
      <c r="Q191" s="92" t="s">
        <v>34</v>
      </c>
      <c r="R191" s="82" t="s">
        <v>924</v>
      </c>
      <c r="S191" s="82" t="s">
        <v>958</v>
      </c>
      <c r="T191" s="85" t="s">
        <v>35</v>
      </c>
      <c r="U191" s="82" t="s">
        <v>147</v>
      </c>
      <c r="V191" s="85" t="s">
        <v>67</v>
      </c>
      <c r="W191" s="85" t="s">
        <v>68</v>
      </c>
      <c r="X191" s="85" t="s">
        <v>959</v>
      </c>
      <c r="Y191" s="85" t="s">
        <v>197</v>
      </c>
      <c r="Z191" s="85" t="s">
        <v>103</v>
      </c>
      <c r="AA191" s="85" t="s">
        <v>41</v>
      </c>
      <c r="AB191" s="85" t="s">
        <v>45</v>
      </c>
      <c r="AC191" s="85" t="s">
        <v>306</v>
      </c>
      <c r="AD191" s="85" t="s">
        <v>960</v>
      </c>
    </row>
    <row r="192" spans="1:30" s="76" customFormat="1">
      <c r="A192" s="82" t="s">
        <v>46</v>
      </c>
      <c r="B192" s="82">
        <v>38</v>
      </c>
      <c r="C192" s="82" t="s">
        <v>176</v>
      </c>
      <c r="D192" s="82" t="s">
        <v>30</v>
      </c>
      <c r="E192" s="87">
        <v>3.0000000329258201E+19</v>
      </c>
      <c r="F192" s="87">
        <v>3.0000000320364798E+19</v>
      </c>
      <c r="G192" s="87">
        <v>152303343452</v>
      </c>
      <c r="H192" s="82" t="s">
        <v>961</v>
      </c>
      <c r="I192" s="82" t="s">
        <v>961</v>
      </c>
      <c r="J192" s="83">
        <v>44098</v>
      </c>
      <c r="K192" s="83">
        <v>43888</v>
      </c>
      <c r="L192" s="82">
        <f t="shared" si="2"/>
        <v>210</v>
      </c>
      <c r="M192" s="82" t="s">
        <v>33</v>
      </c>
      <c r="N192" s="82" t="s">
        <v>962</v>
      </c>
      <c r="O192" s="85" t="s">
        <v>963</v>
      </c>
      <c r="P192" s="82" t="s">
        <v>964</v>
      </c>
      <c r="Q192" s="92" t="s">
        <v>34</v>
      </c>
      <c r="R192" s="82" t="s">
        <v>924</v>
      </c>
      <c r="S192" s="82" t="s">
        <v>965</v>
      </c>
      <c r="T192" s="85" t="s">
        <v>35</v>
      </c>
      <c r="U192" s="82" t="s">
        <v>147</v>
      </c>
      <c r="V192" s="82" t="s">
        <v>40</v>
      </c>
      <c r="W192" s="82" t="s">
        <v>91</v>
      </c>
      <c r="X192" s="85" t="s">
        <v>310</v>
      </c>
      <c r="Y192" s="82"/>
      <c r="Z192" s="85" t="s">
        <v>109</v>
      </c>
      <c r="AA192" s="85" t="s">
        <v>105</v>
      </c>
      <c r="AB192" s="85" t="s">
        <v>92</v>
      </c>
      <c r="AC192" s="82"/>
      <c r="AD192" s="82" t="s">
        <v>93</v>
      </c>
    </row>
    <row r="193" spans="1:30" s="76" customFormat="1">
      <c r="A193" s="82" t="s">
        <v>46</v>
      </c>
      <c r="B193" s="82">
        <v>38</v>
      </c>
      <c r="C193" s="82" t="s">
        <v>176</v>
      </c>
      <c r="D193" s="82" t="s">
        <v>30</v>
      </c>
      <c r="E193" s="87">
        <v>3.00000003294935E+19</v>
      </c>
      <c r="F193" s="87">
        <v>3.0000000326444798E+19</v>
      </c>
      <c r="G193" s="87">
        <v>152307902719</v>
      </c>
      <c r="H193" s="82" t="s">
        <v>87</v>
      </c>
      <c r="I193" s="82" t="s">
        <v>87</v>
      </c>
      <c r="J193" s="83">
        <v>44104</v>
      </c>
      <c r="K193" s="83">
        <v>44036</v>
      </c>
      <c r="L193" s="82">
        <f t="shared" si="2"/>
        <v>68</v>
      </c>
      <c r="M193" s="82" t="s">
        <v>72</v>
      </c>
      <c r="N193" s="82"/>
      <c r="O193" s="85" t="s">
        <v>966</v>
      </c>
      <c r="P193" s="82" t="s">
        <v>967</v>
      </c>
      <c r="Q193" s="92" t="s">
        <v>34</v>
      </c>
      <c r="R193" s="82" t="s">
        <v>116</v>
      </c>
      <c r="S193" s="82" t="s">
        <v>968</v>
      </c>
      <c r="T193" s="85" t="s">
        <v>35</v>
      </c>
      <c r="U193" s="82" t="s">
        <v>147</v>
      </c>
      <c r="V193" s="82" t="s">
        <v>94</v>
      </c>
      <c r="W193" s="82" t="s">
        <v>95</v>
      </c>
      <c r="X193" s="82"/>
      <c r="Y193" s="82"/>
      <c r="Z193" s="82"/>
      <c r="AA193" s="82"/>
      <c r="AB193" s="82"/>
      <c r="AC193" s="85"/>
      <c r="AD193" s="82"/>
    </row>
    <row r="194" spans="1:30" s="76" customFormat="1">
      <c r="A194" s="82" t="s">
        <v>46</v>
      </c>
      <c r="B194" s="82">
        <v>39</v>
      </c>
      <c r="C194" s="82" t="s">
        <v>885</v>
      </c>
      <c r="D194" s="82" t="s">
        <v>30</v>
      </c>
      <c r="E194" s="87">
        <v>3.00000003287475E+19</v>
      </c>
      <c r="F194" s="87">
        <v>3.00000003215174E+19</v>
      </c>
      <c r="G194" s="87">
        <v>152443210057</v>
      </c>
      <c r="H194" s="82" t="s">
        <v>50</v>
      </c>
      <c r="I194" s="82" t="s">
        <v>50</v>
      </c>
      <c r="J194" s="83">
        <v>44084</v>
      </c>
      <c r="K194" s="83">
        <v>43923</v>
      </c>
      <c r="L194" s="82">
        <f t="shared" si="2"/>
        <v>161</v>
      </c>
      <c r="M194" s="82" t="s">
        <v>72</v>
      </c>
      <c r="N194" s="82">
        <v>82231437888</v>
      </c>
      <c r="O194" s="85" t="s">
        <v>969</v>
      </c>
      <c r="P194" s="82" t="s">
        <v>970</v>
      </c>
      <c r="Q194" s="92" t="s">
        <v>34</v>
      </c>
      <c r="R194" s="82" t="s">
        <v>116</v>
      </c>
      <c r="S194" s="82" t="s">
        <v>971</v>
      </c>
      <c r="T194" s="85" t="s">
        <v>35</v>
      </c>
      <c r="U194" s="82" t="s">
        <v>147</v>
      </c>
      <c r="V194" s="82" t="s">
        <v>40</v>
      </c>
      <c r="W194" s="82" t="s">
        <v>91</v>
      </c>
      <c r="X194" s="85" t="s">
        <v>972</v>
      </c>
      <c r="Y194" s="82"/>
      <c r="Z194" s="85" t="s">
        <v>103</v>
      </c>
      <c r="AA194" s="85" t="s">
        <v>105</v>
      </c>
      <c r="AB194" s="85" t="s">
        <v>92</v>
      </c>
      <c r="AC194" s="82" t="s">
        <v>156</v>
      </c>
      <c r="AD194" s="82" t="s">
        <v>93</v>
      </c>
    </row>
    <row r="195" spans="1:30" s="76" customFormat="1">
      <c r="A195" s="93" t="s">
        <v>46</v>
      </c>
      <c r="B195" s="93">
        <v>39</v>
      </c>
      <c r="C195" s="93" t="s">
        <v>885</v>
      </c>
      <c r="D195" s="93" t="s">
        <v>30</v>
      </c>
      <c r="E195" s="133">
        <v>3.00000003270407E+19</v>
      </c>
      <c r="F195" s="133">
        <v>3.0000000326645899E+19</v>
      </c>
      <c r="G195" s="133">
        <v>152412230165</v>
      </c>
      <c r="H195" s="93" t="s">
        <v>65</v>
      </c>
      <c r="I195" s="93" t="s">
        <v>65</v>
      </c>
      <c r="J195" s="94">
        <v>44052</v>
      </c>
      <c r="K195" s="94">
        <v>44040</v>
      </c>
      <c r="L195" s="82">
        <f t="shared" ref="L195:L258" si="3">J195-K195</f>
        <v>12</v>
      </c>
      <c r="M195" s="93" t="s">
        <v>33</v>
      </c>
      <c r="N195" s="93"/>
      <c r="O195" s="95" t="s">
        <v>973</v>
      </c>
      <c r="P195" s="93" t="s">
        <v>974</v>
      </c>
      <c r="Q195" s="92" t="s">
        <v>34</v>
      </c>
      <c r="R195" s="95" t="s">
        <v>187</v>
      </c>
      <c r="S195" s="93" t="s">
        <v>975</v>
      </c>
      <c r="T195" s="85" t="s">
        <v>35</v>
      </c>
      <c r="U195" s="82" t="s">
        <v>147</v>
      </c>
      <c r="V195" s="82" t="s">
        <v>40</v>
      </c>
      <c r="W195" s="82" t="s">
        <v>91</v>
      </c>
      <c r="X195" s="95" t="s">
        <v>184</v>
      </c>
      <c r="Y195" s="93"/>
      <c r="Z195" s="95" t="s">
        <v>166</v>
      </c>
      <c r="AA195" s="95" t="s">
        <v>62</v>
      </c>
      <c r="AB195" s="85" t="s">
        <v>92</v>
      </c>
      <c r="AC195" s="93"/>
      <c r="AD195" s="82" t="s">
        <v>93</v>
      </c>
    </row>
    <row r="196" spans="1:30" s="76" customFormat="1">
      <c r="A196" s="82" t="s">
        <v>46</v>
      </c>
      <c r="B196" s="82">
        <v>39</v>
      </c>
      <c r="C196" s="82" t="s">
        <v>885</v>
      </c>
      <c r="D196" s="82" t="s">
        <v>30</v>
      </c>
      <c r="E196" s="87">
        <v>3.00000003293148E+19</v>
      </c>
      <c r="F196" s="87">
        <v>3.0000000323109802E+19</v>
      </c>
      <c r="G196" s="87">
        <v>152424904828</v>
      </c>
      <c r="H196" s="82" t="s">
        <v>43</v>
      </c>
      <c r="I196" s="82" t="s">
        <v>43</v>
      </c>
      <c r="J196" s="83">
        <v>44099</v>
      </c>
      <c r="K196" s="83">
        <v>43964</v>
      </c>
      <c r="L196" s="82">
        <f t="shared" si="3"/>
        <v>135</v>
      </c>
      <c r="M196" s="82" t="s">
        <v>210</v>
      </c>
      <c r="N196" s="82">
        <v>8155069959</v>
      </c>
      <c r="O196" s="82" t="s">
        <v>976</v>
      </c>
      <c r="P196" s="82" t="s">
        <v>976</v>
      </c>
      <c r="Q196" s="92" t="s">
        <v>34</v>
      </c>
      <c r="R196" s="85" t="s">
        <v>173</v>
      </c>
      <c r="S196" s="82" t="s">
        <v>977</v>
      </c>
      <c r="T196" s="85" t="s">
        <v>35</v>
      </c>
      <c r="U196" s="82" t="s">
        <v>147</v>
      </c>
      <c r="V196" s="82" t="s">
        <v>40</v>
      </c>
      <c r="W196" s="82" t="s">
        <v>137</v>
      </c>
      <c r="X196" s="85" t="s">
        <v>978</v>
      </c>
      <c r="Y196" s="82"/>
      <c r="Z196" s="85" t="s">
        <v>110</v>
      </c>
      <c r="AA196" s="85" t="s">
        <v>41</v>
      </c>
      <c r="AB196" s="85" t="s">
        <v>45</v>
      </c>
      <c r="AC196" s="85" t="s">
        <v>306</v>
      </c>
      <c r="AD196" s="82" t="s">
        <v>93</v>
      </c>
    </row>
    <row r="197" spans="1:30" s="76" customFormat="1">
      <c r="A197" s="89" t="s">
        <v>46</v>
      </c>
      <c r="B197" s="89">
        <v>39</v>
      </c>
      <c r="C197" s="89" t="s">
        <v>885</v>
      </c>
      <c r="D197" s="89" t="s">
        <v>30</v>
      </c>
      <c r="E197" s="132">
        <v>3.0000000325157802E+19</v>
      </c>
      <c r="F197" s="132">
        <v>3.0000000320990102E+19</v>
      </c>
      <c r="G197" s="132">
        <v>152415209680</v>
      </c>
      <c r="H197" s="89" t="s">
        <v>50</v>
      </c>
      <c r="I197" s="89" t="s">
        <v>50</v>
      </c>
      <c r="J197" s="90">
        <v>44047</v>
      </c>
      <c r="K197" s="90">
        <v>43906</v>
      </c>
      <c r="L197" s="82">
        <f t="shared" si="3"/>
        <v>141</v>
      </c>
      <c r="M197" s="89" t="s">
        <v>33</v>
      </c>
      <c r="N197" s="89">
        <v>8113280800</v>
      </c>
      <c r="O197" s="89" t="s">
        <v>979</v>
      </c>
      <c r="P197" s="89" t="s">
        <v>979</v>
      </c>
      <c r="Q197" s="89" t="s">
        <v>34</v>
      </c>
      <c r="R197" s="91" t="s">
        <v>32</v>
      </c>
      <c r="S197" s="89" t="s">
        <v>980</v>
      </c>
      <c r="T197" s="85" t="s">
        <v>35</v>
      </c>
      <c r="U197" s="82" t="s">
        <v>147</v>
      </c>
      <c r="V197" s="82" t="s">
        <v>40</v>
      </c>
      <c r="W197" s="82" t="s">
        <v>91</v>
      </c>
      <c r="X197" s="91" t="s">
        <v>981</v>
      </c>
      <c r="Y197" s="89"/>
      <c r="Z197" s="91" t="s">
        <v>108</v>
      </c>
      <c r="AA197" s="91" t="s">
        <v>41</v>
      </c>
      <c r="AB197" s="91" t="s">
        <v>92</v>
      </c>
      <c r="AC197" s="91"/>
      <c r="AD197" s="82" t="s">
        <v>93</v>
      </c>
    </row>
    <row r="198" spans="1:30" s="76" customFormat="1">
      <c r="A198" s="82" t="s">
        <v>48</v>
      </c>
      <c r="B198" s="82">
        <v>19</v>
      </c>
      <c r="C198" s="82" t="s">
        <v>89</v>
      </c>
      <c r="D198" s="82" t="s">
        <v>30</v>
      </c>
      <c r="E198" s="87">
        <v>3.0000000327861699E+19</v>
      </c>
      <c r="F198" s="87">
        <v>3.0000000326906102E+19</v>
      </c>
      <c r="G198" s="87">
        <v>122302207257</v>
      </c>
      <c r="H198" s="82" t="s">
        <v>50</v>
      </c>
      <c r="I198" s="82" t="s">
        <v>50</v>
      </c>
      <c r="J198" s="83">
        <v>44067</v>
      </c>
      <c r="K198" s="83">
        <v>44046</v>
      </c>
      <c r="L198" s="82">
        <f t="shared" si="3"/>
        <v>21</v>
      </c>
      <c r="M198" s="82" t="s">
        <v>33</v>
      </c>
      <c r="N198" s="82">
        <v>85694744423</v>
      </c>
      <c r="O198" s="82" t="s">
        <v>982</v>
      </c>
      <c r="P198" s="82" t="s">
        <v>982</v>
      </c>
      <c r="Q198" s="82" t="s">
        <v>34</v>
      </c>
      <c r="R198" s="85" t="s">
        <v>32</v>
      </c>
      <c r="S198" s="82" t="s">
        <v>983</v>
      </c>
      <c r="T198" s="85" t="s">
        <v>35</v>
      </c>
      <c r="U198" s="82" t="s">
        <v>115</v>
      </c>
      <c r="V198" s="85" t="s">
        <v>984</v>
      </c>
      <c r="W198" s="82"/>
      <c r="X198" s="82"/>
      <c r="Y198" s="82"/>
      <c r="Z198" s="82"/>
      <c r="AA198" s="82"/>
      <c r="AB198" s="82"/>
      <c r="AC198" s="82"/>
      <c r="AD198" s="82"/>
    </row>
    <row r="199" spans="1:30" s="76" customFormat="1">
      <c r="A199" s="82" t="s">
        <v>48</v>
      </c>
      <c r="B199" s="82">
        <v>19</v>
      </c>
      <c r="C199" s="82" t="s">
        <v>89</v>
      </c>
      <c r="D199" s="82" t="s">
        <v>30</v>
      </c>
      <c r="E199" s="87">
        <v>3.0000000328349798E+19</v>
      </c>
      <c r="F199" s="87">
        <v>3.0000000325848302E+19</v>
      </c>
      <c r="G199" s="87">
        <v>129330200056</v>
      </c>
      <c r="H199" s="82" t="s">
        <v>43</v>
      </c>
      <c r="I199" s="82" t="s">
        <v>43</v>
      </c>
      <c r="J199" s="83">
        <v>44076</v>
      </c>
      <c r="K199" s="83">
        <v>44028</v>
      </c>
      <c r="L199" s="82">
        <f t="shared" si="3"/>
        <v>48</v>
      </c>
      <c r="M199" s="82" t="s">
        <v>47</v>
      </c>
      <c r="N199" s="82">
        <v>81295066206</v>
      </c>
      <c r="O199" s="85" t="s">
        <v>985</v>
      </c>
      <c r="P199" s="82" t="s">
        <v>986</v>
      </c>
      <c r="Q199" s="82" t="s">
        <v>34</v>
      </c>
      <c r="R199" s="82">
        <v>147</v>
      </c>
      <c r="S199" s="82" t="s">
        <v>987</v>
      </c>
      <c r="T199" s="85" t="s">
        <v>35</v>
      </c>
      <c r="U199" s="82" t="s">
        <v>147</v>
      </c>
      <c r="V199" s="82" t="s">
        <v>40</v>
      </c>
      <c r="W199" s="82" t="s">
        <v>91</v>
      </c>
      <c r="X199" s="85" t="s">
        <v>184</v>
      </c>
      <c r="Y199" s="82"/>
      <c r="Z199" s="85" t="s">
        <v>166</v>
      </c>
      <c r="AA199" s="82"/>
      <c r="AB199" s="82"/>
      <c r="AC199" s="82"/>
      <c r="AD199" s="82"/>
    </row>
    <row r="200" spans="1:30" s="76" customFormat="1">
      <c r="A200" s="82" t="s">
        <v>39</v>
      </c>
      <c r="B200" s="82">
        <v>2</v>
      </c>
      <c r="C200" s="82" t="s">
        <v>85</v>
      </c>
      <c r="D200" s="82" t="s">
        <v>30</v>
      </c>
      <c r="E200" s="87">
        <v>3.0000000329336201E+19</v>
      </c>
      <c r="F200" s="87">
        <v>3.0000000323052102E+19</v>
      </c>
      <c r="G200" s="87">
        <v>111217101373</v>
      </c>
      <c r="H200" s="82" t="s">
        <v>50</v>
      </c>
      <c r="I200" s="82" t="s">
        <v>50</v>
      </c>
      <c r="J200" s="83">
        <v>44099</v>
      </c>
      <c r="K200" s="83">
        <v>43962</v>
      </c>
      <c r="L200" s="82">
        <f t="shared" si="3"/>
        <v>137</v>
      </c>
      <c r="M200" s="82" t="s">
        <v>33</v>
      </c>
      <c r="N200" s="82">
        <v>81396107831</v>
      </c>
      <c r="O200" s="82" t="s">
        <v>988</v>
      </c>
      <c r="P200" s="82" t="s">
        <v>988</v>
      </c>
      <c r="Q200" s="82" t="s">
        <v>34</v>
      </c>
      <c r="R200" s="82" t="s">
        <v>32</v>
      </c>
      <c r="S200" s="82" t="s">
        <v>989</v>
      </c>
      <c r="T200" s="82" t="s">
        <v>97</v>
      </c>
      <c r="U200" s="82" t="s">
        <v>147</v>
      </c>
      <c r="V200" s="82" t="s">
        <v>40</v>
      </c>
      <c r="W200" s="82" t="s">
        <v>91</v>
      </c>
      <c r="X200" s="82" t="s">
        <v>936</v>
      </c>
      <c r="Y200" s="82"/>
      <c r="Z200" s="82" t="s">
        <v>110</v>
      </c>
      <c r="AA200" s="82" t="s">
        <v>105</v>
      </c>
      <c r="AB200" s="82" t="s">
        <v>92</v>
      </c>
      <c r="AC200" s="82" t="s">
        <v>156</v>
      </c>
      <c r="AD200" s="82" t="s">
        <v>93</v>
      </c>
    </row>
    <row r="201" spans="1:30" s="76" customFormat="1">
      <c r="A201" s="82" t="s">
        <v>57</v>
      </c>
      <c r="B201" s="82">
        <v>62</v>
      </c>
      <c r="C201" s="82" t="s">
        <v>58</v>
      </c>
      <c r="D201" s="82" t="s">
        <v>30</v>
      </c>
      <c r="E201" s="87">
        <v>3.0000000326986498E+19</v>
      </c>
      <c r="F201" s="87">
        <v>3.0000000321657401E+19</v>
      </c>
      <c r="G201" s="87">
        <v>131177178185</v>
      </c>
      <c r="H201" s="82" t="s">
        <v>43</v>
      </c>
      <c r="I201" s="82" t="s">
        <v>43</v>
      </c>
      <c r="J201" s="83">
        <v>44048</v>
      </c>
      <c r="K201" s="83">
        <v>43927</v>
      </c>
      <c r="L201" s="82">
        <f t="shared" si="3"/>
        <v>121</v>
      </c>
      <c r="M201" s="82" t="s">
        <v>33</v>
      </c>
      <c r="N201" s="82">
        <v>83829620307</v>
      </c>
      <c r="O201" s="82" t="s">
        <v>990</v>
      </c>
      <c r="P201" s="82" t="s">
        <v>990</v>
      </c>
      <c r="Q201" s="82" t="s">
        <v>34</v>
      </c>
      <c r="R201" s="85" t="s">
        <v>32</v>
      </c>
      <c r="S201" s="82" t="s">
        <v>991</v>
      </c>
      <c r="T201" s="85" t="s">
        <v>35</v>
      </c>
      <c r="U201" s="82" t="s">
        <v>147</v>
      </c>
      <c r="V201" s="82" t="s">
        <v>40</v>
      </c>
      <c r="W201" s="82" t="s">
        <v>91</v>
      </c>
      <c r="X201" s="85" t="s">
        <v>992</v>
      </c>
      <c r="Y201" s="82"/>
      <c r="Z201" s="85" t="s">
        <v>109</v>
      </c>
      <c r="AA201" s="85" t="s">
        <v>41</v>
      </c>
      <c r="AB201" s="85" t="s">
        <v>92</v>
      </c>
      <c r="AC201" s="82" t="s">
        <v>156</v>
      </c>
      <c r="AD201" s="82" t="s">
        <v>93</v>
      </c>
    </row>
    <row r="202" spans="1:30" s="76" customFormat="1">
      <c r="A202" s="82" t="s">
        <v>46</v>
      </c>
      <c r="B202" s="82">
        <v>38</v>
      </c>
      <c r="C202" s="82" t="s">
        <v>176</v>
      </c>
      <c r="D202" s="82" t="s">
        <v>30</v>
      </c>
      <c r="E202" s="87">
        <v>3.00000003276894E+19</v>
      </c>
      <c r="F202" s="87">
        <v>3.0000000324555198E+19</v>
      </c>
      <c r="G202" s="87">
        <v>152305107974</v>
      </c>
      <c r="H202" s="82" t="s">
        <v>31</v>
      </c>
      <c r="I202" s="82" t="s">
        <v>31</v>
      </c>
      <c r="J202" s="83">
        <v>44069</v>
      </c>
      <c r="K202" s="83">
        <v>44000</v>
      </c>
      <c r="L202" s="82">
        <f t="shared" si="3"/>
        <v>69</v>
      </c>
      <c r="M202" s="82" t="s">
        <v>33</v>
      </c>
      <c r="N202" s="82">
        <v>88235674225</v>
      </c>
      <c r="O202" s="82" t="s">
        <v>993</v>
      </c>
      <c r="P202" s="82" t="s">
        <v>993</v>
      </c>
      <c r="Q202" s="82" t="s">
        <v>34</v>
      </c>
      <c r="R202" s="85" t="s">
        <v>32</v>
      </c>
      <c r="S202" s="82" t="s">
        <v>994</v>
      </c>
      <c r="T202" s="85" t="s">
        <v>35</v>
      </c>
      <c r="U202" s="82" t="s">
        <v>147</v>
      </c>
      <c r="V202" s="82" t="s">
        <v>40</v>
      </c>
      <c r="W202" s="82" t="s">
        <v>91</v>
      </c>
      <c r="X202" s="85" t="s">
        <v>995</v>
      </c>
      <c r="Y202" s="82"/>
      <c r="Z202" s="85" t="s">
        <v>108</v>
      </c>
      <c r="AA202" s="85" t="s">
        <v>41</v>
      </c>
      <c r="AB202" s="85" t="s">
        <v>92</v>
      </c>
      <c r="AC202" s="82" t="s">
        <v>156</v>
      </c>
      <c r="AD202" s="82" t="s">
        <v>93</v>
      </c>
    </row>
    <row r="203" spans="1:30" s="76" customFormat="1">
      <c r="A203" s="82" t="s">
        <v>57</v>
      </c>
      <c r="B203" s="82">
        <v>24</v>
      </c>
      <c r="C203" s="82" t="s">
        <v>107</v>
      </c>
      <c r="D203" s="82" t="s">
        <v>30</v>
      </c>
      <c r="E203" s="87">
        <v>3.0000000327932699E+19</v>
      </c>
      <c r="F203" s="87">
        <v>3.0000000317796499E+19</v>
      </c>
      <c r="G203" s="87">
        <v>131432121274</v>
      </c>
      <c r="H203" s="82" t="s">
        <v>188</v>
      </c>
      <c r="I203" s="82" t="s">
        <v>188</v>
      </c>
      <c r="J203" s="83">
        <v>44068</v>
      </c>
      <c r="K203" s="83">
        <v>43797</v>
      </c>
      <c r="L203" s="82">
        <f t="shared" si="3"/>
        <v>271</v>
      </c>
      <c r="M203" s="82" t="s">
        <v>72</v>
      </c>
      <c r="N203" s="82">
        <v>85316885555</v>
      </c>
      <c r="O203" s="82" t="s">
        <v>996</v>
      </c>
      <c r="P203" s="82" t="s">
        <v>996</v>
      </c>
      <c r="Q203" s="82" t="s">
        <v>34</v>
      </c>
      <c r="R203" s="82" t="s">
        <v>116</v>
      </c>
      <c r="S203" s="82" t="s">
        <v>997</v>
      </c>
      <c r="T203" s="85" t="s">
        <v>35</v>
      </c>
      <c r="U203" s="82" t="s">
        <v>147</v>
      </c>
      <c r="V203" s="85" t="s">
        <v>56</v>
      </c>
      <c r="W203" s="85" t="s">
        <v>348</v>
      </c>
      <c r="X203" s="85" t="s">
        <v>998</v>
      </c>
      <c r="Y203" s="82"/>
      <c r="Z203" s="85" t="s">
        <v>108</v>
      </c>
      <c r="AA203" s="85" t="s">
        <v>41</v>
      </c>
      <c r="AB203" s="85" t="s">
        <v>92</v>
      </c>
      <c r="AC203" s="82" t="s">
        <v>156</v>
      </c>
      <c r="AD203" s="82" t="s">
        <v>93</v>
      </c>
    </row>
    <row r="204" spans="1:30" s="76" customFormat="1">
      <c r="A204" s="82" t="s">
        <v>57</v>
      </c>
      <c r="B204" s="82">
        <v>24</v>
      </c>
      <c r="C204" s="82" t="s">
        <v>107</v>
      </c>
      <c r="D204" s="82" t="s">
        <v>30</v>
      </c>
      <c r="E204" s="87">
        <v>3.0000000327369699E+19</v>
      </c>
      <c r="F204" s="87">
        <v>3.0000000326568301E+19</v>
      </c>
      <c r="G204" s="87">
        <v>131435124617</v>
      </c>
      <c r="H204" s="82" t="s">
        <v>31</v>
      </c>
      <c r="I204" s="82" t="s">
        <v>31</v>
      </c>
      <c r="J204" s="83">
        <v>44053</v>
      </c>
      <c r="K204" s="83">
        <v>44040</v>
      </c>
      <c r="L204" s="82">
        <f t="shared" si="3"/>
        <v>13</v>
      </c>
      <c r="M204" s="82" t="s">
        <v>72</v>
      </c>
      <c r="N204" s="82">
        <v>82318421559</v>
      </c>
      <c r="O204" s="82" t="s">
        <v>999</v>
      </c>
      <c r="P204" s="82" t="s">
        <v>999</v>
      </c>
      <c r="Q204" s="82" t="s">
        <v>34</v>
      </c>
      <c r="R204" s="82" t="s">
        <v>116</v>
      </c>
      <c r="S204" s="82" t="s">
        <v>1000</v>
      </c>
      <c r="T204" s="85" t="s">
        <v>35</v>
      </c>
      <c r="U204" s="82" t="s">
        <v>115</v>
      </c>
      <c r="V204" s="85" t="s">
        <v>984</v>
      </c>
      <c r="W204" s="82"/>
      <c r="X204" s="82"/>
      <c r="Y204" s="82"/>
      <c r="Z204" s="82"/>
      <c r="AA204" s="82"/>
      <c r="AB204" s="82"/>
      <c r="AC204" s="85"/>
      <c r="AD204" s="82"/>
    </row>
    <row r="205" spans="1:30" s="76" customFormat="1">
      <c r="A205" s="82" t="s">
        <v>39</v>
      </c>
      <c r="B205" s="82">
        <v>2</v>
      </c>
      <c r="C205" s="82" t="s">
        <v>85</v>
      </c>
      <c r="D205" s="82" t="s">
        <v>30</v>
      </c>
      <c r="E205" s="87">
        <v>3.0000000329601499E+19</v>
      </c>
      <c r="F205" s="87">
        <v>3.0000000320452301E+19</v>
      </c>
      <c r="G205" s="87">
        <v>111207087463</v>
      </c>
      <c r="H205" s="82" t="s">
        <v>50</v>
      </c>
      <c r="I205" s="82" t="s">
        <v>50</v>
      </c>
      <c r="J205" s="83">
        <v>44104</v>
      </c>
      <c r="K205" s="83">
        <v>43890</v>
      </c>
      <c r="L205" s="82">
        <f t="shared" si="3"/>
        <v>214</v>
      </c>
      <c r="M205" s="82" t="s">
        <v>33</v>
      </c>
      <c r="N205" s="82">
        <v>81361625353</v>
      </c>
      <c r="O205" s="82" t="s">
        <v>1001</v>
      </c>
      <c r="P205" s="82" t="s">
        <v>1001</v>
      </c>
      <c r="Q205" s="82" t="s">
        <v>34</v>
      </c>
      <c r="R205" s="82" t="s">
        <v>32</v>
      </c>
      <c r="S205" s="85" t="s">
        <v>1002</v>
      </c>
      <c r="T205" s="85" t="s">
        <v>35</v>
      </c>
      <c r="U205" s="82" t="s">
        <v>147</v>
      </c>
      <c r="V205" s="85" t="s">
        <v>56</v>
      </c>
      <c r="W205" s="85" t="s">
        <v>80</v>
      </c>
      <c r="X205" s="85" t="s">
        <v>1003</v>
      </c>
      <c r="Y205" s="82"/>
      <c r="Z205" s="85" t="s">
        <v>109</v>
      </c>
      <c r="AA205" s="85" t="s">
        <v>105</v>
      </c>
      <c r="AB205" s="85" t="s">
        <v>92</v>
      </c>
      <c r="AC205" s="85" t="s">
        <v>306</v>
      </c>
      <c r="AD205" s="85" t="s">
        <v>1004</v>
      </c>
    </row>
    <row r="206" spans="1:30" s="76" customFormat="1">
      <c r="A206" s="82" t="s">
        <v>48</v>
      </c>
      <c r="B206" s="82">
        <v>20</v>
      </c>
      <c r="C206" s="82" t="s">
        <v>54</v>
      </c>
      <c r="D206" s="82" t="s">
        <v>30</v>
      </c>
      <c r="E206" s="87">
        <v>3.00000003274933E+19</v>
      </c>
      <c r="F206" s="87">
        <v>3.0000000327457198E+19</v>
      </c>
      <c r="G206" s="87">
        <v>121869201023</v>
      </c>
      <c r="H206" s="82" t="s">
        <v>50</v>
      </c>
      <c r="I206" s="82" t="s">
        <v>50</v>
      </c>
      <c r="J206" s="83">
        <v>44055</v>
      </c>
      <c r="K206" s="83">
        <v>44054</v>
      </c>
      <c r="L206" s="82">
        <f t="shared" si="3"/>
        <v>1</v>
      </c>
      <c r="M206" s="82" t="s">
        <v>72</v>
      </c>
      <c r="N206" s="82">
        <v>87787423274</v>
      </c>
      <c r="O206" s="82" t="s">
        <v>1005</v>
      </c>
      <c r="P206" s="82" t="s">
        <v>1005</v>
      </c>
      <c r="Q206" s="82" t="s">
        <v>34</v>
      </c>
      <c r="R206" s="82" t="s">
        <v>116</v>
      </c>
      <c r="S206" s="82" t="s">
        <v>1006</v>
      </c>
      <c r="T206" s="85" t="s">
        <v>35</v>
      </c>
      <c r="U206" s="82" t="s">
        <v>115</v>
      </c>
      <c r="V206" s="85" t="s">
        <v>1007</v>
      </c>
      <c r="W206" s="82"/>
      <c r="X206" s="82"/>
      <c r="Y206" s="82"/>
      <c r="Z206" s="82"/>
      <c r="AA206" s="82"/>
      <c r="AB206" s="82"/>
      <c r="AC206" s="82"/>
      <c r="AD206" s="82"/>
    </row>
    <row r="207" spans="1:30" s="76" customFormat="1">
      <c r="A207" s="82" t="s">
        <v>39</v>
      </c>
      <c r="B207" s="82">
        <v>3</v>
      </c>
      <c r="C207" s="82" t="s">
        <v>890</v>
      </c>
      <c r="D207" s="82" t="s">
        <v>30</v>
      </c>
      <c r="E207" s="87">
        <v>3.00000003276218E+19</v>
      </c>
      <c r="F207" s="87">
        <v>3.0000000321250202E+19</v>
      </c>
      <c r="G207" s="87">
        <v>111301123430</v>
      </c>
      <c r="H207" s="82" t="s">
        <v>76</v>
      </c>
      <c r="I207" s="82" t="s">
        <v>76</v>
      </c>
      <c r="J207" s="83">
        <v>44057</v>
      </c>
      <c r="K207" s="83">
        <v>43917</v>
      </c>
      <c r="L207" s="82">
        <f t="shared" si="3"/>
        <v>140</v>
      </c>
      <c r="M207" s="82" t="s">
        <v>72</v>
      </c>
      <c r="N207" s="82">
        <v>81264643164</v>
      </c>
      <c r="O207" s="85" t="s">
        <v>1008</v>
      </c>
      <c r="P207" s="82" t="s">
        <v>1009</v>
      </c>
      <c r="Q207" s="82" t="s">
        <v>34</v>
      </c>
      <c r="R207" s="82" t="s">
        <v>116</v>
      </c>
      <c r="S207" s="82" t="s">
        <v>1010</v>
      </c>
      <c r="T207" s="85" t="s">
        <v>35</v>
      </c>
      <c r="U207" s="82" t="s">
        <v>147</v>
      </c>
      <c r="V207" s="82" t="s">
        <v>40</v>
      </c>
      <c r="W207" s="82" t="s">
        <v>91</v>
      </c>
      <c r="X207" s="85" t="s">
        <v>111</v>
      </c>
      <c r="Y207" s="82"/>
      <c r="Z207" s="85" t="s">
        <v>103</v>
      </c>
      <c r="AA207" s="85" t="s">
        <v>62</v>
      </c>
      <c r="AB207" s="85" t="s">
        <v>92</v>
      </c>
      <c r="AC207" s="82"/>
      <c r="AD207" s="82" t="s">
        <v>93</v>
      </c>
    </row>
    <row r="208" spans="1:30" s="76" customFormat="1">
      <c r="A208" s="82" t="s">
        <v>48</v>
      </c>
      <c r="B208" s="82">
        <v>20</v>
      </c>
      <c r="C208" s="82" t="s">
        <v>54</v>
      </c>
      <c r="D208" s="82" t="s">
        <v>30</v>
      </c>
      <c r="E208" s="87">
        <v>3.00000003294517E+19</v>
      </c>
      <c r="F208" s="87">
        <v>3.0000000323062698E+19</v>
      </c>
      <c r="G208" s="87">
        <v>122873213791</v>
      </c>
      <c r="H208" s="82" t="s">
        <v>50</v>
      </c>
      <c r="I208" s="82" t="s">
        <v>50</v>
      </c>
      <c r="J208" s="83">
        <v>44103</v>
      </c>
      <c r="K208" s="83">
        <v>43962</v>
      </c>
      <c r="L208" s="82">
        <f t="shared" si="3"/>
        <v>141</v>
      </c>
      <c r="M208" s="82" t="s">
        <v>33</v>
      </c>
      <c r="N208" s="82">
        <v>8159613291</v>
      </c>
      <c r="O208" s="82" t="s">
        <v>1011</v>
      </c>
      <c r="P208" s="82" t="s">
        <v>1011</v>
      </c>
      <c r="Q208" s="82" t="s">
        <v>34</v>
      </c>
      <c r="R208" s="82" t="s">
        <v>32</v>
      </c>
      <c r="S208" s="82" t="s">
        <v>1012</v>
      </c>
      <c r="T208" s="85" t="s">
        <v>35</v>
      </c>
      <c r="U208" s="82" t="s">
        <v>147</v>
      </c>
      <c r="V208" s="82" t="s">
        <v>40</v>
      </c>
      <c r="W208" s="82" t="s">
        <v>91</v>
      </c>
      <c r="X208" s="85" t="s">
        <v>1013</v>
      </c>
      <c r="Y208" s="82"/>
      <c r="Z208" s="85" t="s">
        <v>103</v>
      </c>
      <c r="AA208" s="85" t="s">
        <v>41</v>
      </c>
      <c r="AB208" s="85" t="s">
        <v>92</v>
      </c>
      <c r="AC208" s="82" t="s">
        <v>156</v>
      </c>
      <c r="AD208" s="82" t="s">
        <v>93</v>
      </c>
    </row>
    <row r="209" spans="1:30" s="76" customFormat="1">
      <c r="A209" s="82" t="s">
        <v>39</v>
      </c>
      <c r="B209" s="82">
        <v>3</v>
      </c>
      <c r="C209" s="82" t="s">
        <v>890</v>
      </c>
      <c r="D209" s="82" t="s">
        <v>30</v>
      </c>
      <c r="E209" s="87">
        <v>3.00000003276438E+19</v>
      </c>
      <c r="F209" s="87">
        <v>3.0000000323378999E+19</v>
      </c>
      <c r="G209" s="87">
        <v>111331106590</v>
      </c>
      <c r="H209" s="82" t="s">
        <v>43</v>
      </c>
      <c r="I209" s="82" t="s">
        <v>43</v>
      </c>
      <c r="J209" s="83">
        <v>44061</v>
      </c>
      <c r="K209" s="83">
        <v>43973</v>
      </c>
      <c r="L209" s="82">
        <f t="shared" si="3"/>
        <v>88</v>
      </c>
      <c r="M209" s="82" t="s">
        <v>72</v>
      </c>
      <c r="N209" s="82">
        <v>81370702109</v>
      </c>
      <c r="O209" s="85" t="s">
        <v>1014</v>
      </c>
      <c r="P209" s="82" t="s">
        <v>1015</v>
      </c>
      <c r="Q209" s="82" t="s">
        <v>34</v>
      </c>
      <c r="R209" s="82" t="s">
        <v>116</v>
      </c>
      <c r="S209" s="85" t="s">
        <v>1016</v>
      </c>
      <c r="T209" s="85" t="s">
        <v>55</v>
      </c>
      <c r="U209" s="82" t="s">
        <v>147</v>
      </c>
      <c r="V209" s="85" t="s">
        <v>67</v>
      </c>
      <c r="W209" s="85" t="s">
        <v>159</v>
      </c>
      <c r="X209" s="85" t="s">
        <v>1017</v>
      </c>
      <c r="Y209" s="82"/>
      <c r="Z209" s="85" t="s">
        <v>109</v>
      </c>
      <c r="AA209" s="85" t="s">
        <v>105</v>
      </c>
      <c r="AB209" s="85" t="s">
        <v>92</v>
      </c>
      <c r="AC209" s="85" t="s">
        <v>306</v>
      </c>
      <c r="AD209" s="82" t="s">
        <v>93</v>
      </c>
    </row>
    <row r="210" spans="1:30" s="76" customFormat="1">
      <c r="A210" s="82" t="s">
        <v>57</v>
      </c>
      <c r="B210" s="82">
        <v>21</v>
      </c>
      <c r="C210" s="82" t="s">
        <v>69</v>
      </c>
      <c r="D210" s="82" t="s">
        <v>30</v>
      </c>
      <c r="E210" s="87">
        <v>3.0000000328786301E+19</v>
      </c>
      <c r="F210" s="87">
        <v>3.0000000322010198E+19</v>
      </c>
      <c r="G210" s="87">
        <v>131268104821</v>
      </c>
      <c r="H210" s="82" t="s">
        <v>961</v>
      </c>
      <c r="I210" s="82" t="s">
        <v>961</v>
      </c>
      <c r="J210" s="83">
        <v>44089</v>
      </c>
      <c r="K210" s="83">
        <v>43938</v>
      </c>
      <c r="L210" s="82">
        <f t="shared" si="3"/>
        <v>151</v>
      </c>
      <c r="M210" s="82" t="s">
        <v>33</v>
      </c>
      <c r="N210" s="82">
        <v>82240156321</v>
      </c>
      <c r="O210" s="85" t="s">
        <v>1018</v>
      </c>
      <c r="P210" s="82" t="s">
        <v>1019</v>
      </c>
      <c r="Q210" s="82" t="s">
        <v>34</v>
      </c>
      <c r="R210" s="82" t="s">
        <v>32</v>
      </c>
      <c r="S210" s="82" t="s">
        <v>1020</v>
      </c>
      <c r="T210" s="85" t="s">
        <v>35</v>
      </c>
      <c r="U210" s="82" t="s">
        <v>147</v>
      </c>
      <c r="V210" s="82" t="s">
        <v>94</v>
      </c>
      <c r="W210" s="82" t="s">
        <v>95</v>
      </c>
      <c r="X210" s="82"/>
      <c r="Y210" s="82"/>
      <c r="Z210" s="82"/>
      <c r="AA210" s="82"/>
      <c r="AB210" s="82"/>
      <c r="AC210" s="82"/>
      <c r="AD210" s="82"/>
    </row>
    <row r="211" spans="1:30" s="76" customFormat="1">
      <c r="A211" s="82" t="s">
        <v>39</v>
      </c>
      <c r="B211" s="82">
        <v>9</v>
      </c>
      <c r="C211" s="82" t="s">
        <v>311</v>
      </c>
      <c r="D211" s="82" t="s">
        <v>117</v>
      </c>
      <c r="E211" s="87">
        <v>3.0000000328924701E+19</v>
      </c>
      <c r="F211" s="87">
        <v>290306657</v>
      </c>
      <c r="G211" s="87">
        <v>111734111089</v>
      </c>
      <c r="H211" s="82" t="s">
        <v>224</v>
      </c>
      <c r="I211" s="82" t="s">
        <v>43</v>
      </c>
      <c r="J211" s="83">
        <v>44090</v>
      </c>
      <c r="K211" s="83">
        <v>42807</v>
      </c>
      <c r="L211" s="82">
        <f t="shared" si="3"/>
        <v>1283</v>
      </c>
      <c r="M211" s="82" t="s">
        <v>33</v>
      </c>
      <c r="N211" s="82">
        <v>82279043221</v>
      </c>
      <c r="O211" s="82" t="s">
        <v>1021</v>
      </c>
      <c r="P211" s="82" t="s">
        <v>1022</v>
      </c>
      <c r="Q211" s="82" t="s">
        <v>34</v>
      </c>
      <c r="R211" s="82" t="s">
        <v>116</v>
      </c>
      <c r="S211" s="82" t="s">
        <v>1023</v>
      </c>
      <c r="T211" s="82" t="s">
        <v>35</v>
      </c>
      <c r="U211" s="82" t="s">
        <v>147</v>
      </c>
      <c r="V211" s="82" t="s">
        <v>40</v>
      </c>
      <c r="W211" s="82" t="s">
        <v>112</v>
      </c>
      <c r="X211" s="82" t="s">
        <v>1024</v>
      </c>
      <c r="Y211" s="82"/>
      <c r="Z211" s="82" t="s">
        <v>108</v>
      </c>
      <c r="AA211" s="82" t="s">
        <v>41</v>
      </c>
      <c r="AB211" s="82" t="s">
        <v>45</v>
      </c>
      <c r="AC211" s="85" t="s">
        <v>306</v>
      </c>
      <c r="AD211" s="82" t="s">
        <v>93</v>
      </c>
    </row>
    <row r="212" spans="1:30" s="76" customFormat="1">
      <c r="A212" s="82" t="s">
        <v>39</v>
      </c>
      <c r="B212" s="82">
        <v>11</v>
      </c>
      <c r="C212" s="82" t="s">
        <v>320</v>
      </c>
      <c r="D212" s="82" t="s">
        <v>117</v>
      </c>
      <c r="E212" s="87">
        <v>3.000000032901E+19</v>
      </c>
      <c r="F212" s="87">
        <v>3.00000003278126E+19</v>
      </c>
      <c r="G212" s="87">
        <v>111810101975</v>
      </c>
      <c r="H212" s="82" t="s">
        <v>43</v>
      </c>
      <c r="I212" s="82" t="s">
        <v>65</v>
      </c>
      <c r="J212" s="83">
        <v>44091</v>
      </c>
      <c r="K212" s="83">
        <v>44062</v>
      </c>
      <c r="L212" s="82">
        <f t="shared" si="3"/>
        <v>29</v>
      </c>
      <c r="M212" s="82" t="s">
        <v>72</v>
      </c>
      <c r="N212" s="82">
        <v>895640585553</v>
      </c>
      <c r="O212" s="82" t="s">
        <v>1025</v>
      </c>
      <c r="P212" s="82" t="s">
        <v>1026</v>
      </c>
      <c r="Q212" s="82" t="s">
        <v>34</v>
      </c>
      <c r="R212" s="82" t="s">
        <v>116</v>
      </c>
      <c r="S212" s="82" t="s">
        <v>1027</v>
      </c>
      <c r="T212" s="82" t="s">
        <v>35</v>
      </c>
      <c r="U212" s="82" t="s">
        <v>147</v>
      </c>
      <c r="V212" s="82" t="s">
        <v>40</v>
      </c>
      <c r="W212" s="82" t="s">
        <v>91</v>
      </c>
      <c r="X212" s="82" t="s">
        <v>171</v>
      </c>
      <c r="Y212" s="82"/>
      <c r="Z212" s="82" t="s">
        <v>108</v>
      </c>
      <c r="AA212" s="82" t="s">
        <v>41</v>
      </c>
      <c r="AB212" s="82" t="s">
        <v>45</v>
      </c>
      <c r="AC212" s="82"/>
      <c r="AD212" s="82" t="s">
        <v>93</v>
      </c>
    </row>
    <row r="213" spans="1:30" s="76" customFormat="1">
      <c r="A213" s="82" t="s">
        <v>39</v>
      </c>
      <c r="B213" s="82">
        <v>11</v>
      </c>
      <c r="C213" s="82" t="s">
        <v>320</v>
      </c>
      <c r="D213" s="82" t="s">
        <v>117</v>
      </c>
      <c r="E213" s="87">
        <v>3.00000003289508E+19</v>
      </c>
      <c r="F213" s="87">
        <v>3.0000000327801799E+19</v>
      </c>
      <c r="G213" s="87">
        <v>111802100691</v>
      </c>
      <c r="H213" s="82" t="s">
        <v>43</v>
      </c>
      <c r="I213" s="82" t="s">
        <v>65</v>
      </c>
      <c r="J213" s="83">
        <v>44090</v>
      </c>
      <c r="K213" s="83">
        <v>44062</v>
      </c>
      <c r="L213" s="82">
        <f t="shared" si="3"/>
        <v>28</v>
      </c>
      <c r="M213" s="82" t="s">
        <v>72</v>
      </c>
      <c r="N213" s="82">
        <v>81318090870</v>
      </c>
      <c r="O213" s="82" t="s">
        <v>1028</v>
      </c>
      <c r="P213" s="82" t="s">
        <v>1029</v>
      </c>
      <c r="Q213" s="82" t="s">
        <v>34</v>
      </c>
      <c r="R213" s="82" t="s">
        <v>116</v>
      </c>
      <c r="S213" s="82" t="s">
        <v>1030</v>
      </c>
      <c r="T213" s="82" t="s">
        <v>55</v>
      </c>
      <c r="U213" s="82" t="s">
        <v>147</v>
      </c>
      <c r="V213" s="82" t="s">
        <v>40</v>
      </c>
      <c r="W213" s="82" t="s">
        <v>191</v>
      </c>
      <c r="X213" s="82" t="s">
        <v>1031</v>
      </c>
      <c r="Y213" s="82"/>
      <c r="Z213" s="82" t="s">
        <v>108</v>
      </c>
      <c r="AA213" s="82" t="s">
        <v>105</v>
      </c>
      <c r="AB213" s="82" t="s">
        <v>45</v>
      </c>
      <c r="AC213" s="82" t="s">
        <v>156</v>
      </c>
      <c r="AD213" s="82" t="s">
        <v>93</v>
      </c>
    </row>
    <row r="214" spans="1:30" s="76" customFormat="1">
      <c r="A214" s="82" t="s">
        <v>39</v>
      </c>
      <c r="B214" s="82">
        <v>11</v>
      </c>
      <c r="C214" s="82" t="s">
        <v>320</v>
      </c>
      <c r="D214" s="82" t="s">
        <v>117</v>
      </c>
      <c r="E214" s="87">
        <v>3.00000003283352E+19</v>
      </c>
      <c r="F214" s="87">
        <v>3.0000000324211999E+19</v>
      </c>
      <c r="G214" s="87">
        <v>111801028391</v>
      </c>
      <c r="H214" s="82" t="s">
        <v>43</v>
      </c>
      <c r="I214" s="82" t="s">
        <v>65</v>
      </c>
      <c r="J214" s="83">
        <v>44075</v>
      </c>
      <c r="K214" s="83">
        <v>43991</v>
      </c>
      <c r="L214" s="82">
        <f t="shared" si="3"/>
        <v>84</v>
      </c>
      <c r="M214" s="82" t="s">
        <v>47</v>
      </c>
      <c r="N214" s="82">
        <v>85368805886</v>
      </c>
      <c r="O214" s="82" t="s">
        <v>1032</v>
      </c>
      <c r="P214" s="82" t="s">
        <v>1033</v>
      </c>
      <c r="Q214" s="82" t="s">
        <v>34</v>
      </c>
      <c r="R214" s="82" t="s">
        <v>116</v>
      </c>
      <c r="S214" s="82" t="s">
        <v>1034</v>
      </c>
      <c r="T214" s="82" t="s">
        <v>97</v>
      </c>
      <c r="U214" s="82" t="s">
        <v>147</v>
      </c>
      <c r="V214" s="82" t="s">
        <v>67</v>
      </c>
      <c r="W214" s="82" t="s">
        <v>159</v>
      </c>
      <c r="X214" s="82" t="s">
        <v>1035</v>
      </c>
      <c r="Y214" s="82"/>
      <c r="Z214" s="82" t="s">
        <v>108</v>
      </c>
      <c r="AA214" s="82"/>
      <c r="AB214" s="82" t="s">
        <v>45</v>
      </c>
      <c r="AC214" s="82" t="s">
        <v>156</v>
      </c>
      <c r="AD214" s="82" t="s">
        <v>93</v>
      </c>
    </row>
    <row r="215" spans="1:30" s="76" customFormat="1">
      <c r="A215" s="82" t="s">
        <v>39</v>
      </c>
      <c r="B215" s="82">
        <v>11</v>
      </c>
      <c r="C215" s="82" t="s">
        <v>320</v>
      </c>
      <c r="D215" s="82" t="s">
        <v>117</v>
      </c>
      <c r="E215" s="87">
        <v>3.0000000328773202E+19</v>
      </c>
      <c r="F215" s="87">
        <v>3.0000000328736399E+19</v>
      </c>
      <c r="G215" s="87">
        <v>111801208593</v>
      </c>
      <c r="H215" s="82" t="s">
        <v>31</v>
      </c>
      <c r="I215" s="82" t="s">
        <v>43</v>
      </c>
      <c r="J215" s="83">
        <v>44085</v>
      </c>
      <c r="K215" s="83">
        <v>44084</v>
      </c>
      <c r="L215" s="82">
        <f t="shared" si="3"/>
        <v>1</v>
      </c>
      <c r="M215" s="82" t="s">
        <v>33</v>
      </c>
      <c r="N215" s="82">
        <v>89615859560</v>
      </c>
      <c r="O215" s="82" t="s">
        <v>1036</v>
      </c>
      <c r="P215" s="82" t="s">
        <v>1037</v>
      </c>
      <c r="Q215" s="82" t="s">
        <v>34</v>
      </c>
      <c r="R215" s="82" t="s">
        <v>116</v>
      </c>
      <c r="S215" s="82" t="s">
        <v>1038</v>
      </c>
      <c r="T215" s="82" t="s">
        <v>35</v>
      </c>
      <c r="U215" s="82" t="s">
        <v>147</v>
      </c>
      <c r="V215" s="82" t="s">
        <v>40</v>
      </c>
      <c r="W215" s="82" t="s">
        <v>191</v>
      </c>
      <c r="X215" s="82" t="s">
        <v>1039</v>
      </c>
      <c r="Y215" s="82"/>
      <c r="Z215" s="82" t="s">
        <v>109</v>
      </c>
      <c r="AA215" s="82" t="s">
        <v>62</v>
      </c>
      <c r="AB215" s="82" t="s">
        <v>38</v>
      </c>
      <c r="AC215" s="85" t="s">
        <v>306</v>
      </c>
      <c r="AD215" s="82" t="s">
        <v>93</v>
      </c>
    </row>
    <row r="216" spans="1:30" s="76" customFormat="1">
      <c r="A216" s="82" t="s">
        <v>48</v>
      </c>
      <c r="B216" s="82">
        <v>16</v>
      </c>
      <c r="C216" s="82" t="s">
        <v>96</v>
      </c>
      <c r="D216" s="82" t="s">
        <v>117</v>
      </c>
      <c r="E216" s="87">
        <v>3.0000000328392401E+19</v>
      </c>
      <c r="F216" s="87">
        <v>3.0000000328305201E+19</v>
      </c>
      <c r="G216" s="87">
        <v>122101228959</v>
      </c>
      <c r="H216" s="82" t="s">
        <v>76</v>
      </c>
      <c r="I216" s="82" t="s">
        <v>1040</v>
      </c>
      <c r="J216" s="83">
        <v>44077</v>
      </c>
      <c r="K216" s="83">
        <v>44076</v>
      </c>
      <c r="L216" s="82">
        <f t="shared" si="3"/>
        <v>1</v>
      </c>
      <c r="M216" s="82" t="s">
        <v>33</v>
      </c>
      <c r="N216" s="82">
        <v>8111277744</v>
      </c>
      <c r="O216" s="82" t="s">
        <v>1041</v>
      </c>
      <c r="P216" s="82" t="s">
        <v>1042</v>
      </c>
      <c r="Q216" s="82" t="s">
        <v>34</v>
      </c>
      <c r="R216" s="82" t="s">
        <v>116</v>
      </c>
      <c r="S216" s="82" t="s">
        <v>1043</v>
      </c>
      <c r="T216" s="82" t="s">
        <v>35</v>
      </c>
      <c r="U216" s="82" t="s">
        <v>147</v>
      </c>
      <c r="V216" s="82" t="s">
        <v>40</v>
      </c>
      <c r="W216" s="82" t="s">
        <v>191</v>
      </c>
      <c r="X216" s="82" t="s">
        <v>1044</v>
      </c>
      <c r="Y216" s="82"/>
      <c r="Z216" s="82" t="s">
        <v>109</v>
      </c>
      <c r="AA216" s="82" t="s">
        <v>105</v>
      </c>
      <c r="AB216" s="82" t="s">
        <v>45</v>
      </c>
      <c r="AC216" s="82" t="s">
        <v>156</v>
      </c>
      <c r="AD216" s="82" t="s">
        <v>93</v>
      </c>
    </row>
    <row r="217" spans="1:30" s="76" customFormat="1">
      <c r="A217" s="82" t="s">
        <v>48</v>
      </c>
      <c r="B217" s="82">
        <v>12</v>
      </c>
      <c r="C217" s="82" t="s">
        <v>88</v>
      </c>
      <c r="D217" s="82" t="s">
        <v>117</v>
      </c>
      <c r="E217" s="87">
        <v>3.0000000329253401E+19</v>
      </c>
      <c r="F217" s="87">
        <v>3.0000000329205101E+19</v>
      </c>
      <c r="G217" s="87">
        <v>122705208684</v>
      </c>
      <c r="H217" s="82" t="s">
        <v>50</v>
      </c>
      <c r="I217" s="82" t="s">
        <v>43</v>
      </c>
      <c r="J217" s="83">
        <v>44097</v>
      </c>
      <c r="K217" s="83">
        <v>44096</v>
      </c>
      <c r="L217" s="82">
        <f t="shared" si="3"/>
        <v>1</v>
      </c>
      <c r="M217" s="82" t="s">
        <v>72</v>
      </c>
      <c r="N217" s="82">
        <v>8387366027</v>
      </c>
      <c r="O217" s="82" t="s">
        <v>1045</v>
      </c>
      <c r="P217" s="82" t="s">
        <v>1046</v>
      </c>
      <c r="Q217" s="82" t="s">
        <v>34</v>
      </c>
      <c r="R217" s="82" t="s">
        <v>116</v>
      </c>
      <c r="S217" s="82" t="s">
        <v>1047</v>
      </c>
      <c r="T217" s="82" t="s">
        <v>35</v>
      </c>
      <c r="U217" s="82" t="s">
        <v>147</v>
      </c>
      <c r="V217" s="82" t="s">
        <v>40</v>
      </c>
      <c r="W217" s="82" t="s">
        <v>191</v>
      </c>
      <c r="X217" s="82" t="s">
        <v>1048</v>
      </c>
      <c r="Y217" s="82"/>
      <c r="Z217" s="82" t="s">
        <v>108</v>
      </c>
      <c r="AA217" s="82" t="s">
        <v>62</v>
      </c>
      <c r="AB217" s="82" t="s">
        <v>38</v>
      </c>
      <c r="AC217" s="82" t="s">
        <v>156</v>
      </c>
      <c r="AD217" s="82" t="s">
        <v>93</v>
      </c>
    </row>
    <row r="218" spans="1:30" s="76" customFormat="1">
      <c r="A218" s="82" t="s">
        <v>48</v>
      </c>
      <c r="B218" s="82">
        <v>12</v>
      </c>
      <c r="C218" s="82" t="s">
        <v>88</v>
      </c>
      <c r="D218" s="82" t="s">
        <v>117</v>
      </c>
      <c r="E218" s="87">
        <v>3.0000000329283301E+19</v>
      </c>
      <c r="F218" s="87">
        <v>3.0000000322962801E+19</v>
      </c>
      <c r="G218" s="87">
        <v>122706211977</v>
      </c>
      <c r="H218" s="82" t="s">
        <v>43</v>
      </c>
      <c r="I218" s="82" t="s">
        <v>119</v>
      </c>
      <c r="J218" s="83">
        <v>44097</v>
      </c>
      <c r="K218" s="83">
        <v>43957</v>
      </c>
      <c r="L218" s="82">
        <f t="shared" si="3"/>
        <v>140</v>
      </c>
      <c r="M218" s="82" t="s">
        <v>47</v>
      </c>
      <c r="N218" s="82">
        <v>82164220585</v>
      </c>
      <c r="O218" s="82" t="s">
        <v>1049</v>
      </c>
      <c r="P218" s="82" t="s">
        <v>1050</v>
      </c>
      <c r="Q218" s="82" t="s">
        <v>34</v>
      </c>
      <c r="R218" s="82" t="s">
        <v>116</v>
      </c>
      <c r="S218" s="82" t="s">
        <v>1051</v>
      </c>
      <c r="T218" s="82" t="s">
        <v>35</v>
      </c>
      <c r="U218" s="82" t="s">
        <v>147</v>
      </c>
      <c r="V218" s="82" t="s">
        <v>40</v>
      </c>
      <c r="W218" s="82" t="s">
        <v>91</v>
      </c>
      <c r="X218" s="82" t="s">
        <v>1052</v>
      </c>
      <c r="Y218" s="82"/>
      <c r="Z218" s="82"/>
      <c r="AA218" s="82"/>
      <c r="AB218" s="82"/>
      <c r="AC218" s="82"/>
      <c r="AD218" s="82"/>
    </row>
    <row r="219" spans="1:30" s="76" customFormat="1">
      <c r="A219" s="82" t="s">
        <v>48</v>
      </c>
      <c r="B219" s="82">
        <v>12</v>
      </c>
      <c r="C219" s="82" t="s">
        <v>88</v>
      </c>
      <c r="D219" s="82" t="s">
        <v>117</v>
      </c>
      <c r="E219" s="87">
        <v>3.00000003284497E+19</v>
      </c>
      <c r="F219" s="87">
        <v>3.0000000327260598E+19</v>
      </c>
      <c r="G219" s="87">
        <v>121715220186</v>
      </c>
      <c r="H219" s="82" t="s">
        <v>43</v>
      </c>
      <c r="I219" s="82" t="s">
        <v>87</v>
      </c>
      <c r="J219" s="83">
        <v>44078</v>
      </c>
      <c r="K219" s="83">
        <v>44053</v>
      </c>
      <c r="L219" s="82">
        <f t="shared" si="3"/>
        <v>25</v>
      </c>
      <c r="M219" s="82" t="s">
        <v>72</v>
      </c>
      <c r="N219" s="82">
        <v>8151890354</v>
      </c>
      <c r="O219" s="82" t="s">
        <v>1053</v>
      </c>
      <c r="P219" s="82" t="s">
        <v>1054</v>
      </c>
      <c r="Q219" s="82" t="s">
        <v>34</v>
      </c>
      <c r="R219" s="82" t="s">
        <v>116</v>
      </c>
      <c r="S219" s="82" t="s">
        <v>1055</v>
      </c>
      <c r="T219" s="82" t="s">
        <v>35</v>
      </c>
      <c r="U219" s="82" t="s">
        <v>147</v>
      </c>
      <c r="V219" s="82" t="s">
        <v>94</v>
      </c>
      <c r="W219" s="82" t="s">
        <v>95</v>
      </c>
      <c r="X219" s="82" t="s">
        <v>1056</v>
      </c>
      <c r="Y219" s="82"/>
      <c r="Z219" s="82" t="s">
        <v>108</v>
      </c>
      <c r="AA219" s="82" t="s">
        <v>62</v>
      </c>
      <c r="AB219" s="82" t="s">
        <v>38</v>
      </c>
      <c r="AC219" s="82"/>
      <c r="AD219" s="82" t="s">
        <v>93</v>
      </c>
    </row>
    <row r="220" spans="1:30" s="76" customFormat="1">
      <c r="A220" s="82" t="s">
        <v>48</v>
      </c>
      <c r="B220" s="82">
        <v>17</v>
      </c>
      <c r="C220" s="82" t="s">
        <v>49</v>
      </c>
      <c r="D220" s="82" t="s">
        <v>117</v>
      </c>
      <c r="E220" s="87">
        <v>3.0000000329394999E+19</v>
      </c>
      <c r="F220" s="87">
        <v>3.0000000328748601E+19</v>
      </c>
      <c r="G220" s="87">
        <v>122401227950</v>
      </c>
      <c r="H220" s="82" t="s">
        <v>43</v>
      </c>
      <c r="I220" s="82" t="s">
        <v>87</v>
      </c>
      <c r="J220" s="83">
        <v>44104</v>
      </c>
      <c r="K220" s="83">
        <v>44084</v>
      </c>
      <c r="L220" s="82">
        <f t="shared" si="3"/>
        <v>20</v>
      </c>
      <c r="M220" s="82" t="s">
        <v>33</v>
      </c>
      <c r="N220" s="82">
        <v>85210707975</v>
      </c>
      <c r="O220" s="82" t="s">
        <v>1057</v>
      </c>
      <c r="P220" s="82" t="s">
        <v>1058</v>
      </c>
      <c r="Q220" s="82" t="s">
        <v>34</v>
      </c>
      <c r="R220" s="82" t="s">
        <v>116</v>
      </c>
      <c r="S220" s="82" t="s">
        <v>1059</v>
      </c>
      <c r="T220" s="82" t="s">
        <v>55</v>
      </c>
      <c r="U220" s="82" t="s">
        <v>147</v>
      </c>
      <c r="V220" s="82" t="s">
        <v>40</v>
      </c>
      <c r="W220" s="82" t="s">
        <v>112</v>
      </c>
      <c r="X220" s="82" t="s">
        <v>1060</v>
      </c>
      <c r="Y220" s="82"/>
      <c r="Z220" s="82" t="s">
        <v>109</v>
      </c>
      <c r="AA220" s="82" t="s">
        <v>105</v>
      </c>
      <c r="AB220" s="82" t="s">
        <v>45</v>
      </c>
      <c r="AC220" s="82" t="s">
        <v>156</v>
      </c>
      <c r="AD220" s="82" t="s">
        <v>93</v>
      </c>
    </row>
    <row r="221" spans="1:30" s="76" customFormat="1">
      <c r="A221" s="82" t="s">
        <v>48</v>
      </c>
      <c r="B221" s="82">
        <v>17</v>
      </c>
      <c r="C221" s="82" t="s">
        <v>49</v>
      </c>
      <c r="D221" s="82" t="s">
        <v>117</v>
      </c>
      <c r="E221" s="87">
        <v>3.0000000329273098E+19</v>
      </c>
      <c r="F221" s="87">
        <v>3.0000000323974099E+19</v>
      </c>
      <c r="G221" s="87">
        <v>131627124360</v>
      </c>
      <c r="H221" s="82" t="s">
        <v>50</v>
      </c>
      <c r="I221" s="82" t="s">
        <v>87</v>
      </c>
      <c r="J221" s="83">
        <v>44104</v>
      </c>
      <c r="K221" s="83">
        <v>43985</v>
      </c>
      <c r="L221" s="82">
        <f t="shared" si="3"/>
        <v>119</v>
      </c>
      <c r="M221" s="82" t="s">
        <v>72</v>
      </c>
      <c r="N221" s="82"/>
      <c r="O221" s="82" t="s">
        <v>1061</v>
      </c>
      <c r="P221" s="82" t="s">
        <v>1062</v>
      </c>
      <c r="Q221" s="82" t="s">
        <v>34</v>
      </c>
      <c r="R221" s="82" t="s">
        <v>116</v>
      </c>
      <c r="S221" s="82" t="s">
        <v>1063</v>
      </c>
      <c r="T221" s="82" t="s">
        <v>35</v>
      </c>
      <c r="U221" s="82" t="s">
        <v>147</v>
      </c>
      <c r="V221" s="82" t="s">
        <v>40</v>
      </c>
      <c r="W221" s="82" t="s">
        <v>91</v>
      </c>
      <c r="X221" s="82" t="s">
        <v>111</v>
      </c>
      <c r="Y221" s="82"/>
      <c r="Z221" s="82" t="s">
        <v>108</v>
      </c>
      <c r="AA221" s="82" t="s">
        <v>41</v>
      </c>
      <c r="AB221" s="82" t="s">
        <v>45</v>
      </c>
      <c r="AC221" s="82"/>
      <c r="AD221" s="82" t="s">
        <v>93</v>
      </c>
    </row>
    <row r="222" spans="1:30" s="76" customFormat="1">
      <c r="A222" s="82" t="s">
        <v>48</v>
      </c>
      <c r="B222" s="82">
        <v>17</v>
      </c>
      <c r="C222" s="82" t="s">
        <v>49</v>
      </c>
      <c r="D222" s="82" t="s">
        <v>117</v>
      </c>
      <c r="E222" s="87">
        <v>3.0000000328389001E+19</v>
      </c>
      <c r="F222" s="87">
        <v>3.0000000327399698E+19</v>
      </c>
      <c r="G222" s="87">
        <v>122402213580</v>
      </c>
      <c r="H222" s="82" t="s">
        <v>224</v>
      </c>
      <c r="I222" s="82" t="s">
        <v>234</v>
      </c>
      <c r="J222" s="83">
        <v>44077</v>
      </c>
      <c r="K222" s="83">
        <v>44053</v>
      </c>
      <c r="L222" s="82">
        <f t="shared" si="3"/>
        <v>24</v>
      </c>
      <c r="M222" s="82" t="s">
        <v>47</v>
      </c>
      <c r="N222" s="82">
        <v>85718898884</v>
      </c>
      <c r="O222" s="82" t="s">
        <v>1064</v>
      </c>
      <c r="P222" s="82" t="s">
        <v>1065</v>
      </c>
      <c r="Q222" s="82" t="s">
        <v>34</v>
      </c>
      <c r="R222" s="82" t="s">
        <v>116</v>
      </c>
      <c r="S222" s="82" t="s">
        <v>1066</v>
      </c>
      <c r="T222" s="82" t="s">
        <v>35</v>
      </c>
      <c r="U222" s="82" t="s">
        <v>147</v>
      </c>
      <c r="V222" s="82" t="s">
        <v>40</v>
      </c>
      <c r="W222" s="82" t="s">
        <v>91</v>
      </c>
      <c r="X222" s="82" t="s">
        <v>1067</v>
      </c>
      <c r="Y222" s="82"/>
      <c r="Z222" s="82" t="s">
        <v>108</v>
      </c>
      <c r="AA222" s="82" t="s">
        <v>41</v>
      </c>
      <c r="AB222" s="82" t="s">
        <v>45</v>
      </c>
      <c r="AC222" s="82"/>
      <c r="AD222" s="82" t="s">
        <v>93</v>
      </c>
    </row>
    <row r="223" spans="1:30" s="76" customFormat="1">
      <c r="A223" s="82" t="s">
        <v>48</v>
      </c>
      <c r="B223" s="82">
        <v>17</v>
      </c>
      <c r="C223" s="82" t="s">
        <v>49</v>
      </c>
      <c r="D223" s="82" t="s">
        <v>117</v>
      </c>
      <c r="E223" s="87">
        <v>3.0000000328590402E+19</v>
      </c>
      <c r="F223" s="87">
        <v>3.0000000327889801E+19</v>
      </c>
      <c r="G223" s="87">
        <v>131634115612</v>
      </c>
      <c r="H223" s="82" t="s">
        <v>65</v>
      </c>
      <c r="I223" s="82" t="s">
        <v>188</v>
      </c>
      <c r="J223" s="83">
        <v>44081</v>
      </c>
      <c r="K223" s="83">
        <v>44065</v>
      </c>
      <c r="L223" s="82">
        <f t="shared" si="3"/>
        <v>16</v>
      </c>
      <c r="M223" s="82" t="s">
        <v>72</v>
      </c>
      <c r="N223" s="82">
        <v>83872507762</v>
      </c>
      <c r="O223" s="82" t="s">
        <v>1068</v>
      </c>
      <c r="P223" s="82" t="s">
        <v>1069</v>
      </c>
      <c r="Q223" s="82" t="s">
        <v>34</v>
      </c>
      <c r="R223" s="82" t="s">
        <v>116</v>
      </c>
      <c r="S223" s="82" t="s">
        <v>1070</v>
      </c>
      <c r="T223" s="82" t="s">
        <v>35</v>
      </c>
      <c r="U223" s="82" t="s">
        <v>147</v>
      </c>
      <c r="V223" s="82" t="s">
        <v>40</v>
      </c>
      <c r="W223" s="82" t="s">
        <v>191</v>
      </c>
      <c r="X223" s="82" t="s">
        <v>1071</v>
      </c>
      <c r="Y223" s="82"/>
      <c r="Z223" s="82" t="s">
        <v>109</v>
      </c>
      <c r="AA223" s="82" t="s">
        <v>105</v>
      </c>
      <c r="AB223" s="82" t="s">
        <v>92</v>
      </c>
      <c r="AC223" s="82"/>
      <c r="AD223" s="82" t="s">
        <v>93</v>
      </c>
    </row>
    <row r="224" spans="1:30" s="76" customFormat="1">
      <c r="A224" s="82" t="s">
        <v>28</v>
      </c>
      <c r="B224" s="82">
        <v>26</v>
      </c>
      <c r="C224" s="82" t="s">
        <v>70</v>
      </c>
      <c r="D224" s="82" t="s">
        <v>117</v>
      </c>
      <c r="E224" s="87">
        <v>3.0000000328371601E+19</v>
      </c>
      <c r="F224" s="87">
        <v>3.0000000327113998E+19</v>
      </c>
      <c r="G224" s="87">
        <v>143387100481</v>
      </c>
      <c r="H224" s="82" t="s">
        <v>50</v>
      </c>
      <c r="I224" s="82" t="s">
        <v>43</v>
      </c>
      <c r="J224" s="83">
        <v>44081</v>
      </c>
      <c r="K224" s="83">
        <v>44049</v>
      </c>
      <c r="L224" s="82">
        <f t="shared" si="3"/>
        <v>32</v>
      </c>
      <c r="M224" s="82" t="s">
        <v>72</v>
      </c>
      <c r="N224" s="82">
        <v>82325672000</v>
      </c>
      <c r="O224" s="82" t="s">
        <v>1072</v>
      </c>
      <c r="P224" s="82" t="s">
        <v>1073</v>
      </c>
      <c r="Q224" s="82" t="s">
        <v>34</v>
      </c>
      <c r="R224" s="82" t="s">
        <v>116</v>
      </c>
      <c r="S224" s="82" t="s">
        <v>1074</v>
      </c>
      <c r="T224" s="82" t="s">
        <v>97</v>
      </c>
      <c r="U224" s="82" t="s">
        <v>147</v>
      </c>
      <c r="V224" s="82" t="s">
        <v>40</v>
      </c>
      <c r="W224" s="82" t="s">
        <v>44</v>
      </c>
      <c r="X224" s="82" t="s">
        <v>1075</v>
      </c>
      <c r="Y224" s="82"/>
      <c r="Z224" s="82" t="s">
        <v>103</v>
      </c>
      <c r="AA224" s="82" t="s">
        <v>62</v>
      </c>
      <c r="AB224" s="82" t="s">
        <v>45</v>
      </c>
      <c r="AC224" s="82" t="s">
        <v>156</v>
      </c>
      <c r="AD224" s="82"/>
    </row>
    <row r="225" spans="1:30" s="76" customFormat="1">
      <c r="A225" s="82" t="s">
        <v>57</v>
      </c>
      <c r="B225" s="82">
        <v>22</v>
      </c>
      <c r="C225" s="82" t="s">
        <v>812</v>
      </c>
      <c r="D225" s="82" t="s">
        <v>117</v>
      </c>
      <c r="E225" s="87">
        <v>3.0000000329564402E+19</v>
      </c>
      <c r="F225" s="87">
        <v>3.0000000324626698E+19</v>
      </c>
      <c r="G225" s="87">
        <v>131633106359</v>
      </c>
      <c r="H225" s="82" t="s">
        <v>50</v>
      </c>
      <c r="I225" s="82" t="s">
        <v>43</v>
      </c>
      <c r="J225" s="83">
        <v>44104</v>
      </c>
      <c r="K225" s="83">
        <v>44001</v>
      </c>
      <c r="L225" s="82">
        <f t="shared" si="3"/>
        <v>103</v>
      </c>
      <c r="M225" s="82" t="s">
        <v>72</v>
      </c>
      <c r="N225" s="82"/>
      <c r="O225" s="82" t="s">
        <v>1076</v>
      </c>
      <c r="P225" s="82" t="s">
        <v>1077</v>
      </c>
      <c r="Q225" s="82" t="s">
        <v>34</v>
      </c>
      <c r="R225" s="82" t="s">
        <v>116</v>
      </c>
      <c r="S225" s="82" t="s">
        <v>1078</v>
      </c>
      <c r="T225" s="82" t="s">
        <v>35</v>
      </c>
      <c r="U225" s="82" t="s">
        <v>147</v>
      </c>
      <c r="V225" s="82" t="s">
        <v>94</v>
      </c>
      <c r="W225" s="82" t="s">
        <v>95</v>
      </c>
      <c r="X225" s="82"/>
      <c r="Y225" s="82"/>
      <c r="Z225" s="82"/>
      <c r="AA225" s="82"/>
      <c r="AB225" s="82"/>
      <c r="AC225" s="82"/>
      <c r="AD225" s="82"/>
    </row>
    <row r="226" spans="1:30" s="76" customFormat="1">
      <c r="A226" s="82" t="s">
        <v>57</v>
      </c>
      <c r="B226" s="82">
        <v>22</v>
      </c>
      <c r="C226" s="82" t="s">
        <v>812</v>
      </c>
      <c r="D226" s="82" t="s">
        <v>117</v>
      </c>
      <c r="E226" s="87">
        <v>3.0000000329086501E+19</v>
      </c>
      <c r="F226" s="87">
        <v>3.0000000320425202E+19</v>
      </c>
      <c r="G226" s="87">
        <v>131313122907</v>
      </c>
      <c r="H226" s="82" t="s">
        <v>87</v>
      </c>
      <c r="I226" s="82" t="s">
        <v>65</v>
      </c>
      <c r="J226" s="83">
        <v>44093</v>
      </c>
      <c r="K226" s="83">
        <v>43889</v>
      </c>
      <c r="L226" s="82">
        <f t="shared" si="3"/>
        <v>204</v>
      </c>
      <c r="M226" s="82" t="s">
        <v>72</v>
      </c>
      <c r="N226" s="82">
        <v>81221010931</v>
      </c>
      <c r="O226" s="82" t="s">
        <v>1079</v>
      </c>
      <c r="P226" s="82" t="s">
        <v>1080</v>
      </c>
      <c r="Q226" s="82" t="s">
        <v>34</v>
      </c>
      <c r="R226" s="82" t="s">
        <v>116</v>
      </c>
      <c r="S226" s="82" t="s">
        <v>1081</v>
      </c>
      <c r="T226" s="82" t="s">
        <v>35</v>
      </c>
      <c r="U226" s="82" t="s">
        <v>147</v>
      </c>
      <c r="V226" s="82" t="s">
        <v>40</v>
      </c>
      <c r="W226" s="85" t="s">
        <v>191</v>
      </c>
      <c r="X226" s="85" t="s">
        <v>1082</v>
      </c>
      <c r="Y226" s="82"/>
      <c r="Z226" s="85" t="s">
        <v>103</v>
      </c>
      <c r="AA226" s="85" t="s">
        <v>37</v>
      </c>
      <c r="AB226" s="85" t="s">
        <v>45</v>
      </c>
      <c r="AC226" s="82" t="s">
        <v>156</v>
      </c>
      <c r="AD226" s="82" t="s">
        <v>93</v>
      </c>
    </row>
    <row r="227" spans="1:30" s="76" customFormat="1">
      <c r="A227" s="82" t="s">
        <v>57</v>
      </c>
      <c r="B227" s="82">
        <v>22</v>
      </c>
      <c r="C227" s="82" t="s">
        <v>812</v>
      </c>
      <c r="D227" s="82" t="s">
        <v>117</v>
      </c>
      <c r="E227" s="87">
        <v>3.0000000328696201E+19</v>
      </c>
      <c r="F227" s="87">
        <v>3.0000000327794E+19</v>
      </c>
      <c r="G227" s="87">
        <v>131312102021</v>
      </c>
      <c r="H227" s="82" t="s">
        <v>266</v>
      </c>
      <c r="I227" s="82" t="s">
        <v>87</v>
      </c>
      <c r="J227" s="83">
        <v>44083</v>
      </c>
      <c r="K227" s="83">
        <v>44062</v>
      </c>
      <c r="L227" s="82">
        <f t="shared" si="3"/>
        <v>21</v>
      </c>
      <c r="M227" s="82" t="s">
        <v>47</v>
      </c>
      <c r="N227" s="82">
        <v>263263933</v>
      </c>
      <c r="O227" s="85" t="s">
        <v>1083</v>
      </c>
      <c r="P227" s="82" t="s">
        <v>1084</v>
      </c>
      <c r="Q227" s="82" t="s">
        <v>34</v>
      </c>
      <c r="R227" s="82" t="s">
        <v>116</v>
      </c>
      <c r="S227" s="82" t="s">
        <v>1085</v>
      </c>
      <c r="T227" s="82" t="s">
        <v>35</v>
      </c>
      <c r="U227" s="82" t="s">
        <v>147</v>
      </c>
      <c r="V227" s="85" t="s">
        <v>56</v>
      </c>
      <c r="W227" s="85" t="s">
        <v>183</v>
      </c>
      <c r="X227" s="85" t="s">
        <v>1086</v>
      </c>
      <c r="Y227" s="82"/>
      <c r="Z227" s="85" t="s">
        <v>109</v>
      </c>
      <c r="AA227" s="85" t="s">
        <v>41</v>
      </c>
      <c r="AB227" s="85" t="s">
        <v>45</v>
      </c>
      <c r="AC227" s="82"/>
      <c r="AD227" s="82" t="s">
        <v>93</v>
      </c>
    </row>
    <row r="228" spans="1:30" s="76" customFormat="1">
      <c r="A228" s="82" t="s">
        <v>57</v>
      </c>
      <c r="B228" s="82">
        <v>22</v>
      </c>
      <c r="C228" s="82" t="s">
        <v>812</v>
      </c>
      <c r="D228" s="82" t="s">
        <v>117</v>
      </c>
      <c r="E228" s="87">
        <v>3.00000003293167E+19</v>
      </c>
      <c r="F228" s="87">
        <v>3.0000000327111E+19</v>
      </c>
      <c r="G228" s="87">
        <v>131626171073</v>
      </c>
      <c r="H228" s="82" t="s">
        <v>65</v>
      </c>
      <c r="I228" s="82" t="s">
        <v>188</v>
      </c>
      <c r="J228" s="83">
        <v>44098</v>
      </c>
      <c r="K228" s="83">
        <v>44053</v>
      </c>
      <c r="L228" s="82">
        <f t="shared" si="3"/>
        <v>45</v>
      </c>
      <c r="M228" s="82" t="s">
        <v>72</v>
      </c>
      <c r="N228" s="82">
        <v>85864247468</v>
      </c>
      <c r="O228" s="82" t="s">
        <v>1087</v>
      </c>
      <c r="P228" s="82" t="s">
        <v>1088</v>
      </c>
      <c r="Q228" s="82" t="s">
        <v>34</v>
      </c>
      <c r="R228" s="82" t="s">
        <v>116</v>
      </c>
      <c r="S228" s="85" t="s">
        <v>1089</v>
      </c>
      <c r="T228" s="85" t="s">
        <v>97</v>
      </c>
      <c r="U228" s="82" t="s">
        <v>147</v>
      </c>
      <c r="V228" s="82" t="s">
        <v>40</v>
      </c>
      <c r="W228" s="82" t="s">
        <v>91</v>
      </c>
      <c r="X228" s="85" t="s">
        <v>1090</v>
      </c>
      <c r="Y228" s="82"/>
      <c r="Z228" s="85" t="s">
        <v>108</v>
      </c>
      <c r="AA228" s="82"/>
      <c r="AB228" s="85" t="s">
        <v>45</v>
      </c>
      <c r="AC228" s="82" t="s">
        <v>156</v>
      </c>
      <c r="AD228" s="82" t="s">
        <v>93</v>
      </c>
    </row>
    <row r="229" spans="1:30" s="76" customFormat="1">
      <c r="A229" s="82" t="s">
        <v>51</v>
      </c>
      <c r="B229" s="82">
        <v>53</v>
      </c>
      <c r="C229" s="82" t="s">
        <v>1091</v>
      </c>
      <c r="D229" s="82" t="s">
        <v>117</v>
      </c>
      <c r="E229" s="87">
        <v>3.00000003289938E+19</v>
      </c>
      <c r="F229" s="87">
        <v>3.0000000323986399E+19</v>
      </c>
      <c r="G229" s="87">
        <v>172205207697</v>
      </c>
      <c r="H229" s="82" t="s">
        <v>50</v>
      </c>
      <c r="I229" s="82" t="s">
        <v>43</v>
      </c>
      <c r="J229" s="83">
        <v>44091</v>
      </c>
      <c r="K229" s="83">
        <v>43986</v>
      </c>
      <c r="L229" s="82">
        <f t="shared" si="3"/>
        <v>105</v>
      </c>
      <c r="M229" s="82" t="s">
        <v>33</v>
      </c>
      <c r="N229" s="82">
        <v>82291816667</v>
      </c>
      <c r="O229" s="82" t="s">
        <v>1092</v>
      </c>
      <c r="P229" s="82" t="s">
        <v>1093</v>
      </c>
      <c r="Q229" s="82" t="s">
        <v>34</v>
      </c>
      <c r="R229" s="82" t="s">
        <v>924</v>
      </c>
      <c r="S229" s="82" t="s">
        <v>1094</v>
      </c>
      <c r="T229" s="85" t="s">
        <v>35</v>
      </c>
      <c r="U229" s="82" t="s">
        <v>147</v>
      </c>
      <c r="V229" s="82" t="s">
        <v>40</v>
      </c>
      <c r="W229" s="82" t="s">
        <v>91</v>
      </c>
      <c r="X229" s="85" t="s">
        <v>1095</v>
      </c>
      <c r="Y229" s="82"/>
      <c r="Z229" s="85" t="s">
        <v>108</v>
      </c>
      <c r="AA229" s="82"/>
      <c r="AB229" s="85" t="s">
        <v>45</v>
      </c>
      <c r="AC229" s="82"/>
      <c r="AD229" s="82"/>
    </row>
    <row r="230" spans="1:30" s="76" customFormat="1">
      <c r="A230" s="82" t="s">
        <v>51</v>
      </c>
      <c r="B230" s="82">
        <v>53</v>
      </c>
      <c r="C230" s="82" t="s">
        <v>1091</v>
      </c>
      <c r="D230" s="82" t="s">
        <v>117</v>
      </c>
      <c r="E230" s="87">
        <v>3.00000003289938E+19</v>
      </c>
      <c r="F230" s="87">
        <v>3.0000000323986399E+19</v>
      </c>
      <c r="G230" s="87">
        <v>172205207697</v>
      </c>
      <c r="H230" s="82" t="s">
        <v>50</v>
      </c>
      <c r="I230" s="82" t="s">
        <v>43</v>
      </c>
      <c r="J230" s="83">
        <v>44091</v>
      </c>
      <c r="K230" s="83">
        <v>43986</v>
      </c>
      <c r="L230" s="82">
        <f t="shared" si="3"/>
        <v>105</v>
      </c>
      <c r="M230" s="82" t="s">
        <v>33</v>
      </c>
      <c r="N230" s="82">
        <v>82291816667</v>
      </c>
      <c r="O230" s="82" t="s">
        <v>1092</v>
      </c>
      <c r="P230" s="82" t="s">
        <v>1093</v>
      </c>
      <c r="Q230" s="82" t="s">
        <v>34</v>
      </c>
      <c r="R230" s="82" t="s">
        <v>924</v>
      </c>
      <c r="S230" s="82" t="s">
        <v>1094</v>
      </c>
      <c r="T230" s="85" t="s">
        <v>35</v>
      </c>
      <c r="U230" s="82" t="s">
        <v>147</v>
      </c>
      <c r="V230" s="82" t="s">
        <v>40</v>
      </c>
      <c r="W230" s="82" t="s">
        <v>91</v>
      </c>
      <c r="X230" s="85" t="s">
        <v>1095</v>
      </c>
      <c r="Y230" s="82"/>
      <c r="Z230" s="85" t="s">
        <v>108</v>
      </c>
      <c r="AA230" s="85" t="s">
        <v>66</v>
      </c>
      <c r="AB230" s="85" t="s">
        <v>45</v>
      </c>
      <c r="AC230" s="85" t="s">
        <v>172</v>
      </c>
      <c r="AD230" s="82" t="s">
        <v>93</v>
      </c>
    </row>
    <row r="231" spans="1:30" s="76" customFormat="1">
      <c r="A231" s="82" t="s">
        <v>46</v>
      </c>
      <c r="B231" s="82">
        <v>39</v>
      </c>
      <c r="C231" s="82" t="s">
        <v>885</v>
      </c>
      <c r="D231" s="82" t="s">
        <v>117</v>
      </c>
      <c r="E231" s="87">
        <v>3.0000000328454902E+19</v>
      </c>
      <c r="F231" s="87">
        <v>3.0000000319169499E+19</v>
      </c>
      <c r="G231" s="87">
        <v>152404327092</v>
      </c>
      <c r="H231" s="82" t="s">
        <v>50</v>
      </c>
      <c r="I231" s="82" t="s">
        <v>43</v>
      </c>
      <c r="J231" s="83">
        <v>44078</v>
      </c>
      <c r="K231" s="83">
        <v>43847</v>
      </c>
      <c r="L231" s="82">
        <f t="shared" si="3"/>
        <v>231</v>
      </c>
      <c r="M231" s="82" t="s">
        <v>33</v>
      </c>
      <c r="N231" s="82">
        <v>81297565165</v>
      </c>
      <c r="O231" s="82" t="s">
        <v>1096</v>
      </c>
      <c r="P231" s="82" t="s">
        <v>1097</v>
      </c>
      <c r="Q231" s="85" t="s">
        <v>34</v>
      </c>
      <c r="R231" s="85" t="s">
        <v>924</v>
      </c>
      <c r="S231" s="82" t="s">
        <v>1098</v>
      </c>
      <c r="T231" s="85" t="s">
        <v>35</v>
      </c>
      <c r="U231" s="82" t="s">
        <v>147</v>
      </c>
      <c r="V231" s="82" t="s">
        <v>40</v>
      </c>
      <c r="W231" s="82" t="s">
        <v>91</v>
      </c>
      <c r="X231" s="85" t="s">
        <v>214</v>
      </c>
      <c r="Y231" s="82"/>
      <c r="Z231" s="85" t="s">
        <v>109</v>
      </c>
      <c r="AA231" s="85" t="s">
        <v>105</v>
      </c>
      <c r="AB231" s="85" t="s">
        <v>45</v>
      </c>
      <c r="AC231" s="85" t="s">
        <v>380</v>
      </c>
      <c r="AD231" s="82" t="s">
        <v>93</v>
      </c>
    </row>
    <row r="232" spans="1:30" s="76" customFormat="1">
      <c r="A232" s="82" t="s">
        <v>46</v>
      </c>
      <c r="B232" s="82">
        <v>39</v>
      </c>
      <c r="C232" s="82" t="s">
        <v>885</v>
      </c>
      <c r="D232" s="82" t="s">
        <v>117</v>
      </c>
      <c r="E232" s="87">
        <v>3.0000000327935201E+19</v>
      </c>
      <c r="F232" s="87">
        <v>3.0000000320580399E+19</v>
      </c>
      <c r="G232" s="87">
        <v>152441900530</v>
      </c>
      <c r="H232" s="82" t="s">
        <v>50</v>
      </c>
      <c r="I232" s="82" t="s">
        <v>43</v>
      </c>
      <c r="J232" s="83">
        <v>44067</v>
      </c>
      <c r="K232" s="83">
        <v>43900</v>
      </c>
      <c r="L232" s="82">
        <f t="shared" si="3"/>
        <v>167</v>
      </c>
      <c r="M232" s="82" t="s">
        <v>72</v>
      </c>
      <c r="N232" s="82">
        <v>85733006956</v>
      </c>
      <c r="O232" s="82" t="s">
        <v>1099</v>
      </c>
      <c r="P232" s="82" t="s">
        <v>1100</v>
      </c>
      <c r="Q232" s="85" t="s">
        <v>34</v>
      </c>
      <c r="R232" s="82" t="s">
        <v>116</v>
      </c>
      <c r="S232" s="82" t="s">
        <v>1101</v>
      </c>
      <c r="T232" s="85" t="s">
        <v>35</v>
      </c>
      <c r="U232" s="82" t="s">
        <v>147</v>
      </c>
      <c r="V232" s="82" t="s">
        <v>67</v>
      </c>
      <c r="W232" s="82" t="s">
        <v>159</v>
      </c>
      <c r="X232" s="82" t="s">
        <v>1102</v>
      </c>
      <c r="Y232" s="82"/>
      <c r="Z232" s="82" t="s">
        <v>109</v>
      </c>
      <c r="AA232" s="82" t="s">
        <v>105</v>
      </c>
      <c r="AB232" s="82" t="s">
        <v>45</v>
      </c>
      <c r="AC232" s="82"/>
      <c r="AD232" s="82" t="s">
        <v>93</v>
      </c>
    </row>
    <row r="233" spans="1:30" s="76" customFormat="1">
      <c r="A233" s="82" t="s">
        <v>46</v>
      </c>
      <c r="B233" s="82">
        <v>39</v>
      </c>
      <c r="C233" s="82" t="s">
        <v>885</v>
      </c>
      <c r="D233" s="82" t="s">
        <v>117</v>
      </c>
      <c r="E233" s="87">
        <v>3.00000003288559E+19</v>
      </c>
      <c r="F233" s="87">
        <v>3.0000000328153899E+19</v>
      </c>
      <c r="G233" s="87">
        <v>152412230891</v>
      </c>
      <c r="H233" s="82" t="s">
        <v>65</v>
      </c>
      <c r="I233" s="82" t="s">
        <v>188</v>
      </c>
      <c r="J233" s="83">
        <v>44088</v>
      </c>
      <c r="K233" s="83">
        <v>44072</v>
      </c>
      <c r="L233" s="82">
        <f t="shared" si="3"/>
        <v>16</v>
      </c>
      <c r="M233" s="82" t="s">
        <v>47</v>
      </c>
      <c r="N233" s="82">
        <v>81232855997</v>
      </c>
      <c r="O233" s="85" t="s">
        <v>1103</v>
      </c>
      <c r="P233" s="82" t="s">
        <v>1104</v>
      </c>
      <c r="Q233" s="85" t="s">
        <v>34</v>
      </c>
      <c r="R233" s="82">
        <v>147</v>
      </c>
      <c r="S233" s="85" t="s">
        <v>269</v>
      </c>
      <c r="T233" s="85" t="s">
        <v>55</v>
      </c>
      <c r="U233" s="82" t="s">
        <v>147</v>
      </c>
      <c r="V233" s="82" t="s">
        <v>40</v>
      </c>
      <c r="W233" s="85" t="s">
        <v>44</v>
      </c>
      <c r="X233" s="85" t="s">
        <v>1105</v>
      </c>
      <c r="Y233" s="82"/>
      <c r="Z233" s="85" t="s">
        <v>103</v>
      </c>
      <c r="AA233" s="85" t="s">
        <v>105</v>
      </c>
      <c r="AB233" s="85" t="s">
        <v>45</v>
      </c>
      <c r="AC233" s="82"/>
      <c r="AD233" s="82" t="s">
        <v>93</v>
      </c>
    </row>
    <row r="234" spans="1:30" s="76" customFormat="1">
      <c r="A234" s="82" t="s">
        <v>46</v>
      </c>
      <c r="B234" s="82">
        <v>39</v>
      </c>
      <c r="C234" s="82" t="s">
        <v>885</v>
      </c>
      <c r="D234" s="82" t="s">
        <v>117</v>
      </c>
      <c r="E234" s="87">
        <v>3.00000003288627E+19</v>
      </c>
      <c r="F234" s="87">
        <v>3.0000000317736899E+19</v>
      </c>
      <c r="G234" s="87">
        <v>152413138677</v>
      </c>
      <c r="H234" s="82" t="s">
        <v>50</v>
      </c>
      <c r="I234" s="82" t="s">
        <v>43</v>
      </c>
      <c r="J234" s="83">
        <v>44088</v>
      </c>
      <c r="K234" s="83">
        <v>43794</v>
      </c>
      <c r="L234" s="82">
        <f t="shared" si="3"/>
        <v>294</v>
      </c>
      <c r="M234" s="82" t="s">
        <v>72</v>
      </c>
      <c r="N234" s="82">
        <v>81233419022</v>
      </c>
      <c r="O234" s="85" t="s">
        <v>1106</v>
      </c>
      <c r="P234" s="82" t="s">
        <v>1107</v>
      </c>
      <c r="Q234" s="85" t="s">
        <v>34</v>
      </c>
      <c r="R234" s="85" t="s">
        <v>32</v>
      </c>
      <c r="S234" s="85" t="s">
        <v>1108</v>
      </c>
      <c r="T234" s="85" t="s">
        <v>35</v>
      </c>
      <c r="U234" s="82" t="s">
        <v>147</v>
      </c>
      <c r="V234" s="85" t="s">
        <v>67</v>
      </c>
      <c r="W234" s="85" t="s">
        <v>159</v>
      </c>
      <c r="X234" s="85" t="s">
        <v>1109</v>
      </c>
      <c r="Y234" s="85" t="s">
        <v>1110</v>
      </c>
      <c r="Z234" s="85" t="s">
        <v>109</v>
      </c>
      <c r="AA234" s="85" t="s">
        <v>105</v>
      </c>
      <c r="AB234" s="85" t="s">
        <v>45</v>
      </c>
      <c r="AC234" s="82"/>
      <c r="AD234" s="82" t="s">
        <v>93</v>
      </c>
    </row>
    <row r="235" spans="1:30" s="76" customFormat="1">
      <c r="A235" s="82" t="s">
        <v>46</v>
      </c>
      <c r="B235" s="82">
        <v>39</v>
      </c>
      <c r="C235" s="82" t="s">
        <v>885</v>
      </c>
      <c r="D235" s="82" t="s">
        <v>117</v>
      </c>
      <c r="E235" s="87">
        <v>3.0000000328992801E+19</v>
      </c>
      <c r="F235" s="87">
        <v>3.0000000319756399E+19</v>
      </c>
      <c r="G235" s="87">
        <v>152404329395</v>
      </c>
      <c r="H235" s="82" t="s">
        <v>50</v>
      </c>
      <c r="I235" s="82" t="s">
        <v>43</v>
      </c>
      <c r="J235" s="83">
        <v>44091</v>
      </c>
      <c r="K235" s="83">
        <v>43868</v>
      </c>
      <c r="L235" s="82">
        <f t="shared" si="3"/>
        <v>223</v>
      </c>
      <c r="M235" s="82" t="s">
        <v>33</v>
      </c>
      <c r="N235" s="82">
        <v>856084694092</v>
      </c>
      <c r="O235" s="85" t="s">
        <v>1111</v>
      </c>
      <c r="P235" s="82" t="s">
        <v>1112</v>
      </c>
      <c r="Q235" s="85" t="s">
        <v>34</v>
      </c>
      <c r="R235" s="85" t="s">
        <v>924</v>
      </c>
      <c r="S235" s="82" t="s">
        <v>1113</v>
      </c>
      <c r="T235" s="85" t="s">
        <v>98</v>
      </c>
      <c r="U235" s="82" t="s">
        <v>147</v>
      </c>
      <c r="V235" s="85" t="s">
        <v>67</v>
      </c>
      <c r="W235" s="85" t="s">
        <v>68</v>
      </c>
      <c r="X235" s="85" t="s">
        <v>200</v>
      </c>
      <c r="Y235" s="85" t="s">
        <v>1114</v>
      </c>
      <c r="Z235" s="85" t="s">
        <v>108</v>
      </c>
      <c r="AA235" s="85" t="s">
        <v>105</v>
      </c>
      <c r="AB235" s="85" t="s">
        <v>45</v>
      </c>
      <c r="AC235" s="82" t="s">
        <v>156</v>
      </c>
      <c r="AD235" s="82" t="s">
        <v>93</v>
      </c>
    </row>
    <row r="236" spans="1:30" s="76" customFormat="1">
      <c r="A236" s="82" t="s">
        <v>46</v>
      </c>
      <c r="B236" s="82">
        <v>39</v>
      </c>
      <c r="C236" s="82" t="s">
        <v>885</v>
      </c>
      <c r="D236" s="82" t="s">
        <v>117</v>
      </c>
      <c r="E236" s="87">
        <v>3.0000000329071702E+19</v>
      </c>
      <c r="F236" s="87">
        <v>3.0000000324687999E+19</v>
      </c>
      <c r="G236" s="87">
        <v>152420254413</v>
      </c>
      <c r="H236" s="82" t="s">
        <v>50</v>
      </c>
      <c r="I236" s="82" t="s">
        <v>43</v>
      </c>
      <c r="J236" s="83">
        <v>44093</v>
      </c>
      <c r="K236" s="83">
        <v>44002</v>
      </c>
      <c r="L236" s="82">
        <f t="shared" si="3"/>
        <v>91</v>
      </c>
      <c r="M236" s="82" t="s">
        <v>72</v>
      </c>
      <c r="N236" s="82">
        <v>82229472906</v>
      </c>
      <c r="O236" s="82" t="s">
        <v>1115</v>
      </c>
      <c r="P236" s="82" t="s">
        <v>1116</v>
      </c>
      <c r="Q236" s="85" t="s">
        <v>34</v>
      </c>
      <c r="R236" s="85" t="s">
        <v>924</v>
      </c>
      <c r="S236" s="82" t="s">
        <v>1117</v>
      </c>
      <c r="T236" s="85" t="s">
        <v>35</v>
      </c>
      <c r="U236" s="82" t="s">
        <v>147</v>
      </c>
      <c r="V236" s="85" t="s">
        <v>67</v>
      </c>
      <c r="W236" s="85" t="s">
        <v>68</v>
      </c>
      <c r="X236" s="85" t="s">
        <v>1118</v>
      </c>
      <c r="Y236" s="85" t="s">
        <v>1119</v>
      </c>
      <c r="Z236" s="85" t="s">
        <v>108</v>
      </c>
      <c r="AA236" s="85" t="s">
        <v>41</v>
      </c>
      <c r="AB236" s="85" t="s">
        <v>45</v>
      </c>
      <c r="AC236" s="82"/>
      <c r="AD236" s="82" t="s">
        <v>93</v>
      </c>
    </row>
    <row r="237" spans="1:30" s="76" customFormat="1">
      <c r="A237" s="82" t="s">
        <v>46</v>
      </c>
      <c r="B237" s="82">
        <v>39</v>
      </c>
      <c r="C237" s="82" t="s">
        <v>885</v>
      </c>
      <c r="D237" s="82" t="s">
        <v>117</v>
      </c>
      <c r="E237" s="87">
        <v>3.0000000328905998E+19</v>
      </c>
      <c r="F237" s="87">
        <v>3.0000000324158599E+19</v>
      </c>
      <c r="G237" s="87">
        <v>152407305337</v>
      </c>
      <c r="H237" s="82" t="s">
        <v>50</v>
      </c>
      <c r="I237" s="82" t="s">
        <v>119</v>
      </c>
      <c r="J237" s="83">
        <v>44089</v>
      </c>
      <c r="K237" s="83">
        <v>43989</v>
      </c>
      <c r="L237" s="82">
        <f t="shared" si="3"/>
        <v>100</v>
      </c>
      <c r="M237" s="82" t="s">
        <v>72</v>
      </c>
      <c r="N237" s="82">
        <v>81548612817</v>
      </c>
      <c r="O237" s="82" t="s">
        <v>1120</v>
      </c>
      <c r="P237" s="82" t="s">
        <v>1121</v>
      </c>
      <c r="Q237" s="85" t="s">
        <v>34</v>
      </c>
      <c r="R237" s="85" t="s">
        <v>32</v>
      </c>
      <c r="S237" s="82" t="s">
        <v>1122</v>
      </c>
      <c r="T237" s="85" t="s">
        <v>55</v>
      </c>
      <c r="U237" s="82" t="s">
        <v>147</v>
      </c>
      <c r="V237" s="82" t="s">
        <v>40</v>
      </c>
      <c r="W237" s="85" t="s">
        <v>112</v>
      </c>
      <c r="X237" s="85" t="s">
        <v>1123</v>
      </c>
      <c r="Y237" s="82"/>
      <c r="Z237" s="85" t="s">
        <v>108</v>
      </c>
      <c r="AA237" s="85" t="s">
        <v>62</v>
      </c>
      <c r="AB237" s="85" t="s">
        <v>45</v>
      </c>
      <c r="AC237" s="85" t="s">
        <v>1124</v>
      </c>
      <c r="AD237" s="85" t="s">
        <v>1125</v>
      </c>
    </row>
    <row r="238" spans="1:30" s="76" customFormat="1">
      <c r="A238" s="82" t="s">
        <v>46</v>
      </c>
      <c r="B238" s="82">
        <v>39</v>
      </c>
      <c r="C238" s="82" t="s">
        <v>885</v>
      </c>
      <c r="D238" s="82" t="s">
        <v>117</v>
      </c>
      <c r="E238" s="87">
        <v>3.0000000328651399E+19</v>
      </c>
      <c r="F238" s="87">
        <v>3.0000000324641599E+19</v>
      </c>
      <c r="G238" s="87">
        <v>152433207386</v>
      </c>
      <c r="H238" s="82" t="s">
        <v>50</v>
      </c>
      <c r="I238" s="82" t="s">
        <v>43</v>
      </c>
      <c r="J238" s="83">
        <v>44089</v>
      </c>
      <c r="K238" s="83">
        <v>44001</v>
      </c>
      <c r="L238" s="82">
        <f t="shared" si="3"/>
        <v>88</v>
      </c>
      <c r="M238" s="82" t="s">
        <v>72</v>
      </c>
      <c r="N238" s="82">
        <v>85850606005</v>
      </c>
      <c r="O238" s="82" t="s">
        <v>1126</v>
      </c>
      <c r="P238" s="82" t="s">
        <v>1127</v>
      </c>
      <c r="Q238" s="85" t="s">
        <v>34</v>
      </c>
      <c r="R238" s="85" t="s">
        <v>173</v>
      </c>
      <c r="S238" s="82" t="s">
        <v>1128</v>
      </c>
      <c r="T238" s="82" t="s">
        <v>257</v>
      </c>
      <c r="U238" s="82" t="s">
        <v>115</v>
      </c>
      <c r="V238" s="82" t="s">
        <v>1129</v>
      </c>
      <c r="W238" s="82"/>
      <c r="X238" s="82"/>
      <c r="Y238" s="82"/>
      <c r="Z238" s="82"/>
      <c r="AA238" s="82"/>
      <c r="AB238" s="82"/>
      <c r="AC238" s="82"/>
      <c r="AD238" s="82"/>
    </row>
    <row r="239" spans="1:30" s="76" customFormat="1">
      <c r="A239" s="82" t="s">
        <v>46</v>
      </c>
      <c r="B239" s="82">
        <v>39</v>
      </c>
      <c r="C239" s="82" t="s">
        <v>885</v>
      </c>
      <c r="D239" s="82" t="s">
        <v>117</v>
      </c>
      <c r="E239" s="87">
        <v>3.00000003286487E+19</v>
      </c>
      <c r="F239" s="87">
        <v>3.0000000326120399E+19</v>
      </c>
      <c r="G239" s="87">
        <v>152409220052</v>
      </c>
      <c r="H239" s="82" t="s">
        <v>50</v>
      </c>
      <c r="I239" s="82" t="s">
        <v>43</v>
      </c>
      <c r="J239" s="83">
        <v>44083</v>
      </c>
      <c r="K239" s="83">
        <v>44028</v>
      </c>
      <c r="L239" s="82">
        <f t="shared" si="3"/>
        <v>55</v>
      </c>
      <c r="M239" s="82" t="s">
        <v>72</v>
      </c>
      <c r="N239" s="82">
        <v>3151908485</v>
      </c>
      <c r="O239" s="82" t="s">
        <v>1130</v>
      </c>
      <c r="P239" s="82" t="s">
        <v>1131</v>
      </c>
      <c r="Q239" s="85" t="s">
        <v>34</v>
      </c>
      <c r="R239" s="85" t="s">
        <v>924</v>
      </c>
      <c r="S239" s="82" t="s">
        <v>1132</v>
      </c>
      <c r="T239" s="85" t="s">
        <v>35</v>
      </c>
      <c r="U239" s="82" t="s">
        <v>147</v>
      </c>
      <c r="V239" s="82" t="s">
        <v>56</v>
      </c>
      <c r="W239" s="85" t="s">
        <v>183</v>
      </c>
      <c r="X239" s="82" t="s">
        <v>1133</v>
      </c>
      <c r="Y239" s="82"/>
      <c r="Z239" s="82" t="s">
        <v>108</v>
      </c>
      <c r="AA239" s="82" t="s">
        <v>41</v>
      </c>
      <c r="AB239" s="82" t="s">
        <v>45</v>
      </c>
      <c r="AC239" s="82" t="s">
        <v>156</v>
      </c>
      <c r="AD239" s="82" t="s">
        <v>93</v>
      </c>
    </row>
    <row r="240" spans="1:30" s="76" customFormat="1">
      <c r="A240" s="82" t="s">
        <v>46</v>
      </c>
      <c r="B240" s="82">
        <v>39</v>
      </c>
      <c r="C240" s="82" t="s">
        <v>885</v>
      </c>
      <c r="D240" s="82" t="s">
        <v>117</v>
      </c>
      <c r="E240" s="87">
        <v>3.0000000329201701E+19</v>
      </c>
      <c r="F240" s="87">
        <v>3.0000000326729699E+19</v>
      </c>
      <c r="G240" s="87">
        <v>152443901742</v>
      </c>
      <c r="H240" s="82" t="s">
        <v>50</v>
      </c>
      <c r="I240" s="82" t="s">
        <v>43</v>
      </c>
      <c r="J240" s="83">
        <v>44096</v>
      </c>
      <c r="K240" s="83">
        <v>44040</v>
      </c>
      <c r="L240" s="82">
        <f t="shared" si="3"/>
        <v>56</v>
      </c>
      <c r="M240" s="82" t="s">
        <v>72</v>
      </c>
      <c r="N240" s="82">
        <v>87786776632</v>
      </c>
      <c r="O240" s="82" t="s">
        <v>1134</v>
      </c>
      <c r="P240" s="82" t="s">
        <v>1135</v>
      </c>
      <c r="Q240" s="85" t="s">
        <v>34</v>
      </c>
      <c r="R240" s="85" t="s">
        <v>173</v>
      </c>
      <c r="S240" s="82" t="s">
        <v>1136</v>
      </c>
      <c r="T240" s="82" t="s">
        <v>35</v>
      </c>
      <c r="U240" s="82" t="s">
        <v>147</v>
      </c>
      <c r="V240" s="82" t="s">
        <v>40</v>
      </c>
      <c r="W240" s="82" t="s">
        <v>91</v>
      </c>
      <c r="X240" s="82" t="s">
        <v>1137</v>
      </c>
      <c r="Y240" s="82"/>
      <c r="Z240" s="82" t="s">
        <v>108</v>
      </c>
      <c r="AA240" s="82" t="s">
        <v>62</v>
      </c>
      <c r="AB240" s="82" t="s">
        <v>92</v>
      </c>
      <c r="AC240" s="82" t="s">
        <v>156</v>
      </c>
      <c r="AD240" s="82" t="s">
        <v>1138</v>
      </c>
    </row>
    <row r="241" spans="1:30" s="76" customFormat="1">
      <c r="A241" s="82" t="s">
        <v>46</v>
      </c>
      <c r="B241" s="82">
        <v>39</v>
      </c>
      <c r="C241" s="82" t="s">
        <v>885</v>
      </c>
      <c r="D241" s="82" t="s">
        <v>117</v>
      </c>
      <c r="E241" s="87">
        <v>3.00000003287815E+19</v>
      </c>
      <c r="F241" s="87">
        <v>3.0000000320278901E+19</v>
      </c>
      <c r="G241" s="87">
        <v>152412914073</v>
      </c>
      <c r="H241" s="82" t="s">
        <v>50</v>
      </c>
      <c r="I241" s="82" t="s">
        <v>43</v>
      </c>
      <c r="J241" s="83">
        <v>44085</v>
      </c>
      <c r="K241" s="83">
        <v>43885</v>
      </c>
      <c r="L241" s="82">
        <f t="shared" si="3"/>
        <v>200</v>
      </c>
      <c r="M241" s="82" t="s">
        <v>33</v>
      </c>
      <c r="N241" s="82">
        <v>82139999356</v>
      </c>
      <c r="O241" s="82" t="s">
        <v>1139</v>
      </c>
      <c r="P241" s="82" t="s">
        <v>1140</v>
      </c>
      <c r="Q241" s="85" t="s">
        <v>34</v>
      </c>
      <c r="R241" s="85" t="s">
        <v>924</v>
      </c>
      <c r="S241" s="82" t="s">
        <v>1141</v>
      </c>
      <c r="T241" s="82" t="s">
        <v>35</v>
      </c>
      <c r="U241" s="82" t="s">
        <v>147</v>
      </c>
      <c r="V241" s="82" t="s">
        <v>67</v>
      </c>
      <c r="W241" s="82" t="s">
        <v>159</v>
      </c>
      <c r="X241" s="82" t="s">
        <v>1142</v>
      </c>
      <c r="Y241" s="82"/>
      <c r="Z241" s="82" t="s">
        <v>103</v>
      </c>
      <c r="AA241" s="82" t="s">
        <v>105</v>
      </c>
      <c r="AB241" s="82" t="s">
        <v>45</v>
      </c>
      <c r="AC241" s="82" t="s">
        <v>156</v>
      </c>
      <c r="AD241" s="82" t="s">
        <v>93</v>
      </c>
    </row>
    <row r="242" spans="1:30" s="76" customFormat="1">
      <c r="A242" s="82" t="s">
        <v>46</v>
      </c>
      <c r="B242" s="82">
        <v>39</v>
      </c>
      <c r="C242" s="82" t="s">
        <v>885</v>
      </c>
      <c r="D242" s="82" t="s">
        <v>117</v>
      </c>
      <c r="E242" s="87">
        <v>3.00000003285835E+19</v>
      </c>
      <c r="F242" s="87">
        <v>3.0000000320637698E+19</v>
      </c>
      <c r="G242" s="87">
        <v>152404321232</v>
      </c>
      <c r="H242" s="82" t="s">
        <v>43</v>
      </c>
      <c r="I242" s="82" t="s">
        <v>65</v>
      </c>
      <c r="J242" s="83">
        <v>44084</v>
      </c>
      <c r="K242" s="83">
        <v>43894</v>
      </c>
      <c r="L242" s="82">
        <f t="shared" si="3"/>
        <v>190</v>
      </c>
      <c r="M242" s="82" t="s">
        <v>72</v>
      </c>
      <c r="N242" s="82">
        <v>82139439982</v>
      </c>
      <c r="O242" s="82" t="s">
        <v>1143</v>
      </c>
      <c r="P242" s="82" t="s">
        <v>1144</v>
      </c>
      <c r="Q242" s="85" t="s">
        <v>34</v>
      </c>
      <c r="R242" s="85" t="s">
        <v>32</v>
      </c>
      <c r="S242" s="82" t="s">
        <v>1145</v>
      </c>
      <c r="T242" s="82" t="s">
        <v>55</v>
      </c>
      <c r="U242" s="82" t="s">
        <v>147</v>
      </c>
      <c r="V242" s="82" t="s">
        <v>94</v>
      </c>
      <c r="W242" s="82" t="s">
        <v>95</v>
      </c>
      <c r="X242" s="82" t="s">
        <v>1146</v>
      </c>
      <c r="Y242" s="82"/>
      <c r="Z242" s="82" t="s">
        <v>103</v>
      </c>
      <c r="AA242" s="82" t="s">
        <v>62</v>
      </c>
      <c r="AB242" s="82" t="s">
        <v>38</v>
      </c>
      <c r="AC242" s="82" t="s">
        <v>156</v>
      </c>
      <c r="AD242" s="82" t="s">
        <v>93</v>
      </c>
    </row>
    <row r="243" spans="1:30" s="76" customFormat="1">
      <c r="A243" s="82" t="s">
        <v>46</v>
      </c>
      <c r="B243" s="82">
        <v>39</v>
      </c>
      <c r="C243" s="82" t="s">
        <v>885</v>
      </c>
      <c r="D243" s="82" t="s">
        <v>117</v>
      </c>
      <c r="E243" s="87">
        <v>3.0000000328955199E+19</v>
      </c>
      <c r="F243" s="87">
        <v>3.0000000324325601E+19</v>
      </c>
      <c r="G243" s="87">
        <v>152412210340</v>
      </c>
      <c r="H243" s="82" t="s">
        <v>31</v>
      </c>
      <c r="I243" s="82" t="s">
        <v>43</v>
      </c>
      <c r="J243" s="83">
        <v>44091</v>
      </c>
      <c r="K243" s="83">
        <v>43994</v>
      </c>
      <c r="L243" s="82">
        <f t="shared" si="3"/>
        <v>97</v>
      </c>
      <c r="M243" s="82" t="s">
        <v>72</v>
      </c>
      <c r="N243" s="82">
        <v>81332112396</v>
      </c>
      <c r="O243" s="82" t="s">
        <v>1147</v>
      </c>
      <c r="P243" s="82" t="s">
        <v>1148</v>
      </c>
      <c r="Q243" s="85" t="s">
        <v>34</v>
      </c>
      <c r="R243" s="82" t="s">
        <v>32</v>
      </c>
      <c r="S243" s="82" t="s">
        <v>1149</v>
      </c>
      <c r="T243" s="82" t="s">
        <v>35</v>
      </c>
      <c r="U243" s="82" t="s">
        <v>147</v>
      </c>
      <c r="V243" s="82" t="s">
        <v>67</v>
      </c>
      <c r="W243" s="82" t="s">
        <v>159</v>
      </c>
      <c r="X243" s="82" t="s">
        <v>1150</v>
      </c>
      <c r="Y243" s="82" t="s">
        <v>1151</v>
      </c>
      <c r="Z243" s="82" t="s">
        <v>108</v>
      </c>
      <c r="AA243" s="82" t="s">
        <v>41</v>
      </c>
      <c r="AB243" s="82" t="s">
        <v>45</v>
      </c>
      <c r="AC243" s="82" t="s">
        <v>156</v>
      </c>
      <c r="AD243" s="82" t="s">
        <v>93</v>
      </c>
    </row>
    <row r="244" spans="1:30" s="76" customFormat="1">
      <c r="A244" s="82" t="s">
        <v>46</v>
      </c>
      <c r="B244" s="82">
        <v>39</v>
      </c>
      <c r="C244" s="82" t="s">
        <v>885</v>
      </c>
      <c r="D244" s="82" t="s">
        <v>117</v>
      </c>
      <c r="E244" s="87">
        <v>3.0000000328661E+19</v>
      </c>
      <c r="F244" s="87">
        <v>3.00000003260177E+19</v>
      </c>
      <c r="G244" s="87">
        <v>152446213122</v>
      </c>
      <c r="H244" s="82" t="s">
        <v>50</v>
      </c>
      <c r="I244" s="82" t="s">
        <v>43</v>
      </c>
      <c r="J244" s="83">
        <v>44082</v>
      </c>
      <c r="K244" s="83">
        <v>44026</v>
      </c>
      <c r="L244" s="82">
        <f t="shared" si="3"/>
        <v>56</v>
      </c>
      <c r="M244" s="82" t="s">
        <v>72</v>
      </c>
      <c r="N244" s="82">
        <v>81230501917</v>
      </c>
      <c r="O244" s="82" t="s">
        <v>1152</v>
      </c>
      <c r="P244" s="82" t="s">
        <v>1153</v>
      </c>
      <c r="Q244" s="85" t="s">
        <v>34</v>
      </c>
      <c r="R244" s="82" t="s">
        <v>924</v>
      </c>
      <c r="S244" s="82" t="s">
        <v>1154</v>
      </c>
      <c r="T244" s="82" t="s">
        <v>1155</v>
      </c>
      <c r="U244" s="82" t="s">
        <v>147</v>
      </c>
      <c r="V244" s="82" t="s">
        <v>67</v>
      </c>
      <c r="W244" s="82" t="s">
        <v>159</v>
      </c>
      <c r="X244" s="82" t="s">
        <v>1156</v>
      </c>
      <c r="Y244" s="82"/>
      <c r="Z244" s="82" t="s">
        <v>108</v>
      </c>
      <c r="AA244" s="82" t="s">
        <v>105</v>
      </c>
      <c r="AB244" s="82" t="s">
        <v>92</v>
      </c>
      <c r="AC244" s="82"/>
      <c r="AD244" s="82" t="s">
        <v>93</v>
      </c>
    </row>
    <row r="245" spans="1:30" s="76" customFormat="1">
      <c r="A245" s="82" t="s">
        <v>46</v>
      </c>
      <c r="B245" s="82">
        <v>39</v>
      </c>
      <c r="C245" s="82" t="s">
        <v>885</v>
      </c>
      <c r="D245" s="82" t="s">
        <v>117</v>
      </c>
      <c r="E245" s="87">
        <v>3.0000000328772698E+19</v>
      </c>
      <c r="F245" s="87">
        <v>3.00000003206989E+19</v>
      </c>
      <c r="G245" s="87">
        <v>152404322528</v>
      </c>
      <c r="H245" s="82" t="s">
        <v>50</v>
      </c>
      <c r="I245" s="82" t="s">
        <v>43</v>
      </c>
      <c r="J245" s="83">
        <v>44085</v>
      </c>
      <c r="K245" s="83">
        <v>43895</v>
      </c>
      <c r="L245" s="82">
        <f t="shared" si="3"/>
        <v>190</v>
      </c>
      <c r="M245" s="82" t="s">
        <v>72</v>
      </c>
      <c r="N245" s="82">
        <v>82144333861</v>
      </c>
      <c r="O245" s="82" t="s">
        <v>1157</v>
      </c>
      <c r="P245" s="82" t="s">
        <v>1158</v>
      </c>
      <c r="Q245" s="85" t="s">
        <v>34</v>
      </c>
      <c r="R245" s="82" t="s">
        <v>116</v>
      </c>
      <c r="S245" s="82" t="s">
        <v>1159</v>
      </c>
      <c r="T245" s="82" t="s">
        <v>35</v>
      </c>
      <c r="U245" s="82" t="s">
        <v>147</v>
      </c>
      <c r="V245" s="82" t="s">
        <v>67</v>
      </c>
      <c r="W245" s="82" t="s">
        <v>68</v>
      </c>
      <c r="X245" s="82" t="s">
        <v>1160</v>
      </c>
      <c r="Y245" s="85" t="s">
        <v>1119</v>
      </c>
      <c r="Z245" s="82" t="s">
        <v>108</v>
      </c>
      <c r="AA245" s="82" t="s">
        <v>41</v>
      </c>
      <c r="AB245" s="82" t="s">
        <v>45</v>
      </c>
      <c r="AC245" s="82"/>
      <c r="AD245" s="82" t="s">
        <v>1161</v>
      </c>
    </row>
    <row r="246" spans="1:30" s="76" customFormat="1">
      <c r="A246" s="82" t="s">
        <v>46</v>
      </c>
      <c r="B246" s="82">
        <v>39</v>
      </c>
      <c r="C246" s="82" t="s">
        <v>885</v>
      </c>
      <c r="D246" s="82" t="s">
        <v>117</v>
      </c>
      <c r="E246" s="87">
        <v>3.00000003293609E+19</v>
      </c>
      <c r="F246" s="87">
        <v>3.0000000327263101E+19</v>
      </c>
      <c r="G246" s="87">
        <v>152415205992</v>
      </c>
      <c r="H246" s="82" t="s">
        <v>43</v>
      </c>
      <c r="I246" s="82" t="s">
        <v>65</v>
      </c>
      <c r="J246" s="83">
        <v>44099</v>
      </c>
      <c r="K246" s="83">
        <v>44053</v>
      </c>
      <c r="L246" s="82">
        <f t="shared" si="3"/>
        <v>46</v>
      </c>
      <c r="M246" s="82" t="s">
        <v>47</v>
      </c>
      <c r="N246" s="82">
        <v>81216134445</v>
      </c>
      <c r="O246" s="82" t="s">
        <v>1162</v>
      </c>
      <c r="P246" s="82" t="s">
        <v>1163</v>
      </c>
      <c r="Q246" s="85" t="s">
        <v>34</v>
      </c>
      <c r="R246" s="82">
        <v>147</v>
      </c>
      <c r="S246" s="82" t="s">
        <v>1164</v>
      </c>
      <c r="T246" s="82" t="s">
        <v>35</v>
      </c>
      <c r="U246" s="82" t="s">
        <v>147</v>
      </c>
      <c r="V246" s="82" t="s">
        <v>40</v>
      </c>
      <c r="W246" s="82" t="s">
        <v>44</v>
      </c>
      <c r="X246" s="82" t="s">
        <v>1165</v>
      </c>
      <c r="Y246" s="82"/>
      <c r="Z246" s="82" t="s">
        <v>118</v>
      </c>
      <c r="AA246" s="82" t="s">
        <v>41</v>
      </c>
      <c r="AB246" s="82" t="s">
        <v>45</v>
      </c>
      <c r="AC246" s="85" t="s">
        <v>306</v>
      </c>
      <c r="AD246" s="82" t="s">
        <v>93</v>
      </c>
    </row>
    <row r="247" spans="1:30" s="76" customFormat="1">
      <c r="A247" s="82" t="s">
        <v>46</v>
      </c>
      <c r="B247" s="82">
        <v>39</v>
      </c>
      <c r="C247" s="82" t="s">
        <v>885</v>
      </c>
      <c r="D247" s="82" t="s">
        <v>117</v>
      </c>
      <c r="E247" s="87">
        <v>3.0000000329401201E+19</v>
      </c>
      <c r="F247" s="87">
        <v>3.00000003265956E+19</v>
      </c>
      <c r="G247" s="87">
        <v>152401208970</v>
      </c>
      <c r="H247" s="82" t="s">
        <v>50</v>
      </c>
      <c r="I247" s="82" t="s">
        <v>43</v>
      </c>
      <c r="J247" s="83">
        <v>44100</v>
      </c>
      <c r="K247" s="83">
        <v>44039</v>
      </c>
      <c r="L247" s="82">
        <f t="shared" si="3"/>
        <v>61</v>
      </c>
      <c r="M247" s="82" t="s">
        <v>72</v>
      </c>
      <c r="N247" s="82">
        <v>82234683807</v>
      </c>
      <c r="O247" s="82" t="s">
        <v>1166</v>
      </c>
      <c r="P247" s="82" t="s">
        <v>1167</v>
      </c>
      <c r="Q247" s="82" t="s">
        <v>34</v>
      </c>
      <c r="R247" s="82" t="s">
        <v>32</v>
      </c>
      <c r="S247" s="82" t="s">
        <v>1168</v>
      </c>
      <c r="T247" s="82" t="s">
        <v>35</v>
      </c>
      <c r="U247" s="82" t="s">
        <v>147</v>
      </c>
      <c r="V247" s="82" t="s">
        <v>40</v>
      </c>
      <c r="W247" s="82" t="s">
        <v>91</v>
      </c>
      <c r="X247" s="82" t="s">
        <v>1169</v>
      </c>
      <c r="Y247" s="82"/>
      <c r="Z247" s="82" t="s">
        <v>103</v>
      </c>
      <c r="AA247" s="82" t="s">
        <v>41</v>
      </c>
      <c r="AB247" s="82" t="s">
        <v>45</v>
      </c>
      <c r="AC247" s="82"/>
      <c r="AD247" s="82" t="s">
        <v>93</v>
      </c>
    </row>
    <row r="248" spans="1:30" s="76" customFormat="1">
      <c r="A248" s="82" t="s">
        <v>46</v>
      </c>
      <c r="B248" s="82">
        <v>39</v>
      </c>
      <c r="C248" s="82" t="s">
        <v>885</v>
      </c>
      <c r="D248" s="82" t="s">
        <v>117</v>
      </c>
      <c r="E248" s="87">
        <v>3.0000000328796402E+19</v>
      </c>
      <c r="F248" s="87">
        <v>3.0000000327054299E+19</v>
      </c>
      <c r="G248" s="87">
        <v>152404271347</v>
      </c>
      <c r="H248" s="82" t="s">
        <v>50</v>
      </c>
      <c r="I248" s="82" t="s">
        <v>43</v>
      </c>
      <c r="J248" s="83">
        <v>44085</v>
      </c>
      <c r="K248" s="83">
        <v>44049</v>
      </c>
      <c r="L248" s="82">
        <f t="shared" si="3"/>
        <v>36</v>
      </c>
      <c r="M248" s="82" t="s">
        <v>47</v>
      </c>
      <c r="N248" s="82">
        <v>85258336068</v>
      </c>
      <c r="O248" s="82" t="s">
        <v>1170</v>
      </c>
      <c r="P248" s="82" t="s">
        <v>1171</v>
      </c>
      <c r="Q248" s="82" t="s">
        <v>34</v>
      </c>
      <c r="R248" s="82" t="s">
        <v>173</v>
      </c>
      <c r="S248" s="82" t="s">
        <v>1034</v>
      </c>
      <c r="T248" s="82" t="s">
        <v>97</v>
      </c>
      <c r="U248" s="82" t="s">
        <v>147</v>
      </c>
      <c r="V248" s="82" t="s">
        <v>94</v>
      </c>
      <c r="W248" s="82" t="s">
        <v>95</v>
      </c>
      <c r="X248" s="82" t="s">
        <v>1172</v>
      </c>
      <c r="Y248" s="82" t="s">
        <v>167</v>
      </c>
      <c r="Z248" s="82"/>
      <c r="AA248" s="82"/>
      <c r="AB248" s="82"/>
      <c r="AC248" s="82"/>
      <c r="AD248" s="82"/>
    </row>
    <row r="249" spans="1:30" s="76" customFormat="1">
      <c r="A249" s="82" t="s">
        <v>46</v>
      </c>
      <c r="B249" s="82">
        <v>39</v>
      </c>
      <c r="C249" s="82" t="s">
        <v>885</v>
      </c>
      <c r="D249" s="82" t="s">
        <v>117</v>
      </c>
      <c r="E249" s="87">
        <v>3.0000000329560601E+19</v>
      </c>
      <c r="F249" s="87">
        <v>3.0000000320951001E+19</v>
      </c>
      <c r="G249" s="87">
        <v>152407311005</v>
      </c>
      <c r="H249" s="82" t="s">
        <v>50</v>
      </c>
      <c r="I249" s="82" t="s">
        <v>43</v>
      </c>
      <c r="J249" s="83">
        <v>44104</v>
      </c>
      <c r="K249" s="83">
        <v>43903</v>
      </c>
      <c r="L249" s="82">
        <f t="shared" si="3"/>
        <v>201</v>
      </c>
      <c r="M249" s="82" t="s">
        <v>72</v>
      </c>
      <c r="N249" s="82">
        <v>87852571104</v>
      </c>
      <c r="O249" s="82" t="s">
        <v>1173</v>
      </c>
      <c r="P249" s="82" t="s">
        <v>1174</v>
      </c>
      <c r="Q249" s="82" t="s">
        <v>34</v>
      </c>
      <c r="R249" s="82" t="s">
        <v>116</v>
      </c>
      <c r="S249" s="82" t="s">
        <v>1175</v>
      </c>
      <c r="T249" s="82" t="s">
        <v>35</v>
      </c>
      <c r="U249" s="82" t="s">
        <v>147</v>
      </c>
      <c r="V249" s="82" t="s">
        <v>40</v>
      </c>
      <c r="W249" s="82" t="s">
        <v>91</v>
      </c>
      <c r="X249" s="82" t="s">
        <v>111</v>
      </c>
      <c r="Y249" s="82"/>
      <c r="Z249" s="82" t="s">
        <v>103</v>
      </c>
      <c r="AA249" s="82" t="s">
        <v>105</v>
      </c>
      <c r="AB249" s="82" t="s">
        <v>92</v>
      </c>
      <c r="AC249" s="85" t="s">
        <v>306</v>
      </c>
      <c r="AD249" s="82" t="s">
        <v>93</v>
      </c>
    </row>
    <row r="250" spans="1:30" s="76" customFormat="1">
      <c r="A250" s="82" t="s">
        <v>46</v>
      </c>
      <c r="B250" s="82">
        <v>39</v>
      </c>
      <c r="C250" s="82" t="s">
        <v>885</v>
      </c>
      <c r="D250" s="82" t="s">
        <v>117</v>
      </c>
      <c r="E250" s="87">
        <v>3.00000003285596E+19</v>
      </c>
      <c r="F250" s="87">
        <v>3.0000000324549399E+19</v>
      </c>
      <c r="G250" s="87">
        <v>152451902217</v>
      </c>
      <c r="H250" s="82" t="s">
        <v>50</v>
      </c>
      <c r="I250" s="82" t="s">
        <v>43</v>
      </c>
      <c r="J250" s="83">
        <v>44080</v>
      </c>
      <c r="K250" s="83">
        <v>43999</v>
      </c>
      <c r="L250" s="82">
        <f t="shared" si="3"/>
        <v>81</v>
      </c>
      <c r="M250" s="82" t="s">
        <v>33</v>
      </c>
      <c r="N250" s="82">
        <v>81218646691</v>
      </c>
      <c r="O250" s="82" t="s">
        <v>1176</v>
      </c>
      <c r="P250" s="82" t="s">
        <v>1177</v>
      </c>
      <c r="Q250" s="82" t="s">
        <v>34</v>
      </c>
      <c r="R250" s="82" t="s">
        <v>173</v>
      </c>
      <c r="S250" s="82" t="s">
        <v>1178</v>
      </c>
      <c r="T250" s="82" t="s">
        <v>35</v>
      </c>
      <c r="U250" s="82" t="s">
        <v>147</v>
      </c>
      <c r="V250" s="82" t="s">
        <v>94</v>
      </c>
      <c r="W250" s="82" t="s">
        <v>95</v>
      </c>
      <c r="X250" s="82" t="s">
        <v>1179</v>
      </c>
      <c r="Y250" s="82"/>
      <c r="Z250" s="82" t="s">
        <v>109</v>
      </c>
      <c r="AA250" s="82" t="s">
        <v>62</v>
      </c>
      <c r="AB250" s="82" t="s">
        <v>38</v>
      </c>
      <c r="AC250" s="82" t="s">
        <v>156</v>
      </c>
      <c r="AD250" s="82" t="s">
        <v>93</v>
      </c>
    </row>
    <row r="251" spans="1:30" s="76" customFormat="1">
      <c r="A251" s="82" t="s">
        <v>46</v>
      </c>
      <c r="B251" s="82">
        <v>39</v>
      </c>
      <c r="C251" s="82" t="s">
        <v>885</v>
      </c>
      <c r="D251" s="82" t="s">
        <v>117</v>
      </c>
      <c r="E251" s="87">
        <v>3.0000000328591E+19</v>
      </c>
      <c r="F251" s="87">
        <v>3.0000000319863702E+19</v>
      </c>
      <c r="G251" s="87">
        <v>152433211995</v>
      </c>
      <c r="H251" s="82" t="s">
        <v>961</v>
      </c>
      <c r="I251" s="82" t="s">
        <v>43</v>
      </c>
      <c r="J251" s="83">
        <v>44086</v>
      </c>
      <c r="K251" s="83">
        <v>43873</v>
      </c>
      <c r="L251" s="82">
        <f t="shared" si="3"/>
        <v>213</v>
      </c>
      <c r="M251" s="82" t="s">
        <v>72</v>
      </c>
      <c r="N251" s="82">
        <v>813368547960</v>
      </c>
      <c r="O251" s="82" t="s">
        <v>1180</v>
      </c>
      <c r="P251" s="82" t="s">
        <v>1181</v>
      </c>
      <c r="Q251" s="82" t="s">
        <v>34</v>
      </c>
      <c r="R251" s="82" t="s">
        <v>924</v>
      </c>
      <c r="S251" s="82" t="s">
        <v>1182</v>
      </c>
      <c r="T251" s="82" t="s">
        <v>35</v>
      </c>
      <c r="U251" s="82" t="s">
        <v>147</v>
      </c>
      <c r="V251" s="82" t="s">
        <v>40</v>
      </c>
      <c r="W251" s="82" t="s">
        <v>191</v>
      </c>
      <c r="X251" s="82" t="s">
        <v>1183</v>
      </c>
      <c r="Y251" s="82"/>
      <c r="Z251" s="82" t="s">
        <v>109</v>
      </c>
      <c r="AA251" s="82" t="s">
        <v>105</v>
      </c>
      <c r="AB251" s="82" t="s">
        <v>45</v>
      </c>
      <c r="AC251" s="85" t="s">
        <v>306</v>
      </c>
      <c r="AD251" s="82" t="s">
        <v>93</v>
      </c>
    </row>
    <row r="252" spans="1:30" s="76" customFormat="1">
      <c r="A252" s="82" t="s">
        <v>46</v>
      </c>
      <c r="B252" s="82">
        <v>39</v>
      </c>
      <c r="C252" s="82" t="s">
        <v>885</v>
      </c>
      <c r="D252" s="82" t="s">
        <v>117</v>
      </c>
      <c r="E252" s="87">
        <v>3.00000003283311E+19</v>
      </c>
      <c r="F252" s="87">
        <v>3.0000000326107099E+19</v>
      </c>
      <c r="G252" s="87">
        <v>152413139568</v>
      </c>
      <c r="H252" s="82" t="s">
        <v>50</v>
      </c>
      <c r="I252" s="82" t="s">
        <v>87</v>
      </c>
      <c r="J252" s="83">
        <v>44075</v>
      </c>
      <c r="K252" s="83">
        <v>44027</v>
      </c>
      <c r="L252" s="82">
        <f t="shared" si="3"/>
        <v>48</v>
      </c>
      <c r="M252" s="82" t="s">
        <v>72</v>
      </c>
      <c r="N252" s="82">
        <v>81233441896</v>
      </c>
      <c r="O252" s="82" t="s">
        <v>1184</v>
      </c>
      <c r="P252" s="82" t="s">
        <v>1185</v>
      </c>
      <c r="Q252" s="82" t="s">
        <v>34</v>
      </c>
      <c r="R252" s="82" t="s">
        <v>32</v>
      </c>
      <c r="S252" s="82" t="s">
        <v>1186</v>
      </c>
      <c r="T252" s="82" t="s">
        <v>35</v>
      </c>
      <c r="U252" s="82" t="s">
        <v>147</v>
      </c>
      <c r="V252" s="82" t="s">
        <v>40</v>
      </c>
      <c r="W252" s="82" t="s">
        <v>191</v>
      </c>
      <c r="X252" s="82" t="s">
        <v>1187</v>
      </c>
      <c r="Y252" s="82"/>
      <c r="Z252" s="82" t="s">
        <v>108</v>
      </c>
      <c r="AA252" s="82" t="s">
        <v>41</v>
      </c>
      <c r="AB252" s="82" t="s">
        <v>45</v>
      </c>
      <c r="AC252" s="82" t="s">
        <v>170</v>
      </c>
      <c r="AD252" s="82" t="s">
        <v>93</v>
      </c>
    </row>
    <row r="253" spans="1:30" s="76" customFormat="1">
      <c r="A253" s="82" t="s">
        <v>46</v>
      </c>
      <c r="B253" s="82">
        <v>39</v>
      </c>
      <c r="C253" s="82" t="s">
        <v>885</v>
      </c>
      <c r="D253" s="82" t="s">
        <v>117</v>
      </c>
      <c r="E253" s="87">
        <v>3.0000000328728801E+19</v>
      </c>
      <c r="F253" s="87">
        <v>3.0000000323837399E+19</v>
      </c>
      <c r="G253" s="87">
        <v>152446210824</v>
      </c>
      <c r="H253" s="82" t="s">
        <v>43</v>
      </c>
      <c r="I253" s="82" t="s">
        <v>87</v>
      </c>
      <c r="J253" s="83">
        <v>44089</v>
      </c>
      <c r="K253" s="83">
        <v>43983</v>
      </c>
      <c r="L253" s="82">
        <f t="shared" si="3"/>
        <v>106</v>
      </c>
      <c r="M253" s="82" t="s">
        <v>47</v>
      </c>
      <c r="N253" s="82">
        <v>81216923382</v>
      </c>
      <c r="O253" s="82" t="s">
        <v>1188</v>
      </c>
      <c r="P253" s="82" t="s">
        <v>1189</v>
      </c>
      <c r="Q253" s="82" t="s">
        <v>34</v>
      </c>
      <c r="R253" s="82">
        <v>147</v>
      </c>
      <c r="S253" s="82" t="s">
        <v>1190</v>
      </c>
      <c r="T253" s="82" t="s">
        <v>97</v>
      </c>
      <c r="U253" s="82" t="s">
        <v>147</v>
      </c>
      <c r="V253" s="82" t="s">
        <v>56</v>
      </c>
      <c r="W253" s="85" t="s">
        <v>183</v>
      </c>
      <c r="X253" s="82" t="s">
        <v>1191</v>
      </c>
      <c r="Y253" s="82"/>
      <c r="Z253" s="82" t="s">
        <v>108</v>
      </c>
      <c r="AA253" s="82" t="s">
        <v>105</v>
      </c>
      <c r="AB253" s="82" t="s">
        <v>45</v>
      </c>
      <c r="AC253" s="82" t="s">
        <v>1124</v>
      </c>
      <c r="AD253" s="82" t="s">
        <v>177</v>
      </c>
    </row>
    <row r="254" spans="1:30" s="76" customFormat="1">
      <c r="A254" s="82" t="s">
        <v>46</v>
      </c>
      <c r="B254" s="82">
        <v>38</v>
      </c>
      <c r="C254" s="82" t="s">
        <v>176</v>
      </c>
      <c r="D254" s="82" t="s">
        <v>117</v>
      </c>
      <c r="E254" s="87">
        <v>3.00000003283352E+19</v>
      </c>
      <c r="F254" s="87">
        <v>3.0000000318467699E+19</v>
      </c>
      <c r="G254" s="87">
        <v>152302200223</v>
      </c>
      <c r="H254" s="82" t="s">
        <v>43</v>
      </c>
      <c r="I254" s="82" t="s">
        <v>65</v>
      </c>
      <c r="J254" s="83">
        <v>44075</v>
      </c>
      <c r="K254" s="83">
        <v>43822</v>
      </c>
      <c r="L254" s="82">
        <f t="shared" si="3"/>
        <v>253</v>
      </c>
      <c r="M254" s="82" t="s">
        <v>72</v>
      </c>
      <c r="N254" s="82">
        <v>81234419769</v>
      </c>
      <c r="O254" s="82" t="s">
        <v>1192</v>
      </c>
      <c r="P254" s="82" t="s">
        <v>1193</v>
      </c>
      <c r="Q254" s="82" t="s">
        <v>34</v>
      </c>
      <c r="R254" s="82" t="s">
        <v>32</v>
      </c>
      <c r="S254" s="82" t="s">
        <v>1194</v>
      </c>
      <c r="T254" s="82" t="s">
        <v>35</v>
      </c>
      <c r="U254" s="82" t="s">
        <v>147</v>
      </c>
      <c r="V254" s="82" t="s">
        <v>40</v>
      </c>
      <c r="W254" s="82" t="s">
        <v>112</v>
      </c>
      <c r="X254" s="82" t="s">
        <v>1195</v>
      </c>
      <c r="Y254" s="82"/>
      <c r="Z254" s="82" t="s">
        <v>108</v>
      </c>
      <c r="AA254" s="82" t="s">
        <v>41</v>
      </c>
      <c r="AB254" s="82" t="s">
        <v>45</v>
      </c>
      <c r="AC254" s="85" t="s">
        <v>306</v>
      </c>
      <c r="AD254" s="82" t="s">
        <v>93</v>
      </c>
    </row>
    <row r="255" spans="1:30" s="76" customFormat="1">
      <c r="A255" s="82" t="s">
        <v>46</v>
      </c>
      <c r="B255" s="82">
        <v>38</v>
      </c>
      <c r="C255" s="82" t="s">
        <v>176</v>
      </c>
      <c r="D255" s="82" t="s">
        <v>117</v>
      </c>
      <c r="E255" s="87">
        <v>3.0000000328870699E+19</v>
      </c>
      <c r="F255" s="87">
        <v>3.0000000322806002E+19</v>
      </c>
      <c r="G255" s="87">
        <v>152301245346</v>
      </c>
      <c r="H255" s="82" t="s">
        <v>50</v>
      </c>
      <c r="I255" s="82" t="s">
        <v>119</v>
      </c>
      <c r="J255" s="83">
        <v>44088</v>
      </c>
      <c r="K255" s="83">
        <v>43955</v>
      </c>
      <c r="L255" s="82">
        <f t="shared" si="3"/>
        <v>133</v>
      </c>
      <c r="M255" s="82" t="s">
        <v>72</v>
      </c>
      <c r="N255" s="82">
        <v>81331165026</v>
      </c>
      <c r="O255" s="82" t="s">
        <v>1196</v>
      </c>
      <c r="P255" s="82" t="s">
        <v>1197</v>
      </c>
      <c r="Q255" s="82" t="s">
        <v>34</v>
      </c>
      <c r="R255" s="82" t="s">
        <v>32</v>
      </c>
      <c r="S255" s="82" t="s">
        <v>1198</v>
      </c>
      <c r="T255" s="82" t="s">
        <v>35</v>
      </c>
      <c r="U255" s="82" t="s">
        <v>147</v>
      </c>
      <c r="V255" s="82" t="s">
        <v>67</v>
      </c>
      <c r="W255" s="82" t="s">
        <v>68</v>
      </c>
      <c r="X255" s="82"/>
      <c r="Y255" s="82"/>
      <c r="Z255" s="82"/>
      <c r="AA255" s="82"/>
      <c r="AB255" s="82"/>
      <c r="AC255" s="82"/>
      <c r="AD255" s="82"/>
    </row>
    <row r="256" spans="1:30" s="76" customFormat="1">
      <c r="A256" s="82" t="s">
        <v>46</v>
      </c>
      <c r="B256" s="82">
        <v>38</v>
      </c>
      <c r="C256" s="82" t="s">
        <v>176</v>
      </c>
      <c r="D256" s="82" t="s">
        <v>117</v>
      </c>
      <c r="E256" s="87">
        <v>3.0000000329199702E+19</v>
      </c>
      <c r="F256" s="87">
        <v>3.0000000328613802E+19</v>
      </c>
      <c r="G256" s="87">
        <v>152307902625</v>
      </c>
      <c r="H256" s="82" t="s">
        <v>50</v>
      </c>
      <c r="I256" s="82" t="s">
        <v>43</v>
      </c>
      <c r="J256" s="83">
        <v>44096</v>
      </c>
      <c r="K256" s="83">
        <v>44081</v>
      </c>
      <c r="L256" s="82">
        <f t="shared" si="3"/>
        <v>15</v>
      </c>
      <c r="M256" s="82" t="s">
        <v>72</v>
      </c>
      <c r="N256" s="82">
        <v>85230830884</v>
      </c>
      <c r="O256" s="82" t="s">
        <v>1199</v>
      </c>
      <c r="P256" s="82" t="s">
        <v>1200</v>
      </c>
      <c r="Q256" s="82" t="s">
        <v>34</v>
      </c>
      <c r="R256" s="82" t="s">
        <v>32</v>
      </c>
      <c r="S256" s="82" t="s">
        <v>1201</v>
      </c>
      <c r="T256" s="82" t="s">
        <v>35</v>
      </c>
      <c r="U256" s="82" t="s">
        <v>147</v>
      </c>
      <c r="V256" s="82" t="s">
        <v>40</v>
      </c>
      <c r="W256" s="82" t="s">
        <v>191</v>
      </c>
      <c r="X256" s="82" t="s">
        <v>1202</v>
      </c>
      <c r="Y256" s="82"/>
      <c r="Z256" s="82" t="s">
        <v>108</v>
      </c>
      <c r="AA256" s="82" t="s">
        <v>41</v>
      </c>
      <c r="AB256" s="82" t="s">
        <v>45</v>
      </c>
      <c r="AC256" s="82"/>
      <c r="AD256" s="82" t="s">
        <v>1203</v>
      </c>
    </row>
    <row r="257" spans="1:30" s="76" customFormat="1">
      <c r="A257" s="82" t="s">
        <v>46</v>
      </c>
      <c r="B257" s="82">
        <v>39</v>
      </c>
      <c r="C257" s="82" t="s">
        <v>885</v>
      </c>
      <c r="D257" s="82" t="s">
        <v>117</v>
      </c>
      <c r="E257" s="87">
        <v>3.0000000329259999E+19</v>
      </c>
      <c r="F257" s="87">
        <v>3.0000000321625899E+19</v>
      </c>
      <c r="G257" s="87">
        <v>152401130032</v>
      </c>
      <c r="H257" s="82" t="s">
        <v>50</v>
      </c>
      <c r="I257" s="82" t="s">
        <v>43</v>
      </c>
      <c r="J257" s="83">
        <v>44097</v>
      </c>
      <c r="K257" s="83">
        <v>43925</v>
      </c>
      <c r="L257" s="82">
        <f t="shared" si="3"/>
        <v>172</v>
      </c>
      <c r="M257" s="82" t="s">
        <v>72</v>
      </c>
      <c r="N257" s="82">
        <v>81216501763</v>
      </c>
      <c r="O257" s="82" t="s">
        <v>1204</v>
      </c>
      <c r="P257" s="82" t="s">
        <v>1205</v>
      </c>
      <c r="Q257" s="82" t="s">
        <v>34</v>
      </c>
      <c r="R257" s="82" t="s">
        <v>32</v>
      </c>
      <c r="S257" s="82" t="s">
        <v>1206</v>
      </c>
      <c r="T257" s="82" t="s">
        <v>35</v>
      </c>
      <c r="U257" s="82" t="s">
        <v>147</v>
      </c>
      <c r="V257" s="82" t="s">
        <v>40</v>
      </c>
      <c r="W257" s="82" t="s">
        <v>91</v>
      </c>
      <c r="X257" s="82" t="s">
        <v>1207</v>
      </c>
      <c r="Y257" s="82"/>
      <c r="Z257" s="82" t="s">
        <v>109</v>
      </c>
      <c r="AA257" s="82" t="s">
        <v>105</v>
      </c>
      <c r="AB257" s="82" t="s">
        <v>45</v>
      </c>
      <c r="AC257" s="82" t="s">
        <v>156</v>
      </c>
      <c r="AD257" s="82" t="s">
        <v>93</v>
      </c>
    </row>
    <row r="258" spans="1:30" s="76" customFormat="1">
      <c r="A258" s="82" t="s">
        <v>46</v>
      </c>
      <c r="B258" s="82">
        <v>39</v>
      </c>
      <c r="C258" s="82" t="s">
        <v>885</v>
      </c>
      <c r="D258" s="82" t="s">
        <v>117</v>
      </c>
      <c r="E258" s="87">
        <v>3.0000000328677601E+19</v>
      </c>
      <c r="F258" s="87">
        <v>3.00000003265181E+19</v>
      </c>
      <c r="G258" s="87">
        <v>152433903708</v>
      </c>
      <c r="H258" s="82" t="s">
        <v>50</v>
      </c>
      <c r="I258" s="82" t="s">
        <v>43</v>
      </c>
      <c r="J258" s="83">
        <v>44082</v>
      </c>
      <c r="K258" s="83">
        <v>44035</v>
      </c>
      <c r="L258" s="82">
        <f t="shared" si="3"/>
        <v>47</v>
      </c>
      <c r="M258" s="82" t="s">
        <v>33</v>
      </c>
      <c r="N258" s="82">
        <v>856484215100</v>
      </c>
      <c r="O258" s="82" t="s">
        <v>1208</v>
      </c>
      <c r="P258" s="82" t="s">
        <v>1209</v>
      </c>
      <c r="Q258" s="82" t="s">
        <v>34</v>
      </c>
      <c r="R258" s="82" t="s">
        <v>32</v>
      </c>
      <c r="S258" s="82" t="s">
        <v>1210</v>
      </c>
      <c r="T258" s="82" t="s">
        <v>98</v>
      </c>
      <c r="U258" s="82" t="s">
        <v>147</v>
      </c>
      <c r="V258" s="82" t="s">
        <v>36</v>
      </c>
      <c r="W258" s="82" t="s">
        <v>180</v>
      </c>
      <c r="X258" s="82" t="s">
        <v>1211</v>
      </c>
      <c r="Y258" s="82" t="s">
        <v>1212</v>
      </c>
      <c r="Z258" s="82" t="s">
        <v>103</v>
      </c>
      <c r="AA258" s="82" t="s">
        <v>62</v>
      </c>
      <c r="AB258" s="82" t="s">
        <v>92</v>
      </c>
      <c r="AC258" s="82" t="s">
        <v>156</v>
      </c>
      <c r="AD258" s="82" t="s">
        <v>93</v>
      </c>
    </row>
    <row r="259" spans="1:30" s="76" customFormat="1">
      <c r="A259" s="82" t="s">
        <v>46</v>
      </c>
      <c r="B259" s="82">
        <v>39</v>
      </c>
      <c r="C259" s="82" t="s">
        <v>885</v>
      </c>
      <c r="D259" s="82" t="s">
        <v>117</v>
      </c>
      <c r="E259" s="87">
        <v>3.0000000328345502E+19</v>
      </c>
      <c r="F259" s="87">
        <v>3.0000000327557702E+19</v>
      </c>
      <c r="G259" s="87">
        <v>152441210876</v>
      </c>
      <c r="H259" s="82" t="s">
        <v>50</v>
      </c>
      <c r="I259" s="82" t="s">
        <v>43</v>
      </c>
      <c r="J259" s="83">
        <v>44076</v>
      </c>
      <c r="K259" s="83">
        <v>44056</v>
      </c>
      <c r="L259" s="82">
        <f t="shared" ref="L259:L260" si="4">J259-K259</f>
        <v>20</v>
      </c>
      <c r="M259" s="82" t="s">
        <v>72</v>
      </c>
      <c r="N259" s="82">
        <v>81336167001</v>
      </c>
      <c r="O259" s="82" t="s">
        <v>1213</v>
      </c>
      <c r="P259" s="82" t="s">
        <v>1214</v>
      </c>
      <c r="Q259" s="82" t="s">
        <v>34</v>
      </c>
      <c r="R259" s="82" t="s">
        <v>173</v>
      </c>
      <c r="S259" s="82" t="s">
        <v>1215</v>
      </c>
      <c r="T259" s="82" t="s">
        <v>35</v>
      </c>
      <c r="U259" s="82" t="s">
        <v>147</v>
      </c>
      <c r="V259" s="82" t="s">
        <v>94</v>
      </c>
      <c r="W259" s="82" t="s">
        <v>95</v>
      </c>
      <c r="X259" s="82" t="s">
        <v>1216</v>
      </c>
      <c r="Y259" s="82"/>
      <c r="Z259" s="82" t="s">
        <v>166</v>
      </c>
      <c r="AA259" s="82" t="s">
        <v>62</v>
      </c>
      <c r="AB259" s="82" t="s">
        <v>38</v>
      </c>
      <c r="AC259" s="82"/>
      <c r="AD259" s="82" t="s">
        <v>93</v>
      </c>
    </row>
    <row r="260" spans="1:30" s="76" customFormat="1">
      <c r="A260" s="82" t="s">
        <v>46</v>
      </c>
      <c r="B260" s="82">
        <v>39</v>
      </c>
      <c r="C260" s="82" t="s">
        <v>885</v>
      </c>
      <c r="D260" s="82" t="s">
        <v>117</v>
      </c>
      <c r="E260" s="87">
        <v>3.0000000328589201E+19</v>
      </c>
      <c r="F260" s="87">
        <v>3.0000000327101301E+19</v>
      </c>
      <c r="G260" s="87">
        <v>152418906813</v>
      </c>
      <c r="H260" s="82" t="s">
        <v>87</v>
      </c>
      <c r="I260" s="82" t="s">
        <v>65</v>
      </c>
      <c r="J260" s="83">
        <v>44081</v>
      </c>
      <c r="K260" s="83">
        <v>44050</v>
      </c>
      <c r="L260" s="82">
        <f t="shared" si="4"/>
        <v>31</v>
      </c>
      <c r="M260" s="82" t="s">
        <v>72</v>
      </c>
      <c r="N260" s="82">
        <v>85211111073</v>
      </c>
      <c r="O260" s="82" t="s">
        <v>1217</v>
      </c>
      <c r="P260" s="82" t="s">
        <v>1218</v>
      </c>
      <c r="Q260" s="82" t="s">
        <v>34</v>
      </c>
      <c r="R260" s="82" t="s">
        <v>173</v>
      </c>
      <c r="S260" s="82" t="s">
        <v>1219</v>
      </c>
      <c r="T260" s="82" t="s">
        <v>35</v>
      </c>
      <c r="U260" s="82" t="s">
        <v>147</v>
      </c>
      <c r="V260" s="82" t="s">
        <v>94</v>
      </c>
      <c r="W260" s="82" t="s">
        <v>95</v>
      </c>
      <c r="X260" s="82" t="s">
        <v>1220</v>
      </c>
      <c r="Y260" s="82"/>
      <c r="Z260" s="82" t="s">
        <v>109</v>
      </c>
      <c r="AA260" s="82" t="s">
        <v>62</v>
      </c>
      <c r="AB260" s="82" t="s">
        <v>38</v>
      </c>
      <c r="AC260" s="82" t="s">
        <v>172</v>
      </c>
      <c r="AD260" s="82" t="s">
        <v>93</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B8"/>
      <pivotSelection pane="bottomRight" showHeader="1" extendable="1" axis="axisRow" max="6" activeRow="3" previousRow="7" click="1" r:id="rId1">
        <pivotArea dataOnly="0" axis="axisRow" fieldPosition="0">
          <references count="1">
            <reference field="3" count="5">
              <x v="0"/>
              <x v="1"/>
              <x v="2"/>
              <x v="3"/>
              <x v="4"/>
            </reference>
          </references>
        </pivotArea>
      </pivotSelection>
    </sheetView>
  </sheetViews>
  <sheetFormatPr defaultRowHeight="15"/>
  <cols>
    <col min="1" max="1" width="13.140625" customWidth="1"/>
    <col min="2" max="2" width="15.85546875" customWidth="1"/>
    <col min="3" max="3" width="9.140625" customWidth="1"/>
    <col min="4" max="4" width="10.140625" customWidth="1"/>
    <col min="5" max="5" width="4.140625" customWidth="1"/>
    <col min="6" max="6" width="9" customWidth="1"/>
    <col min="7" max="8" width="11.28515625" customWidth="1"/>
    <col min="9" max="9" width="4.140625" customWidth="1"/>
    <col min="10" max="10" width="5.140625" customWidth="1"/>
    <col min="11" max="11" width="9" customWidth="1"/>
    <col min="12" max="12" width="11.28515625" bestFit="1" customWidth="1"/>
  </cols>
  <sheetData>
    <row r="3" spans="1:2">
      <c r="A3" s="2" t="s">
        <v>120</v>
      </c>
      <c r="B3" t="s">
        <v>1833</v>
      </c>
    </row>
    <row r="4" spans="1:2">
      <c r="A4" s="1" t="s">
        <v>90</v>
      </c>
      <c r="B4" s="3">
        <v>52</v>
      </c>
    </row>
    <row r="5" spans="1:2">
      <c r="A5" s="1" t="s">
        <v>30</v>
      </c>
      <c r="B5" s="3">
        <v>79</v>
      </c>
    </row>
    <row r="6" spans="1:2">
      <c r="A6" s="1" t="s">
        <v>101</v>
      </c>
      <c r="B6" s="3">
        <v>21</v>
      </c>
    </row>
    <row r="7" spans="1:2">
      <c r="A7" s="1" t="s">
        <v>155</v>
      </c>
      <c r="B7" s="3">
        <v>56</v>
      </c>
    </row>
    <row r="8" spans="1:2">
      <c r="A8" s="1" t="s">
        <v>117</v>
      </c>
      <c r="B8" s="3">
        <v>122</v>
      </c>
    </row>
    <row r="9" spans="1:2">
      <c r="A9" s="1" t="s">
        <v>121</v>
      </c>
      <c r="B9" s="3">
        <v>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1"/>
  <sheetViews>
    <sheetView topLeftCell="G1" workbookViewId="0">
      <selection activeCell="V11" sqref="V11"/>
    </sheetView>
  </sheetViews>
  <sheetFormatPr defaultRowHeight="15"/>
  <sheetData>
    <row r="1" spans="1:18">
      <c r="A1" s="78" t="s">
        <v>0</v>
      </c>
      <c r="B1" s="78" t="s">
        <v>1</v>
      </c>
      <c r="C1" s="78" t="s">
        <v>2</v>
      </c>
      <c r="D1" s="78" t="s">
        <v>3</v>
      </c>
      <c r="E1" s="78" t="s">
        <v>4</v>
      </c>
      <c r="F1" s="78" t="s">
        <v>5</v>
      </c>
      <c r="G1" s="78" t="s">
        <v>6</v>
      </c>
      <c r="H1" s="78" t="s">
        <v>7</v>
      </c>
      <c r="I1" s="78" t="s">
        <v>8</v>
      </c>
      <c r="J1" s="78" t="s">
        <v>9</v>
      </c>
      <c r="K1" s="78" t="s">
        <v>10</v>
      </c>
      <c r="L1" s="78" t="s">
        <v>11</v>
      </c>
      <c r="M1" s="78" t="s">
        <v>12</v>
      </c>
      <c r="N1" s="78" t="s">
        <v>13</v>
      </c>
      <c r="O1" s="78" t="s">
        <v>14</v>
      </c>
      <c r="P1" s="78" t="s">
        <v>15</v>
      </c>
      <c r="Q1" s="78" t="s">
        <v>16</v>
      </c>
      <c r="R1" s="124" t="s">
        <v>17</v>
      </c>
    </row>
    <row r="2" spans="1:18" s="96" customFormat="1">
      <c r="A2" s="82" t="s">
        <v>39</v>
      </c>
      <c r="B2" s="82">
        <v>5</v>
      </c>
      <c r="C2" s="82" t="s">
        <v>219</v>
      </c>
      <c r="D2" s="82" t="s">
        <v>117</v>
      </c>
      <c r="E2" s="82">
        <v>3.0000000328001901E+19</v>
      </c>
      <c r="F2" s="82">
        <v>3.0000000324461801E+19</v>
      </c>
      <c r="G2" s="82">
        <v>111512302045</v>
      </c>
      <c r="H2" s="82" t="s">
        <v>65</v>
      </c>
      <c r="I2" s="82" t="s">
        <v>188</v>
      </c>
      <c r="J2" s="83">
        <v>44068</v>
      </c>
      <c r="K2" s="83">
        <v>43997</v>
      </c>
      <c r="L2" s="82" t="s">
        <v>72</v>
      </c>
      <c r="M2" s="82" t="s">
        <v>72</v>
      </c>
      <c r="N2" s="82">
        <v>85272038723</v>
      </c>
      <c r="O2" s="82" t="s">
        <v>1221</v>
      </c>
      <c r="P2" s="82" t="s">
        <v>1222</v>
      </c>
      <c r="Q2" s="82" t="s">
        <v>34</v>
      </c>
      <c r="R2" s="82" t="s">
        <v>116</v>
      </c>
    </row>
    <row r="3" spans="1:18" s="96" customFormat="1">
      <c r="A3" s="82" t="s">
        <v>28</v>
      </c>
      <c r="B3" s="82">
        <v>31</v>
      </c>
      <c r="C3" s="82" t="s">
        <v>83</v>
      </c>
      <c r="D3" s="82" t="s">
        <v>117</v>
      </c>
      <c r="E3" s="82">
        <v>3.0000000327092601E+19</v>
      </c>
      <c r="F3" s="82">
        <v>3.0000000325761602E+19</v>
      </c>
      <c r="G3" s="82">
        <v>141570100177</v>
      </c>
      <c r="H3" s="82" t="s">
        <v>65</v>
      </c>
      <c r="I3" s="82" t="s">
        <v>188</v>
      </c>
      <c r="J3" s="83">
        <v>44049</v>
      </c>
      <c r="K3" s="83">
        <v>44019</v>
      </c>
      <c r="L3" s="82" t="s">
        <v>72</v>
      </c>
      <c r="M3" s="82" t="s">
        <v>72</v>
      </c>
      <c r="N3" s="82">
        <v>81334137375</v>
      </c>
      <c r="O3" s="82" t="s">
        <v>1223</v>
      </c>
      <c r="P3" s="82" t="s">
        <v>1224</v>
      </c>
      <c r="Q3" s="82" t="s">
        <v>34</v>
      </c>
      <c r="R3" s="82" t="s">
        <v>116</v>
      </c>
    </row>
    <row r="4" spans="1:18" s="96" customFormat="1">
      <c r="A4" s="82" t="s">
        <v>28</v>
      </c>
      <c r="B4" s="82">
        <v>31</v>
      </c>
      <c r="C4" s="82" t="s">
        <v>83</v>
      </c>
      <c r="D4" s="82" t="s">
        <v>117</v>
      </c>
      <c r="E4" s="82">
        <v>3.00000003278046E+19</v>
      </c>
      <c r="F4" s="82">
        <v>3.00000003266246E+19</v>
      </c>
      <c r="G4" s="82">
        <v>142539103418</v>
      </c>
      <c r="H4" s="82" t="s">
        <v>50</v>
      </c>
      <c r="I4" s="82" t="s">
        <v>65</v>
      </c>
      <c r="J4" s="83">
        <v>44062</v>
      </c>
      <c r="K4" s="83">
        <v>44038</v>
      </c>
      <c r="L4" s="82" t="s">
        <v>72</v>
      </c>
      <c r="M4" s="82" t="s">
        <v>72</v>
      </c>
      <c r="N4" s="82">
        <v>85100317845</v>
      </c>
      <c r="O4" s="82" t="s">
        <v>1225</v>
      </c>
      <c r="P4" s="82" t="s">
        <v>1226</v>
      </c>
      <c r="Q4" s="82" t="s">
        <v>34</v>
      </c>
      <c r="R4" s="82" t="s">
        <v>116</v>
      </c>
    </row>
    <row r="5" spans="1:18" s="96" customFormat="1">
      <c r="A5" s="82" t="s">
        <v>28</v>
      </c>
      <c r="B5" s="82">
        <v>31</v>
      </c>
      <c r="C5" s="82" t="s">
        <v>83</v>
      </c>
      <c r="D5" s="82" t="s">
        <v>117</v>
      </c>
      <c r="E5" s="82">
        <v>3.0000000328346001E+19</v>
      </c>
      <c r="F5" s="82">
        <v>3.00000003194503E+19</v>
      </c>
      <c r="G5" s="82">
        <v>146593100388</v>
      </c>
      <c r="H5" s="82" t="s">
        <v>43</v>
      </c>
      <c r="I5" s="82" t="s">
        <v>65</v>
      </c>
      <c r="J5" s="83">
        <v>44075</v>
      </c>
      <c r="K5" s="83">
        <v>43857</v>
      </c>
      <c r="L5" s="82" t="s">
        <v>72</v>
      </c>
      <c r="M5" s="82" t="s">
        <v>33</v>
      </c>
      <c r="N5" s="82">
        <v>82229665156</v>
      </c>
      <c r="O5" s="82" t="s">
        <v>1227</v>
      </c>
      <c r="P5" s="82" t="s">
        <v>1228</v>
      </c>
      <c r="Q5" s="82" t="s">
        <v>34</v>
      </c>
      <c r="R5" s="82" t="s">
        <v>116</v>
      </c>
    </row>
    <row r="6" spans="1:18" s="96" customFormat="1">
      <c r="A6" s="82" t="s">
        <v>28</v>
      </c>
      <c r="B6" s="82">
        <v>31</v>
      </c>
      <c r="C6" s="82" t="s">
        <v>83</v>
      </c>
      <c r="D6" s="82" t="s">
        <v>117</v>
      </c>
      <c r="E6" s="82">
        <v>3.0000000327036101E+19</v>
      </c>
      <c r="F6" s="82">
        <v>3.00000003240552E+19</v>
      </c>
      <c r="G6" s="82">
        <v>142508100605</v>
      </c>
      <c r="H6" s="82" t="s">
        <v>43</v>
      </c>
      <c r="I6" s="82" t="s">
        <v>188</v>
      </c>
      <c r="J6" s="83">
        <v>44048</v>
      </c>
      <c r="K6" s="83">
        <v>43986</v>
      </c>
      <c r="L6" s="82" t="s">
        <v>72</v>
      </c>
      <c r="M6" s="82" t="s">
        <v>33</v>
      </c>
      <c r="N6" s="82">
        <v>85290335332</v>
      </c>
      <c r="O6" s="82" t="s">
        <v>1229</v>
      </c>
      <c r="P6" s="82" t="s">
        <v>1230</v>
      </c>
      <c r="Q6" s="82" t="s">
        <v>34</v>
      </c>
      <c r="R6" s="82" t="s">
        <v>1231</v>
      </c>
    </row>
    <row r="7" spans="1:18" s="96" customFormat="1">
      <c r="A7" s="82" t="s">
        <v>28</v>
      </c>
      <c r="B7" s="82">
        <v>31</v>
      </c>
      <c r="C7" s="82" t="s">
        <v>83</v>
      </c>
      <c r="D7" s="82" t="s">
        <v>117</v>
      </c>
      <c r="E7" s="82">
        <v>3.0000000328618E+19</v>
      </c>
      <c r="F7" s="82">
        <v>3.00000003273955E+19</v>
      </c>
      <c r="G7" s="82">
        <v>141568106681</v>
      </c>
      <c r="H7" s="82" t="s">
        <v>43</v>
      </c>
      <c r="I7" s="82" t="s">
        <v>188</v>
      </c>
      <c r="J7" s="83">
        <v>44081</v>
      </c>
      <c r="K7" s="83">
        <v>44053</v>
      </c>
      <c r="L7" s="82" t="s">
        <v>72</v>
      </c>
      <c r="M7" s="82" t="s">
        <v>72</v>
      </c>
      <c r="N7" s="82">
        <v>81249629320</v>
      </c>
      <c r="O7" s="82" t="s">
        <v>1232</v>
      </c>
      <c r="P7" s="82" t="s">
        <v>1233</v>
      </c>
      <c r="Q7" s="82" t="s">
        <v>34</v>
      </c>
      <c r="R7" s="82" t="s">
        <v>116</v>
      </c>
    </row>
    <row r="8" spans="1:18" s="96" customFormat="1">
      <c r="A8" s="82" t="s">
        <v>28</v>
      </c>
      <c r="B8" s="82">
        <v>31</v>
      </c>
      <c r="C8" s="82" t="s">
        <v>83</v>
      </c>
      <c r="D8" s="82" t="s">
        <v>117</v>
      </c>
      <c r="E8" s="82">
        <v>3.0000000329158201E+19</v>
      </c>
      <c r="F8" s="82">
        <v>3.0000000322135101E+19</v>
      </c>
      <c r="G8" s="82">
        <v>146551109431</v>
      </c>
      <c r="H8" s="82" t="s">
        <v>50</v>
      </c>
      <c r="I8" s="82" t="s">
        <v>43</v>
      </c>
      <c r="J8" s="83">
        <v>44095</v>
      </c>
      <c r="K8" s="83">
        <v>43940</v>
      </c>
      <c r="L8" s="82" t="s">
        <v>72</v>
      </c>
      <c r="M8" s="82" t="s">
        <v>72</v>
      </c>
      <c r="N8" s="82">
        <v>82220902323</v>
      </c>
      <c r="O8" s="82" t="s">
        <v>1234</v>
      </c>
      <c r="P8" s="82" t="s">
        <v>1235</v>
      </c>
      <c r="Q8" s="82" t="s">
        <v>34</v>
      </c>
      <c r="R8" s="82" t="s">
        <v>116</v>
      </c>
    </row>
    <row r="9" spans="1:18" s="96" customFormat="1">
      <c r="A9" s="82" t="s">
        <v>28</v>
      </c>
      <c r="B9" s="82">
        <v>31</v>
      </c>
      <c r="C9" s="82" t="s">
        <v>83</v>
      </c>
      <c r="D9" s="82" t="s">
        <v>117</v>
      </c>
      <c r="E9" s="82">
        <v>3.00000003294278E+19</v>
      </c>
      <c r="F9" s="82">
        <v>3.0000000327112401E+19</v>
      </c>
      <c r="G9" s="82">
        <v>142598103653</v>
      </c>
      <c r="H9" s="82" t="s">
        <v>65</v>
      </c>
      <c r="I9" s="82" t="s">
        <v>188</v>
      </c>
      <c r="J9" s="83">
        <v>44101</v>
      </c>
      <c r="K9" s="83">
        <v>44050</v>
      </c>
      <c r="L9" s="82" t="s">
        <v>72</v>
      </c>
      <c r="M9" s="82" t="s">
        <v>33</v>
      </c>
      <c r="N9" s="82">
        <v>81393588150</v>
      </c>
      <c r="O9" s="82" t="s">
        <v>1236</v>
      </c>
      <c r="P9" s="82" t="s">
        <v>1237</v>
      </c>
      <c r="Q9" s="82" t="s">
        <v>34</v>
      </c>
      <c r="R9" s="82" t="s">
        <v>116</v>
      </c>
    </row>
    <row r="10" spans="1:18" s="96" customFormat="1">
      <c r="A10" s="82" t="s">
        <v>28</v>
      </c>
      <c r="B10" s="82">
        <v>31</v>
      </c>
      <c r="C10" s="82" t="s">
        <v>83</v>
      </c>
      <c r="D10" s="82" t="s">
        <v>117</v>
      </c>
      <c r="E10" s="82">
        <v>3.0000000327590601E+19</v>
      </c>
      <c r="F10" s="82">
        <v>3.00000003249869E+19</v>
      </c>
      <c r="G10" s="82">
        <v>142519102453</v>
      </c>
      <c r="H10" s="82" t="s">
        <v>65</v>
      </c>
      <c r="I10" s="82" t="s">
        <v>188</v>
      </c>
      <c r="J10" s="83">
        <v>44056</v>
      </c>
      <c r="K10" s="83">
        <v>44007</v>
      </c>
      <c r="L10" s="82" t="s">
        <v>72</v>
      </c>
      <c r="M10" s="82" t="s">
        <v>47</v>
      </c>
      <c r="N10" s="82">
        <v>81319233513</v>
      </c>
      <c r="O10" s="82" t="s">
        <v>203</v>
      </c>
      <c r="P10" s="82" t="s">
        <v>204</v>
      </c>
      <c r="Q10" s="82" t="s">
        <v>34</v>
      </c>
      <c r="R10" s="82" t="s">
        <v>1231</v>
      </c>
    </row>
    <row r="11" spans="1:18" s="96" customFormat="1">
      <c r="A11" s="82" t="s">
        <v>28</v>
      </c>
      <c r="B11" s="82">
        <v>31</v>
      </c>
      <c r="C11" s="82" t="s">
        <v>83</v>
      </c>
      <c r="D11" s="82" t="s">
        <v>117</v>
      </c>
      <c r="E11" s="82">
        <v>3.0000000328144802E+19</v>
      </c>
      <c r="F11" s="82">
        <v>3.0000000317521601E+19</v>
      </c>
      <c r="G11" s="82">
        <v>142599100327</v>
      </c>
      <c r="H11" s="82" t="s">
        <v>50</v>
      </c>
      <c r="I11" s="82" t="s">
        <v>43</v>
      </c>
      <c r="J11" s="83">
        <v>44071</v>
      </c>
      <c r="K11" s="83">
        <v>43787</v>
      </c>
      <c r="L11" s="82" t="s">
        <v>72</v>
      </c>
      <c r="M11" s="82" t="s">
        <v>33</v>
      </c>
      <c r="N11" s="82">
        <v>81999960808</v>
      </c>
      <c r="O11" s="82" t="s">
        <v>1238</v>
      </c>
      <c r="P11" s="82" t="s">
        <v>1239</v>
      </c>
      <c r="Q11" s="82" t="s">
        <v>34</v>
      </c>
      <c r="R11" s="82" t="s">
        <v>116</v>
      </c>
    </row>
    <row r="12" spans="1:18" s="96" customFormat="1">
      <c r="A12" s="82" t="s">
        <v>28</v>
      </c>
      <c r="B12" s="82">
        <v>31</v>
      </c>
      <c r="C12" s="82" t="s">
        <v>83</v>
      </c>
      <c r="D12" s="82" t="s">
        <v>117</v>
      </c>
      <c r="E12" s="82">
        <v>3.00000003270528E+19</v>
      </c>
      <c r="F12" s="82">
        <v>3.0000000324291199E+19</v>
      </c>
      <c r="G12" s="82">
        <v>141568107268</v>
      </c>
      <c r="H12" s="82" t="s">
        <v>50</v>
      </c>
      <c r="I12" s="82" t="s">
        <v>188</v>
      </c>
      <c r="J12" s="83">
        <v>44056</v>
      </c>
      <c r="K12" s="83">
        <v>43993</v>
      </c>
      <c r="L12" s="82" t="s">
        <v>72</v>
      </c>
      <c r="M12" s="82" t="s">
        <v>72</v>
      </c>
      <c r="N12" s="82"/>
      <c r="O12" s="82" t="s">
        <v>1240</v>
      </c>
      <c r="P12" s="82" t="s">
        <v>1241</v>
      </c>
      <c r="Q12" s="82" t="s">
        <v>34</v>
      </c>
      <c r="R12" s="82" t="s">
        <v>1231</v>
      </c>
    </row>
    <row r="13" spans="1:18" s="96" customFormat="1">
      <c r="A13" s="82" t="s">
        <v>28</v>
      </c>
      <c r="B13" s="82">
        <v>31</v>
      </c>
      <c r="C13" s="82" t="s">
        <v>83</v>
      </c>
      <c r="D13" s="82" t="s">
        <v>117</v>
      </c>
      <c r="E13" s="82">
        <v>3.00000003277532E+19</v>
      </c>
      <c r="F13" s="82">
        <v>3.0000000325486899E+19</v>
      </c>
      <c r="G13" s="82">
        <v>146593109055</v>
      </c>
      <c r="H13" s="82" t="s">
        <v>43</v>
      </c>
      <c r="I13" s="82" t="s">
        <v>65</v>
      </c>
      <c r="J13" s="83">
        <v>44061</v>
      </c>
      <c r="K13" s="83">
        <v>44014</v>
      </c>
      <c r="L13" s="82" t="s">
        <v>72</v>
      </c>
      <c r="M13" s="82" t="s">
        <v>72</v>
      </c>
      <c r="N13" s="82">
        <v>82338312194</v>
      </c>
      <c r="O13" s="82" t="s">
        <v>1242</v>
      </c>
      <c r="P13" s="82" t="s">
        <v>1243</v>
      </c>
      <c r="Q13" s="82" t="s">
        <v>34</v>
      </c>
      <c r="R13" s="82" t="s">
        <v>116</v>
      </c>
    </row>
    <row r="14" spans="1:18" s="96" customFormat="1">
      <c r="A14" s="82" t="s">
        <v>28</v>
      </c>
      <c r="B14" s="82">
        <v>31</v>
      </c>
      <c r="C14" s="82" t="s">
        <v>83</v>
      </c>
      <c r="D14" s="82" t="s">
        <v>117</v>
      </c>
      <c r="E14" s="82">
        <v>3.0000000328322998E+19</v>
      </c>
      <c r="F14" s="82">
        <v>3.0000000323169898E+19</v>
      </c>
      <c r="G14" s="85" t="s">
        <v>1244</v>
      </c>
      <c r="H14" s="82" t="s">
        <v>961</v>
      </c>
      <c r="I14" s="82" t="s">
        <v>43</v>
      </c>
      <c r="J14" s="83">
        <v>44075</v>
      </c>
      <c r="K14" s="83">
        <v>43964</v>
      </c>
      <c r="L14" s="82" t="s">
        <v>72</v>
      </c>
      <c r="M14" s="82" t="s">
        <v>33</v>
      </c>
      <c r="N14" s="82">
        <v>82137017361</v>
      </c>
      <c r="O14" s="85" t="s">
        <v>1245</v>
      </c>
      <c r="P14" s="82" t="s">
        <v>1246</v>
      </c>
      <c r="Q14" s="82" t="s">
        <v>34</v>
      </c>
      <c r="R14" s="82" t="s">
        <v>116</v>
      </c>
    </row>
    <row r="15" spans="1:18" s="96" customFormat="1">
      <c r="A15" s="82" t="s">
        <v>51</v>
      </c>
      <c r="B15" s="82">
        <v>52</v>
      </c>
      <c r="C15" s="82" t="s">
        <v>52</v>
      </c>
      <c r="D15" s="82" t="s">
        <v>117</v>
      </c>
      <c r="E15" s="82">
        <v>3.0000000327092802E+19</v>
      </c>
      <c r="F15" s="82">
        <v>3.00000003261191E+19</v>
      </c>
      <c r="G15" s="82">
        <v>172106205383</v>
      </c>
      <c r="H15" s="82" t="s">
        <v>43</v>
      </c>
      <c r="I15" s="82" t="s">
        <v>188</v>
      </c>
      <c r="J15" s="83">
        <v>44049</v>
      </c>
      <c r="K15" s="83">
        <v>44028</v>
      </c>
      <c r="L15" s="82" t="s">
        <v>72</v>
      </c>
      <c r="M15" s="82" t="s">
        <v>72</v>
      </c>
      <c r="N15" s="82">
        <v>8124211009</v>
      </c>
      <c r="O15" s="82" t="s">
        <v>1247</v>
      </c>
      <c r="P15" s="82" t="s">
        <v>1248</v>
      </c>
      <c r="Q15" s="82" t="s">
        <v>34</v>
      </c>
      <c r="R15" s="82" t="s">
        <v>116</v>
      </c>
    </row>
    <row r="16" spans="1:18" s="96" customFormat="1">
      <c r="A16" s="82" t="s">
        <v>51</v>
      </c>
      <c r="B16" s="82">
        <v>52</v>
      </c>
      <c r="C16" s="82" t="s">
        <v>52</v>
      </c>
      <c r="D16" s="82" t="s">
        <v>117</v>
      </c>
      <c r="E16" s="82">
        <v>3.0000000328101499E+19</v>
      </c>
      <c r="F16" s="82">
        <v>3.0000000327850299E+19</v>
      </c>
      <c r="G16" s="82">
        <v>172108315891</v>
      </c>
      <c r="H16" s="82" t="s">
        <v>50</v>
      </c>
      <c r="I16" s="82" t="s">
        <v>43</v>
      </c>
      <c r="J16" s="83">
        <v>44070</v>
      </c>
      <c r="K16" s="83">
        <v>44063</v>
      </c>
      <c r="L16" s="82" t="s">
        <v>72</v>
      </c>
      <c r="M16" s="82" t="s">
        <v>72</v>
      </c>
      <c r="N16" s="82">
        <v>81241326136</v>
      </c>
      <c r="O16" s="82" t="s">
        <v>1249</v>
      </c>
      <c r="P16" s="82" t="s">
        <v>1250</v>
      </c>
      <c r="Q16" s="82" t="s">
        <v>34</v>
      </c>
      <c r="R16" s="82" t="s">
        <v>116</v>
      </c>
    </row>
    <row r="17" spans="1:18" s="96" customFormat="1">
      <c r="A17" s="85" t="s">
        <v>51</v>
      </c>
      <c r="B17" s="85">
        <v>52</v>
      </c>
      <c r="C17" s="85" t="s">
        <v>52</v>
      </c>
      <c r="D17" s="85" t="s">
        <v>117</v>
      </c>
      <c r="E17" s="85">
        <v>3.0000000329011499E+19</v>
      </c>
      <c r="F17" s="85">
        <v>3.0000000328932098E+19</v>
      </c>
      <c r="G17" s="85">
        <v>172101823304</v>
      </c>
      <c r="H17" s="85" t="s">
        <v>43</v>
      </c>
      <c r="I17" s="85" t="s">
        <v>87</v>
      </c>
      <c r="J17" s="97">
        <v>44091</v>
      </c>
      <c r="K17" s="97">
        <v>44089</v>
      </c>
      <c r="L17" s="85" t="s">
        <v>72</v>
      </c>
      <c r="M17" s="85" t="s">
        <v>72</v>
      </c>
      <c r="N17" s="85">
        <v>81242155616</v>
      </c>
      <c r="O17" s="85" t="s">
        <v>1251</v>
      </c>
      <c r="P17" s="85" t="s">
        <v>1252</v>
      </c>
      <c r="Q17" s="85" t="s">
        <v>34</v>
      </c>
      <c r="R17" s="82" t="s">
        <v>1231</v>
      </c>
    </row>
    <row r="18" spans="1:18" s="96" customFormat="1">
      <c r="A18" s="82" t="s">
        <v>51</v>
      </c>
      <c r="B18" s="82">
        <v>52</v>
      </c>
      <c r="C18" s="82" t="s">
        <v>52</v>
      </c>
      <c r="D18" s="82" t="s">
        <v>117</v>
      </c>
      <c r="E18" s="82">
        <v>3.0000000327385399E+19</v>
      </c>
      <c r="F18" s="82">
        <v>3.0000000321578E+19</v>
      </c>
      <c r="G18" s="82">
        <v>172103801256</v>
      </c>
      <c r="H18" s="82" t="s">
        <v>43</v>
      </c>
      <c r="I18" s="82" t="s">
        <v>188</v>
      </c>
      <c r="J18" s="83">
        <v>44053</v>
      </c>
      <c r="K18" s="83">
        <v>43924</v>
      </c>
      <c r="L18" s="82" t="s">
        <v>72</v>
      </c>
      <c r="M18" s="82" t="s">
        <v>72</v>
      </c>
      <c r="N18" s="82">
        <v>85235684799</v>
      </c>
      <c r="O18" s="82" t="s">
        <v>1253</v>
      </c>
      <c r="P18" s="82" t="s">
        <v>1254</v>
      </c>
      <c r="Q18" s="82" t="s">
        <v>34</v>
      </c>
      <c r="R18" s="82" t="s">
        <v>1231</v>
      </c>
    </row>
    <row r="19" spans="1:18" s="96" customFormat="1">
      <c r="A19" s="82" t="s">
        <v>39</v>
      </c>
      <c r="B19" s="82">
        <v>9</v>
      </c>
      <c r="C19" s="82" t="s">
        <v>311</v>
      </c>
      <c r="D19" s="82" t="s">
        <v>117</v>
      </c>
      <c r="E19" s="82">
        <v>3.0000000328867E+19</v>
      </c>
      <c r="F19" s="82">
        <v>3.00000003280466E+19</v>
      </c>
      <c r="G19" s="82">
        <v>111708105854</v>
      </c>
      <c r="H19" s="82" t="s">
        <v>266</v>
      </c>
      <c r="I19" s="82" t="s">
        <v>87</v>
      </c>
      <c r="J19" s="83">
        <v>44088</v>
      </c>
      <c r="K19" s="83">
        <v>44069</v>
      </c>
      <c r="L19" s="82" t="s">
        <v>72</v>
      </c>
      <c r="M19" s="82" t="s">
        <v>47</v>
      </c>
      <c r="N19" s="82">
        <v>82244442013</v>
      </c>
      <c r="O19" s="82" t="s">
        <v>1255</v>
      </c>
      <c r="P19" s="82" t="s">
        <v>1256</v>
      </c>
      <c r="Q19" s="82" t="s">
        <v>34</v>
      </c>
      <c r="R19" s="82" t="s">
        <v>1231</v>
      </c>
    </row>
    <row r="20" spans="1:18" s="96" customFormat="1">
      <c r="A20" s="82" t="s">
        <v>39</v>
      </c>
      <c r="B20" s="82">
        <v>9</v>
      </c>
      <c r="C20" s="82" t="s">
        <v>311</v>
      </c>
      <c r="D20" s="82" t="s">
        <v>117</v>
      </c>
      <c r="E20" s="82">
        <v>3.0000000329492701E+19</v>
      </c>
      <c r="F20" s="82">
        <v>3.0000000326521598E+19</v>
      </c>
      <c r="G20" s="82">
        <v>111731109000</v>
      </c>
      <c r="H20" s="82" t="s">
        <v>50</v>
      </c>
      <c r="I20" s="82" t="s">
        <v>43</v>
      </c>
      <c r="J20" s="83">
        <v>44103</v>
      </c>
      <c r="K20" s="83">
        <v>44035</v>
      </c>
      <c r="L20" s="82" t="s">
        <v>72</v>
      </c>
      <c r="M20" s="82" t="s">
        <v>33</v>
      </c>
      <c r="N20" s="82">
        <v>81373648167</v>
      </c>
      <c r="O20" s="82" t="s">
        <v>1257</v>
      </c>
      <c r="P20" s="82" t="s">
        <v>1258</v>
      </c>
      <c r="Q20" s="82" t="s">
        <v>34</v>
      </c>
      <c r="R20" s="82" t="s">
        <v>116</v>
      </c>
    </row>
    <row r="21" spans="1:18" s="96" customFormat="1">
      <c r="A21" s="82" t="s">
        <v>39</v>
      </c>
      <c r="B21" s="82">
        <v>9</v>
      </c>
      <c r="C21" s="82" t="s">
        <v>311</v>
      </c>
      <c r="D21" s="82" t="s">
        <v>117</v>
      </c>
      <c r="E21" s="82">
        <v>3.0000000327215899E+19</v>
      </c>
      <c r="F21" s="82">
        <v>3.0000000322911302E+19</v>
      </c>
      <c r="G21" s="82">
        <v>111722106646</v>
      </c>
      <c r="H21" s="82" t="s">
        <v>50</v>
      </c>
      <c r="I21" s="82" t="s">
        <v>87</v>
      </c>
      <c r="J21" s="83">
        <v>44050</v>
      </c>
      <c r="K21" s="83">
        <v>43957</v>
      </c>
      <c r="L21" s="82" t="s">
        <v>72</v>
      </c>
      <c r="M21" s="82" t="s">
        <v>72</v>
      </c>
      <c r="N21" s="82">
        <v>895418910609</v>
      </c>
      <c r="O21" s="82" t="s">
        <v>1259</v>
      </c>
      <c r="P21" s="82" t="s">
        <v>1260</v>
      </c>
      <c r="Q21" s="82" t="s">
        <v>34</v>
      </c>
      <c r="R21" s="82" t="s">
        <v>1231</v>
      </c>
    </row>
    <row r="22" spans="1:18" s="96" customFormat="1">
      <c r="A22" s="82" t="s">
        <v>51</v>
      </c>
      <c r="B22" s="82">
        <v>52</v>
      </c>
      <c r="C22" s="82" t="s">
        <v>52</v>
      </c>
      <c r="D22" s="82" t="s">
        <v>117</v>
      </c>
      <c r="E22" s="82">
        <v>3.0000000327260099E+19</v>
      </c>
      <c r="F22" s="82">
        <v>3.0000000326042399E+19</v>
      </c>
      <c r="G22" s="82">
        <v>172107811488</v>
      </c>
      <c r="H22" s="82" t="s">
        <v>50</v>
      </c>
      <c r="I22" s="82" t="s">
        <v>65</v>
      </c>
      <c r="J22" s="83">
        <v>44053</v>
      </c>
      <c r="K22" s="83">
        <v>44026</v>
      </c>
      <c r="L22" s="82" t="s">
        <v>72</v>
      </c>
      <c r="M22" s="82" t="s">
        <v>72</v>
      </c>
      <c r="N22" s="82">
        <v>81343613963</v>
      </c>
      <c r="O22" s="85" t="s">
        <v>1261</v>
      </c>
      <c r="P22" s="82" t="s">
        <v>1262</v>
      </c>
      <c r="Q22" s="82" t="s">
        <v>34</v>
      </c>
      <c r="R22" s="82" t="s">
        <v>116</v>
      </c>
    </row>
    <row r="23" spans="1:18" s="96" customFormat="1">
      <c r="A23" s="82" t="s">
        <v>51</v>
      </c>
      <c r="B23" s="82">
        <v>52</v>
      </c>
      <c r="C23" s="82" t="s">
        <v>52</v>
      </c>
      <c r="D23" s="82" t="s">
        <v>117</v>
      </c>
      <c r="E23" s="82">
        <v>3.0000000329263501E+19</v>
      </c>
      <c r="F23" s="82">
        <v>3.0000000320846201E+19</v>
      </c>
      <c r="G23" s="82">
        <v>172108316459</v>
      </c>
      <c r="H23" s="82" t="s">
        <v>50</v>
      </c>
      <c r="I23" s="82" t="s">
        <v>43</v>
      </c>
      <c r="J23" s="83">
        <v>44097</v>
      </c>
      <c r="K23" s="83">
        <v>43900</v>
      </c>
      <c r="L23" s="82" t="s">
        <v>72</v>
      </c>
      <c r="M23" s="82" t="s">
        <v>72</v>
      </c>
      <c r="N23" s="82">
        <v>85254184658</v>
      </c>
      <c r="O23" s="82" t="s">
        <v>1263</v>
      </c>
      <c r="P23" s="82" t="s">
        <v>1264</v>
      </c>
      <c r="Q23" s="82" t="s">
        <v>34</v>
      </c>
      <c r="R23" s="82" t="s">
        <v>116</v>
      </c>
    </row>
    <row r="24" spans="1:18" s="96" customFormat="1">
      <c r="A24" s="82" t="s">
        <v>51</v>
      </c>
      <c r="B24" s="82">
        <v>52</v>
      </c>
      <c r="C24" s="82" t="s">
        <v>52</v>
      </c>
      <c r="D24" s="82" t="s">
        <v>117</v>
      </c>
      <c r="E24" s="82">
        <v>3.0000000329358598E+19</v>
      </c>
      <c r="F24" s="82">
        <v>3.0000000325931999E+19</v>
      </c>
      <c r="G24" s="82">
        <v>172108305140</v>
      </c>
      <c r="H24" s="82" t="s">
        <v>50</v>
      </c>
      <c r="I24" s="82" t="s">
        <v>43</v>
      </c>
      <c r="J24" s="83">
        <v>44099</v>
      </c>
      <c r="K24" s="83">
        <v>44022</v>
      </c>
      <c r="L24" s="82" t="s">
        <v>72</v>
      </c>
      <c r="M24" s="82" t="s">
        <v>72</v>
      </c>
      <c r="N24" s="82">
        <v>82346708907</v>
      </c>
      <c r="O24" s="82" t="s">
        <v>1265</v>
      </c>
      <c r="P24" s="82" t="s">
        <v>1266</v>
      </c>
      <c r="Q24" s="82" t="s">
        <v>34</v>
      </c>
      <c r="R24" s="82" t="s">
        <v>116</v>
      </c>
    </row>
    <row r="25" spans="1:18" s="96" customFormat="1">
      <c r="A25" s="82" t="s">
        <v>28</v>
      </c>
      <c r="B25" s="82">
        <v>30</v>
      </c>
      <c r="C25" s="82" t="s">
        <v>82</v>
      </c>
      <c r="D25" s="82" t="s">
        <v>117</v>
      </c>
      <c r="E25" s="82">
        <v>3.0000000328136602E+19</v>
      </c>
      <c r="F25" s="82">
        <v>3.00000003172473E+19</v>
      </c>
      <c r="G25" s="82">
        <v>142567400051</v>
      </c>
      <c r="H25" s="82" t="s">
        <v>50</v>
      </c>
      <c r="I25" s="82" t="s">
        <v>43</v>
      </c>
      <c r="J25" s="83">
        <v>44071</v>
      </c>
      <c r="K25" s="83">
        <v>43776</v>
      </c>
      <c r="L25" s="82" t="s">
        <v>72</v>
      </c>
      <c r="M25" s="82" t="s">
        <v>72</v>
      </c>
      <c r="N25" s="82">
        <v>82240001000</v>
      </c>
      <c r="O25" s="82" t="s">
        <v>1267</v>
      </c>
      <c r="P25" s="82" t="s">
        <v>1268</v>
      </c>
      <c r="Q25" s="82" t="s">
        <v>34</v>
      </c>
      <c r="R25" s="82" t="s">
        <v>116</v>
      </c>
    </row>
    <row r="26" spans="1:18" s="96" customFormat="1">
      <c r="A26" s="82" t="s">
        <v>28</v>
      </c>
      <c r="B26" s="82">
        <v>30</v>
      </c>
      <c r="C26" s="82" t="s">
        <v>82</v>
      </c>
      <c r="D26" s="82" t="s">
        <v>117</v>
      </c>
      <c r="E26" s="82">
        <v>3.0000000327392698E+19</v>
      </c>
      <c r="F26" s="82">
        <v>3.0000000323160302E+19</v>
      </c>
      <c r="G26" s="82">
        <v>142566100844</v>
      </c>
      <c r="H26" s="82" t="s">
        <v>87</v>
      </c>
      <c r="I26" s="82" t="s">
        <v>65</v>
      </c>
      <c r="J26" s="83">
        <v>44053</v>
      </c>
      <c r="K26" s="83">
        <v>43964</v>
      </c>
      <c r="L26" s="82" t="s">
        <v>72</v>
      </c>
      <c r="M26" s="82" t="s">
        <v>47</v>
      </c>
      <c r="N26" s="82">
        <v>8175484117</v>
      </c>
      <c r="O26" s="82" t="s">
        <v>1269</v>
      </c>
      <c r="P26" s="82" t="s">
        <v>1270</v>
      </c>
      <c r="Q26" s="82" t="s">
        <v>34</v>
      </c>
      <c r="R26" s="82" t="s">
        <v>1231</v>
      </c>
    </row>
    <row r="27" spans="1:18" s="96" customFormat="1">
      <c r="A27" s="82" t="s">
        <v>28</v>
      </c>
      <c r="B27" s="82">
        <v>30</v>
      </c>
      <c r="C27" s="82" t="s">
        <v>82</v>
      </c>
      <c r="D27" s="82" t="s">
        <v>117</v>
      </c>
      <c r="E27" s="82">
        <v>3.0000000329372099E+19</v>
      </c>
      <c r="F27" s="82">
        <v>3.0000000328746902E+19</v>
      </c>
      <c r="G27" s="82">
        <v>142566100779</v>
      </c>
      <c r="H27" s="82" t="s">
        <v>50</v>
      </c>
      <c r="I27" s="82" t="s">
        <v>43</v>
      </c>
      <c r="J27" s="83">
        <v>44099</v>
      </c>
      <c r="K27" s="83">
        <v>44084</v>
      </c>
      <c r="L27" s="82" t="s">
        <v>72</v>
      </c>
      <c r="M27" s="82" t="s">
        <v>33</v>
      </c>
      <c r="N27" s="82">
        <v>85642494523</v>
      </c>
      <c r="O27" s="82" t="s">
        <v>1271</v>
      </c>
      <c r="P27" s="82" t="s">
        <v>1272</v>
      </c>
      <c r="Q27" s="82" t="s">
        <v>34</v>
      </c>
      <c r="R27" s="82" t="s">
        <v>116</v>
      </c>
    </row>
    <row r="28" spans="1:18" s="96" customFormat="1">
      <c r="A28" s="82" t="s">
        <v>28</v>
      </c>
      <c r="B28" s="82">
        <v>30</v>
      </c>
      <c r="C28" s="82" t="s">
        <v>82</v>
      </c>
      <c r="D28" s="82" t="s">
        <v>117</v>
      </c>
      <c r="E28" s="82">
        <v>3.0000000328391901E+19</v>
      </c>
      <c r="F28" s="82">
        <v>3.0000000322532401E+19</v>
      </c>
      <c r="G28" s="82">
        <v>141555102617</v>
      </c>
      <c r="H28" s="82" t="s">
        <v>43</v>
      </c>
      <c r="I28" s="82" t="s">
        <v>65</v>
      </c>
      <c r="J28" s="83">
        <v>44077</v>
      </c>
      <c r="K28" s="83">
        <v>43950</v>
      </c>
      <c r="L28" s="82" t="s">
        <v>72</v>
      </c>
      <c r="M28" s="82" t="s">
        <v>72</v>
      </c>
      <c r="N28" s="82">
        <v>85803203316</v>
      </c>
      <c r="O28" s="82" t="s">
        <v>1273</v>
      </c>
      <c r="P28" s="82" t="s">
        <v>1274</v>
      </c>
      <c r="Q28" s="82" t="s">
        <v>34</v>
      </c>
      <c r="R28" s="82" t="s">
        <v>116</v>
      </c>
    </row>
    <row r="29" spans="1:18" s="96" customFormat="1">
      <c r="A29" s="82" t="s">
        <v>28</v>
      </c>
      <c r="B29" s="82">
        <v>30</v>
      </c>
      <c r="C29" s="82" t="s">
        <v>82</v>
      </c>
      <c r="D29" s="82" t="s">
        <v>117</v>
      </c>
      <c r="E29" s="82">
        <v>3.00000003284997E+19</v>
      </c>
      <c r="F29" s="82">
        <v>3.0000000324456301E+19</v>
      </c>
      <c r="G29" s="82">
        <v>141505131859</v>
      </c>
      <c r="H29" s="82" t="s">
        <v>31</v>
      </c>
      <c r="I29" s="82" t="s">
        <v>43</v>
      </c>
      <c r="J29" s="83">
        <v>44079</v>
      </c>
      <c r="K29" s="83">
        <v>43997</v>
      </c>
      <c r="L29" s="82" t="s">
        <v>72</v>
      </c>
      <c r="M29" s="82" t="s">
        <v>72</v>
      </c>
      <c r="N29" s="82">
        <v>81244999972</v>
      </c>
      <c r="O29" s="82" t="s">
        <v>1275</v>
      </c>
      <c r="P29" s="82" t="s">
        <v>1276</v>
      </c>
      <c r="Q29" s="82" t="s">
        <v>34</v>
      </c>
      <c r="R29" s="82" t="s">
        <v>116</v>
      </c>
    </row>
    <row r="30" spans="1:18" s="96" customFormat="1">
      <c r="A30" s="82" t="s">
        <v>28</v>
      </c>
      <c r="B30" s="82">
        <v>30</v>
      </c>
      <c r="C30" s="82" t="s">
        <v>82</v>
      </c>
      <c r="D30" s="82" t="s">
        <v>117</v>
      </c>
      <c r="E30" s="82">
        <v>3.0000000327766E+19</v>
      </c>
      <c r="F30" s="82">
        <v>3.00000003241566E+19</v>
      </c>
      <c r="G30" s="82">
        <v>142554100430</v>
      </c>
      <c r="H30" s="82" t="s">
        <v>43</v>
      </c>
      <c r="I30" s="82" t="s">
        <v>87</v>
      </c>
      <c r="J30" s="83">
        <v>44061</v>
      </c>
      <c r="K30" s="83">
        <v>43989</v>
      </c>
      <c r="L30" s="82" t="s">
        <v>72</v>
      </c>
      <c r="M30" s="82" t="s">
        <v>72</v>
      </c>
      <c r="N30" s="82">
        <v>82236469291</v>
      </c>
      <c r="O30" s="82" t="s">
        <v>1277</v>
      </c>
      <c r="P30" s="82" t="s">
        <v>1278</v>
      </c>
      <c r="Q30" s="82" t="s">
        <v>34</v>
      </c>
      <c r="R30" s="82" t="s">
        <v>1231</v>
      </c>
    </row>
    <row r="31" spans="1:18" s="96" customFormat="1">
      <c r="A31" s="82" t="s">
        <v>28</v>
      </c>
      <c r="B31" s="82">
        <v>30</v>
      </c>
      <c r="C31" s="82" t="s">
        <v>82</v>
      </c>
      <c r="D31" s="82" t="s">
        <v>117</v>
      </c>
      <c r="E31" s="82">
        <v>3.00000003291457E+19</v>
      </c>
      <c r="F31" s="82">
        <v>3.0000000328746201E+19</v>
      </c>
      <c r="G31" s="82">
        <v>141505113689</v>
      </c>
      <c r="H31" s="82" t="s">
        <v>50</v>
      </c>
      <c r="I31" s="82" t="s">
        <v>43</v>
      </c>
      <c r="J31" s="83">
        <v>44095</v>
      </c>
      <c r="K31" s="83">
        <v>44084</v>
      </c>
      <c r="L31" s="82" t="s">
        <v>72</v>
      </c>
      <c r="M31" s="82" t="s">
        <v>33</v>
      </c>
      <c r="N31" s="82">
        <v>81325760107</v>
      </c>
      <c r="O31" s="82" t="s">
        <v>1279</v>
      </c>
      <c r="P31" s="82" t="s">
        <v>1280</v>
      </c>
      <c r="Q31" s="82" t="s">
        <v>34</v>
      </c>
      <c r="R31" s="82" t="s">
        <v>116</v>
      </c>
    </row>
    <row r="32" spans="1:18" s="96" customFormat="1">
      <c r="A32" s="82" t="s">
        <v>28</v>
      </c>
      <c r="B32" s="82">
        <v>30</v>
      </c>
      <c r="C32" s="82" t="s">
        <v>82</v>
      </c>
      <c r="D32" s="82" t="s">
        <v>117</v>
      </c>
      <c r="E32" s="82">
        <v>3.0000000327794098E+19</v>
      </c>
      <c r="F32" s="82">
        <v>3.0000000317322199E+19</v>
      </c>
      <c r="G32" s="82">
        <v>141553111901</v>
      </c>
      <c r="H32" s="82" t="s">
        <v>43</v>
      </c>
      <c r="I32" s="82" t="s">
        <v>43</v>
      </c>
      <c r="J32" s="83">
        <v>44062</v>
      </c>
      <c r="K32" s="83">
        <v>43780</v>
      </c>
      <c r="L32" s="82" t="s">
        <v>72</v>
      </c>
      <c r="M32" s="82" t="s">
        <v>72</v>
      </c>
      <c r="N32" s="82">
        <v>85728037021</v>
      </c>
      <c r="O32" s="82" t="s">
        <v>1281</v>
      </c>
      <c r="P32" s="82" t="s">
        <v>1282</v>
      </c>
      <c r="Q32" s="82" t="s">
        <v>34</v>
      </c>
      <c r="R32" s="82" t="s">
        <v>1231</v>
      </c>
    </row>
    <row r="33" spans="1:18" s="96" customFormat="1">
      <c r="A33" s="82" t="s">
        <v>28</v>
      </c>
      <c r="B33" s="82">
        <v>30</v>
      </c>
      <c r="C33" s="82" t="s">
        <v>82</v>
      </c>
      <c r="D33" s="82" t="s">
        <v>117</v>
      </c>
      <c r="E33" s="82">
        <v>3.0000000327546601E+19</v>
      </c>
      <c r="F33" s="82">
        <v>3.0000000324964798E+19</v>
      </c>
      <c r="G33" s="82">
        <v>141505218695</v>
      </c>
      <c r="H33" s="82" t="s">
        <v>43</v>
      </c>
      <c r="I33" s="82" t="s">
        <v>119</v>
      </c>
      <c r="J33" s="83">
        <v>44056</v>
      </c>
      <c r="K33" s="83">
        <v>44006</v>
      </c>
      <c r="L33" s="82" t="s">
        <v>72</v>
      </c>
      <c r="M33" s="82" t="s">
        <v>47</v>
      </c>
      <c r="N33" s="82">
        <v>82323626911</v>
      </c>
      <c r="O33" s="82" t="s">
        <v>1283</v>
      </c>
      <c r="P33" s="85" t="s">
        <v>1284</v>
      </c>
      <c r="Q33" s="82" t="s">
        <v>34</v>
      </c>
      <c r="R33" s="82" t="s">
        <v>1231</v>
      </c>
    </row>
    <row r="34" spans="1:18" s="96" customFormat="1">
      <c r="A34" s="82" t="s">
        <v>28</v>
      </c>
      <c r="B34" s="82">
        <v>30</v>
      </c>
      <c r="C34" s="82" t="s">
        <v>82</v>
      </c>
      <c r="D34" s="82" t="s">
        <v>117</v>
      </c>
      <c r="E34" s="82">
        <v>3.0000000327988498E+19</v>
      </c>
      <c r="F34" s="82">
        <v>3.0000000320848699E+19</v>
      </c>
      <c r="G34" s="82">
        <v>142526101553</v>
      </c>
      <c r="H34" s="82" t="s">
        <v>50</v>
      </c>
      <c r="I34" s="82" t="s">
        <v>43</v>
      </c>
      <c r="J34" s="83">
        <v>44068</v>
      </c>
      <c r="K34" s="83">
        <v>43900</v>
      </c>
      <c r="L34" s="82" t="s">
        <v>72</v>
      </c>
      <c r="M34" s="82" t="s">
        <v>72</v>
      </c>
      <c r="N34" s="82">
        <v>85879057160</v>
      </c>
      <c r="O34" s="82" t="s">
        <v>1285</v>
      </c>
      <c r="P34" s="85" t="s">
        <v>1286</v>
      </c>
      <c r="Q34" s="82" t="s">
        <v>34</v>
      </c>
      <c r="R34" s="82" t="s">
        <v>116</v>
      </c>
    </row>
    <row r="35" spans="1:18" s="96" customFormat="1">
      <c r="A35" s="82" t="s">
        <v>28</v>
      </c>
      <c r="B35" s="82">
        <v>30</v>
      </c>
      <c r="C35" s="82" t="s">
        <v>82</v>
      </c>
      <c r="D35" s="82" t="s">
        <v>117</v>
      </c>
      <c r="E35" s="82">
        <v>3.0000000325915599E+19</v>
      </c>
      <c r="F35" s="82">
        <v>274885267</v>
      </c>
      <c r="G35" s="82">
        <v>141566101667</v>
      </c>
      <c r="H35" s="82" t="s">
        <v>43</v>
      </c>
      <c r="I35" s="82" t="s">
        <v>50</v>
      </c>
      <c r="J35" s="83">
        <v>44052</v>
      </c>
      <c r="K35" s="83">
        <v>42754</v>
      </c>
      <c r="L35" s="82" t="s">
        <v>72</v>
      </c>
      <c r="M35" s="82" t="s">
        <v>72</v>
      </c>
      <c r="N35" s="82">
        <v>81393304744</v>
      </c>
      <c r="O35" s="82" t="s">
        <v>1287</v>
      </c>
      <c r="P35" s="82" t="s">
        <v>1288</v>
      </c>
      <c r="Q35" s="82" t="s">
        <v>34</v>
      </c>
      <c r="R35" s="82" t="s">
        <v>116</v>
      </c>
    </row>
    <row r="36" spans="1:18" s="96" customFormat="1">
      <c r="A36" s="82" t="s">
        <v>60</v>
      </c>
      <c r="B36" s="82">
        <v>46</v>
      </c>
      <c r="C36" s="82" t="s">
        <v>102</v>
      </c>
      <c r="D36" s="82" t="s">
        <v>117</v>
      </c>
      <c r="E36" s="82">
        <v>3.0000000327395799E+19</v>
      </c>
      <c r="F36" s="82">
        <v>3.0000000325490602E+19</v>
      </c>
      <c r="G36" s="82">
        <v>161304214978</v>
      </c>
      <c r="H36" s="82" t="s">
        <v>43</v>
      </c>
      <c r="I36" s="82" t="s">
        <v>87</v>
      </c>
      <c r="J36" s="83">
        <v>44053</v>
      </c>
      <c r="K36" s="83">
        <v>44014</v>
      </c>
      <c r="L36" s="82" t="s">
        <v>72</v>
      </c>
      <c r="M36" s="82" t="s">
        <v>72</v>
      </c>
      <c r="N36" s="82">
        <v>87819131965</v>
      </c>
      <c r="O36" s="82" t="s">
        <v>1289</v>
      </c>
      <c r="P36" s="85" t="s">
        <v>1290</v>
      </c>
      <c r="Q36" s="82" t="s">
        <v>34</v>
      </c>
      <c r="R36" s="82" t="s">
        <v>1231</v>
      </c>
    </row>
    <row r="37" spans="1:18" s="96" customFormat="1">
      <c r="A37" s="82" t="s">
        <v>60</v>
      </c>
      <c r="B37" s="82">
        <v>46</v>
      </c>
      <c r="C37" s="82" t="s">
        <v>102</v>
      </c>
      <c r="D37" s="82" t="s">
        <v>117</v>
      </c>
      <c r="E37" s="82">
        <v>3.00000003283688E+19</v>
      </c>
      <c r="F37" s="82">
        <v>3.0000000327886402E+19</v>
      </c>
      <c r="G37" s="82">
        <v>162301315477</v>
      </c>
      <c r="H37" s="82" t="s">
        <v>65</v>
      </c>
      <c r="I37" s="82" t="s">
        <v>188</v>
      </c>
      <c r="J37" s="83">
        <v>44076</v>
      </c>
      <c r="K37" s="83">
        <v>44065</v>
      </c>
      <c r="L37" s="82" t="s">
        <v>72</v>
      </c>
      <c r="M37" s="82" t="s">
        <v>72</v>
      </c>
      <c r="N37" s="82">
        <v>82195478887</v>
      </c>
      <c r="O37" s="82" t="s">
        <v>1291</v>
      </c>
      <c r="P37" s="82" t="s">
        <v>1292</v>
      </c>
      <c r="Q37" s="82" t="s">
        <v>34</v>
      </c>
      <c r="R37" s="82" t="s">
        <v>1231</v>
      </c>
    </row>
    <row r="38" spans="1:18" s="96" customFormat="1">
      <c r="A38" s="82" t="s">
        <v>60</v>
      </c>
      <c r="B38" s="82">
        <v>46</v>
      </c>
      <c r="C38" s="82" t="s">
        <v>102</v>
      </c>
      <c r="D38" s="82" t="s">
        <v>117</v>
      </c>
      <c r="E38" s="82">
        <v>3.0000000327540498E+19</v>
      </c>
      <c r="F38" s="82">
        <v>3.0000000326749499E+19</v>
      </c>
      <c r="G38" s="82">
        <v>162305201891</v>
      </c>
      <c r="H38" s="82" t="s">
        <v>50</v>
      </c>
      <c r="I38" s="82" t="s">
        <v>87</v>
      </c>
      <c r="J38" s="83">
        <v>44056</v>
      </c>
      <c r="K38" s="83">
        <v>44043</v>
      </c>
      <c r="L38" s="82" t="s">
        <v>72</v>
      </c>
      <c r="M38" s="82" t="s">
        <v>72</v>
      </c>
      <c r="N38" s="82">
        <v>81348384795</v>
      </c>
      <c r="O38" s="82" t="s">
        <v>1293</v>
      </c>
      <c r="P38" s="82" t="s">
        <v>1294</v>
      </c>
      <c r="Q38" s="82" t="s">
        <v>34</v>
      </c>
      <c r="R38" s="82" t="s">
        <v>1231</v>
      </c>
    </row>
    <row r="39" spans="1:18" s="96" customFormat="1">
      <c r="A39" s="82" t="s">
        <v>39</v>
      </c>
      <c r="B39" s="82">
        <v>8</v>
      </c>
      <c r="C39" s="82" t="s">
        <v>375</v>
      </c>
      <c r="D39" s="82" t="s">
        <v>117</v>
      </c>
      <c r="E39" s="82">
        <v>3.0000000328343699E+19</v>
      </c>
      <c r="F39" s="82">
        <v>3.0000000327494799E+19</v>
      </c>
      <c r="G39" s="82">
        <v>111771106590</v>
      </c>
      <c r="H39" s="82" t="s">
        <v>50</v>
      </c>
      <c r="I39" s="82" t="s">
        <v>43</v>
      </c>
      <c r="J39" s="83">
        <v>44075</v>
      </c>
      <c r="K39" s="83">
        <v>44055</v>
      </c>
      <c r="L39" s="82" t="s">
        <v>72</v>
      </c>
      <c r="M39" s="82" t="s">
        <v>72</v>
      </c>
      <c r="N39" s="82">
        <v>85367364232</v>
      </c>
      <c r="O39" s="82" t="s">
        <v>1295</v>
      </c>
      <c r="P39" s="82" t="s">
        <v>1296</v>
      </c>
      <c r="Q39" s="82" t="s">
        <v>34</v>
      </c>
      <c r="R39" s="82" t="s">
        <v>116</v>
      </c>
    </row>
    <row r="40" spans="1:18" s="96" customFormat="1">
      <c r="A40" s="82" t="s">
        <v>39</v>
      </c>
      <c r="B40" s="82">
        <v>8</v>
      </c>
      <c r="C40" s="82" t="s">
        <v>375</v>
      </c>
      <c r="D40" s="82" t="s">
        <v>117</v>
      </c>
      <c r="E40" s="82">
        <v>3.0000000327808401E+19</v>
      </c>
      <c r="F40" s="82">
        <v>3.0000000325769601E+19</v>
      </c>
      <c r="G40" s="82">
        <v>111726110018</v>
      </c>
      <c r="H40" s="82" t="s">
        <v>50</v>
      </c>
      <c r="I40" s="82" t="s">
        <v>43</v>
      </c>
      <c r="J40" s="83">
        <v>44062</v>
      </c>
      <c r="K40" s="83">
        <v>44019</v>
      </c>
      <c r="L40" s="82" t="s">
        <v>72</v>
      </c>
      <c r="M40" s="82" t="s">
        <v>72</v>
      </c>
      <c r="N40" s="82">
        <v>81373554000</v>
      </c>
      <c r="O40" s="82" t="s">
        <v>1297</v>
      </c>
      <c r="P40" s="82" t="s">
        <v>1298</v>
      </c>
      <c r="Q40" s="82" t="s">
        <v>34</v>
      </c>
      <c r="R40" s="82" t="s">
        <v>116</v>
      </c>
    </row>
    <row r="41" spans="1:18" s="96" customFormat="1">
      <c r="A41" s="82" t="s">
        <v>39</v>
      </c>
      <c r="B41" s="82">
        <v>8</v>
      </c>
      <c r="C41" s="82" t="s">
        <v>375</v>
      </c>
      <c r="D41" s="82" t="s">
        <v>117</v>
      </c>
      <c r="E41" s="82">
        <v>3.00000003292556E+19</v>
      </c>
      <c r="F41" s="82">
        <v>3.0000000324906201E+19</v>
      </c>
      <c r="G41" s="82">
        <v>111771100043</v>
      </c>
      <c r="H41" s="82" t="s">
        <v>50</v>
      </c>
      <c r="I41" s="82" t="s">
        <v>119</v>
      </c>
      <c r="J41" s="83">
        <v>44097</v>
      </c>
      <c r="K41" s="83">
        <v>44005</v>
      </c>
      <c r="L41" s="82" t="s">
        <v>72</v>
      </c>
      <c r="M41" s="82" t="s">
        <v>72</v>
      </c>
      <c r="N41" s="82">
        <v>73223118</v>
      </c>
      <c r="O41" s="85" t="s">
        <v>1299</v>
      </c>
      <c r="P41" s="82" t="s">
        <v>1300</v>
      </c>
      <c r="Q41" s="82" t="s">
        <v>34</v>
      </c>
      <c r="R41" s="82" t="s">
        <v>1231</v>
      </c>
    </row>
    <row r="42" spans="1:18" s="96" customFormat="1">
      <c r="A42" s="82" t="s">
        <v>39</v>
      </c>
      <c r="B42" s="82">
        <v>8</v>
      </c>
      <c r="C42" s="82" t="s">
        <v>375</v>
      </c>
      <c r="D42" s="82" t="s">
        <v>117</v>
      </c>
      <c r="E42" s="82">
        <v>3.00000003280343E+19</v>
      </c>
      <c r="F42" s="82">
        <v>3.00000003200077E+19</v>
      </c>
      <c r="G42" s="82">
        <v>111726129840</v>
      </c>
      <c r="H42" s="82" t="s">
        <v>43</v>
      </c>
      <c r="I42" s="82" t="s">
        <v>65</v>
      </c>
      <c r="J42" s="83">
        <v>44069</v>
      </c>
      <c r="K42" s="83">
        <v>43878</v>
      </c>
      <c r="L42" s="82" t="s">
        <v>72</v>
      </c>
      <c r="M42" s="82" t="s">
        <v>72</v>
      </c>
      <c r="N42" s="82">
        <v>82115914889</v>
      </c>
      <c r="O42" s="82" t="s">
        <v>1301</v>
      </c>
      <c r="P42" s="82" t="s">
        <v>1302</v>
      </c>
      <c r="Q42" s="82" t="s">
        <v>34</v>
      </c>
      <c r="R42" s="82" t="s">
        <v>116</v>
      </c>
    </row>
    <row r="43" spans="1:18" s="96" customFormat="1">
      <c r="A43" s="82" t="s">
        <v>57</v>
      </c>
      <c r="B43" s="82">
        <v>25</v>
      </c>
      <c r="C43" s="82" t="s">
        <v>81</v>
      </c>
      <c r="D43" s="82" t="s">
        <v>117</v>
      </c>
      <c r="E43" s="82">
        <v>3.00000003292585E+19</v>
      </c>
      <c r="F43" s="82">
        <v>3.0000000319329898E+19</v>
      </c>
      <c r="G43" s="82">
        <v>131250101700</v>
      </c>
      <c r="H43" s="82" t="s">
        <v>65</v>
      </c>
      <c r="I43" s="82" t="s">
        <v>188</v>
      </c>
      <c r="J43" s="83">
        <v>44097</v>
      </c>
      <c r="K43" s="83">
        <v>43853</v>
      </c>
      <c r="L43" s="82" t="s">
        <v>72</v>
      </c>
      <c r="M43" s="82" t="s">
        <v>72</v>
      </c>
      <c r="N43" s="82">
        <v>89679006542</v>
      </c>
      <c r="O43" s="82" t="s">
        <v>1303</v>
      </c>
      <c r="P43" s="82" t="s">
        <v>1304</v>
      </c>
      <c r="Q43" s="82" t="s">
        <v>34</v>
      </c>
      <c r="R43" s="82" t="s">
        <v>116</v>
      </c>
    </row>
    <row r="44" spans="1:18" s="96" customFormat="1">
      <c r="A44" s="82" t="s">
        <v>57</v>
      </c>
      <c r="B44" s="82">
        <v>25</v>
      </c>
      <c r="C44" s="82" t="s">
        <v>81</v>
      </c>
      <c r="D44" s="82" t="s">
        <v>117</v>
      </c>
      <c r="E44" s="82">
        <v>3.0000000329315201E+19</v>
      </c>
      <c r="F44" s="82">
        <v>3.00000003232348E+19</v>
      </c>
      <c r="G44" s="82">
        <v>131232138276</v>
      </c>
      <c r="H44" s="82" t="s">
        <v>43</v>
      </c>
      <c r="I44" s="82" t="s">
        <v>65</v>
      </c>
      <c r="J44" s="83">
        <v>44098</v>
      </c>
      <c r="K44" s="83">
        <v>43966</v>
      </c>
      <c r="L44" s="82" t="s">
        <v>72</v>
      </c>
      <c r="M44" s="82" t="s">
        <v>47</v>
      </c>
      <c r="N44" s="82">
        <v>81291196891</v>
      </c>
      <c r="O44" s="82" t="s">
        <v>1305</v>
      </c>
      <c r="P44" s="82" t="s">
        <v>1306</v>
      </c>
      <c r="Q44" s="82" t="s">
        <v>34</v>
      </c>
      <c r="R44" s="82" t="s">
        <v>1231</v>
      </c>
    </row>
    <row r="45" spans="1:18" s="96" customFormat="1">
      <c r="A45" s="82" t="s">
        <v>57</v>
      </c>
      <c r="B45" s="82">
        <v>25</v>
      </c>
      <c r="C45" s="82" t="s">
        <v>81</v>
      </c>
      <c r="D45" s="82" t="s">
        <v>117</v>
      </c>
      <c r="E45" s="82">
        <v>3.0000000328361501E+19</v>
      </c>
      <c r="F45" s="82">
        <v>3.0000000324792001E+19</v>
      </c>
      <c r="G45" s="82">
        <v>131245107631</v>
      </c>
      <c r="H45" s="82" t="s">
        <v>50</v>
      </c>
      <c r="I45" s="82" t="s">
        <v>87</v>
      </c>
      <c r="J45" s="83">
        <v>44076</v>
      </c>
      <c r="K45" s="83">
        <v>44004</v>
      </c>
      <c r="L45" s="82" t="s">
        <v>72</v>
      </c>
      <c r="M45" s="82" t="s">
        <v>72</v>
      </c>
      <c r="N45" s="82">
        <v>87730000683</v>
      </c>
      <c r="O45" s="82" t="s">
        <v>1307</v>
      </c>
      <c r="P45" s="82" t="s">
        <v>1308</v>
      </c>
      <c r="Q45" s="82" t="s">
        <v>34</v>
      </c>
      <c r="R45" s="82" t="s">
        <v>1231</v>
      </c>
    </row>
    <row r="46" spans="1:18" s="96" customFormat="1">
      <c r="A46" s="82" t="s">
        <v>57</v>
      </c>
      <c r="B46" s="82">
        <v>25</v>
      </c>
      <c r="C46" s="82" t="s">
        <v>81</v>
      </c>
      <c r="D46" s="82" t="s">
        <v>117</v>
      </c>
      <c r="E46" s="82">
        <v>3.0000000328730501E+19</v>
      </c>
      <c r="F46" s="82">
        <v>3.0000000327125598E+19</v>
      </c>
      <c r="G46" s="82">
        <v>131249110494</v>
      </c>
      <c r="H46" s="82" t="s">
        <v>43</v>
      </c>
      <c r="I46" s="82" t="s">
        <v>188</v>
      </c>
      <c r="J46" s="83">
        <v>44084</v>
      </c>
      <c r="K46" s="83">
        <v>44050</v>
      </c>
      <c r="L46" s="82" t="s">
        <v>72</v>
      </c>
      <c r="M46" s="82" t="s">
        <v>72</v>
      </c>
      <c r="N46" s="82">
        <v>895379287202</v>
      </c>
      <c r="O46" s="82" t="s">
        <v>1309</v>
      </c>
      <c r="P46" s="82" t="s">
        <v>1310</v>
      </c>
      <c r="Q46" s="82" t="s">
        <v>34</v>
      </c>
      <c r="R46" s="82" t="s">
        <v>1231</v>
      </c>
    </row>
    <row r="47" spans="1:18" s="96" customFormat="1">
      <c r="A47" s="82" t="s">
        <v>57</v>
      </c>
      <c r="B47" s="82">
        <v>25</v>
      </c>
      <c r="C47" s="82" t="s">
        <v>81</v>
      </c>
      <c r="D47" s="82" t="s">
        <v>117</v>
      </c>
      <c r="E47" s="82">
        <v>3.0000000327989199E+19</v>
      </c>
      <c r="F47" s="82">
        <v>3.0000000327936999E+19</v>
      </c>
      <c r="G47" s="82">
        <v>131232104736</v>
      </c>
      <c r="H47" s="82" t="s">
        <v>31</v>
      </c>
      <c r="I47" s="82" t="s">
        <v>43</v>
      </c>
      <c r="J47" s="83">
        <v>44068</v>
      </c>
      <c r="K47" s="83">
        <v>44067</v>
      </c>
      <c r="L47" s="82" t="s">
        <v>72</v>
      </c>
      <c r="M47" s="82" t="s">
        <v>72</v>
      </c>
      <c r="N47" s="82">
        <v>85295698939</v>
      </c>
      <c r="O47" s="85" t="s">
        <v>1311</v>
      </c>
      <c r="P47" s="82" t="s">
        <v>1312</v>
      </c>
      <c r="Q47" s="82" t="s">
        <v>34</v>
      </c>
      <c r="R47" s="82" t="s">
        <v>116</v>
      </c>
    </row>
    <row r="48" spans="1:18" s="96" customFormat="1">
      <c r="A48" s="82" t="s">
        <v>57</v>
      </c>
      <c r="B48" s="82">
        <v>25</v>
      </c>
      <c r="C48" s="82" t="s">
        <v>81</v>
      </c>
      <c r="D48" s="82" t="s">
        <v>117</v>
      </c>
      <c r="E48" s="82">
        <v>3.0000000329255502E+19</v>
      </c>
      <c r="F48" s="82">
        <v>3.0000000324043502E+19</v>
      </c>
      <c r="G48" s="82">
        <v>131240117646</v>
      </c>
      <c r="H48" s="82" t="s">
        <v>50</v>
      </c>
      <c r="I48" s="82" t="s">
        <v>87</v>
      </c>
      <c r="J48" s="83">
        <v>44097</v>
      </c>
      <c r="K48" s="83">
        <v>43986</v>
      </c>
      <c r="L48" s="82" t="s">
        <v>72</v>
      </c>
      <c r="M48" s="82" t="s">
        <v>47</v>
      </c>
      <c r="N48" s="82">
        <v>82119372477</v>
      </c>
      <c r="O48" s="82" t="s">
        <v>1313</v>
      </c>
      <c r="P48" s="82" t="s">
        <v>1314</v>
      </c>
      <c r="Q48" s="82" t="s">
        <v>34</v>
      </c>
      <c r="R48" s="82" t="s">
        <v>1231</v>
      </c>
    </row>
    <row r="49" spans="1:18" s="96" customFormat="1">
      <c r="A49" s="82" t="s">
        <v>57</v>
      </c>
      <c r="B49" s="82">
        <v>25</v>
      </c>
      <c r="C49" s="82" t="s">
        <v>81</v>
      </c>
      <c r="D49" s="82" t="s">
        <v>117</v>
      </c>
      <c r="E49" s="82">
        <v>3.0000000329200099E+19</v>
      </c>
      <c r="F49" s="82">
        <v>3.0000000322080399E+19</v>
      </c>
      <c r="G49" s="82">
        <v>131232107510</v>
      </c>
      <c r="H49" s="82" t="s">
        <v>50</v>
      </c>
      <c r="I49" s="82" t="s">
        <v>43</v>
      </c>
      <c r="J49" s="83">
        <v>44096</v>
      </c>
      <c r="K49" s="83">
        <v>43938</v>
      </c>
      <c r="L49" s="82" t="s">
        <v>72</v>
      </c>
      <c r="M49" s="82" t="s">
        <v>72</v>
      </c>
      <c r="N49" s="82">
        <v>81322786716</v>
      </c>
      <c r="O49" s="82" t="s">
        <v>1315</v>
      </c>
      <c r="P49" s="82" t="s">
        <v>1316</v>
      </c>
      <c r="Q49" s="82" t="s">
        <v>34</v>
      </c>
      <c r="R49" s="82" t="s">
        <v>116</v>
      </c>
    </row>
    <row r="50" spans="1:18" s="96" customFormat="1">
      <c r="A50" s="82" t="s">
        <v>57</v>
      </c>
      <c r="B50" s="82">
        <v>25</v>
      </c>
      <c r="C50" s="82" t="s">
        <v>81</v>
      </c>
      <c r="D50" s="82" t="s">
        <v>117</v>
      </c>
      <c r="E50" s="82">
        <v>3.00000003283451E+19</v>
      </c>
      <c r="F50" s="82">
        <v>3.0000000322528399E+19</v>
      </c>
      <c r="G50" s="82">
        <v>131242105727</v>
      </c>
      <c r="H50" s="82" t="s">
        <v>65</v>
      </c>
      <c r="I50" s="82" t="s">
        <v>188</v>
      </c>
      <c r="J50" s="83">
        <v>44075</v>
      </c>
      <c r="K50" s="83">
        <v>43950</v>
      </c>
      <c r="L50" s="82" t="s">
        <v>72</v>
      </c>
      <c r="M50" s="82" t="s">
        <v>47</v>
      </c>
      <c r="N50" s="82">
        <v>85210500038</v>
      </c>
      <c r="O50" s="82" t="s">
        <v>1317</v>
      </c>
      <c r="P50" s="82" t="s">
        <v>1318</v>
      </c>
      <c r="Q50" s="82" t="s">
        <v>34</v>
      </c>
      <c r="R50" s="82" t="s">
        <v>116</v>
      </c>
    </row>
    <row r="51" spans="1:18" s="96" customFormat="1">
      <c r="A51" s="82" t="s">
        <v>57</v>
      </c>
      <c r="B51" s="82">
        <v>25</v>
      </c>
      <c r="C51" s="82" t="s">
        <v>81</v>
      </c>
      <c r="D51" s="82" t="s">
        <v>117</v>
      </c>
      <c r="E51" s="82">
        <v>3.0000000328449499E+19</v>
      </c>
      <c r="F51" s="82">
        <v>3.00000003254248E+19</v>
      </c>
      <c r="G51" s="82">
        <v>131237100520</v>
      </c>
      <c r="H51" s="82" t="s">
        <v>43</v>
      </c>
      <c r="I51" s="82" t="s">
        <v>65</v>
      </c>
      <c r="J51" s="83">
        <v>44078</v>
      </c>
      <c r="K51" s="83">
        <v>44013</v>
      </c>
      <c r="L51" s="82" t="s">
        <v>72</v>
      </c>
      <c r="M51" s="82" t="s">
        <v>72</v>
      </c>
      <c r="N51" s="82">
        <v>89601680137</v>
      </c>
      <c r="O51" s="82" t="s">
        <v>1319</v>
      </c>
      <c r="P51" s="82" t="s">
        <v>1320</v>
      </c>
      <c r="Q51" s="82" t="s">
        <v>34</v>
      </c>
      <c r="R51" s="82" t="s">
        <v>116</v>
      </c>
    </row>
    <row r="52" spans="1:18" s="96" customFormat="1">
      <c r="A52" s="82" t="s">
        <v>39</v>
      </c>
      <c r="B52" s="82">
        <v>8</v>
      </c>
      <c r="C52" s="82" t="s">
        <v>375</v>
      </c>
      <c r="D52" s="82" t="s">
        <v>117</v>
      </c>
      <c r="E52" s="82">
        <v>3.0000000327573701E+19</v>
      </c>
      <c r="F52" s="82">
        <v>3.0000000325894099E+19</v>
      </c>
      <c r="G52" s="82">
        <v>111771107809</v>
      </c>
      <c r="H52" s="82" t="s">
        <v>43</v>
      </c>
      <c r="I52" s="82" t="s">
        <v>65</v>
      </c>
      <c r="J52" s="83">
        <v>44056</v>
      </c>
      <c r="K52" s="83">
        <v>44021</v>
      </c>
      <c r="L52" s="82" t="s">
        <v>72</v>
      </c>
      <c r="M52" s="82" t="s">
        <v>72</v>
      </c>
      <c r="N52" s="82">
        <v>85267617654</v>
      </c>
      <c r="O52" s="82" t="s">
        <v>1321</v>
      </c>
      <c r="P52" s="82" t="s">
        <v>1322</v>
      </c>
      <c r="Q52" s="82" t="s">
        <v>34</v>
      </c>
      <c r="R52" s="82" t="s">
        <v>1231</v>
      </c>
    </row>
    <row r="53" spans="1:18" s="96" customFormat="1">
      <c r="A53" s="82" t="s">
        <v>39</v>
      </c>
      <c r="B53" s="82">
        <v>8</v>
      </c>
      <c r="C53" s="82" t="s">
        <v>375</v>
      </c>
      <c r="D53" s="82" t="s">
        <v>117</v>
      </c>
      <c r="E53" s="82">
        <v>3.0000000327919399E+19</v>
      </c>
      <c r="F53" s="82">
        <v>3.00000003206236E+19</v>
      </c>
      <c r="G53" s="82">
        <v>111730106266</v>
      </c>
      <c r="H53" s="82" t="s">
        <v>43</v>
      </c>
      <c r="I53" s="82" t="s">
        <v>65</v>
      </c>
      <c r="J53" s="83">
        <v>44066</v>
      </c>
      <c r="K53" s="83">
        <v>43894</v>
      </c>
      <c r="L53" s="82" t="s">
        <v>72</v>
      </c>
      <c r="M53" s="82" t="s">
        <v>33</v>
      </c>
      <c r="N53" s="82">
        <v>81369676920</v>
      </c>
      <c r="O53" s="82" t="s">
        <v>1323</v>
      </c>
      <c r="P53" s="82" t="s">
        <v>1324</v>
      </c>
      <c r="Q53" s="82" t="s">
        <v>34</v>
      </c>
      <c r="R53" s="82" t="s">
        <v>116</v>
      </c>
    </row>
    <row r="54" spans="1:18" s="96" customFormat="1">
      <c r="A54" s="82" t="s">
        <v>39</v>
      </c>
      <c r="B54" s="82">
        <v>9</v>
      </c>
      <c r="C54" s="82" t="s">
        <v>311</v>
      </c>
      <c r="D54" s="82" t="s">
        <v>117</v>
      </c>
      <c r="E54" s="82">
        <v>3.00000003294587E+19</v>
      </c>
      <c r="F54" s="82">
        <v>3.00000003276771E+19</v>
      </c>
      <c r="G54" s="82">
        <v>111734110034</v>
      </c>
      <c r="H54" s="82" t="s">
        <v>50</v>
      </c>
      <c r="I54" s="82" t="s">
        <v>43</v>
      </c>
      <c r="J54" s="83">
        <v>44103</v>
      </c>
      <c r="K54" s="83">
        <v>44058</v>
      </c>
      <c r="L54" s="82" t="s">
        <v>72</v>
      </c>
      <c r="M54" s="82" t="s">
        <v>33</v>
      </c>
      <c r="N54" s="82">
        <v>82278642016</v>
      </c>
      <c r="O54" s="82" t="s">
        <v>1325</v>
      </c>
      <c r="P54" s="82" t="s">
        <v>1326</v>
      </c>
      <c r="Q54" s="82" t="s">
        <v>34</v>
      </c>
      <c r="R54" s="82" t="s">
        <v>116</v>
      </c>
    </row>
    <row r="55" spans="1:18" s="96" customFormat="1">
      <c r="A55" s="82" t="s">
        <v>39</v>
      </c>
      <c r="B55" s="82">
        <v>9</v>
      </c>
      <c r="C55" s="82" t="s">
        <v>311</v>
      </c>
      <c r="D55" s="82" t="s">
        <v>117</v>
      </c>
      <c r="E55" s="82">
        <v>3.0000000328210002E+19</v>
      </c>
      <c r="F55" s="82">
        <v>3.0000000326779802E+19</v>
      </c>
      <c r="G55" s="82">
        <v>111703118414</v>
      </c>
      <c r="H55" s="82" t="s">
        <v>43</v>
      </c>
      <c r="I55" s="82" t="s">
        <v>65</v>
      </c>
      <c r="J55" s="83">
        <v>44072</v>
      </c>
      <c r="K55" s="83">
        <v>44041</v>
      </c>
      <c r="L55" s="82" t="s">
        <v>72</v>
      </c>
      <c r="M55" s="82" t="s">
        <v>33</v>
      </c>
      <c r="N55" s="82">
        <v>82175468801</v>
      </c>
      <c r="O55" s="82" t="s">
        <v>1327</v>
      </c>
      <c r="P55" s="82" t="s">
        <v>1328</v>
      </c>
      <c r="Q55" s="82" t="s">
        <v>34</v>
      </c>
      <c r="R55" s="82" t="s">
        <v>116</v>
      </c>
    </row>
    <row r="56" spans="1:18" s="96" customFormat="1">
      <c r="A56" s="82" t="s">
        <v>39</v>
      </c>
      <c r="B56" s="82">
        <v>9</v>
      </c>
      <c r="C56" s="82" t="s">
        <v>311</v>
      </c>
      <c r="D56" s="82" t="s">
        <v>117</v>
      </c>
      <c r="E56" s="82">
        <v>3.00000003295908E+19</v>
      </c>
      <c r="F56" s="82">
        <v>3.0000000324462301E+19</v>
      </c>
      <c r="G56" s="82">
        <v>111732105680</v>
      </c>
      <c r="H56" s="82" t="s">
        <v>50</v>
      </c>
      <c r="I56" s="82" t="s">
        <v>43</v>
      </c>
      <c r="J56" s="83">
        <v>44104</v>
      </c>
      <c r="K56" s="83">
        <v>43997</v>
      </c>
      <c r="L56" s="82" t="s">
        <v>72</v>
      </c>
      <c r="M56" s="82" t="s">
        <v>33</v>
      </c>
      <c r="N56" s="82">
        <v>821803329411</v>
      </c>
      <c r="O56" s="82" t="s">
        <v>410</v>
      </c>
      <c r="P56" s="82" t="s">
        <v>1329</v>
      </c>
      <c r="Q56" s="82" t="s">
        <v>34</v>
      </c>
      <c r="R56" s="82" t="s">
        <v>116</v>
      </c>
    </row>
    <row r="57" spans="1:18" s="96" customFormat="1">
      <c r="A57" s="82" t="s">
        <v>39</v>
      </c>
      <c r="B57" s="82">
        <v>9</v>
      </c>
      <c r="C57" s="82" t="s">
        <v>311</v>
      </c>
      <c r="D57" s="82" t="s">
        <v>117</v>
      </c>
      <c r="E57" s="82">
        <v>3.00000003287943E+19</v>
      </c>
      <c r="F57" s="82">
        <v>3.0000000324246E+19</v>
      </c>
      <c r="G57" s="82">
        <v>111705116271</v>
      </c>
      <c r="H57" s="82" t="s">
        <v>43</v>
      </c>
      <c r="I57" s="82" t="s">
        <v>65</v>
      </c>
      <c r="J57" s="83">
        <v>44085</v>
      </c>
      <c r="K57" s="83">
        <v>43992</v>
      </c>
      <c r="L57" s="82" t="s">
        <v>72</v>
      </c>
      <c r="M57" s="82" t="s">
        <v>33</v>
      </c>
      <c r="N57" s="82">
        <v>87723476942</v>
      </c>
      <c r="O57" s="82" t="s">
        <v>1330</v>
      </c>
      <c r="P57" s="82" t="s">
        <v>1331</v>
      </c>
      <c r="Q57" s="82" t="s">
        <v>34</v>
      </c>
      <c r="R57" s="82" t="s">
        <v>116</v>
      </c>
    </row>
    <row r="58" spans="1:18" s="96" customFormat="1">
      <c r="A58" s="82" t="s">
        <v>39</v>
      </c>
      <c r="B58" s="82">
        <v>9</v>
      </c>
      <c r="C58" s="82" t="s">
        <v>311</v>
      </c>
      <c r="D58" s="82" t="s">
        <v>117</v>
      </c>
      <c r="E58" s="82">
        <v>3.0000000328911102E+19</v>
      </c>
      <c r="F58" s="82">
        <v>3.00000003210484E+19</v>
      </c>
      <c r="G58" s="82">
        <v>111731122958</v>
      </c>
      <c r="H58" s="82" t="s">
        <v>50</v>
      </c>
      <c r="I58" s="82" t="s">
        <v>43</v>
      </c>
      <c r="J58" s="83">
        <v>44089</v>
      </c>
      <c r="K58" s="83">
        <v>43907</v>
      </c>
      <c r="L58" s="82" t="s">
        <v>72</v>
      </c>
      <c r="M58" s="82" t="s">
        <v>33</v>
      </c>
      <c r="N58" s="82">
        <v>81379170020</v>
      </c>
      <c r="O58" s="82" t="s">
        <v>1325</v>
      </c>
      <c r="P58" s="82" t="s">
        <v>1332</v>
      </c>
      <c r="Q58" s="82" t="s">
        <v>34</v>
      </c>
      <c r="R58" s="82" t="s">
        <v>116</v>
      </c>
    </row>
    <row r="59" spans="1:18" s="96" customFormat="1">
      <c r="A59" s="98" t="s">
        <v>48</v>
      </c>
      <c r="B59" s="98">
        <v>14</v>
      </c>
      <c r="C59" s="98" t="s">
        <v>419</v>
      </c>
      <c r="D59" s="98" t="s">
        <v>90</v>
      </c>
      <c r="E59" s="98">
        <v>3.0000000329047101E+19</v>
      </c>
      <c r="F59" s="98">
        <v>3.0000000325993701E+19</v>
      </c>
      <c r="G59" s="98">
        <v>121602108113</v>
      </c>
      <c r="H59" s="98" t="s">
        <v>420</v>
      </c>
      <c r="I59" s="98" t="s">
        <v>420</v>
      </c>
      <c r="J59" s="99">
        <v>44109</v>
      </c>
      <c r="K59" s="99">
        <v>44025</v>
      </c>
      <c r="L59" s="98" t="s">
        <v>32</v>
      </c>
      <c r="M59" s="98" t="s">
        <v>72</v>
      </c>
      <c r="N59" s="98">
        <v>85602444714</v>
      </c>
      <c r="O59" s="98" t="s">
        <v>1333</v>
      </c>
      <c r="P59" s="98" t="s">
        <v>1334</v>
      </c>
      <c r="Q59" s="98" t="s">
        <v>34</v>
      </c>
      <c r="R59" s="98" t="s">
        <v>32</v>
      </c>
    </row>
    <row r="60" spans="1:18" s="96" customFormat="1">
      <c r="A60" s="98" t="s">
        <v>39</v>
      </c>
      <c r="B60" s="98">
        <v>8</v>
      </c>
      <c r="C60" s="98" t="s">
        <v>375</v>
      </c>
      <c r="D60" s="98" t="s">
        <v>90</v>
      </c>
      <c r="E60" s="98">
        <v>3.0000000329778602E+19</v>
      </c>
      <c r="F60" s="98">
        <v>3.00000003284562E+19</v>
      </c>
      <c r="G60" s="98">
        <v>111771109295</v>
      </c>
      <c r="H60" s="98" t="s">
        <v>420</v>
      </c>
      <c r="I60" s="98" t="s">
        <v>420</v>
      </c>
      <c r="J60" s="99">
        <v>44109</v>
      </c>
      <c r="K60" s="99">
        <v>44078</v>
      </c>
      <c r="L60" s="98" t="s">
        <v>32</v>
      </c>
      <c r="M60" s="98" t="s">
        <v>72</v>
      </c>
      <c r="N60" s="98">
        <v>85841672609</v>
      </c>
      <c r="O60" s="98" t="s">
        <v>1335</v>
      </c>
      <c r="P60" s="98" t="s">
        <v>1336</v>
      </c>
      <c r="Q60" s="98" t="s">
        <v>34</v>
      </c>
      <c r="R60" s="98" t="s">
        <v>32</v>
      </c>
    </row>
    <row r="61" spans="1:18" s="96" customFormat="1">
      <c r="A61" s="98" t="s">
        <v>39</v>
      </c>
      <c r="B61" s="98">
        <v>6</v>
      </c>
      <c r="C61" s="98" t="s">
        <v>42</v>
      </c>
      <c r="D61" s="98" t="s">
        <v>90</v>
      </c>
      <c r="E61" s="98">
        <v>3.0000000329962799E+19</v>
      </c>
      <c r="F61" s="98">
        <v>3.0000000328832201E+19</v>
      </c>
      <c r="G61" s="98">
        <v>111716153652</v>
      </c>
      <c r="H61" s="98" t="s">
        <v>420</v>
      </c>
      <c r="I61" s="98" t="s">
        <v>420</v>
      </c>
      <c r="J61" s="99">
        <v>44114</v>
      </c>
      <c r="K61" s="99">
        <v>44089</v>
      </c>
      <c r="L61" s="98" t="s">
        <v>32</v>
      </c>
      <c r="M61" s="98" t="s">
        <v>33</v>
      </c>
      <c r="N61" s="98">
        <v>85380085900</v>
      </c>
      <c r="O61" s="98" t="s">
        <v>1337</v>
      </c>
      <c r="P61" s="98" t="s">
        <v>1338</v>
      </c>
      <c r="Q61" s="98" t="s">
        <v>34</v>
      </c>
      <c r="R61" s="98" t="s">
        <v>32</v>
      </c>
    </row>
    <row r="62" spans="1:18" s="96" customFormat="1">
      <c r="A62" s="98" t="s">
        <v>39</v>
      </c>
      <c r="B62" s="98">
        <v>6</v>
      </c>
      <c r="C62" s="98" t="s">
        <v>42</v>
      </c>
      <c r="D62" s="98" t="s">
        <v>90</v>
      </c>
      <c r="E62" s="98">
        <v>3.00000003301352E+19</v>
      </c>
      <c r="F62" s="98">
        <v>3.0000000328644301E+19</v>
      </c>
      <c r="G62" s="98">
        <v>111752106095</v>
      </c>
      <c r="H62" s="98" t="s">
        <v>420</v>
      </c>
      <c r="I62" s="98" t="s">
        <v>420</v>
      </c>
      <c r="J62" s="99">
        <v>44120</v>
      </c>
      <c r="K62" s="99">
        <v>44082</v>
      </c>
      <c r="L62" s="98" t="s">
        <v>32</v>
      </c>
      <c r="M62" s="98" t="s">
        <v>33</v>
      </c>
      <c r="N62" s="98">
        <v>82371406123</v>
      </c>
      <c r="O62" s="98" t="s">
        <v>1339</v>
      </c>
      <c r="P62" s="98" t="s">
        <v>1340</v>
      </c>
      <c r="Q62" s="98" t="s">
        <v>34</v>
      </c>
      <c r="R62" s="98" t="s">
        <v>32</v>
      </c>
    </row>
    <row r="63" spans="1:18" s="96" customFormat="1">
      <c r="A63" s="98" t="s">
        <v>39</v>
      </c>
      <c r="B63" s="98">
        <v>7</v>
      </c>
      <c r="C63" s="98" t="s">
        <v>63</v>
      </c>
      <c r="D63" s="98" t="s">
        <v>90</v>
      </c>
      <c r="E63" s="98">
        <v>3.0000000329728098E+19</v>
      </c>
      <c r="F63" s="98">
        <v>3.0000000327516201E+19</v>
      </c>
      <c r="G63" s="98">
        <v>111665103442</v>
      </c>
      <c r="H63" s="98" t="s">
        <v>420</v>
      </c>
      <c r="I63" s="98" t="s">
        <v>420</v>
      </c>
      <c r="J63" s="99">
        <v>44109</v>
      </c>
      <c r="K63" s="99">
        <v>44056</v>
      </c>
      <c r="L63" s="98" t="s">
        <v>32</v>
      </c>
      <c r="M63" s="98" t="s">
        <v>72</v>
      </c>
      <c r="N63" s="98">
        <v>82168005319</v>
      </c>
      <c r="O63" s="98" t="s">
        <v>1341</v>
      </c>
      <c r="P63" s="98" t="s">
        <v>1342</v>
      </c>
      <c r="Q63" s="98" t="s">
        <v>34</v>
      </c>
      <c r="R63" s="98" t="s">
        <v>32</v>
      </c>
    </row>
    <row r="64" spans="1:18" s="96" customFormat="1">
      <c r="A64" s="98" t="s">
        <v>39</v>
      </c>
      <c r="B64" s="98">
        <v>7</v>
      </c>
      <c r="C64" s="98" t="s">
        <v>63</v>
      </c>
      <c r="D64" s="98" t="s">
        <v>90</v>
      </c>
      <c r="E64" s="98">
        <v>3.00000003303134E+19</v>
      </c>
      <c r="F64" s="98">
        <v>3.0000000329343599E+19</v>
      </c>
      <c r="G64" s="98">
        <v>111641105641</v>
      </c>
      <c r="H64" s="98" t="s">
        <v>420</v>
      </c>
      <c r="I64" s="98" t="s">
        <v>420</v>
      </c>
      <c r="J64" s="99">
        <v>44126</v>
      </c>
      <c r="K64" s="99">
        <v>44102</v>
      </c>
      <c r="L64" s="98" t="s">
        <v>32</v>
      </c>
      <c r="M64" s="98" t="s">
        <v>72</v>
      </c>
      <c r="N64" s="98">
        <v>82383288811</v>
      </c>
      <c r="O64" s="98" t="s">
        <v>1343</v>
      </c>
      <c r="P64" s="98" t="s">
        <v>1344</v>
      </c>
      <c r="Q64" s="98" t="s">
        <v>34</v>
      </c>
      <c r="R64" s="98" t="s">
        <v>32</v>
      </c>
    </row>
    <row r="65" spans="1:18" s="96" customFormat="1">
      <c r="A65" s="98" t="s">
        <v>48</v>
      </c>
      <c r="B65" s="98">
        <v>15</v>
      </c>
      <c r="C65" s="98" t="s">
        <v>78</v>
      </c>
      <c r="D65" s="98" t="s">
        <v>90</v>
      </c>
      <c r="E65" s="98">
        <v>3.0000000330039501E+19</v>
      </c>
      <c r="F65" s="98">
        <v>3.0000000329700299E+19</v>
      </c>
      <c r="G65" s="98">
        <v>122502287419</v>
      </c>
      <c r="H65" s="98" t="s">
        <v>420</v>
      </c>
      <c r="I65" s="98" t="s">
        <v>420</v>
      </c>
      <c r="J65" s="99">
        <v>44117</v>
      </c>
      <c r="K65" s="99">
        <v>44108</v>
      </c>
      <c r="L65" s="98" t="s">
        <v>32</v>
      </c>
      <c r="M65" s="98" t="s">
        <v>72</v>
      </c>
      <c r="N65" s="98"/>
      <c r="O65" s="98" t="s">
        <v>1345</v>
      </c>
      <c r="P65" s="98" t="s">
        <v>1346</v>
      </c>
      <c r="Q65" s="98" t="s">
        <v>34</v>
      </c>
      <c r="R65" s="98" t="s">
        <v>32</v>
      </c>
    </row>
    <row r="66" spans="1:18" s="96" customFormat="1">
      <c r="A66" s="98" t="s">
        <v>51</v>
      </c>
      <c r="B66" s="98">
        <v>59</v>
      </c>
      <c r="C66" s="98" t="s">
        <v>86</v>
      </c>
      <c r="D66" s="98" t="s">
        <v>90</v>
      </c>
      <c r="E66" s="98">
        <v>3.0000000329139798E+19</v>
      </c>
      <c r="F66" s="98">
        <v>3.0000000325989298E+19</v>
      </c>
      <c r="G66" s="98">
        <v>172002209677</v>
      </c>
      <c r="H66" s="98" t="s">
        <v>420</v>
      </c>
      <c r="I66" s="98" t="s">
        <v>420</v>
      </c>
      <c r="J66" s="99">
        <v>44111</v>
      </c>
      <c r="K66" s="99">
        <v>44045</v>
      </c>
      <c r="L66" s="98" t="s">
        <v>32</v>
      </c>
      <c r="M66" s="98" t="s">
        <v>33</v>
      </c>
      <c r="N66" s="98">
        <v>81355327868</v>
      </c>
      <c r="O66" s="98" t="s">
        <v>1347</v>
      </c>
      <c r="P66" s="98" t="s">
        <v>1348</v>
      </c>
      <c r="Q66" s="98" t="s">
        <v>34</v>
      </c>
      <c r="R66" s="98" t="s">
        <v>32</v>
      </c>
    </row>
    <row r="67" spans="1:18" s="96" customFormat="1">
      <c r="A67" s="98" t="s">
        <v>51</v>
      </c>
      <c r="B67" s="98">
        <v>59</v>
      </c>
      <c r="C67" s="98" t="s">
        <v>86</v>
      </c>
      <c r="D67" s="98" t="s">
        <v>90</v>
      </c>
      <c r="E67" s="98">
        <v>3.00000003293119E+19</v>
      </c>
      <c r="F67" s="98">
        <v>3.0000000326215201E+19</v>
      </c>
      <c r="G67" s="98">
        <v>172001791022</v>
      </c>
      <c r="H67" s="98" t="s">
        <v>420</v>
      </c>
      <c r="I67" s="98" t="s">
        <v>420</v>
      </c>
      <c r="J67" s="99">
        <v>44111</v>
      </c>
      <c r="K67" s="99">
        <v>44034</v>
      </c>
      <c r="L67" s="98" t="s">
        <v>32</v>
      </c>
      <c r="M67" s="98" t="s">
        <v>33</v>
      </c>
      <c r="N67" s="98">
        <v>81336008879</v>
      </c>
      <c r="O67" s="98" t="s">
        <v>1349</v>
      </c>
      <c r="P67" s="98" t="s">
        <v>1350</v>
      </c>
      <c r="Q67" s="98" t="s">
        <v>34</v>
      </c>
      <c r="R67" s="98" t="s">
        <v>32</v>
      </c>
    </row>
    <row r="68" spans="1:18" s="96" customFormat="1">
      <c r="A68" s="98" t="s">
        <v>46</v>
      </c>
      <c r="B68" s="98">
        <v>63</v>
      </c>
      <c r="C68" s="98" t="s">
        <v>470</v>
      </c>
      <c r="D68" s="98" t="s">
        <v>90</v>
      </c>
      <c r="E68" s="98">
        <v>3.0000000330319102E+19</v>
      </c>
      <c r="F68" s="98">
        <v>3.0000000327048102E+19</v>
      </c>
      <c r="G68" s="98">
        <v>152431903528</v>
      </c>
      <c r="H68" s="98" t="s">
        <v>420</v>
      </c>
      <c r="I68" s="98" t="s">
        <v>420</v>
      </c>
      <c r="J68" s="99">
        <v>44125</v>
      </c>
      <c r="K68" s="99">
        <v>44049</v>
      </c>
      <c r="L68" s="98" t="s">
        <v>32</v>
      </c>
      <c r="M68" s="98" t="s">
        <v>72</v>
      </c>
      <c r="N68" s="98">
        <v>85231694331</v>
      </c>
      <c r="O68" s="98" t="s">
        <v>1351</v>
      </c>
      <c r="P68" s="98" t="s">
        <v>1352</v>
      </c>
      <c r="Q68" s="98" t="s">
        <v>34</v>
      </c>
      <c r="R68" s="98" t="s">
        <v>32</v>
      </c>
    </row>
    <row r="69" spans="1:18" s="96" customFormat="1">
      <c r="A69" s="98" t="s">
        <v>46</v>
      </c>
      <c r="B69" s="98">
        <v>63</v>
      </c>
      <c r="C69" s="98" t="s">
        <v>470</v>
      </c>
      <c r="D69" s="98" t="s">
        <v>90</v>
      </c>
      <c r="E69" s="98">
        <v>3.0000000330170999E+19</v>
      </c>
      <c r="F69" s="98">
        <v>3.0000000324457701E+19</v>
      </c>
      <c r="G69" s="98">
        <v>152431217548</v>
      </c>
      <c r="H69" s="98" t="s">
        <v>420</v>
      </c>
      <c r="I69" s="98" t="s">
        <v>420</v>
      </c>
      <c r="J69" s="99">
        <v>44123</v>
      </c>
      <c r="K69" s="99">
        <v>43997</v>
      </c>
      <c r="L69" s="98" t="s">
        <v>32</v>
      </c>
      <c r="M69" s="98" t="s">
        <v>72</v>
      </c>
      <c r="N69" s="98">
        <v>81232520207</v>
      </c>
      <c r="O69" s="98" t="s">
        <v>1353</v>
      </c>
      <c r="P69" s="98" t="s">
        <v>1354</v>
      </c>
      <c r="Q69" s="98" t="s">
        <v>34</v>
      </c>
      <c r="R69" s="98" t="s">
        <v>32</v>
      </c>
    </row>
    <row r="70" spans="1:18" s="96" customFormat="1">
      <c r="A70" s="98" t="s">
        <v>46</v>
      </c>
      <c r="B70" s="98">
        <v>63</v>
      </c>
      <c r="C70" s="98" t="s">
        <v>470</v>
      </c>
      <c r="D70" s="98" t="s">
        <v>90</v>
      </c>
      <c r="E70" s="98">
        <v>3.0000000330471199E+19</v>
      </c>
      <c r="F70" s="98">
        <v>3.00000003190709E+19</v>
      </c>
      <c r="G70" s="98">
        <v>152431214575</v>
      </c>
      <c r="H70" s="98" t="s">
        <v>420</v>
      </c>
      <c r="I70" s="98" t="s">
        <v>420</v>
      </c>
      <c r="J70" s="99">
        <v>44130</v>
      </c>
      <c r="K70" s="99">
        <v>43845</v>
      </c>
      <c r="L70" s="98" t="s">
        <v>32</v>
      </c>
      <c r="M70" s="98" t="s">
        <v>72</v>
      </c>
      <c r="N70" s="98">
        <v>85231196664</v>
      </c>
      <c r="O70" s="98" t="s">
        <v>1355</v>
      </c>
      <c r="P70" s="98" t="s">
        <v>1356</v>
      </c>
      <c r="Q70" s="98" t="s">
        <v>34</v>
      </c>
      <c r="R70" s="98" t="s">
        <v>32</v>
      </c>
    </row>
    <row r="71" spans="1:18" s="96" customFormat="1">
      <c r="A71" s="98" t="s">
        <v>28</v>
      </c>
      <c r="B71" s="98">
        <v>26</v>
      </c>
      <c r="C71" s="98" t="s">
        <v>70</v>
      </c>
      <c r="D71" s="98" t="s">
        <v>90</v>
      </c>
      <c r="E71" s="98">
        <v>3.0000000330022302E+19</v>
      </c>
      <c r="F71" s="98">
        <v>3.00000003192412E+19</v>
      </c>
      <c r="G71" s="98">
        <v>146386101455</v>
      </c>
      <c r="H71" s="98" t="s">
        <v>420</v>
      </c>
      <c r="I71" s="98" t="s">
        <v>420</v>
      </c>
      <c r="J71" s="99">
        <v>44118</v>
      </c>
      <c r="K71" s="99">
        <v>43851</v>
      </c>
      <c r="L71" s="98" t="s">
        <v>32</v>
      </c>
      <c r="M71" s="98" t="s">
        <v>72</v>
      </c>
      <c r="N71" s="98">
        <v>82264524311</v>
      </c>
      <c r="O71" s="98" t="s">
        <v>1357</v>
      </c>
      <c r="P71" s="98" t="s">
        <v>1358</v>
      </c>
      <c r="Q71" s="98" t="s">
        <v>34</v>
      </c>
      <c r="R71" s="98" t="s">
        <v>32</v>
      </c>
    </row>
    <row r="72" spans="1:18" s="96" customFormat="1">
      <c r="A72" s="98" t="s">
        <v>28</v>
      </c>
      <c r="B72" s="98">
        <v>31</v>
      </c>
      <c r="C72" s="98" t="s">
        <v>83</v>
      </c>
      <c r="D72" s="98" t="s">
        <v>90</v>
      </c>
      <c r="E72" s="98">
        <v>3.0000000328086401E+19</v>
      </c>
      <c r="F72" s="98">
        <v>3.0000000319529001E+19</v>
      </c>
      <c r="G72" s="98">
        <v>146539101408</v>
      </c>
      <c r="H72" s="98" t="s">
        <v>420</v>
      </c>
      <c r="I72" s="98" t="s">
        <v>420</v>
      </c>
      <c r="J72" s="99">
        <v>44117</v>
      </c>
      <c r="K72" s="99">
        <v>43860</v>
      </c>
      <c r="L72" s="98" t="s">
        <v>32</v>
      </c>
      <c r="M72" s="98" t="s">
        <v>72</v>
      </c>
      <c r="N72" s="98">
        <v>82227876456</v>
      </c>
      <c r="O72" s="98" t="s">
        <v>1359</v>
      </c>
      <c r="P72" s="98" t="s">
        <v>1360</v>
      </c>
      <c r="Q72" s="98" t="s">
        <v>34</v>
      </c>
      <c r="R72" s="98" t="s">
        <v>32</v>
      </c>
    </row>
    <row r="73" spans="1:18" s="96" customFormat="1">
      <c r="A73" s="98" t="s">
        <v>28</v>
      </c>
      <c r="B73" s="98">
        <v>27</v>
      </c>
      <c r="C73" s="98" t="s">
        <v>29</v>
      </c>
      <c r="D73" s="98" t="s">
        <v>90</v>
      </c>
      <c r="E73" s="98">
        <v>3.0000000330491302E+19</v>
      </c>
      <c r="F73" s="98">
        <v>3.0000000317314302E+19</v>
      </c>
      <c r="G73" s="98">
        <v>142213102133</v>
      </c>
      <c r="H73" s="98" t="s">
        <v>420</v>
      </c>
      <c r="I73" s="98" t="s">
        <v>420</v>
      </c>
      <c r="J73" s="99">
        <v>44131</v>
      </c>
      <c r="K73" s="99">
        <v>43787</v>
      </c>
      <c r="L73" s="98" t="s">
        <v>32</v>
      </c>
      <c r="M73" s="98" t="s">
        <v>33</v>
      </c>
      <c r="N73" s="98">
        <v>85700884843</v>
      </c>
      <c r="O73" s="98" t="s">
        <v>1361</v>
      </c>
      <c r="P73" s="98" t="s">
        <v>1362</v>
      </c>
      <c r="Q73" s="98" t="s">
        <v>34</v>
      </c>
      <c r="R73" s="98" t="s">
        <v>32</v>
      </c>
    </row>
    <row r="74" spans="1:18" s="96" customFormat="1">
      <c r="A74" s="98" t="s">
        <v>28</v>
      </c>
      <c r="B74" s="98">
        <v>28</v>
      </c>
      <c r="C74" s="98" t="s">
        <v>498</v>
      </c>
      <c r="D74" s="98" t="s">
        <v>90</v>
      </c>
      <c r="E74" s="98">
        <v>3.0000000330102198E+19</v>
      </c>
      <c r="F74" s="98">
        <v>3.0000000319135199E+19</v>
      </c>
      <c r="G74" s="98">
        <v>141373106479</v>
      </c>
      <c r="H74" s="98" t="s">
        <v>420</v>
      </c>
      <c r="I74" s="98" t="s">
        <v>420</v>
      </c>
      <c r="J74" s="99">
        <v>44124</v>
      </c>
      <c r="K74" s="99">
        <v>43854</v>
      </c>
      <c r="L74" s="98" t="s">
        <v>32</v>
      </c>
      <c r="M74" s="98" t="s">
        <v>72</v>
      </c>
      <c r="N74" s="98">
        <v>8990036998</v>
      </c>
      <c r="O74" s="98" t="s">
        <v>1363</v>
      </c>
      <c r="P74" s="98" t="s">
        <v>1364</v>
      </c>
      <c r="Q74" s="98" t="s">
        <v>34</v>
      </c>
      <c r="R74" s="98" t="s">
        <v>32</v>
      </c>
    </row>
    <row r="75" spans="1:18" s="96" customFormat="1">
      <c r="A75" s="98" t="s">
        <v>48</v>
      </c>
      <c r="B75" s="98">
        <v>18</v>
      </c>
      <c r="C75" s="98" t="s">
        <v>84</v>
      </c>
      <c r="D75" s="98" t="s">
        <v>90</v>
      </c>
      <c r="E75" s="98">
        <v>3.0000000330129302E+19</v>
      </c>
      <c r="F75" s="98">
        <v>3.0000000328032399E+19</v>
      </c>
      <c r="G75" s="98">
        <v>122445206712</v>
      </c>
      <c r="H75" s="98" t="s">
        <v>420</v>
      </c>
      <c r="I75" s="98" t="s">
        <v>420</v>
      </c>
      <c r="J75" s="99">
        <v>44120</v>
      </c>
      <c r="K75" s="99">
        <v>44069</v>
      </c>
      <c r="L75" s="98" t="s">
        <v>32</v>
      </c>
      <c r="M75" s="98" t="s">
        <v>33</v>
      </c>
      <c r="N75" s="98">
        <v>85156309270</v>
      </c>
      <c r="O75" s="98" t="s">
        <v>1365</v>
      </c>
      <c r="P75" s="98" t="s">
        <v>1366</v>
      </c>
      <c r="Q75" s="98" t="s">
        <v>34</v>
      </c>
      <c r="R75" s="98" t="s">
        <v>32</v>
      </c>
    </row>
    <row r="76" spans="1:18" s="96" customFormat="1">
      <c r="A76" s="98" t="s">
        <v>39</v>
      </c>
      <c r="B76" s="98">
        <v>6</v>
      </c>
      <c r="C76" s="98" t="s">
        <v>42</v>
      </c>
      <c r="D76" s="98" t="s">
        <v>90</v>
      </c>
      <c r="E76" s="98">
        <v>3.0000000330317001E+19</v>
      </c>
      <c r="F76" s="98">
        <v>3.0000000318923502E+19</v>
      </c>
      <c r="G76" s="98">
        <v>111716122380</v>
      </c>
      <c r="H76" s="98" t="s">
        <v>420</v>
      </c>
      <c r="I76" s="98" t="s">
        <v>420</v>
      </c>
      <c r="J76" s="99">
        <v>44126</v>
      </c>
      <c r="K76" s="99">
        <v>43845</v>
      </c>
      <c r="L76" s="98" t="s">
        <v>32</v>
      </c>
      <c r="M76" s="98" t="s">
        <v>33</v>
      </c>
      <c r="N76" s="98">
        <v>82280347552</v>
      </c>
      <c r="O76" s="98" t="s">
        <v>1367</v>
      </c>
      <c r="P76" s="98" t="s">
        <v>1368</v>
      </c>
      <c r="Q76" s="98" t="s">
        <v>34</v>
      </c>
      <c r="R76" s="98" t="s">
        <v>32</v>
      </c>
    </row>
    <row r="77" spans="1:18" s="96" customFormat="1">
      <c r="A77" s="98" t="s">
        <v>48</v>
      </c>
      <c r="B77" s="98">
        <v>16</v>
      </c>
      <c r="C77" s="98" t="s">
        <v>96</v>
      </c>
      <c r="D77" s="98" t="s">
        <v>90</v>
      </c>
      <c r="E77" s="98">
        <v>3.00000003284997E+19</v>
      </c>
      <c r="F77" s="98">
        <v>3.0000000325435699E+19</v>
      </c>
      <c r="G77" s="98">
        <v>121112230472</v>
      </c>
      <c r="H77" s="98" t="s">
        <v>420</v>
      </c>
      <c r="I77" s="98" t="s">
        <v>420</v>
      </c>
      <c r="J77" s="99">
        <v>44109</v>
      </c>
      <c r="K77" s="99">
        <v>44014</v>
      </c>
      <c r="L77" s="98" t="s">
        <v>32</v>
      </c>
      <c r="M77" s="98" t="s">
        <v>33</v>
      </c>
      <c r="N77" s="98">
        <v>81315401874</v>
      </c>
      <c r="O77" s="98" t="s">
        <v>1369</v>
      </c>
      <c r="P77" s="98" t="s">
        <v>1370</v>
      </c>
      <c r="Q77" s="98" t="s">
        <v>34</v>
      </c>
      <c r="R77" s="98" t="s">
        <v>32</v>
      </c>
    </row>
    <row r="78" spans="1:18" s="96" customFormat="1">
      <c r="A78" s="98" t="s">
        <v>48</v>
      </c>
      <c r="B78" s="98">
        <v>16</v>
      </c>
      <c r="C78" s="98" t="s">
        <v>96</v>
      </c>
      <c r="D78" s="98" t="s">
        <v>90</v>
      </c>
      <c r="E78" s="98">
        <v>3.0000000329402298E+19</v>
      </c>
      <c r="F78" s="98">
        <v>3.0000000326413701E+19</v>
      </c>
      <c r="G78" s="98">
        <v>122112205802</v>
      </c>
      <c r="H78" s="98" t="s">
        <v>420</v>
      </c>
      <c r="I78" s="98" t="s">
        <v>420</v>
      </c>
      <c r="J78" s="99">
        <v>44105</v>
      </c>
      <c r="K78" s="99">
        <v>44040</v>
      </c>
      <c r="L78" s="98" t="s">
        <v>32</v>
      </c>
      <c r="M78" s="98" t="s">
        <v>33</v>
      </c>
      <c r="N78" s="98">
        <v>87723781557</v>
      </c>
      <c r="O78" s="98" t="s">
        <v>1371</v>
      </c>
      <c r="P78" s="98" t="s">
        <v>1372</v>
      </c>
      <c r="Q78" s="98" t="s">
        <v>34</v>
      </c>
      <c r="R78" s="98" t="s">
        <v>32</v>
      </c>
    </row>
    <row r="79" spans="1:18" s="96" customFormat="1">
      <c r="A79" s="98" t="s">
        <v>57</v>
      </c>
      <c r="B79" s="98">
        <v>21</v>
      </c>
      <c r="C79" s="98" t="s">
        <v>69</v>
      </c>
      <c r="D79" s="98" t="s">
        <v>90</v>
      </c>
      <c r="E79" s="98">
        <v>3.00000003257658E+19</v>
      </c>
      <c r="F79" s="98">
        <v>3.0000000325252698E+19</v>
      </c>
      <c r="G79" s="98">
        <v>122807202884</v>
      </c>
      <c r="H79" s="98" t="s">
        <v>420</v>
      </c>
      <c r="I79" s="98" t="s">
        <v>420</v>
      </c>
      <c r="J79" s="99">
        <v>44122</v>
      </c>
      <c r="K79" s="99">
        <v>44015</v>
      </c>
      <c r="L79" s="98" t="s">
        <v>32</v>
      </c>
      <c r="M79" s="98" t="s">
        <v>72</v>
      </c>
      <c r="N79" s="98">
        <v>82299116981</v>
      </c>
      <c r="O79" s="98" t="s">
        <v>1373</v>
      </c>
      <c r="P79" s="98" t="s">
        <v>1374</v>
      </c>
      <c r="Q79" s="98" t="s">
        <v>34</v>
      </c>
      <c r="R79" s="98" t="s">
        <v>32</v>
      </c>
    </row>
    <row r="80" spans="1:18" s="96" customFormat="1">
      <c r="A80" s="98" t="s">
        <v>57</v>
      </c>
      <c r="B80" s="98">
        <v>21</v>
      </c>
      <c r="C80" s="98" t="s">
        <v>69</v>
      </c>
      <c r="D80" s="98" t="s">
        <v>90</v>
      </c>
      <c r="E80" s="98">
        <v>3.00000003303936E+19</v>
      </c>
      <c r="F80" s="98">
        <v>3.0000000325287899E+19</v>
      </c>
      <c r="G80" s="98">
        <v>131269110459</v>
      </c>
      <c r="H80" s="98" t="s">
        <v>420</v>
      </c>
      <c r="I80" s="98" t="s">
        <v>420</v>
      </c>
      <c r="J80" s="99">
        <v>44127</v>
      </c>
      <c r="K80" s="99">
        <v>44013</v>
      </c>
      <c r="L80" s="98" t="s">
        <v>32</v>
      </c>
      <c r="M80" s="98" t="s">
        <v>72</v>
      </c>
      <c r="N80" s="98">
        <v>82117300650</v>
      </c>
      <c r="O80" s="98" t="s">
        <v>1375</v>
      </c>
      <c r="P80" s="98" t="s">
        <v>1376</v>
      </c>
      <c r="Q80" s="98" t="s">
        <v>34</v>
      </c>
      <c r="R80" s="98" t="s">
        <v>32</v>
      </c>
    </row>
    <row r="81" spans="1:18" s="96" customFormat="1">
      <c r="A81" s="98" t="s">
        <v>57</v>
      </c>
      <c r="B81" s="98">
        <v>21</v>
      </c>
      <c r="C81" s="98" t="s">
        <v>69</v>
      </c>
      <c r="D81" s="98" t="s">
        <v>90</v>
      </c>
      <c r="E81" s="98">
        <v>3.00000003289037E+19</v>
      </c>
      <c r="F81" s="98">
        <v>3.0000000328177099E+19</v>
      </c>
      <c r="G81" s="98">
        <v>122810226461</v>
      </c>
      <c r="H81" s="98" t="s">
        <v>420</v>
      </c>
      <c r="I81" s="98" t="s">
        <v>420</v>
      </c>
      <c r="J81" s="99">
        <v>44109</v>
      </c>
      <c r="K81" s="99">
        <v>44072</v>
      </c>
      <c r="L81" s="98" t="s">
        <v>32</v>
      </c>
      <c r="M81" s="98" t="s">
        <v>33</v>
      </c>
      <c r="N81" s="98">
        <v>81286279048</v>
      </c>
      <c r="O81" s="98" t="s">
        <v>1377</v>
      </c>
      <c r="P81" s="98" t="s">
        <v>1378</v>
      </c>
      <c r="Q81" s="98" t="s">
        <v>34</v>
      </c>
      <c r="R81" s="98" t="s">
        <v>32</v>
      </c>
    </row>
    <row r="82" spans="1:18" s="96" customFormat="1">
      <c r="A82" s="98" t="s">
        <v>57</v>
      </c>
      <c r="B82" s="98">
        <v>21</v>
      </c>
      <c r="C82" s="98" t="s">
        <v>69</v>
      </c>
      <c r="D82" s="98" t="s">
        <v>90</v>
      </c>
      <c r="E82" s="98">
        <v>3.0000000330475201E+19</v>
      </c>
      <c r="F82" s="98">
        <v>3.0000000323452699E+19</v>
      </c>
      <c r="G82" s="98">
        <v>122816210971</v>
      </c>
      <c r="H82" s="98" t="s">
        <v>420</v>
      </c>
      <c r="I82" s="98" t="s">
        <v>420</v>
      </c>
      <c r="J82" s="99">
        <v>44131</v>
      </c>
      <c r="K82" s="99">
        <v>43982</v>
      </c>
      <c r="L82" s="98" t="s">
        <v>32</v>
      </c>
      <c r="M82" s="98" t="s">
        <v>33</v>
      </c>
      <c r="N82" s="98">
        <v>89525112050</v>
      </c>
      <c r="O82" s="98" t="s">
        <v>1379</v>
      </c>
      <c r="P82" s="98" t="s">
        <v>1380</v>
      </c>
      <c r="Q82" s="98" t="s">
        <v>34</v>
      </c>
      <c r="R82" s="98" t="s">
        <v>32</v>
      </c>
    </row>
    <row r="83" spans="1:18" s="96" customFormat="1">
      <c r="A83" s="98" t="s">
        <v>57</v>
      </c>
      <c r="B83" s="98">
        <v>21</v>
      </c>
      <c r="C83" s="98" t="s">
        <v>69</v>
      </c>
      <c r="D83" s="98" t="s">
        <v>90</v>
      </c>
      <c r="E83" s="98">
        <v>3.00000003304762E+19</v>
      </c>
      <c r="F83" s="98">
        <v>3.00000003208267E+19</v>
      </c>
      <c r="G83" s="98">
        <v>122813204266</v>
      </c>
      <c r="H83" s="98" t="s">
        <v>420</v>
      </c>
      <c r="I83" s="98" t="s">
        <v>420</v>
      </c>
      <c r="J83" s="99">
        <v>44132</v>
      </c>
      <c r="K83" s="99">
        <v>43899</v>
      </c>
      <c r="L83" s="98" t="s">
        <v>32</v>
      </c>
      <c r="M83" s="98" t="s">
        <v>33</v>
      </c>
      <c r="N83" s="98">
        <v>85216200622</v>
      </c>
      <c r="O83" s="98" t="s">
        <v>1381</v>
      </c>
      <c r="P83" s="98" t="s">
        <v>1382</v>
      </c>
      <c r="Q83" s="98" t="s">
        <v>34</v>
      </c>
      <c r="R83" s="98" t="s">
        <v>32</v>
      </c>
    </row>
    <row r="84" spans="1:18" s="96" customFormat="1">
      <c r="A84" s="98" t="s">
        <v>48</v>
      </c>
      <c r="B84" s="98">
        <v>13</v>
      </c>
      <c r="C84" s="98" t="s">
        <v>209</v>
      </c>
      <c r="D84" s="98" t="s">
        <v>90</v>
      </c>
      <c r="E84" s="98">
        <v>3.0000000329255698E+19</v>
      </c>
      <c r="F84" s="98">
        <v>3.0000000323007001E+19</v>
      </c>
      <c r="G84" s="98">
        <v>121209225651</v>
      </c>
      <c r="H84" s="98" t="s">
        <v>420</v>
      </c>
      <c r="I84" s="98" t="s">
        <v>420</v>
      </c>
      <c r="J84" s="99">
        <v>44107</v>
      </c>
      <c r="K84" s="99">
        <v>43959</v>
      </c>
      <c r="L84" s="98" t="s">
        <v>32</v>
      </c>
      <c r="M84" s="98" t="s">
        <v>33</v>
      </c>
      <c r="N84" s="98">
        <v>81212966442</v>
      </c>
      <c r="O84" s="98" t="s">
        <v>1383</v>
      </c>
      <c r="P84" s="98" t="s">
        <v>1384</v>
      </c>
      <c r="Q84" s="98" t="s">
        <v>34</v>
      </c>
      <c r="R84" s="98" t="s">
        <v>32</v>
      </c>
    </row>
    <row r="85" spans="1:18" s="96" customFormat="1">
      <c r="A85" s="98" t="s">
        <v>28</v>
      </c>
      <c r="B85" s="98">
        <v>32</v>
      </c>
      <c r="C85" s="98" t="s">
        <v>1385</v>
      </c>
      <c r="D85" s="98" t="s">
        <v>90</v>
      </c>
      <c r="E85" s="98">
        <v>3.0000000329820201E+19</v>
      </c>
      <c r="F85" s="98">
        <v>3.0000000327367999E+19</v>
      </c>
      <c r="G85" s="98">
        <v>142406107926</v>
      </c>
      <c r="H85" s="98" t="s">
        <v>420</v>
      </c>
      <c r="I85" s="98" t="s">
        <v>420</v>
      </c>
      <c r="J85" s="99">
        <v>44115</v>
      </c>
      <c r="K85" s="99">
        <v>44053</v>
      </c>
      <c r="L85" s="98" t="s">
        <v>32</v>
      </c>
      <c r="M85" s="98" t="s">
        <v>72</v>
      </c>
      <c r="N85" s="98">
        <v>85700083616</v>
      </c>
      <c r="O85" s="98" t="s">
        <v>1386</v>
      </c>
      <c r="P85" s="98" t="s">
        <v>1387</v>
      </c>
      <c r="Q85" s="98" t="s">
        <v>34</v>
      </c>
      <c r="R85" s="98" t="s">
        <v>32</v>
      </c>
    </row>
    <row r="86" spans="1:18" s="96" customFormat="1">
      <c r="A86" s="98" t="s">
        <v>28</v>
      </c>
      <c r="B86" s="98">
        <v>32</v>
      </c>
      <c r="C86" s="98" t="s">
        <v>1385</v>
      </c>
      <c r="D86" s="98" t="s">
        <v>90</v>
      </c>
      <c r="E86" s="98">
        <v>3.0000000329846698E+19</v>
      </c>
      <c r="F86" s="98">
        <v>3.0000000322806698E+19</v>
      </c>
      <c r="G86" s="98">
        <v>141410107712</v>
      </c>
      <c r="H86" s="98" t="s">
        <v>420</v>
      </c>
      <c r="I86" s="98" t="s">
        <v>420</v>
      </c>
      <c r="J86" s="99">
        <v>44115</v>
      </c>
      <c r="K86" s="99">
        <v>43956</v>
      </c>
      <c r="L86" s="98" t="s">
        <v>33</v>
      </c>
      <c r="M86" s="98" t="s">
        <v>72</v>
      </c>
      <c r="N86" s="98">
        <v>82136505300</v>
      </c>
      <c r="O86" s="98" t="s">
        <v>1388</v>
      </c>
      <c r="P86" s="98" t="s">
        <v>1389</v>
      </c>
      <c r="Q86" s="98" t="s">
        <v>34</v>
      </c>
      <c r="R86" s="98" t="s">
        <v>32</v>
      </c>
    </row>
    <row r="87" spans="1:18" s="96" customFormat="1">
      <c r="A87" s="98" t="s">
        <v>39</v>
      </c>
      <c r="B87" s="98">
        <v>4</v>
      </c>
      <c r="C87" s="98" t="s">
        <v>741</v>
      </c>
      <c r="D87" s="98" t="s">
        <v>90</v>
      </c>
      <c r="E87" s="98">
        <v>3.0000000329889399E+19</v>
      </c>
      <c r="F87" s="98">
        <v>3.0000000328555299E+19</v>
      </c>
      <c r="G87" s="98">
        <v>111401105301</v>
      </c>
      <c r="H87" s="98" t="s">
        <v>420</v>
      </c>
      <c r="I87" s="98" t="s">
        <v>420</v>
      </c>
      <c r="J87" s="99">
        <v>44112</v>
      </c>
      <c r="K87" s="99">
        <v>44081</v>
      </c>
      <c r="L87" s="98" t="s">
        <v>32</v>
      </c>
      <c r="M87" s="98" t="s">
        <v>72</v>
      </c>
      <c r="N87" s="98">
        <v>82385628004</v>
      </c>
      <c r="O87" s="98" t="s">
        <v>1390</v>
      </c>
      <c r="P87" s="98" t="s">
        <v>1391</v>
      </c>
      <c r="Q87" s="98" t="s">
        <v>34</v>
      </c>
      <c r="R87" s="98" t="s">
        <v>32</v>
      </c>
    </row>
    <row r="88" spans="1:18" s="96" customFormat="1">
      <c r="A88" s="98" t="s">
        <v>39</v>
      </c>
      <c r="B88" s="98">
        <v>4</v>
      </c>
      <c r="C88" s="98" t="s">
        <v>741</v>
      </c>
      <c r="D88" s="98" t="s">
        <v>90</v>
      </c>
      <c r="E88" s="98">
        <v>3.0000000330112E+19</v>
      </c>
      <c r="F88" s="98">
        <v>3.0000000328818901E+19</v>
      </c>
      <c r="G88" s="98">
        <v>111402109519</v>
      </c>
      <c r="H88" s="98" t="s">
        <v>420</v>
      </c>
      <c r="I88" s="98" t="s">
        <v>420</v>
      </c>
      <c r="J88" s="99">
        <v>44120</v>
      </c>
      <c r="K88" s="99">
        <v>44088</v>
      </c>
      <c r="L88" s="98" t="s">
        <v>32</v>
      </c>
      <c r="M88" s="98" t="s">
        <v>72</v>
      </c>
      <c r="N88" s="98">
        <v>82268100156</v>
      </c>
      <c r="O88" s="98" t="s">
        <v>1392</v>
      </c>
      <c r="P88" s="98" t="s">
        <v>1393</v>
      </c>
      <c r="Q88" s="98" t="s">
        <v>34</v>
      </c>
      <c r="R88" s="98" t="s">
        <v>32</v>
      </c>
    </row>
    <row r="89" spans="1:18" s="96" customFormat="1">
      <c r="A89" s="98" t="s">
        <v>48</v>
      </c>
      <c r="B89" s="98">
        <v>19</v>
      </c>
      <c r="C89" s="98" t="s">
        <v>89</v>
      </c>
      <c r="D89" s="98" t="s">
        <v>90</v>
      </c>
      <c r="E89" s="98">
        <v>3.0000000330091999E+19</v>
      </c>
      <c r="F89" s="98">
        <v>3.0000000322075001E+19</v>
      </c>
      <c r="G89" s="98">
        <v>122325230970</v>
      </c>
      <c r="H89" s="98" t="s">
        <v>420</v>
      </c>
      <c r="I89" s="98" t="s">
        <v>420</v>
      </c>
      <c r="J89" s="99">
        <v>44123</v>
      </c>
      <c r="K89" s="99">
        <v>43938</v>
      </c>
      <c r="L89" s="98" t="s">
        <v>32</v>
      </c>
      <c r="M89" s="98" t="s">
        <v>72</v>
      </c>
      <c r="N89" s="98">
        <v>81375225548</v>
      </c>
      <c r="O89" s="98" t="s">
        <v>1394</v>
      </c>
      <c r="P89" s="98" t="s">
        <v>1395</v>
      </c>
      <c r="Q89" s="98" t="s">
        <v>34</v>
      </c>
      <c r="R89" s="98" t="s">
        <v>32</v>
      </c>
    </row>
    <row r="90" spans="1:18" s="96" customFormat="1">
      <c r="A90" s="98" t="s">
        <v>48</v>
      </c>
      <c r="B90" s="98">
        <v>19</v>
      </c>
      <c r="C90" s="98" t="s">
        <v>89</v>
      </c>
      <c r="D90" s="98" t="s">
        <v>90</v>
      </c>
      <c r="E90" s="98">
        <v>3.0000000330644902E+19</v>
      </c>
      <c r="F90" s="98">
        <v>3.0000000327950598E+19</v>
      </c>
      <c r="G90" s="98">
        <v>122370250216</v>
      </c>
      <c r="H90" s="98" t="s">
        <v>420</v>
      </c>
      <c r="I90" s="98" t="s">
        <v>420</v>
      </c>
      <c r="J90" s="99">
        <v>44134</v>
      </c>
      <c r="K90" s="99">
        <v>44069</v>
      </c>
      <c r="L90" s="98" t="s">
        <v>32</v>
      </c>
      <c r="M90" s="98" t="s">
        <v>33</v>
      </c>
      <c r="N90" s="98">
        <v>8561515964</v>
      </c>
      <c r="O90" s="98" t="s">
        <v>1396</v>
      </c>
      <c r="P90" s="98" t="s">
        <v>1397</v>
      </c>
      <c r="Q90" s="98" t="s">
        <v>34</v>
      </c>
      <c r="R90" s="98" t="s">
        <v>32</v>
      </c>
    </row>
    <row r="91" spans="1:18" s="96" customFormat="1">
      <c r="A91" s="98" t="s">
        <v>39</v>
      </c>
      <c r="B91" s="98">
        <v>2</v>
      </c>
      <c r="C91" s="98" t="s">
        <v>85</v>
      </c>
      <c r="D91" s="98" t="s">
        <v>90</v>
      </c>
      <c r="E91" s="98">
        <v>3.0000000329916699E+19</v>
      </c>
      <c r="F91" s="98">
        <v>3.0000000320511402E+19</v>
      </c>
      <c r="G91" s="98">
        <v>111213216111</v>
      </c>
      <c r="H91" s="98" t="s">
        <v>420</v>
      </c>
      <c r="I91" s="98" t="s">
        <v>420</v>
      </c>
      <c r="J91" s="99">
        <v>44113</v>
      </c>
      <c r="K91" s="99">
        <v>43892</v>
      </c>
      <c r="L91" s="98" t="s">
        <v>32</v>
      </c>
      <c r="M91" s="98" t="s">
        <v>72</v>
      </c>
      <c r="N91" s="98">
        <v>81264193193</v>
      </c>
      <c r="O91" s="98" t="s">
        <v>1398</v>
      </c>
      <c r="P91" s="98" t="s">
        <v>1399</v>
      </c>
      <c r="Q91" s="98" t="s">
        <v>34</v>
      </c>
      <c r="R91" s="98" t="s">
        <v>32</v>
      </c>
    </row>
    <row r="92" spans="1:18" s="96" customFormat="1">
      <c r="A92" s="98" t="s">
        <v>39</v>
      </c>
      <c r="B92" s="98">
        <v>2</v>
      </c>
      <c r="C92" s="98" t="s">
        <v>85</v>
      </c>
      <c r="D92" s="98" t="s">
        <v>90</v>
      </c>
      <c r="E92" s="98">
        <v>3.00000003303156E+19</v>
      </c>
      <c r="F92" s="98">
        <v>3.0000000321692402E+19</v>
      </c>
      <c r="G92" s="98">
        <v>111211091527</v>
      </c>
      <c r="H92" s="98" t="s">
        <v>420</v>
      </c>
      <c r="I92" s="98" t="s">
        <v>420</v>
      </c>
      <c r="J92" s="99">
        <v>44125</v>
      </c>
      <c r="K92" s="99">
        <v>43928</v>
      </c>
      <c r="L92" s="98" t="s">
        <v>32</v>
      </c>
      <c r="M92" s="98" t="s">
        <v>72</v>
      </c>
      <c r="N92" s="98">
        <v>85275571885</v>
      </c>
      <c r="O92" s="98" t="s">
        <v>1400</v>
      </c>
      <c r="P92" s="98" t="s">
        <v>1401</v>
      </c>
      <c r="Q92" s="98" t="s">
        <v>34</v>
      </c>
      <c r="R92" s="98" t="s">
        <v>32</v>
      </c>
    </row>
    <row r="93" spans="1:18" s="96" customFormat="1">
      <c r="A93" s="98" t="s">
        <v>39</v>
      </c>
      <c r="B93" s="98">
        <v>2</v>
      </c>
      <c r="C93" s="98" t="s">
        <v>85</v>
      </c>
      <c r="D93" s="98" t="s">
        <v>90</v>
      </c>
      <c r="E93" s="98">
        <v>3.0000000329642099E+19</v>
      </c>
      <c r="F93" s="98">
        <v>3.0000000322512802E+19</v>
      </c>
      <c r="G93" s="98">
        <v>111221001204</v>
      </c>
      <c r="H93" s="98" t="s">
        <v>420</v>
      </c>
      <c r="I93" s="98" t="s">
        <v>420</v>
      </c>
      <c r="J93" s="99">
        <v>44110</v>
      </c>
      <c r="K93" s="99">
        <v>43950</v>
      </c>
      <c r="L93" s="98" t="s">
        <v>32</v>
      </c>
      <c r="M93" s="98" t="s">
        <v>72</v>
      </c>
      <c r="N93" s="98">
        <v>82162623981</v>
      </c>
      <c r="O93" s="98" t="s">
        <v>1402</v>
      </c>
      <c r="P93" s="98" t="s">
        <v>1403</v>
      </c>
      <c r="Q93" s="98" t="s">
        <v>34</v>
      </c>
      <c r="R93" s="98" t="s">
        <v>32</v>
      </c>
    </row>
    <row r="94" spans="1:18" s="96" customFormat="1">
      <c r="A94" s="98" t="s">
        <v>60</v>
      </c>
      <c r="B94" s="98">
        <v>44</v>
      </c>
      <c r="C94" s="98" t="s">
        <v>75</v>
      </c>
      <c r="D94" s="98" t="s">
        <v>90</v>
      </c>
      <c r="E94" s="98">
        <v>3.0000000330400801E+19</v>
      </c>
      <c r="F94" s="98">
        <v>3.0000000325657399E+19</v>
      </c>
      <c r="G94" s="98">
        <v>162228802197</v>
      </c>
      <c r="H94" s="98" t="s">
        <v>420</v>
      </c>
      <c r="I94" s="98" t="s">
        <v>420</v>
      </c>
      <c r="J94" s="99">
        <v>44127</v>
      </c>
      <c r="K94" s="99">
        <v>44025</v>
      </c>
      <c r="L94" s="98" t="s">
        <v>32</v>
      </c>
      <c r="M94" s="98" t="s">
        <v>72</v>
      </c>
      <c r="N94" s="98">
        <v>82358183713</v>
      </c>
      <c r="O94" s="98" t="s">
        <v>1404</v>
      </c>
      <c r="P94" s="98" t="s">
        <v>1405</v>
      </c>
      <c r="Q94" s="98" t="s">
        <v>34</v>
      </c>
      <c r="R94" s="98" t="s">
        <v>32</v>
      </c>
    </row>
    <row r="95" spans="1:18" s="96" customFormat="1">
      <c r="A95" s="98" t="s">
        <v>46</v>
      </c>
      <c r="B95" s="98">
        <v>34</v>
      </c>
      <c r="C95" s="98" t="s">
        <v>182</v>
      </c>
      <c r="D95" s="98" t="s">
        <v>90</v>
      </c>
      <c r="E95" s="98">
        <v>3.00000003294942E+19</v>
      </c>
      <c r="F95" s="98">
        <v>3.0000000323689099E+19</v>
      </c>
      <c r="G95" s="98">
        <v>152630209311</v>
      </c>
      <c r="H95" s="98" t="s">
        <v>420</v>
      </c>
      <c r="I95" s="98" t="s">
        <v>420</v>
      </c>
      <c r="J95" s="99">
        <v>44109</v>
      </c>
      <c r="K95" s="99">
        <v>43980</v>
      </c>
      <c r="L95" s="98" t="s">
        <v>32</v>
      </c>
      <c r="M95" s="98" t="s">
        <v>33</v>
      </c>
      <c r="N95" s="98">
        <v>83857938749</v>
      </c>
      <c r="O95" s="98" t="s">
        <v>509</v>
      </c>
      <c r="P95" s="98" t="s">
        <v>1406</v>
      </c>
      <c r="Q95" s="98" t="s">
        <v>34</v>
      </c>
      <c r="R95" s="98" t="s">
        <v>32</v>
      </c>
    </row>
    <row r="96" spans="1:18" s="96" customFormat="1">
      <c r="A96" s="98" t="s">
        <v>46</v>
      </c>
      <c r="B96" s="98">
        <v>34</v>
      </c>
      <c r="C96" s="98" t="s">
        <v>182</v>
      </c>
      <c r="D96" s="98" t="s">
        <v>90</v>
      </c>
      <c r="E96" s="98">
        <v>3.0000000330060202E+19</v>
      </c>
      <c r="F96" s="98">
        <v>3.0000000327582999E+19</v>
      </c>
      <c r="G96" s="98">
        <v>152605203847</v>
      </c>
      <c r="H96" s="98" t="s">
        <v>420</v>
      </c>
      <c r="I96" s="98" t="s">
        <v>420</v>
      </c>
      <c r="J96" s="99">
        <v>44117</v>
      </c>
      <c r="K96" s="99">
        <v>44057</v>
      </c>
      <c r="L96" s="98" t="s">
        <v>32</v>
      </c>
      <c r="M96" s="98" t="s">
        <v>72</v>
      </c>
      <c r="N96" s="98">
        <v>85736556060</v>
      </c>
      <c r="O96" s="98" t="s">
        <v>1407</v>
      </c>
      <c r="P96" s="98" t="s">
        <v>1408</v>
      </c>
      <c r="Q96" s="98" t="s">
        <v>34</v>
      </c>
      <c r="R96" s="98" t="s">
        <v>32</v>
      </c>
    </row>
    <row r="97" spans="1:18" s="96" customFormat="1">
      <c r="A97" s="98" t="s">
        <v>46</v>
      </c>
      <c r="B97" s="98">
        <v>34</v>
      </c>
      <c r="C97" s="98" t="s">
        <v>182</v>
      </c>
      <c r="D97" s="98" t="s">
        <v>90</v>
      </c>
      <c r="E97" s="98">
        <v>3.0000000330317201E+19</v>
      </c>
      <c r="F97" s="98">
        <v>3.00000003285142E+19</v>
      </c>
      <c r="G97" s="98">
        <v>152603204231</v>
      </c>
      <c r="H97" s="98" t="s">
        <v>420</v>
      </c>
      <c r="I97" s="98" t="s">
        <v>420</v>
      </c>
      <c r="J97" s="99">
        <v>44130</v>
      </c>
      <c r="K97" s="99">
        <v>44081</v>
      </c>
      <c r="L97" s="98" t="s">
        <v>32</v>
      </c>
      <c r="M97" s="98" t="s">
        <v>72</v>
      </c>
      <c r="N97" s="98">
        <v>81224263676</v>
      </c>
      <c r="O97" s="98" t="s">
        <v>1409</v>
      </c>
      <c r="P97" s="98" t="s">
        <v>1410</v>
      </c>
      <c r="Q97" s="98" t="s">
        <v>34</v>
      </c>
      <c r="R97" s="98" t="s">
        <v>32</v>
      </c>
    </row>
    <row r="98" spans="1:18" s="96" customFormat="1">
      <c r="A98" s="98" t="s">
        <v>46</v>
      </c>
      <c r="B98" s="98">
        <v>35</v>
      </c>
      <c r="C98" s="98" t="s">
        <v>201</v>
      </c>
      <c r="D98" s="98" t="s">
        <v>90</v>
      </c>
      <c r="E98" s="98">
        <v>3.0000000329591702E+19</v>
      </c>
      <c r="F98" s="98">
        <v>3.0000000322806501E+19</v>
      </c>
      <c r="G98" s="98">
        <v>152637209559</v>
      </c>
      <c r="H98" s="98" t="s">
        <v>420</v>
      </c>
      <c r="I98" s="98" t="s">
        <v>420</v>
      </c>
      <c r="J98" s="99">
        <v>44110</v>
      </c>
      <c r="K98" s="99">
        <v>43957</v>
      </c>
      <c r="L98" s="98" t="s">
        <v>32</v>
      </c>
      <c r="M98" s="98" t="s">
        <v>72</v>
      </c>
      <c r="N98" s="98">
        <v>82234240749</v>
      </c>
      <c r="O98" s="98" t="s">
        <v>1411</v>
      </c>
      <c r="P98" s="98" t="s">
        <v>1412</v>
      </c>
      <c r="Q98" s="98" t="s">
        <v>34</v>
      </c>
      <c r="R98" s="98" t="s">
        <v>32</v>
      </c>
    </row>
    <row r="99" spans="1:18" s="96" customFormat="1">
      <c r="A99" s="98" t="s">
        <v>46</v>
      </c>
      <c r="B99" s="98">
        <v>35</v>
      </c>
      <c r="C99" s="98" t="s">
        <v>201</v>
      </c>
      <c r="D99" s="98" t="s">
        <v>90</v>
      </c>
      <c r="E99" s="98">
        <v>3.0000000330368901E+19</v>
      </c>
      <c r="F99" s="98">
        <v>3.0000000322504102E+19</v>
      </c>
      <c r="G99" s="98">
        <v>152606229421</v>
      </c>
      <c r="H99" s="98" t="s">
        <v>420</v>
      </c>
      <c r="I99" s="98" t="s">
        <v>420</v>
      </c>
      <c r="J99" s="99">
        <v>44130</v>
      </c>
      <c r="K99" s="99">
        <v>43951</v>
      </c>
      <c r="L99" s="98" t="s">
        <v>33</v>
      </c>
      <c r="M99" s="98" t="s">
        <v>72</v>
      </c>
      <c r="N99" s="98">
        <v>81285419691</v>
      </c>
      <c r="O99" s="98" t="s">
        <v>1413</v>
      </c>
      <c r="P99" s="98" t="s">
        <v>1414</v>
      </c>
      <c r="Q99" s="98" t="s">
        <v>34</v>
      </c>
      <c r="R99" s="98" t="s">
        <v>32</v>
      </c>
    </row>
    <row r="100" spans="1:18" s="96" customFormat="1">
      <c r="A100" s="98" t="s">
        <v>46</v>
      </c>
      <c r="B100" s="98">
        <v>35</v>
      </c>
      <c r="C100" s="98" t="s">
        <v>201</v>
      </c>
      <c r="D100" s="98" t="s">
        <v>90</v>
      </c>
      <c r="E100" s="98">
        <v>3.0000000330240598E+19</v>
      </c>
      <c r="F100" s="98">
        <v>3.0000000320502399E+19</v>
      </c>
      <c r="G100" s="98">
        <v>152640217111</v>
      </c>
      <c r="H100" s="98" t="s">
        <v>420</v>
      </c>
      <c r="I100" s="98" t="s">
        <v>420</v>
      </c>
      <c r="J100" s="99">
        <v>44124</v>
      </c>
      <c r="K100" s="99">
        <v>43892</v>
      </c>
      <c r="L100" s="98" t="s">
        <v>32</v>
      </c>
      <c r="M100" s="98" t="s">
        <v>72</v>
      </c>
      <c r="N100" s="98">
        <v>85853277511</v>
      </c>
      <c r="O100" s="98" t="s">
        <v>1415</v>
      </c>
      <c r="P100" s="98" t="s">
        <v>1416</v>
      </c>
      <c r="Q100" s="98" t="s">
        <v>34</v>
      </c>
      <c r="R100" s="98" t="s">
        <v>32</v>
      </c>
    </row>
    <row r="101" spans="1:18" s="96" customFormat="1">
      <c r="A101" s="98" t="s">
        <v>46</v>
      </c>
      <c r="B101" s="98">
        <v>35</v>
      </c>
      <c r="C101" s="98" t="s">
        <v>201</v>
      </c>
      <c r="D101" s="98" t="s">
        <v>90</v>
      </c>
      <c r="E101" s="98">
        <v>3.00000003299666E+19</v>
      </c>
      <c r="F101" s="98">
        <v>3.0000000326011699E+19</v>
      </c>
      <c r="G101" s="98">
        <v>152610217982</v>
      </c>
      <c r="H101" s="98" t="s">
        <v>420</v>
      </c>
      <c r="I101" s="98" t="s">
        <v>420</v>
      </c>
      <c r="J101" s="99">
        <v>44117</v>
      </c>
      <c r="K101" s="99">
        <v>44025</v>
      </c>
      <c r="L101" s="98" t="s">
        <v>32</v>
      </c>
      <c r="M101" s="98" t="s">
        <v>72</v>
      </c>
      <c r="N101" s="98">
        <v>85606401001</v>
      </c>
      <c r="O101" s="98" t="s">
        <v>1417</v>
      </c>
      <c r="P101" s="98" t="s">
        <v>1418</v>
      </c>
      <c r="Q101" s="98" t="s">
        <v>34</v>
      </c>
      <c r="R101" s="98" t="s">
        <v>32</v>
      </c>
    </row>
    <row r="102" spans="1:18" s="96" customFormat="1">
      <c r="A102" s="98" t="s">
        <v>46</v>
      </c>
      <c r="B102" s="98">
        <v>40</v>
      </c>
      <c r="C102" s="98" t="s">
        <v>580</v>
      </c>
      <c r="D102" s="98" t="s">
        <v>90</v>
      </c>
      <c r="E102" s="98">
        <v>3.0000000328293298E+19</v>
      </c>
      <c r="F102" s="98">
        <v>3.0000000325768102E+19</v>
      </c>
      <c r="G102" s="98">
        <v>152744218730</v>
      </c>
      <c r="H102" s="98" t="s">
        <v>420</v>
      </c>
      <c r="I102" s="98" t="s">
        <v>420</v>
      </c>
      <c r="J102" s="99">
        <v>44109</v>
      </c>
      <c r="K102" s="99">
        <v>44020</v>
      </c>
      <c r="L102" s="98" t="s">
        <v>32</v>
      </c>
      <c r="M102" s="98" t="s">
        <v>72</v>
      </c>
      <c r="N102" s="98">
        <v>818580500</v>
      </c>
      <c r="O102" s="98" t="s">
        <v>1419</v>
      </c>
      <c r="P102" s="98" t="s">
        <v>1420</v>
      </c>
      <c r="Q102" s="98" t="s">
        <v>34</v>
      </c>
      <c r="R102" s="98" t="s">
        <v>32</v>
      </c>
    </row>
    <row r="103" spans="1:18" s="96" customFormat="1">
      <c r="A103" s="98" t="s">
        <v>46</v>
      </c>
      <c r="B103" s="98">
        <v>40</v>
      </c>
      <c r="C103" s="98" t="s">
        <v>580</v>
      </c>
      <c r="D103" s="98" t="s">
        <v>90</v>
      </c>
      <c r="E103" s="98">
        <v>3.00000003297792E+19</v>
      </c>
      <c r="F103" s="98">
        <v>3.0000000327655399E+19</v>
      </c>
      <c r="G103" s="98">
        <v>152534201239</v>
      </c>
      <c r="H103" s="98" t="s">
        <v>420</v>
      </c>
      <c r="I103" s="98" t="s">
        <v>420</v>
      </c>
      <c r="J103" s="99">
        <v>44110</v>
      </c>
      <c r="K103" s="99">
        <v>44058</v>
      </c>
      <c r="L103" s="98" t="s">
        <v>32</v>
      </c>
      <c r="M103" s="98" t="s">
        <v>72</v>
      </c>
      <c r="N103" s="98">
        <v>82398982064</v>
      </c>
      <c r="O103" s="98" t="s">
        <v>1421</v>
      </c>
      <c r="P103" s="98" t="s">
        <v>1422</v>
      </c>
      <c r="Q103" s="98" t="s">
        <v>34</v>
      </c>
      <c r="R103" s="98" t="s">
        <v>32</v>
      </c>
    </row>
    <row r="104" spans="1:18" s="96" customFormat="1">
      <c r="A104" s="98" t="s">
        <v>46</v>
      </c>
      <c r="B104" s="98">
        <v>40</v>
      </c>
      <c r="C104" s="98" t="s">
        <v>580</v>
      </c>
      <c r="D104" s="98" t="s">
        <v>90</v>
      </c>
      <c r="E104" s="98">
        <v>3.00000003303204E+19</v>
      </c>
      <c r="F104" s="98">
        <v>3.0000000326110102E+19</v>
      </c>
      <c r="G104" s="98">
        <v>152738216808</v>
      </c>
      <c r="H104" s="98" t="s">
        <v>420</v>
      </c>
      <c r="I104" s="98" t="s">
        <v>420</v>
      </c>
      <c r="J104" s="99">
        <v>44125</v>
      </c>
      <c r="K104" s="99">
        <v>44028</v>
      </c>
      <c r="L104" s="98" t="s">
        <v>32</v>
      </c>
      <c r="M104" s="98" t="s">
        <v>33</v>
      </c>
      <c r="N104" s="98">
        <v>82334874573</v>
      </c>
      <c r="O104" s="98" t="s">
        <v>1423</v>
      </c>
      <c r="P104" s="98" t="s">
        <v>1424</v>
      </c>
      <c r="Q104" s="98" t="s">
        <v>34</v>
      </c>
      <c r="R104" s="98" t="s">
        <v>32</v>
      </c>
    </row>
    <row r="105" spans="1:18" s="96" customFormat="1">
      <c r="A105" s="98" t="s">
        <v>46</v>
      </c>
      <c r="B105" s="98">
        <v>40</v>
      </c>
      <c r="C105" s="98" t="s">
        <v>580</v>
      </c>
      <c r="D105" s="98" t="s">
        <v>90</v>
      </c>
      <c r="E105" s="98">
        <v>3.0000000330062201E+19</v>
      </c>
      <c r="F105" s="98">
        <v>3.0000000327474401E+19</v>
      </c>
      <c r="G105" s="98">
        <v>152504311705</v>
      </c>
      <c r="H105" s="98" t="s">
        <v>420</v>
      </c>
      <c r="I105" s="98" t="s">
        <v>420</v>
      </c>
      <c r="J105" s="99">
        <v>44117</v>
      </c>
      <c r="K105" s="99">
        <v>44055</v>
      </c>
      <c r="L105" s="98" t="s">
        <v>32</v>
      </c>
      <c r="M105" s="98" t="s">
        <v>72</v>
      </c>
      <c r="N105" s="98">
        <v>85203033111</v>
      </c>
      <c r="O105" s="98" t="s">
        <v>1425</v>
      </c>
      <c r="P105" s="98" t="s">
        <v>1426</v>
      </c>
      <c r="Q105" s="98" t="s">
        <v>34</v>
      </c>
      <c r="R105" s="98" t="s">
        <v>32</v>
      </c>
    </row>
    <row r="106" spans="1:18" s="96" customFormat="1">
      <c r="A106" s="98" t="s">
        <v>39</v>
      </c>
      <c r="B106" s="98">
        <v>11</v>
      </c>
      <c r="C106" s="98" t="s">
        <v>320</v>
      </c>
      <c r="D106" s="98" t="s">
        <v>90</v>
      </c>
      <c r="E106" s="98">
        <v>3.00000003301871E+19</v>
      </c>
      <c r="F106" s="98">
        <v>3.0000000320910299E+19</v>
      </c>
      <c r="G106" s="98">
        <v>111821301617</v>
      </c>
      <c r="H106" s="98" t="s">
        <v>420</v>
      </c>
      <c r="I106" s="98" t="s">
        <v>420</v>
      </c>
      <c r="J106" s="99">
        <v>44121</v>
      </c>
      <c r="K106" s="99">
        <v>43907</v>
      </c>
      <c r="L106" s="98" t="s">
        <v>32</v>
      </c>
      <c r="M106" s="98" t="s">
        <v>72</v>
      </c>
      <c r="N106" s="98">
        <v>81369565665</v>
      </c>
      <c r="O106" s="98" t="s">
        <v>1427</v>
      </c>
      <c r="P106" s="98" t="s">
        <v>1428</v>
      </c>
      <c r="Q106" s="98" t="s">
        <v>34</v>
      </c>
      <c r="R106" s="98" t="s">
        <v>32</v>
      </c>
    </row>
    <row r="107" spans="1:18" s="96" customFormat="1">
      <c r="A107" s="98" t="s">
        <v>39</v>
      </c>
      <c r="B107" s="98">
        <v>11</v>
      </c>
      <c r="C107" s="98" t="s">
        <v>320</v>
      </c>
      <c r="D107" s="98" t="s">
        <v>90</v>
      </c>
      <c r="E107" s="98">
        <v>3.0000000330155201E+19</v>
      </c>
      <c r="F107" s="98">
        <v>3.0000000326050398E+19</v>
      </c>
      <c r="G107" s="98">
        <v>111801023706</v>
      </c>
      <c r="H107" s="98" t="s">
        <v>420</v>
      </c>
      <c r="I107" s="98" t="s">
        <v>420</v>
      </c>
      <c r="J107" s="99">
        <v>44120</v>
      </c>
      <c r="K107" s="99">
        <v>44027</v>
      </c>
      <c r="L107" s="98" t="s">
        <v>32</v>
      </c>
      <c r="M107" s="98" t="s">
        <v>72</v>
      </c>
      <c r="N107" s="98">
        <v>82175014062</v>
      </c>
      <c r="O107" s="98" t="s">
        <v>1429</v>
      </c>
      <c r="P107" s="98" t="s">
        <v>1430</v>
      </c>
      <c r="Q107" s="98" t="s">
        <v>34</v>
      </c>
      <c r="R107" s="98" t="s">
        <v>32</v>
      </c>
    </row>
    <row r="108" spans="1:18" s="96" customFormat="1">
      <c r="A108" s="98" t="s">
        <v>46</v>
      </c>
      <c r="B108" s="98">
        <v>38</v>
      </c>
      <c r="C108" s="98" t="s">
        <v>176</v>
      </c>
      <c r="D108" s="98" t="s">
        <v>90</v>
      </c>
      <c r="E108" s="98">
        <v>3.0000000329485799E+19</v>
      </c>
      <c r="F108" s="98">
        <v>3.0000000321966199E+19</v>
      </c>
      <c r="G108" s="98">
        <v>152308214229</v>
      </c>
      <c r="H108" s="98" t="s">
        <v>420</v>
      </c>
      <c r="I108" s="98" t="s">
        <v>420</v>
      </c>
      <c r="J108" s="99">
        <v>44106</v>
      </c>
      <c r="K108" s="99">
        <v>43936</v>
      </c>
      <c r="L108" s="98" t="s">
        <v>32</v>
      </c>
      <c r="M108" s="98" t="s">
        <v>72</v>
      </c>
      <c r="N108" s="98">
        <v>895337228883</v>
      </c>
      <c r="O108" s="98" t="s">
        <v>1431</v>
      </c>
      <c r="P108" s="98" t="s">
        <v>1432</v>
      </c>
      <c r="Q108" s="98" t="s">
        <v>34</v>
      </c>
      <c r="R108" s="98" t="s">
        <v>32</v>
      </c>
    </row>
    <row r="109" spans="1:18" s="96" customFormat="1">
      <c r="A109" s="98" t="s">
        <v>51</v>
      </c>
      <c r="B109" s="98">
        <v>52</v>
      </c>
      <c r="C109" s="98" t="s">
        <v>52</v>
      </c>
      <c r="D109" s="98" t="s">
        <v>90</v>
      </c>
      <c r="E109" s="98">
        <v>3.00000003278428E+19</v>
      </c>
      <c r="F109" s="98">
        <v>3.0000000325483201E+19</v>
      </c>
      <c r="G109" s="98">
        <v>172103339908</v>
      </c>
      <c r="H109" s="98" t="s">
        <v>420</v>
      </c>
      <c r="I109" s="98" t="s">
        <v>420</v>
      </c>
      <c r="J109" s="99">
        <v>44106</v>
      </c>
      <c r="K109" s="99">
        <v>44018</v>
      </c>
      <c r="L109" s="98" t="s">
        <v>32</v>
      </c>
      <c r="M109" s="98" t="s">
        <v>33</v>
      </c>
      <c r="N109" s="98">
        <v>85341087465</v>
      </c>
      <c r="O109" s="98" t="s">
        <v>1433</v>
      </c>
      <c r="P109" s="98" t="s">
        <v>1434</v>
      </c>
      <c r="Q109" s="98" t="s">
        <v>34</v>
      </c>
      <c r="R109" s="98" t="s">
        <v>32</v>
      </c>
    </row>
    <row r="110" spans="1:18" s="96" customFormat="1">
      <c r="A110" s="98" t="s">
        <v>51</v>
      </c>
      <c r="B110" s="98">
        <v>52</v>
      </c>
      <c r="C110" s="98" t="s">
        <v>52</v>
      </c>
      <c r="D110" s="98" t="s">
        <v>90</v>
      </c>
      <c r="E110" s="98">
        <v>3.0000000330703798E+19</v>
      </c>
      <c r="F110" s="98">
        <v>3.0000000326731301E+19</v>
      </c>
      <c r="G110" s="98">
        <v>172104204108</v>
      </c>
      <c r="H110" s="98" t="s">
        <v>420</v>
      </c>
      <c r="I110" s="98" t="s">
        <v>420</v>
      </c>
      <c r="J110" s="99">
        <v>44135</v>
      </c>
      <c r="K110" s="99">
        <v>44042</v>
      </c>
      <c r="L110" s="98" t="s">
        <v>32</v>
      </c>
      <c r="M110" s="98" t="s">
        <v>72</v>
      </c>
      <c r="N110" s="98">
        <v>811691098</v>
      </c>
      <c r="O110" s="98" t="s">
        <v>1435</v>
      </c>
      <c r="P110" s="98" t="s">
        <v>1436</v>
      </c>
      <c r="Q110" s="98" t="s">
        <v>34</v>
      </c>
      <c r="R110" s="98" t="s">
        <v>32</v>
      </c>
    </row>
    <row r="111" spans="1:18" s="96" customFormat="1">
      <c r="A111" s="98" t="s">
        <v>57</v>
      </c>
      <c r="B111" s="98">
        <v>25</v>
      </c>
      <c r="C111" s="98" t="s">
        <v>81</v>
      </c>
      <c r="D111" s="98" t="s">
        <v>101</v>
      </c>
      <c r="E111" s="98">
        <v>3.0000000329312502E+19</v>
      </c>
      <c r="F111" s="98">
        <v>3.0000000326775099E+19</v>
      </c>
      <c r="G111" s="98">
        <v>131232162030</v>
      </c>
      <c r="H111" s="98" t="s">
        <v>626</v>
      </c>
      <c r="I111" s="98" t="s">
        <v>626</v>
      </c>
      <c r="J111" s="99">
        <v>44098</v>
      </c>
      <c r="K111" s="99">
        <v>44041</v>
      </c>
      <c r="L111" s="98" t="s">
        <v>613</v>
      </c>
      <c r="M111" s="98" t="s">
        <v>72</v>
      </c>
      <c r="N111" s="98"/>
      <c r="O111" s="98" t="s">
        <v>1437</v>
      </c>
      <c r="P111" s="98" t="s">
        <v>1438</v>
      </c>
      <c r="Q111" s="98" t="s">
        <v>34</v>
      </c>
      <c r="R111" s="82" t="s">
        <v>1231</v>
      </c>
    </row>
    <row r="112" spans="1:18" s="96" customFormat="1">
      <c r="A112" s="98" t="s">
        <v>57</v>
      </c>
      <c r="B112" s="98">
        <v>25</v>
      </c>
      <c r="C112" s="98" t="s">
        <v>81</v>
      </c>
      <c r="D112" s="98" t="s">
        <v>101</v>
      </c>
      <c r="E112" s="98">
        <v>3.00000003286989E+19</v>
      </c>
      <c r="F112" s="98">
        <v>3.0000000325052101E+19</v>
      </c>
      <c r="G112" s="98">
        <v>131263105013</v>
      </c>
      <c r="H112" s="98" t="s">
        <v>626</v>
      </c>
      <c r="I112" s="98" t="s">
        <v>626</v>
      </c>
      <c r="J112" s="99">
        <v>44083</v>
      </c>
      <c r="K112" s="99">
        <v>44008</v>
      </c>
      <c r="L112" s="98" t="s">
        <v>72</v>
      </c>
      <c r="M112" s="98" t="s">
        <v>72</v>
      </c>
      <c r="N112" s="98">
        <v>87760634928</v>
      </c>
      <c r="O112" s="98" t="s">
        <v>1439</v>
      </c>
      <c r="P112" s="98" t="s">
        <v>1440</v>
      </c>
      <c r="Q112" s="98" t="s">
        <v>34</v>
      </c>
      <c r="R112" s="82" t="s">
        <v>116</v>
      </c>
    </row>
    <row r="113" spans="1:18" s="96" customFormat="1">
      <c r="A113" s="98" t="s">
        <v>57</v>
      </c>
      <c r="B113" s="98">
        <v>25</v>
      </c>
      <c r="C113" s="98" t="s">
        <v>81</v>
      </c>
      <c r="D113" s="98" t="s">
        <v>101</v>
      </c>
      <c r="E113" s="98">
        <v>3.00000003288554E+19</v>
      </c>
      <c r="F113" s="98">
        <v>3.0000000323968201E+19</v>
      </c>
      <c r="G113" s="98">
        <v>131232100754</v>
      </c>
      <c r="H113" s="98" t="s">
        <v>651</v>
      </c>
      <c r="I113" s="98" t="s">
        <v>612</v>
      </c>
      <c r="J113" s="99">
        <v>44088</v>
      </c>
      <c r="K113" s="99">
        <v>43985</v>
      </c>
      <c r="L113" s="98" t="s">
        <v>72</v>
      </c>
      <c r="M113" s="98" t="s">
        <v>47</v>
      </c>
      <c r="N113" s="98">
        <v>81931155950</v>
      </c>
      <c r="O113" s="98" t="s">
        <v>1441</v>
      </c>
      <c r="P113" s="98" t="s">
        <v>1442</v>
      </c>
      <c r="Q113" s="98" t="s">
        <v>34</v>
      </c>
      <c r="R113" s="82" t="s">
        <v>116</v>
      </c>
    </row>
    <row r="114" spans="1:18" s="96" customFormat="1">
      <c r="A114" s="98" t="s">
        <v>57</v>
      </c>
      <c r="B114" s="98">
        <v>25</v>
      </c>
      <c r="C114" s="98" t="s">
        <v>81</v>
      </c>
      <c r="D114" s="98" t="s">
        <v>101</v>
      </c>
      <c r="E114" s="98">
        <v>3.00000003291566E+19</v>
      </c>
      <c r="F114" s="98">
        <v>3.0000000328098001E+19</v>
      </c>
      <c r="G114" s="98">
        <v>131251121136</v>
      </c>
      <c r="H114" s="98" t="s">
        <v>612</v>
      </c>
      <c r="I114" s="98" t="s">
        <v>612</v>
      </c>
      <c r="J114" s="99">
        <v>44095</v>
      </c>
      <c r="K114" s="99">
        <v>44070</v>
      </c>
      <c r="L114" s="98" t="s">
        <v>613</v>
      </c>
      <c r="M114" s="98" t="s">
        <v>72</v>
      </c>
      <c r="N114" s="98">
        <v>82321895554</v>
      </c>
      <c r="O114" s="98" t="s">
        <v>1443</v>
      </c>
      <c r="P114" s="98" t="s">
        <v>1444</v>
      </c>
      <c r="Q114" s="98" t="s">
        <v>34</v>
      </c>
      <c r="R114" s="82" t="s">
        <v>1231</v>
      </c>
    </row>
    <row r="115" spans="1:18" s="96" customFormat="1">
      <c r="A115" s="98" t="s">
        <v>57</v>
      </c>
      <c r="B115" s="98">
        <v>25</v>
      </c>
      <c r="C115" s="98" t="s">
        <v>81</v>
      </c>
      <c r="D115" s="98" t="s">
        <v>101</v>
      </c>
      <c r="E115" s="98">
        <v>3.0000000327697801E+19</v>
      </c>
      <c r="F115" s="98">
        <v>3.0000000327693599E+19</v>
      </c>
      <c r="G115" s="98">
        <v>131239130509</v>
      </c>
      <c r="H115" s="98" t="s">
        <v>635</v>
      </c>
      <c r="I115" s="98" t="s">
        <v>635</v>
      </c>
      <c r="J115" s="99">
        <v>44058</v>
      </c>
      <c r="K115" s="99">
        <v>44058</v>
      </c>
      <c r="L115" s="98" t="s">
        <v>72</v>
      </c>
      <c r="M115" s="98" t="s">
        <v>33</v>
      </c>
      <c r="N115" s="98">
        <v>85224558799</v>
      </c>
      <c r="O115" s="98" t="s">
        <v>1445</v>
      </c>
      <c r="P115" s="98" t="s">
        <v>1446</v>
      </c>
      <c r="Q115" s="98" t="s">
        <v>34</v>
      </c>
      <c r="R115" s="82" t="s">
        <v>116</v>
      </c>
    </row>
    <row r="116" spans="1:18" s="96" customFormat="1">
      <c r="A116" s="98" t="s">
        <v>57</v>
      </c>
      <c r="B116" s="98">
        <v>25</v>
      </c>
      <c r="C116" s="98" t="s">
        <v>81</v>
      </c>
      <c r="D116" s="98" t="s">
        <v>101</v>
      </c>
      <c r="E116" s="98">
        <v>3.0000000328003699E+19</v>
      </c>
      <c r="F116" s="98">
        <v>3.0000000323432002E+19</v>
      </c>
      <c r="G116" s="98">
        <v>131238104390</v>
      </c>
      <c r="H116" s="98" t="s">
        <v>626</v>
      </c>
      <c r="I116" s="98" t="s">
        <v>626</v>
      </c>
      <c r="J116" s="99">
        <v>44068</v>
      </c>
      <c r="K116" s="99">
        <v>43971</v>
      </c>
      <c r="L116" s="98" t="s">
        <v>613</v>
      </c>
      <c r="M116" s="98" t="s">
        <v>72</v>
      </c>
      <c r="N116" s="98">
        <v>85156506828</v>
      </c>
      <c r="O116" s="98" t="s">
        <v>1447</v>
      </c>
      <c r="P116" s="98" t="s">
        <v>1448</v>
      </c>
      <c r="Q116" s="98" t="s">
        <v>34</v>
      </c>
      <c r="R116" s="82" t="s">
        <v>1231</v>
      </c>
    </row>
    <row r="117" spans="1:18" s="96" customFormat="1">
      <c r="A117" s="100" t="s">
        <v>57</v>
      </c>
      <c r="B117" s="100">
        <v>25</v>
      </c>
      <c r="C117" s="100" t="s">
        <v>81</v>
      </c>
      <c r="D117" s="100" t="s">
        <v>101</v>
      </c>
      <c r="E117" s="100">
        <v>3.0000000327057801E+19</v>
      </c>
      <c r="F117" s="100">
        <v>3.0000000314506801E+19</v>
      </c>
      <c r="G117" s="100">
        <v>131251101225</v>
      </c>
      <c r="H117" s="100" t="s">
        <v>1449</v>
      </c>
      <c r="I117" s="100" t="s">
        <v>612</v>
      </c>
      <c r="J117" s="101">
        <v>44048</v>
      </c>
      <c r="K117" s="101">
        <v>43754</v>
      </c>
      <c r="L117" s="100" t="s">
        <v>72</v>
      </c>
      <c r="M117" s="100" t="s">
        <v>33</v>
      </c>
      <c r="N117" s="100">
        <v>81283319998</v>
      </c>
      <c r="O117" s="100" t="s">
        <v>1450</v>
      </c>
      <c r="P117" s="100" t="s">
        <v>1451</v>
      </c>
      <c r="Q117" s="100" t="s">
        <v>34</v>
      </c>
      <c r="R117" s="82" t="s">
        <v>116</v>
      </c>
    </row>
    <row r="118" spans="1:18" s="96" customFormat="1">
      <c r="A118" s="98" t="s">
        <v>57</v>
      </c>
      <c r="B118" s="98">
        <v>25</v>
      </c>
      <c r="C118" s="98" t="s">
        <v>81</v>
      </c>
      <c r="D118" s="98" t="s">
        <v>101</v>
      </c>
      <c r="E118" s="98">
        <v>3.0000000327634399E+19</v>
      </c>
      <c r="F118" s="98">
        <v>3.0000000323889099E+19</v>
      </c>
      <c r="G118" s="98">
        <v>131232155251</v>
      </c>
      <c r="H118" s="98" t="s">
        <v>626</v>
      </c>
      <c r="I118" s="98" t="s">
        <v>626</v>
      </c>
      <c r="J118" s="99">
        <v>44058</v>
      </c>
      <c r="K118" s="99">
        <v>43983</v>
      </c>
      <c r="L118" s="98" t="s">
        <v>613</v>
      </c>
      <c r="M118" s="98" t="s">
        <v>72</v>
      </c>
      <c r="N118" s="98">
        <v>81324648111</v>
      </c>
      <c r="O118" s="98" t="s">
        <v>1452</v>
      </c>
      <c r="P118" s="98" t="s">
        <v>1453</v>
      </c>
      <c r="Q118" s="98" t="s">
        <v>34</v>
      </c>
      <c r="R118" s="82" t="s">
        <v>1231</v>
      </c>
    </row>
    <row r="119" spans="1:18" s="96" customFormat="1">
      <c r="A119" s="98" t="s">
        <v>57</v>
      </c>
      <c r="B119" s="98">
        <v>25</v>
      </c>
      <c r="C119" s="98" t="s">
        <v>81</v>
      </c>
      <c r="D119" s="98" t="s">
        <v>101</v>
      </c>
      <c r="E119" s="98">
        <v>3.00000003277998E+19</v>
      </c>
      <c r="F119" s="98">
        <v>3.00000003270977E+19</v>
      </c>
      <c r="G119" s="98">
        <v>131249116970</v>
      </c>
      <c r="H119" s="98" t="s">
        <v>626</v>
      </c>
      <c r="I119" s="98" t="s">
        <v>612</v>
      </c>
      <c r="J119" s="99">
        <v>44062</v>
      </c>
      <c r="K119" s="99">
        <v>44049</v>
      </c>
      <c r="L119" s="98" t="s">
        <v>613</v>
      </c>
      <c r="M119" s="98" t="s">
        <v>72</v>
      </c>
      <c r="N119" s="98">
        <v>87821467091</v>
      </c>
      <c r="O119" s="98" t="s">
        <v>1454</v>
      </c>
      <c r="P119" s="98" t="s">
        <v>1455</v>
      </c>
      <c r="Q119" s="98" t="s">
        <v>34</v>
      </c>
      <c r="R119" s="82" t="s">
        <v>1231</v>
      </c>
    </row>
    <row r="120" spans="1:18" s="96" customFormat="1">
      <c r="A120" s="98" t="s">
        <v>57</v>
      </c>
      <c r="B120" s="98">
        <v>25</v>
      </c>
      <c r="C120" s="98" t="s">
        <v>81</v>
      </c>
      <c r="D120" s="98" t="s">
        <v>101</v>
      </c>
      <c r="E120" s="98">
        <v>3.0000000326937698E+19</v>
      </c>
      <c r="F120" s="98">
        <v>3.0000000322835599E+19</v>
      </c>
      <c r="G120" s="98">
        <v>131232155275</v>
      </c>
      <c r="H120" s="98" t="s">
        <v>626</v>
      </c>
      <c r="I120" s="98" t="s">
        <v>612</v>
      </c>
      <c r="J120" s="99">
        <v>44046</v>
      </c>
      <c r="K120" s="99">
        <v>43955</v>
      </c>
      <c r="L120" s="98" t="s">
        <v>613</v>
      </c>
      <c r="M120" s="98" t="s">
        <v>72</v>
      </c>
      <c r="N120" s="98">
        <v>85235329528</v>
      </c>
      <c r="O120" s="98" t="s">
        <v>1456</v>
      </c>
      <c r="P120" s="98" t="s">
        <v>1457</v>
      </c>
      <c r="Q120" s="98" t="s">
        <v>34</v>
      </c>
      <c r="R120" s="82" t="s">
        <v>1231</v>
      </c>
    </row>
    <row r="121" spans="1:18" s="96" customFormat="1">
      <c r="A121" s="98" t="s">
        <v>57</v>
      </c>
      <c r="B121" s="98">
        <v>25</v>
      </c>
      <c r="C121" s="98" t="s">
        <v>81</v>
      </c>
      <c r="D121" s="98" t="s">
        <v>101</v>
      </c>
      <c r="E121" s="98">
        <v>3.0000000328305701E+19</v>
      </c>
      <c r="F121" s="98">
        <v>3.00000003231708E+19</v>
      </c>
      <c r="G121" s="98">
        <v>131244103391</v>
      </c>
      <c r="H121" s="98" t="s">
        <v>1458</v>
      </c>
      <c r="I121" s="98" t="s">
        <v>1458</v>
      </c>
      <c r="J121" s="99">
        <v>44075</v>
      </c>
      <c r="K121" s="99">
        <v>43964</v>
      </c>
      <c r="L121" s="98" t="s">
        <v>72</v>
      </c>
      <c r="M121" s="98" t="s">
        <v>72</v>
      </c>
      <c r="N121" s="98">
        <v>81214490843</v>
      </c>
      <c r="O121" s="98" t="s">
        <v>1459</v>
      </c>
      <c r="P121" s="98" t="s">
        <v>1460</v>
      </c>
      <c r="Q121" s="98" t="s">
        <v>34</v>
      </c>
      <c r="R121" s="82" t="s">
        <v>116</v>
      </c>
    </row>
    <row r="122" spans="1:18" s="96" customFormat="1">
      <c r="A122" s="98" t="s">
        <v>57</v>
      </c>
      <c r="B122" s="98">
        <v>25</v>
      </c>
      <c r="C122" s="98" t="s">
        <v>81</v>
      </c>
      <c r="D122" s="98" t="s">
        <v>101</v>
      </c>
      <c r="E122" s="98">
        <v>3.00000003287774E+19</v>
      </c>
      <c r="F122" s="98">
        <v>3.0000000323657302E+19</v>
      </c>
      <c r="G122" s="98">
        <v>131232155049</v>
      </c>
      <c r="H122" s="98" t="s">
        <v>617</v>
      </c>
      <c r="I122" s="98" t="s">
        <v>651</v>
      </c>
      <c r="J122" s="99">
        <v>44085</v>
      </c>
      <c r="K122" s="99">
        <v>43979</v>
      </c>
      <c r="L122" s="98" t="s">
        <v>613</v>
      </c>
      <c r="M122" s="98" t="s">
        <v>72</v>
      </c>
      <c r="N122" s="98">
        <v>87729001404</v>
      </c>
      <c r="O122" s="98" t="s">
        <v>1461</v>
      </c>
      <c r="P122" s="98" t="s">
        <v>1462</v>
      </c>
      <c r="Q122" s="98" t="s">
        <v>34</v>
      </c>
      <c r="R122" s="82" t="s">
        <v>1231</v>
      </c>
    </row>
    <row r="123" spans="1:18" s="96" customFormat="1">
      <c r="A123" s="98" t="s">
        <v>57</v>
      </c>
      <c r="B123" s="98">
        <v>25</v>
      </c>
      <c r="C123" s="98" t="s">
        <v>81</v>
      </c>
      <c r="D123" s="98" t="s">
        <v>101</v>
      </c>
      <c r="E123" s="98">
        <v>3.0000000329473602E+19</v>
      </c>
      <c r="F123" s="98">
        <v>3.0000000326067401E+19</v>
      </c>
      <c r="G123" s="98">
        <v>131247101356</v>
      </c>
      <c r="H123" s="98" t="s">
        <v>1463</v>
      </c>
      <c r="I123" s="98" t="s">
        <v>656</v>
      </c>
      <c r="J123" s="99">
        <v>44103</v>
      </c>
      <c r="K123" s="99">
        <v>44028</v>
      </c>
      <c r="L123" s="98" t="s">
        <v>72</v>
      </c>
      <c r="M123" s="98" t="s">
        <v>72</v>
      </c>
      <c r="N123" s="98">
        <v>87729112007</v>
      </c>
      <c r="O123" s="98" t="s">
        <v>1464</v>
      </c>
      <c r="P123" s="98" t="s">
        <v>1465</v>
      </c>
      <c r="Q123" s="98" t="s">
        <v>34</v>
      </c>
      <c r="R123" s="82" t="s">
        <v>116</v>
      </c>
    </row>
    <row r="124" spans="1:18" s="96" customFormat="1">
      <c r="A124" s="98" t="s">
        <v>57</v>
      </c>
      <c r="B124" s="98">
        <v>25</v>
      </c>
      <c r="C124" s="98" t="s">
        <v>81</v>
      </c>
      <c r="D124" s="98" t="s">
        <v>101</v>
      </c>
      <c r="E124" s="98">
        <v>3.00000003285823E+19</v>
      </c>
      <c r="F124" s="98">
        <v>3.00000003240168E+19</v>
      </c>
      <c r="G124" s="98">
        <v>131249101551</v>
      </c>
      <c r="H124" s="98" t="s">
        <v>617</v>
      </c>
      <c r="I124" s="98" t="s">
        <v>1466</v>
      </c>
      <c r="J124" s="99">
        <v>44081</v>
      </c>
      <c r="K124" s="99">
        <v>43986</v>
      </c>
      <c r="L124" s="98" t="s">
        <v>72</v>
      </c>
      <c r="M124" s="98" t="s">
        <v>72</v>
      </c>
      <c r="N124" s="98">
        <v>81225246031</v>
      </c>
      <c r="O124" s="98" t="s">
        <v>1467</v>
      </c>
      <c r="P124" s="98" t="s">
        <v>1468</v>
      </c>
      <c r="Q124" s="98" t="s">
        <v>34</v>
      </c>
      <c r="R124" s="82" t="s">
        <v>116</v>
      </c>
    </row>
    <row r="125" spans="1:18" s="96" customFormat="1">
      <c r="A125" s="98" t="s">
        <v>57</v>
      </c>
      <c r="B125" s="98">
        <v>25</v>
      </c>
      <c r="C125" s="98" t="s">
        <v>81</v>
      </c>
      <c r="D125" s="98" t="s">
        <v>101</v>
      </c>
      <c r="E125" s="98">
        <v>3.0000000328460599E+19</v>
      </c>
      <c r="F125" s="98">
        <v>3.0000000319507501E+19</v>
      </c>
      <c r="G125" s="98">
        <v>131232116403</v>
      </c>
      <c r="H125" s="98" t="s">
        <v>612</v>
      </c>
      <c r="I125" s="98" t="s">
        <v>612</v>
      </c>
      <c r="J125" s="99">
        <v>44079</v>
      </c>
      <c r="K125" s="99">
        <v>43859</v>
      </c>
      <c r="L125" s="98" t="s">
        <v>72</v>
      </c>
      <c r="M125" s="98" t="s">
        <v>72</v>
      </c>
      <c r="N125" s="98">
        <v>82219979656</v>
      </c>
      <c r="O125" s="98" t="s">
        <v>1469</v>
      </c>
      <c r="P125" s="98" t="s">
        <v>1470</v>
      </c>
      <c r="Q125" s="98" t="s">
        <v>34</v>
      </c>
      <c r="R125" s="82" t="s">
        <v>116</v>
      </c>
    </row>
    <row r="126" spans="1:18" s="96" customFormat="1">
      <c r="A126" s="98" t="s">
        <v>39</v>
      </c>
      <c r="B126" s="98">
        <v>8</v>
      </c>
      <c r="C126" s="98" t="s">
        <v>375</v>
      </c>
      <c r="D126" s="98" t="s">
        <v>101</v>
      </c>
      <c r="E126" s="98">
        <v>3.00000003269709E+19</v>
      </c>
      <c r="F126" s="98">
        <v>3.00000003248594E+19</v>
      </c>
      <c r="G126" s="98">
        <v>111727161139</v>
      </c>
      <c r="H126" s="98" t="s">
        <v>612</v>
      </c>
      <c r="I126" s="98" t="s">
        <v>612</v>
      </c>
      <c r="J126" s="99">
        <v>44047</v>
      </c>
      <c r="K126" s="99">
        <v>44005</v>
      </c>
      <c r="L126" s="98" t="s">
        <v>72</v>
      </c>
      <c r="M126" s="98" t="s">
        <v>33</v>
      </c>
      <c r="N126" s="98">
        <v>81368270205</v>
      </c>
      <c r="O126" s="98" t="s">
        <v>1471</v>
      </c>
      <c r="P126" s="98" t="s">
        <v>1472</v>
      </c>
      <c r="Q126" s="98" t="s">
        <v>34</v>
      </c>
      <c r="R126" s="82" t="s">
        <v>116</v>
      </c>
    </row>
    <row r="127" spans="1:18" s="96" customFormat="1">
      <c r="A127" s="98" t="s">
        <v>39</v>
      </c>
      <c r="B127" s="98">
        <v>8</v>
      </c>
      <c r="C127" s="98" t="s">
        <v>375</v>
      </c>
      <c r="D127" s="98" t="s">
        <v>101</v>
      </c>
      <c r="E127" s="98">
        <v>3.00000003280662E+19</v>
      </c>
      <c r="F127" s="98">
        <v>3.0000000323528102E+19</v>
      </c>
      <c r="G127" s="98">
        <v>111727153522</v>
      </c>
      <c r="H127" s="98" t="s">
        <v>612</v>
      </c>
      <c r="I127" s="98" t="s">
        <v>612</v>
      </c>
      <c r="J127" s="99">
        <v>44070</v>
      </c>
      <c r="K127" s="99">
        <v>43976</v>
      </c>
      <c r="L127" s="98" t="s">
        <v>613</v>
      </c>
      <c r="M127" s="98" t="s">
        <v>47</v>
      </c>
      <c r="N127" s="98">
        <v>82279095339</v>
      </c>
      <c r="O127" s="98" t="s">
        <v>1473</v>
      </c>
      <c r="P127" s="98" t="s">
        <v>1474</v>
      </c>
      <c r="Q127" s="98" t="s">
        <v>34</v>
      </c>
      <c r="R127" s="82" t="s">
        <v>1231</v>
      </c>
    </row>
    <row r="128" spans="1:18" s="96" customFormat="1">
      <c r="A128" s="98" t="s">
        <v>39</v>
      </c>
      <c r="B128" s="98">
        <v>9</v>
      </c>
      <c r="C128" s="98" t="s">
        <v>311</v>
      </c>
      <c r="D128" s="98" t="s">
        <v>101</v>
      </c>
      <c r="E128" s="98">
        <v>3.0000000328950698E+19</v>
      </c>
      <c r="F128" s="98">
        <v>3.00000003234596E+19</v>
      </c>
      <c r="G128" s="98">
        <v>111801011013</v>
      </c>
      <c r="H128" s="98" t="s">
        <v>612</v>
      </c>
      <c r="I128" s="98" t="s">
        <v>626</v>
      </c>
      <c r="J128" s="99">
        <v>44090</v>
      </c>
      <c r="K128" s="99">
        <v>43973</v>
      </c>
      <c r="L128" s="98" t="s">
        <v>613</v>
      </c>
      <c r="M128" s="98" t="s">
        <v>72</v>
      </c>
      <c r="N128" s="98">
        <v>81368065299</v>
      </c>
      <c r="O128" s="98" t="s">
        <v>1475</v>
      </c>
      <c r="P128" s="98" t="s">
        <v>1476</v>
      </c>
      <c r="Q128" s="98" t="s">
        <v>34</v>
      </c>
      <c r="R128" s="82" t="s">
        <v>1231</v>
      </c>
    </row>
    <row r="129" spans="1:18" s="96" customFormat="1">
      <c r="A129" s="98" t="s">
        <v>39</v>
      </c>
      <c r="B129" s="98">
        <v>9</v>
      </c>
      <c r="C129" s="98" t="s">
        <v>311</v>
      </c>
      <c r="D129" s="98" t="s">
        <v>101</v>
      </c>
      <c r="E129" s="98">
        <v>3.00000003269994E+19</v>
      </c>
      <c r="F129" s="98">
        <v>3.0000000323185598E+19</v>
      </c>
      <c r="G129" s="98">
        <v>111722112276</v>
      </c>
      <c r="H129" s="98" t="s">
        <v>612</v>
      </c>
      <c r="I129" s="98" t="s">
        <v>612</v>
      </c>
      <c r="J129" s="99">
        <v>44048</v>
      </c>
      <c r="K129" s="99">
        <v>43964</v>
      </c>
      <c r="L129" s="98" t="s">
        <v>613</v>
      </c>
      <c r="M129" s="98" t="s">
        <v>33</v>
      </c>
      <c r="N129" s="98" t="s">
        <v>1244</v>
      </c>
      <c r="O129" s="98" t="s">
        <v>1477</v>
      </c>
      <c r="P129" s="98" t="s">
        <v>1478</v>
      </c>
      <c r="Q129" s="98" t="s">
        <v>34</v>
      </c>
      <c r="R129" s="82" t="s">
        <v>1231</v>
      </c>
    </row>
    <row r="130" spans="1:18" s="96" customFormat="1">
      <c r="A130" s="98" t="s">
        <v>39</v>
      </c>
      <c r="B130" s="98">
        <v>9</v>
      </c>
      <c r="C130" s="98" t="s">
        <v>311</v>
      </c>
      <c r="D130" s="98" t="s">
        <v>101</v>
      </c>
      <c r="E130" s="98">
        <v>3.0000000327804101E+19</v>
      </c>
      <c r="F130" s="98">
        <v>3.0000000324375699E+19</v>
      </c>
      <c r="G130" s="98">
        <v>111722109616</v>
      </c>
      <c r="H130" s="98" t="s">
        <v>612</v>
      </c>
      <c r="I130" s="98" t="s">
        <v>1479</v>
      </c>
      <c r="J130" s="99">
        <v>44062</v>
      </c>
      <c r="K130" s="99">
        <v>43994</v>
      </c>
      <c r="L130" s="98" t="s">
        <v>72</v>
      </c>
      <c r="M130" s="98" t="s">
        <v>72</v>
      </c>
      <c r="N130" s="98">
        <v>81299882687</v>
      </c>
      <c r="O130" s="98" t="s">
        <v>1480</v>
      </c>
      <c r="P130" s="98" t="s">
        <v>1481</v>
      </c>
      <c r="Q130" s="98" t="s">
        <v>34</v>
      </c>
      <c r="R130" s="82" t="s">
        <v>116</v>
      </c>
    </row>
    <row r="131" spans="1:18" s="96" customFormat="1">
      <c r="A131" s="98" t="s">
        <v>39</v>
      </c>
      <c r="B131" s="98">
        <v>9</v>
      </c>
      <c r="C131" s="98" t="s">
        <v>311</v>
      </c>
      <c r="D131" s="98" t="s">
        <v>101</v>
      </c>
      <c r="E131" s="98">
        <v>3.0000000328329601E+19</v>
      </c>
      <c r="F131" s="98">
        <v>3.0000000328288399E+19</v>
      </c>
      <c r="G131" s="98">
        <v>111734103879</v>
      </c>
      <c r="H131" s="98" t="s">
        <v>626</v>
      </c>
      <c r="I131" s="98" t="s">
        <v>635</v>
      </c>
      <c r="J131" s="99">
        <v>44075</v>
      </c>
      <c r="K131" s="99">
        <v>44074</v>
      </c>
      <c r="L131" s="98" t="s">
        <v>72</v>
      </c>
      <c r="M131" s="98" t="s">
        <v>33</v>
      </c>
      <c r="N131" s="98">
        <v>85216228095</v>
      </c>
      <c r="O131" s="98" t="s">
        <v>1482</v>
      </c>
      <c r="P131" s="98" t="s">
        <v>1483</v>
      </c>
      <c r="Q131" s="98" t="s">
        <v>34</v>
      </c>
      <c r="R131" s="82" t="s">
        <v>116</v>
      </c>
    </row>
    <row r="132" spans="1:18" s="96" customFormat="1">
      <c r="A132" s="98" t="s">
        <v>48</v>
      </c>
      <c r="B132" s="98">
        <v>14</v>
      </c>
      <c r="C132" s="98" t="s">
        <v>419</v>
      </c>
      <c r="D132" s="98" t="s">
        <v>155</v>
      </c>
      <c r="E132" s="98">
        <v>3.0000000329756598E+19</v>
      </c>
      <c r="F132" s="98">
        <v>3.0000000327259398E+19</v>
      </c>
      <c r="G132" s="102">
        <v>121602102152</v>
      </c>
      <c r="H132" s="98" t="s">
        <v>175</v>
      </c>
      <c r="I132" s="98" t="s">
        <v>175</v>
      </c>
      <c r="J132" s="99">
        <v>44109</v>
      </c>
      <c r="K132" s="99">
        <v>44053</v>
      </c>
      <c r="L132" s="98" t="s">
        <v>72</v>
      </c>
      <c r="M132" s="98" t="s">
        <v>47</v>
      </c>
      <c r="N132" s="98">
        <v>82111170567</v>
      </c>
      <c r="O132" s="98" t="s">
        <v>1484</v>
      </c>
      <c r="P132" s="98" t="s">
        <v>1485</v>
      </c>
      <c r="Q132" s="98" t="s">
        <v>34</v>
      </c>
      <c r="R132" s="82" t="s">
        <v>116</v>
      </c>
    </row>
    <row r="133" spans="1:18" s="96" customFormat="1">
      <c r="A133" s="98" t="s">
        <v>39</v>
      </c>
      <c r="B133" s="98">
        <v>6</v>
      </c>
      <c r="C133" s="98" t="s">
        <v>42</v>
      </c>
      <c r="D133" s="98" t="s">
        <v>155</v>
      </c>
      <c r="E133" s="98">
        <v>3.0000000330285101E+19</v>
      </c>
      <c r="F133" s="98">
        <v>3.0000000318748901E+19</v>
      </c>
      <c r="G133" s="102">
        <v>111716139601</v>
      </c>
      <c r="H133" s="98" t="s">
        <v>175</v>
      </c>
      <c r="I133" s="98" t="s">
        <v>175</v>
      </c>
      <c r="J133" s="99">
        <v>44124</v>
      </c>
      <c r="K133" s="99">
        <v>43838</v>
      </c>
      <c r="L133" s="98" t="s">
        <v>72</v>
      </c>
      <c r="M133" s="98" t="s">
        <v>72</v>
      </c>
      <c r="N133" s="98">
        <v>89608165187</v>
      </c>
      <c r="O133" s="98" t="s">
        <v>1486</v>
      </c>
      <c r="P133" s="98" t="s">
        <v>1487</v>
      </c>
      <c r="Q133" s="98" t="s">
        <v>34</v>
      </c>
      <c r="R133" s="82" t="s">
        <v>116</v>
      </c>
    </row>
    <row r="134" spans="1:18" s="96" customFormat="1">
      <c r="A134" s="98" t="s">
        <v>48</v>
      </c>
      <c r="B134" s="98">
        <v>15</v>
      </c>
      <c r="C134" s="98" t="s">
        <v>78</v>
      </c>
      <c r="D134" s="98" t="s">
        <v>155</v>
      </c>
      <c r="E134" s="98">
        <v>3.0000000330162901E+19</v>
      </c>
      <c r="F134" s="98">
        <v>3.00000003192214E+19</v>
      </c>
      <c r="G134" s="102">
        <v>122516209446</v>
      </c>
      <c r="H134" s="98" t="s">
        <v>175</v>
      </c>
      <c r="I134" s="98" t="s">
        <v>175</v>
      </c>
      <c r="J134" s="99">
        <v>44120</v>
      </c>
      <c r="K134" s="99">
        <v>43851</v>
      </c>
      <c r="L134" s="98" t="s">
        <v>72</v>
      </c>
      <c r="M134" s="98" t="s">
        <v>47</v>
      </c>
      <c r="N134" s="98">
        <v>82110352898</v>
      </c>
      <c r="O134" s="98" t="s">
        <v>1488</v>
      </c>
      <c r="P134" s="98" t="s">
        <v>1489</v>
      </c>
      <c r="Q134" s="98" t="s">
        <v>34</v>
      </c>
      <c r="R134" s="82" t="s">
        <v>116</v>
      </c>
    </row>
    <row r="135" spans="1:18" s="96" customFormat="1">
      <c r="A135" s="98" t="s">
        <v>48</v>
      </c>
      <c r="B135" s="98">
        <v>14</v>
      </c>
      <c r="C135" s="98" t="s">
        <v>419</v>
      </c>
      <c r="D135" s="98" t="s">
        <v>155</v>
      </c>
      <c r="E135" s="98">
        <v>3.0000000329499398E+19</v>
      </c>
      <c r="F135" s="98">
        <v>3.00000003210134E+19</v>
      </c>
      <c r="G135" s="102">
        <v>121602125233</v>
      </c>
      <c r="H135" s="98" t="s">
        <v>175</v>
      </c>
      <c r="I135" s="98" t="s">
        <v>175</v>
      </c>
      <c r="J135" s="99">
        <v>44106</v>
      </c>
      <c r="K135" s="99">
        <v>43907</v>
      </c>
      <c r="L135" s="98" t="s">
        <v>72</v>
      </c>
      <c r="M135" s="98" t="s">
        <v>47</v>
      </c>
      <c r="N135" s="98">
        <v>81290880049</v>
      </c>
      <c r="O135" s="98" t="s">
        <v>1490</v>
      </c>
      <c r="P135" s="98" t="s">
        <v>1491</v>
      </c>
      <c r="Q135" s="98" t="s">
        <v>34</v>
      </c>
      <c r="R135" s="82" t="s">
        <v>116</v>
      </c>
    </row>
    <row r="136" spans="1:18" s="96" customFormat="1">
      <c r="A136" s="98" t="s">
        <v>48</v>
      </c>
      <c r="B136" s="98">
        <v>14</v>
      </c>
      <c r="C136" s="98" t="s">
        <v>419</v>
      </c>
      <c r="D136" s="98" t="s">
        <v>155</v>
      </c>
      <c r="E136" s="98">
        <v>3.0000000330533601E+19</v>
      </c>
      <c r="F136" s="98">
        <v>3.0000000318265299E+19</v>
      </c>
      <c r="G136" s="102">
        <v>122604210289</v>
      </c>
      <c r="H136" s="98" t="s">
        <v>175</v>
      </c>
      <c r="I136" s="98" t="s">
        <v>175</v>
      </c>
      <c r="J136" s="99">
        <v>44132</v>
      </c>
      <c r="K136" s="99">
        <v>43817</v>
      </c>
      <c r="L136" s="98" t="s">
        <v>72</v>
      </c>
      <c r="M136" s="98" t="s">
        <v>33</v>
      </c>
      <c r="N136" s="98">
        <v>83806619346</v>
      </c>
      <c r="O136" s="98" t="s">
        <v>1492</v>
      </c>
      <c r="P136" s="98" t="s">
        <v>1493</v>
      </c>
      <c r="Q136" s="98" t="s">
        <v>34</v>
      </c>
      <c r="R136" s="82" t="s">
        <v>116</v>
      </c>
    </row>
    <row r="137" spans="1:18" s="96" customFormat="1">
      <c r="A137" s="98" t="s">
        <v>48</v>
      </c>
      <c r="B137" s="98">
        <v>18</v>
      </c>
      <c r="C137" s="98" t="s">
        <v>84</v>
      </c>
      <c r="D137" s="98" t="s">
        <v>155</v>
      </c>
      <c r="E137" s="98">
        <v>3.00000003301103E+19</v>
      </c>
      <c r="F137" s="98">
        <v>3.0000000326722302E+19</v>
      </c>
      <c r="G137" s="102">
        <v>123418304670</v>
      </c>
      <c r="H137" s="98" t="s">
        <v>175</v>
      </c>
      <c r="I137" s="98" t="s">
        <v>175</v>
      </c>
      <c r="J137" s="99">
        <v>44120</v>
      </c>
      <c r="K137" s="99">
        <v>44046</v>
      </c>
      <c r="L137" s="98" t="s">
        <v>72</v>
      </c>
      <c r="M137" s="98" t="s">
        <v>72</v>
      </c>
      <c r="N137" s="98">
        <v>81317197847</v>
      </c>
      <c r="O137" s="98" t="s">
        <v>1494</v>
      </c>
      <c r="P137" s="98" t="s">
        <v>1495</v>
      </c>
      <c r="Q137" s="98" t="s">
        <v>34</v>
      </c>
      <c r="R137" s="82" t="s">
        <v>116</v>
      </c>
    </row>
    <row r="138" spans="1:18" s="96" customFormat="1">
      <c r="A138" s="98" t="s">
        <v>39</v>
      </c>
      <c r="B138" s="98">
        <v>6</v>
      </c>
      <c r="C138" s="98" t="s">
        <v>42</v>
      </c>
      <c r="D138" s="98" t="s">
        <v>155</v>
      </c>
      <c r="E138" s="98">
        <v>3.00000003295691E+19</v>
      </c>
      <c r="F138" s="98">
        <v>3.0000000326926402E+19</v>
      </c>
      <c r="G138" s="102">
        <v>111716129931</v>
      </c>
      <c r="H138" s="98" t="s">
        <v>175</v>
      </c>
      <c r="I138" s="98" t="s">
        <v>175</v>
      </c>
      <c r="J138" s="99">
        <v>44105</v>
      </c>
      <c r="K138" s="99">
        <v>44049</v>
      </c>
      <c r="L138" s="98" t="s">
        <v>72</v>
      </c>
      <c r="M138" s="98" t="s">
        <v>33</v>
      </c>
      <c r="N138" s="98">
        <v>81213623706</v>
      </c>
      <c r="O138" s="98" t="s">
        <v>1496</v>
      </c>
      <c r="P138" s="98" t="s">
        <v>1497</v>
      </c>
      <c r="Q138" s="98" t="s">
        <v>34</v>
      </c>
      <c r="R138" s="82" t="s">
        <v>116</v>
      </c>
    </row>
    <row r="139" spans="1:18" s="96" customFormat="1">
      <c r="A139" s="98" t="s">
        <v>48</v>
      </c>
      <c r="B139" s="98">
        <v>19</v>
      </c>
      <c r="C139" s="98" t="s">
        <v>89</v>
      </c>
      <c r="D139" s="98" t="s">
        <v>155</v>
      </c>
      <c r="E139" s="98">
        <v>3.0000000329986101E+19</v>
      </c>
      <c r="F139" s="98">
        <v>3.0000000326821298E+19</v>
      </c>
      <c r="G139" s="102">
        <v>122370300873</v>
      </c>
      <c r="H139" s="98" t="s">
        <v>175</v>
      </c>
      <c r="I139" s="98" t="s">
        <v>175</v>
      </c>
      <c r="J139" s="99">
        <v>44117</v>
      </c>
      <c r="K139" s="99">
        <v>44055</v>
      </c>
      <c r="L139" s="98" t="s">
        <v>72</v>
      </c>
      <c r="M139" s="98" t="s">
        <v>47</v>
      </c>
      <c r="N139" s="98">
        <v>2129888006</v>
      </c>
      <c r="O139" s="98" t="s">
        <v>1498</v>
      </c>
      <c r="P139" s="98" t="s">
        <v>1499</v>
      </c>
      <c r="Q139" s="98" t="s">
        <v>34</v>
      </c>
      <c r="R139" s="82" t="s">
        <v>116</v>
      </c>
    </row>
    <row r="140" spans="1:18" s="96" customFormat="1">
      <c r="A140" s="98" t="s">
        <v>51</v>
      </c>
      <c r="B140" s="98">
        <v>60</v>
      </c>
      <c r="C140" s="98" t="s">
        <v>567</v>
      </c>
      <c r="D140" s="98" t="s">
        <v>155</v>
      </c>
      <c r="E140" s="98">
        <v>3.00000003297205E+19</v>
      </c>
      <c r="F140" s="98">
        <v>3.0000000317660402E+19</v>
      </c>
      <c r="G140" s="102">
        <v>172922200577</v>
      </c>
      <c r="H140" s="98" t="s">
        <v>175</v>
      </c>
      <c r="I140" s="98" t="s">
        <v>175</v>
      </c>
      <c r="J140" s="99">
        <v>44130</v>
      </c>
      <c r="K140" s="99">
        <v>43791</v>
      </c>
      <c r="L140" s="98" t="s">
        <v>72</v>
      </c>
      <c r="M140" s="98" t="s">
        <v>72</v>
      </c>
      <c r="N140" s="98">
        <v>8114879682</v>
      </c>
      <c r="O140" s="98" t="s">
        <v>1500</v>
      </c>
      <c r="P140" s="98" t="s">
        <v>1501</v>
      </c>
      <c r="Q140" s="98" t="s">
        <v>34</v>
      </c>
      <c r="R140" s="82" t="s">
        <v>116</v>
      </c>
    </row>
    <row r="141" spans="1:18" s="96" customFormat="1">
      <c r="A141" s="98" t="s">
        <v>51</v>
      </c>
      <c r="B141" s="98">
        <v>60</v>
      </c>
      <c r="C141" s="98" t="s">
        <v>567</v>
      </c>
      <c r="D141" s="98" t="s">
        <v>155</v>
      </c>
      <c r="E141" s="98">
        <v>3.0000000330308002E+19</v>
      </c>
      <c r="F141" s="98">
        <v>3.0000000318088102E+19</v>
      </c>
      <c r="G141" s="102">
        <v>172905810982</v>
      </c>
      <c r="H141" s="98" t="s">
        <v>175</v>
      </c>
      <c r="I141" s="98" t="s">
        <v>175</v>
      </c>
      <c r="J141" s="99">
        <v>44125</v>
      </c>
      <c r="K141" s="99">
        <v>43809</v>
      </c>
      <c r="L141" s="98" t="s">
        <v>72</v>
      </c>
      <c r="M141" s="98" t="s">
        <v>72</v>
      </c>
      <c r="N141" s="98">
        <v>82198549259</v>
      </c>
      <c r="O141" s="98" t="s">
        <v>1502</v>
      </c>
      <c r="P141" s="98" t="s">
        <v>1503</v>
      </c>
      <c r="Q141" s="98" t="s">
        <v>34</v>
      </c>
      <c r="R141" s="82" t="s">
        <v>116</v>
      </c>
    </row>
    <row r="142" spans="1:18" s="96" customFormat="1">
      <c r="A142" s="98" t="s">
        <v>46</v>
      </c>
      <c r="B142" s="98">
        <v>35</v>
      </c>
      <c r="C142" s="98" t="s">
        <v>201</v>
      </c>
      <c r="D142" s="98" t="s">
        <v>155</v>
      </c>
      <c r="E142" s="98">
        <v>3.0000000329853899E+19</v>
      </c>
      <c r="F142" s="98">
        <v>3.0000000328992698E+19</v>
      </c>
      <c r="G142" s="102">
        <v>152606202101</v>
      </c>
      <c r="H142" s="98" t="s">
        <v>175</v>
      </c>
      <c r="I142" s="98" t="s">
        <v>175</v>
      </c>
      <c r="J142" s="99">
        <v>44112</v>
      </c>
      <c r="K142" s="99">
        <v>44091</v>
      </c>
      <c r="L142" s="98" t="s">
        <v>72</v>
      </c>
      <c r="M142" s="98" t="s">
        <v>72</v>
      </c>
      <c r="N142" s="98">
        <v>81335117267</v>
      </c>
      <c r="O142" s="98" t="s">
        <v>1504</v>
      </c>
      <c r="P142" s="98" t="s">
        <v>1505</v>
      </c>
      <c r="Q142" s="98" t="s">
        <v>34</v>
      </c>
      <c r="R142" s="82" t="s">
        <v>116</v>
      </c>
    </row>
    <row r="143" spans="1:18" s="96" customFormat="1">
      <c r="A143" s="98" t="s">
        <v>46</v>
      </c>
      <c r="B143" s="98">
        <v>40</v>
      </c>
      <c r="C143" s="98" t="s">
        <v>580</v>
      </c>
      <c r="D143" s="98" t="s">
        <v>155</v>
      </c>
      <c r="E143" s="98">
        <v>3.0000000329848201E+19</v>
      </c>
      <c r="F143" s="98">
        <v>3.0000000329581498E+19</v>
      </c>
      <c r="G143" s="102">
        <v>152504307179</v>
      </c>
      <c r="H143" s="98" t="s">
        <v>175</v>
      </c>
      <c r="I143" s="98" t="s">
        <v>175</v>
      </c>
      <c r="J143" s="99">
        <v>44111</v>
      </c>
      <c r="K143" s="99">
        <v>44104</v>
      </c>
      <c r="L143" s="98" t="s">
        <v>72</v>
      </c>
      <c r="M143" s="98" t="s">
        <v>72</v>
      </c>
      <c r="N143" s="98">
        <v>82133005256</v>
      </c>
      <c r="O143" s="98" t="s">
        <v>1506</v>
      </c>
      <c r="P143" s="98" t="s">
        <v>1507</v>
      </c>
      <c r="Q143" s="98" t="s">
        <v>34</v>
      </c>
      <c r="R143" s="82" t="s">
        <v>116</v>
      </c>
    </row>
    <row r="144" spans="1:18" s="96" customFormat="1">
      <c r="A144" s="98" t="s">
        <v>51</v>
      </c>
      <c r="B144" s="98">
        <v>61</v>
      </c>
      <c r="C144" s="98" t="s">
        <v>1508</v>
      </c>
      <c r="D144" s="98" t="s">
        <v>155</v>
      </c>
      <c r="E144" s="98">
        <v>3.0000000329636E+19</v>
      </c>
      <c r="F144" s="98">
        <v>3.0000000329321099E+19</v>
      </c>
      <c r="G144" s="102">
        <v>172910218064</v>
      </c>
      <c r="H144" s="98" t="s">
        <v>175</v>
      </c>
      <c r="I144" s="98" t="s">
        <v>175</v>
      </c>
      <c r="J144" s="99">
        <v>44105</v>
      </c>
      <c r="K144" s="99">
        <v>44098</v>
      </c>
      <c r="L144" s="98" t="s">
        <v>72</v>
      </c>
      <c r="M144" s="98" t="s">
        <v>72</v>
      </c>
      <c r="N144" s="98">
        <v>81298997440</v>
      </c>
      <c r="O144" s="98" t="s">
        <v>1509</v>
      </c>
      <c r="P144" s="98" t="s">
        <v>1510</v>
      </c>
      <c r="Q144" s="98" t="s">
        <v>34</v>
      </c>
      <c r="R144" s="82" t="s">
        <v>116</v>
      </c>
    </row>
    <row r="145" spans="1:18" s="96" customFormat="1">
      <c r="A145" s="98" t="s">
        <v>51</v>
      </c>
      <c r="B145" s="98">
        <v>61</v>
      </c>
      <c r="C145" s="98" t="s">
        <v>1508</v>
      </c>
      <c r="D145" s="98" t="s">
        <v>155</v>
      </c>
      <c r="E145" s="98">
        <v>3.0000000330079199E+19</v>
      </c>
      <c r="F145" s="98">
        <v>3.0000000323086598E+19</v>
      </c>
      <c r="G145" s="102">
        <v>172910213155</v>
      </c>
      <c r="H145" s="98" t="s">
        <v>175</v>
      </c>
      <c r="I145" s="98" t="s">
        <v>175</v>
      </c>
      <c r="J145" s="99">
        <v>44120</v>
      </c>
      <c r="K145" s="99">
        <v>43971</v>
      </c>
      <c r="L145" s="98" t="s">
        <v>72</v>
      </c>
      <c r="M145" s="98" t="s">
        <v>72</v>
      </c>
      <c r="N145" s="98">
        <v>82399628585</v>
      </c>
      <c r="O145" s="98" t="s">
        <v>1511</v>
      </c>
      <c r="P145" s="98" t="s">
        <v>1512</v>
      </c>
      <c r="Q145" s="98" t="s">
        <v>34</v>
      </c>
      <c r="R145" s="82" t="s">
        <v>116</v>
      </c>
    </row>
    <row r="146" spans="1:18" s="96" customFormat="1">
      <c r="A146" s="98" t="s">
        <v>39</v>
      </c>
      <c r="B146" s="98">
        <v>3</v>
      </c>
      <c r="C146" s="98" t="s">
        <v>890</v>
      </c>
      <c r="D146" s="98" t="s">
        <v>155</v>
      </c>
      <c r="E146" s="98">
        <v>3.0000000330040001E+19</v>
      </c>
      <c r="F146" s="98">
        <v>3.0000000322258199E+19</v>
      </c>
      <c r="G146" s="102">
        <v>111336100046</v>
      </c>
      <c r="H146" s="98" t="s">
        <v>175</v>
      </c>
      <c r="I146" s="98" t="s">
        <v>175</v>
      </c>
      <c r="J146" s="99">
        <v>44118</v>
      </c>
      <c r="K146" s="99">
        <v>43949</v>
      </c>
      <c r="L146" s="98" t="s">
        <v>72</v>
      </c>
      <c r="M146" s="98" t="s">
        <v>47</v>
      </c>
      <c r="N146" s="98">
        <v>8126566006</v>
      </c>
      <c r="O146" s="98" t="s">
        <v>1513</v>
      </c>
      <c r="P146" s="98" t="s">
        <v>1514</v>
      </c>
      <c r="Q146" s="98" t="s">
        <v>34</v>
      </c>
      <c r="R146" s="82" t="s">
        <v>116</v>
      </c>
    </row>
    <row r="147" spans="1:18" s="96" customFormat="1">
      <c r="A147" s="98" t="s">
        <v>39</v>
      </c>
      <c r="B147" s="98">
        <v>3</v>
      </c>
      <c r="C147" s="98" t="s">
        <v>890</v>
      </c>
      <c r="D147" s="98" t="s">
        <v>155</v>
      </c>
      <c r="E147" s="98">
        <v>3.0000000330394399E+19</v>
      </c>
      <c r="F147" s="98">
        <v>3.0000000318901101E+19</v>
      </c>
      <c r="G147" s="102">
        <v>111311111490</v>
      </c>
      <c r="H147" s="98" t="s">
        <v>175</v>
      </c>
      <c r="I147" s="98" t="s">
        <v>175</v>
      </c>
      <c r="J147" s="99">
        <v>44130</v>
      </c>
      <c r="K147" s="99">
        <v>43848</v>
      </c>
      <c r="L147" s="98" t="s">
        <v>72</v>
      </c>
      <c r="M147" s="98" t="s">
        <v>33</v>
      </c>
      <c r="N147" s="98">
        <v>82167872473</v>
      </c>
      <c r="O147" s="98" t="s">
        <v>1515</v>
      </c>
      <c r="P147" s="98" t="s">
        <v>1516</v>
      </c>
      <c r="Q147" s="98" t="s">
        <v>34</v>
      </c>
      <c r="R147" s="82" t="s">
        <v>116</v>
      </c>
    </row>
    <row r="148" spans="1:18" s="96" customFormat="1">
      <c r="A148" s="98" t="s">
        <v>28</v>
      </c>
      <c r="B148" s="98">
        <v>33</v>
      </c>
      <c r="C148" s="98" t="s">
        <v>841</v>
      </c>
      <c r="D148" s="98" t="s">
        <v>155</v>
      </c>
      <c r="E148" s="98">
        <v>3.0000000328802701E+19</v>
      </c>
      <c r="F148" s="98">
        <v>3.0000000328377201E+19</v>
      </c>
      <c r="G148" s="102">
        <v>146130112604</v>
      </c>
      <c r="H148" s="98" t="s">
        <v>175</v>
      </c>
      <c r="I148" s="98" t="s">
        <v>175</v>
      </c>
      <c r="J148" s="99">
        <v>44113</v>
      </c>
      <c r="K148" s="99">
        <v>44079</v>
      </c>
      <c r="L148" s="98" t="s">
        <v>72</v>
      </c>
      <c r="M148" s="98" t="s">
        <v>72</v>
      </c>
      <c r="N148" s="98">
        <v>811483677</v>
      </c>
      <c r="O148" s="98" t="s">
        <v>1517</v>
      </c>
      <c r="P148" s="98" t="s">
        <v>1518</v>
      </c>
      <c r="Q148" s="98" t="s">
        <v>34</v>
      </c>
      <c r="R148" s="82" t="s">
        <v>116</v>
      </c>
    </row>
    <row r="149" spans="1:18" s="96" customFormat="1">
      <c r="A149" s="98" t="s">
        <v>48</v>
      </c>
      <c r="B149" s="98">
        <v>12</v>
      </c>
      <c r="C149" s="98" t="s">
        <v>88</v>
      </c>
      <c r="D149" s="98" t="s">
        <v>155</v>
      </c>
      <c r="E149" s="98">
        <v>3.0000000329847599E+19</v>
      </c>
      <c r="F149" s="98">
        <v>3.00000003201915E+19</v>
      </c>
      <c r="G149" s="102">
        <v>121715200488</v>
      </c>
      <c r="H149" s="98" t="s">
        <v>175</v>
      </c>
      <c r="I149" s="98" t="s">
        <v>175</v>
      </c>
      <c r="J149" s="99">
        <v>44111</v>
      </c>
      <c r="K149" s="99">
        <v>43882</v>
      </c>
      <c r="L149" s="98" t="s">
        <v>72</v>
      </c>
      <c r="M149" s="98" t="s">
        <v>47</v>
      </c>
      <c r="N149" s="98">
        <v>81807070025</v>
      </c>
      <c r="O149" s="98" t="s">
        <v>1519</v>
      </c>
      <c r="P149" s="98" t="s">
        <v>1520</v>
      </c>
      <c r="Q149" s="98" t="s">
        <v>34</v>
      </c>
      <c r="R149" s="82" t="s">
        <v>116</v>
      </c>
    </row>
    <row r="150" spans="1:18" s="96" customFormat="1">
      <c r="A150" s="98" t="s">
        <v>39</v>
      </c>
      <c r="B150" s="98">
        <v>10</v>
      </c>
      <c r="C150" s="98" t="s">
        <v>1521</v>
      </c>
      <c r="D150" s="98" t="s">
        <v>155</v>
      </c>
      <c r="E150" s="98">
        <v>3.0000000330430001E+19</v>
      </c>
      <c r="F150" s="98">
        <v>3.0000000326979801E+19</v>
      </c>
      <c r="G150" s="102">
        <v>111721127779</v>
      </c>
      <c r="H150" s="98" t="s">
        <v>175</v>
      </c>
      <c r="I150" s="98" t="s">
        <v>175</v>
      </c>
      <c r="J150" s="99">
        <v>44130</v>
      </c>
      <c r="K150" s="99">
        <v>44049</v>
      </c>
      <c r="L150" s="98" t="s">
        <v>72</v>
      </c>
      <c r="M150" s="98" t="s">
        <v>72</v>
      </c>
      <c r="N150" s="98">
        <v>87870674680</v>
      </c>
      <c r="O150" s="98" t="s">
        <v>1522</v>
      </c>
      <c r="P150" s="98" t="s">
        <v>1523</v>
      </c>
      <c r="Q150" s="98" t="s">
        <v>34</v>
      </c>
      <c r="R150" s="82" t="s">
        <v>116</v>
      </c>
    </row>
    <row r="151" spans="1:18" s="96" customFormat="1">
      <c r="A151" s="98" t="s">
        <v>48</v>
      </c>
      <c r="B151" s="98">
        <v>17</v>
      </c>
      <c r="C151" s="98" t="s">
        <v>49</v>
      </c>
      <c r="D151" s="98" t="s">
        <v>155</v>
      </c>
      <c r="E151" s="98">
        <v>3.0000000330391499E+19</v>
      </c>
      <c r="F151" s="98">
        <v>3.0000000323679302E+19</v>
      </c>
      <c r="G151" s="102">
        <v>122401210418</v>
      </c>
      <c r="H151" s="98" t="s">
        <v>175</v>
      </c>
      <c r="I151" s="98" t="s">
        <v>175</v>
      </c>
      <c r="J151" s="99">
        <v>44127</v>
      </c>
      <c r="K151" s="99">
        <v>43980</v>
      </c>
      <c r="L151" s="98" t="s">
        <v>72</v>
      </c>
      <c r="M151" s="98" t="s">
        <v>72</v>
      </c>
      <c r="N151" s="98">
        <v>87772829777</v>
      </c>
      <c r="O151" s="98" t="s">
        <v>1524</v>
      </c>
      <c r="P151" s="98" t="s">
        <v>1525</v>
      </c>
      <c r="Q151" s="98" t="s">
        <v>34</v>
      </c>
      <c r="R151" s="82" t="s">
        <v>116</v>
      </c>
    </row>
    <row r="152" spans="1:18" s="96" customFormat="1">
      <c r="A152" s="98" t="s">
        <v>57</v>
      </c>
      <c r="B152" s="98">
        <v>22</v>
      </c>
      <c r="C152" s="98" t="s">
        <v>812</v>
      </c>
      <c r="D152" s="98" t="s">
        <v>155</v>
      </c>
      <c r="E152" s="98">
        <v>3.0000000329634202E+19</v>
      </c>
      <c r="F152" s="98">
        <v>3.0000000324497699E+19</v>
      </c>
      <c r="G152" s="102">
        <v>131631101692</v>
      </c>
      <c r="H152" s="98" t="s">
        <v>175</v>
      </c>
      <c r="I152" s="98" t="s">
        <v>175</v>
      </c>
      <c r="J152" s="99">
        <v>44105</v>
      </c>
      <c r="K152" s="99">
        <v>43999</v>
      </c>
      <c r="L152" s="98" t="s">
        <v>72</v>
      </c>
      <c r="M152" s="98" t="s">
        <v>72</v>
      </c>
      <c r="N152" s="98">
        <v>81563335516</v>
      </c>
      <c r="O152" s="98" t="s">
        <v>1526</v>
      </c>
      <c r="P152" s="98" t="s">
        <v>1527</v>
      </c>
      <c r="Q152" s="98" t="s">
        <v>34</v>
      </c>
      <c r="R152" s="82" t="s">
        <v>116</v>
      </c>
    </row>
    <row r="153" spans="1:18" s="96" customFormat="1">
      <c r="A153" s="98" t="s">
        <v>57</v>
      </c>
      <c r="B153" s="98">
        <v>22</v>
      </c>
      <c r="C153" s="98" t="s">
        <v>812</v>
      </c>
      <c r="D153" s="98" t="s">
        <v>155</v>
      </c>
      <c r="E153" s="98">
        <v>3.0000000329780601E+19</v>
      </c>
      <c r="F153" s="98">
        <v>3.0000000321994801E+19</v>
      </c>
      <c r="G153" s="102">
        <v>131626155693</v>
      </c>
      <c r="H153" s="98" t="s">
        <v>175</v>
      </c>
      <c r="I153" s="98" t="s">
        <v>175</v>
      </c>
      <c r="J153" s="99">
        <v>44110</v>
      </c>
      <c r="K153" s="99">
        <v>43936</v>
      </c>
      <c r="L153" s="98" t="s">
        <v>72</v>
      </c>
      <c r="M153" s="98" t="s">
        <v>72</v>
      </c>
      <c r="N153" s="98">
        <v>81280403999</v>
      </c>
      <c r="O153" s="98" t="s">
        <v>1528</v>
      </c>
      <c r="P153" s="98" t="s">
        <v>1529</v>
      </c>
      <c r="Q153" s="98" t="s">
        <v>34</v>
      </c>
      <c r="R153" s="82" t="s">
        <v>116</v>
      </c>
    </row>
    <row r="154" spans="1:18" s="96" customFormat="1">
      <c r="A154" s="98" t="s">
        <v>48</v>
      </c>
      <c r="B154" s="98">
        <v>18</v>
      </c>
      <c r="C154" s="98" t="s">
        <v>84</v>
      </c>
      <c r="D154" s="98" t="s">
        <v>155</v>
      </c>
      <c r="E154" s="98">
        <v>3.0000000330103398E+19</v>
      </c>
      <c r="F154" s="98">
        <v>3.0000000327452701E+19</v>
      </c>
      <c r="G154" s="102">
        <v>122429207226</v>
      </c>
      <c r="H154" s="98" t="s">
        <v>175</v>
      </c>
      <c r="I154" s="98" t="s">
        <v>175</v>
      </c>
      <c r="J154" s="99">
        <v>44119</v>
      </c>
      <c r="K154" s="99">
        <v>44055</v>
      </c>
      <c r="L154" s="98" t="s">
        <v>72</v>
      </c>
      <c r="M154" s="98" t="s">
        <v>47</v>
      </c>
      <c r="N154" s="98"/>
      <c r="O154" s="98" t="s">
        <v>1530</v>
      </c>
      <c r="P154" s="98" t="s">
        <v>1531</v>
      </c>
      <c r="Q154" s="98" t="s">
        <v>34</v>
      </c>
      <c r="R154" s="82" t="s">
        <v>116</v>
      </c>
    </row>
    <row r="155" spans="1:18" s="96" customFormat="1">
      <c r="A155" s="98" t="s">
        <v>60</v>
      </c>
      <c r="B155" s="98">
        <v>46</v>
      </c>
      <c r="C155" s="98" t="s">
        <v>102</v>
      </c>
      <c r="D155" s="98" t="s">
        <v>155</v>
      </c>
      <c r="E155" s="98">
        <v>3.0000000329782899E+19</v>
      </c>
      <c r="F155" s="98">
        <v>3.0000000326080401E+19</v>
      </c>
      <c r="G155" s="102">
        <v>162301349746</v>
      </c>
      <c r="H155" s="98" t="s">
        <v>175</v>
      </c>
      <c r="I155" s="98" t="s">
        <v>175</v>
      </c>
      <c r="J155" s="99">
        <v>44109</v>
      </c>
      <c r="K155" s="99">
        <v>44028</v>
      </c>
      <c r="L155" s="98" t="s">
        <v>72</v>
      </c>
      <c r="M155" s="98" t="s">
        <v>72</v>
      </c>
      <c r="N155" s="98">
        <v>82120634777</v>
      </c>
      <c r="O155" s="98" t="s">
        <v>1532</v>
      </c>
      <c r="P155" s="98" t="s">
        <v>1533</v>
      </c>
      <c r="Q155" s="98" t="s">
        <v>34</v>
      </c>
      <c r="R155" s="82" t="s">
        <v>116</v>
      </c>
    </row>
    <row r="156" spans="1:18" s="96" customFormat="1">
      <c r="A156" s="98" t="s">
        <v>28</v>
      </c>
      <c r="B156" s="98">
        <v>27</v>
      </c>
      <c r="C156" s="98" t="s">
        <v>29</v>
      </c>
      <c r="D156" s="98" t="s">
        <v>155</v>
      </c>
      <c r="E156" s="98">
        <v>3.00000003302854E+19</v>
      </c>
      <c r="F156" s="98">
        <v>3.0000000321075102E+19</v>
      </c>
      <c r="G156" s="102">
        <v>142202117040</v>
      </c>
      <c r="H156" s="98" t="s">
        <v>175</v>
      </c>
      <c r="I156" s="98" t="s">
        <v>175</v>
      </c>
      <c r="J156" s="99">
        <v>44125</v>
      </c>
      <c r="K156" s="99">
        <v>43909</v>
      </c>
      <c r="L156" s="98" t="s">
        <v>72</v>
      </c>
      <c r="M156" s="98" t="s">
        <v>72</v>
      </c>
      <c r="N156" s="98">
        <v>85869543550</v>
      </c>
      <c r="O156" s="98" t="s">
        <v>1534</v>
      </c>
      <c r="P156" s="98" t="s">
        <v>1535</v>
      </c>
      <c r="Q156" s="98" t="s">
        <v>34</v>
      </c>
      <c r="R156" s="82" t="s">
        <v>116</v>
      </c>
    </row>
    <row r="157" spans="1:18" s="96" customFormat="1">
      <c r="A157" s="98" t="s">
        <v>28</v>
      </c>
      <c r="B157" s="98">
        <v>27</v>
      </c>
      <c r="C157" s="98" t="s">
        <v>29</v>
      </c>
      <c r="D157" s="98" t="s">
        <v>155</v>
      </c>
      <c r="E157" s="98">
        <v>3.0000000330044801E+19</v>
      </c>
      <c r="F157" s="98">
        <v>3.0000000324341199E+19</v>
      </c>
      <c r="G157" s="102">
        <v>141202107250</v>
      </c>
      <c r="H157" s="98" t="s">
        <v>175</v>
      </c>
      <c r="I157" s="98" t="s">
        <v>175</v>
      </c>
      <c r="J157" s="99">
        <v>44117</v>
      </c>
      <c r="K157" s="99">
        <v>43995</v>
      </c>
      <c r="L157" s="98" t="s">
        <v>72</v>
      </c>
      <c r="M157" s="98" t="s">
        <v>72</v>
      </c>
      <c r="N157" s="98">
        <v>85601139859</v>
      </c>
      <c r="O157" s="98" t="s">
        <v>1536</v>
      </c>
      <c r="P157" s="98" t="s">
        <v>1537</v>
      </c>
      <c r="Q157" s="98" t="s">
        <v>34</v>
      </c>
      <c r="R157" s="82" t="s">
        <v>116</v>
      </c>
    </row>
    <row r="158" spans="1:18" s="96" customFormat="1">
      <c r="A158" s="98" t="s">
        <v>48</v>
      </c>
      <c r="B158" s="98">
        <v>12</v>
      </c>
      <c r="C158" s="98" t="s">
        <v>88</v>
      </c>
      <c r="D158" s="98" t="s">
        <v>155</v>
      </c>
      <c r="E158" s="98">
        <v>3.0000000329966399E+19</v>
      </c>
      <c r="F158" s="98">
        <v>3.0000000326814298E+19</v>
      </c>
      <c r="G158" s="102">
        <v>122712222988</v>
      </c>
      <c r="H158" s="98" t="s">
        <v>175</v>
      </c>
      <c r="I158" s="98" t="s">
        <v>175</v>
      </c>
      <c r="J158" s="99">
        <v>44114</v>
      </c>
      <c r="K158" s="99">
        <v>44042</v>
      </c>
      <c r="L158" s="98" t="s">
        <v>72</v>
      </c>
      <c r="M158" s="98" t="s">
        <v>72</v>
      </c>
      <c r="N158" s="98"/>
      <c r="O158" s="98" t="s">
        <v>1538</v>
      </c>
      <c r="P158" s="98" t="s">
        <v>1539</v>
      </c>
      <c r="Q158" s="98" t="s">
        <v>34</v>
      </c>
      <c r="R158" s="82" t="s">
        <v>116</v>
      </c>
    </row>
    <row r="159" spans="1:18" s="96" customFormat="1">
      <c r="A159" s="98" t="s">
        <v>28</v>
      </c>
      <c r="B159" s="98">
        <v>26</v>
      </c>
      <c r="C159" s="98" t="s">
        <v>70</v>
      </c>
      <c r="D159" s="98" t="s">
        <v>155</v>
      </c>
      <c r="E159" s="98">
        <v>3.0000000330046599E+19</v>
      </c>
      <c r="F159" s="98">
        <v>3.0000000329546699E+19</v>
      </c>
      <c r="G159" s="102">
        <v>143362100793</v>
      </c>
      <c r="H159" s="98" t="s">
        <v>175</v>
      </c>
      <c r="I159" s="98" t="s">
        <v>175</v>
      </c>
      <c r="J159" s="99">
        <v>44118</v>
      </c>
      <c r="K159" s="99">
        <v>44117</v>
      </c>
      <c r="L159" s="98" t="s">
        <v>72</v>
      </c>
      <c r="M159" s="98" t="s">
        <v>72</v>
      </c>
      <c r="N159" s="98">
        <v>85643434375</v>
      </c>
      <c r="O159" s="98" t="s">
        <v>1540</v>
      </c>
      <c r="P159" s="98" t="s">
        <v>1541</v>
      </c>
      <c r="Q159" s="98" t="s">
        <v>34</v>
      </c>
      <c r="R159" s="82" t="s">
        <v>116</v>
      </c>
    </row>
    <row r="160" spans="1:18" s="96" customFormat="1">
      <c r="A160" s="98" t="s">
        <v>51</v>
      </c>
      <c r="B160" s="98">
        <v>51</v>
      </c>
      <c r="C160" s="98" t="s">
        <v>181</v>
      </c>
      <c r="D160" s="98" t="s">
        <v>155</v>
      </c>
      <c r="E160" s="98">
        <v>3.00000003291561E+19</v>
      </c>
      <c r="F160" s="98">
        <v>3.0000000321669001E+19</v>
      </c>
      <c r="G160" s="102">
        <v>172809206425</v>
      </c>
      <c r="H160" s="98" t="s">
        <v>175</v>
      </c>
      <c r="I160" s="98" t="s">
        <v>175</v>
      </c>
      <c r="J160" s="99">
        <v>44110</v>
      </c>
      <c r="K160" s="99">
        <v>43929</v>
      </c>
      <c r="L160" s="98" t="s">
        <v>72</v>
      </c>
      <c r="M160" s="98" t="s">
        <v>72</v>
      </c>
      <c r="N160" s="98">
        <v>81355566847</v>
      </c>
      <c r="O160" s="98" t="s">
        <v>1542</v>
      </c>
      <c r="P160" s="98" t="s">
        <v>1543</v>
      </c>
      <c r="Q160" s="98" t="s">
        <v>34</v>
      </c>
      <c r="R160" s="82" t="s">
        <v>116</v>
      </c>
    </row>
    <row r="161" spans="1:18" s="96" customFormat="1">
      <c r="A161" s="98" t="s">
        <v>48</v>
      </c>
      <c r="B161" s="98">
        <v>16</v>
      </c>
      <c r="C161" s="98" t="s">
        <v>96</v>
      </c>
      <c r="D161" s="98" t="s">
        <v>155</v>
      </c>
      <c r="E161" s="98">
        <v>3.0000000329492201E+19</v>
      </c>
      <c r="F161" s="98">
        <v>3.0000000319068099E+19</v>
      </c>
      <c r="G161" s="102">
        <v>121101205204</v>
      </c>
      <c r="H161" s="98" t="s">
        <v>175</v>
      </c>
      <c r="I161" s="98" t="s">
        <v>175</v>
      </c>
      <c r="J161" s="99">
        <v>44115</v>
      </c>
      <c r="K161" s="99">
        <v>43848</v>
      </c>
      <c r="L161" s="98" t="s">
        <v>72</v>
      </c>
      <c r="M161" s="98" t="s">
        <v>72</v>
      </c>
      <c r="N161" s="98">
        <v>215150355</v>
      </c>
      <c r="O161" s="98" t="s">
        <v>1544</v>
      </c>
      <c r="P161" s="98" t="s">
        <v>1545</v>
      </c>
      <c r="Q161" s="98" t="s">
        <v>34</v>
      </c>
      <c r="R161" s="82" t="s">
        <v>116</v>
      </c>
    </row>
    <row r="162" spans="1:18" s="96" customFormat="1">
      <c r="A162" s="98" t="s">
        <v>51</v>
      </c>
      <c r="B162" s="98">
        <v>52</v>
      </c>
      <c r="C162" s="98" t="s">
        <v>52</v>
      </c>
      <c r="D162" s="98" t="s">
        <v>155</v>
      </c>
      <c r="E162" s="98">
        <v>3.0000000330474799E+19</v>
      </c>
      <c r="F162" s="98">
        <v>3.0000000322937799E+19</v>
      </c>
      <c r="G162" s="102">
        <v>172106207404</v>
      </c>
      <c r="H162" s="98" t="s">
        <v>175</v>
      </c>
      <c r="I162" s="98" t="s">
        <v>175</v>
      </c>
      <c r="J162" s="99">
        <v>44130</v>
      </c>
      <c r="K162" s="99">
        <v>43963</v>
      </c>
      <c r="L162" s="98" t="s">
        <v>72</v>
      </c>
      <c r="M162" s="98" t="s">
        <v>72</v>
      </c>
      <c r="N162" s="98">
        <v>85222821515</v>
      </c>
      <c r="O162" s="98" t="s">
        <v>1546</v>
      </c>
      <c r="P162" s="98" t="s">
        <v>1547</v>
      </c>
      <c r="Q162" s="98" t="s">
        <v>34</v>
      </c>
      <c r="R162" s="82" t="s">
        <v>116</v>
      </c>
    </row>
    <row r="163" spans="1:18" s="96" customFormat="1">
      <c r="A163" s="98" t="s">
        <v>60</v>
      </c>
      <c r="B163" s="98">
        <v>47</v>
      </c>
      <c r="C163" s="98" t="s">
        <v>106</v>
      </c>
      <c r="D163" s="98" t="s">
        <v>155</v>
      </c>
      <c r="E163" s="98">
        <v>3.00000003296534E+19</v>
      </c>
      <c r="F163" s="98">
        <v>3.00000003295737E+19</v>
      </c>
      <c r="G163" s="102">
        <v>162505202444</v>
      </c>
      <c r="H163" s="98" t="s">
        <v>175</v>
      </c>
      <c r="I163" s="98" t="s">
        <v>175</v>
      </c>
      <c r="J163" s="99">
        <v>44105</v>
      </c>
      <c r="K163" s="99">
        <v>44104</v>
      </c>
      <c r="L163" s="98" t="s">
        <v>72</v>
      </c>
      <c r="M163" s="98" t="s">
        <v>72</v>
      </c>
      <c r="N163" s="98">
        <v>82353229927</v>
      </c>
      <c r="O163" s="98" t="s">
        <v>1548</v>
      </c>
      <c r="P163" s="98" t="s">
        <v>1549</v>
      </c>
      <c r="Q163" s="98" t="s">
        <v>34</v>
      </c>
      <c r="R163" s="82" t="s">
        <v>116</v>
      </c>
    </row>
    <row r="164" spans="1:18" s="96" customFormat="1">
      <c r="A164" s="98" t="s">
        <v>57</v>
      </c>
      <c r="B164" s="98">
        <v>22</v>
      </c>
      <c r="C164" s="98" t="s">
        <v>812</v>
      </c>
      <c r="D164" s="98" t="s">
        <v>155</v>
      </c>
      <c r="E164" s="98">
        <v>3.0000000330160701E+19</v>
      </c>
      <c r="F164" s="98">
        <v>3.0000000320480199E+19</v>
      </c>
      <c r="G164" s="102">
        <v>131626133735</v>
      </c>
      <c r="H164" s="98" t="s">
        <v>175</v>
      </c>
      <c r="I164" s="98" t="s">
        <v>175</v>
      </c>
      <c r="J164" s="99">
        <v>44122</v>
      </c>
      <c r="K164" s="99">
        <v>43890</v>
      </c>
      <c r="L164" s="98" t="s">
        <v>72</v>
      </c>
      <c r="M164" s="98" t="s">
        <v>72</v>
      </c>
      <c r="N164" s="98">
        <v>83127190048</v>
      </c>
      <c r="O164" s="98" t="s">
        <v>1550</v>
      </c>
      <c r="P164" s="98" t="s">
        <v>1551</v>
      </c>
      <c r="Q164" s="98" t="s">
        <v>34</v>
      </c>
      <c r="R164" s="82" t="s">
        <v>116</v>
      </c>
    </row>
    <row r="165" spans="1:18" s="96" customFormat="1">
      <c r="A165" s="98" t="s">
        <v>39</v>
      </c>
      <c r="B165" s="98">
        <v>11</v>
      </c>
      <c r="C165" s="98" t="s">
        <v>320</v>
      </c>
      <c r="D165" s="98" t="s">
        <v>155</v>
      </c>
      <c r="E165" s="98">
        <v>3.00000003300282E+19</v>
      </c>
      <c r="F165" s="98">
        <v>3.00000003189724E+19</v>
      </c>
      <c r="G165" s="102">
        <v>111802112177</v>
      </c>
      <c r="H165" s="98" t="s">
        <v>175</v>
      </c>
      <c r="I165" s="98" t="s">
        <v>175</v>
      </c>
      <c r="J165" s="99">
        <v>44118</v>
      </c>
      <c r="K165" s="99">
        <v>43843</v>
      </c>
      <c r="L165" s="98" t="s">
        <v>72</v>
      </c>
      <c r="M165" s="98" t="s">
        <v>47</v>
      </c>
      <c r="N165" s="98">
        <v>81274301888</v>
      </c>
      <c r="O165" s="98" t="s">
        <v>1552</v>
      </c>
      <c r="P165" s="98" t="s">
        <v>1553</v>
      </c>
      <c r="Q165" s="98" t="s">
        <v>34</v>
      </c>
      <c r="R165" s="82" t="s">
        <v>116</v>
      </c>
    </row>
    <row r="166" spans="1:18" s="96" customFormat="1">
      <c r="A166" s="98" t="s">
        <v>48</v>
      </c>
      <c r="B166" s="98">
        <v>13</v>
      </c>
      <c r="C166" s="98" t="s">
        <v>209</v>
      </c>
      <c r="D166" s="98" t="s">
        <v>155</v>
      </c>
      <c r="E166" s="98">
        <v>3.0000000330213999E+19</v>
      </c>
      <c r="F166" s="98">
        <v>3.0000000330060501E+19</v>
      </c>
      <c r="G166" s="102">
        <v>122217242257</v>
      </c>
      <c r="H166" s="98" t="s">
        <v>175</v>
      </c>
      <c r="I166" s="98" t="s">
        <v>175</v>
      </c>
      <c r="J166" s="99">
        <v>44122</v>
      </c>
      <c r="K166" s="99">
        <v>44122</v>
      </c>
      <c r="L166" s="98" t="s">
        <v>72</v>
      </c>
      <c r="M166" s="98" t="s">
        <v>72</v>
      </c>
      <c r="N166" s="98">
        <v>8121026954</v>
      </c>
      <c r="O166" s="98" t="s">
        <v>1554</v>
      </c>
      <c r="P166" s="98" t="s">
        <v>1555</v>
      </c>
      <c r="Q166" s="98" t="s">
        <v>34</v>
      </c>
      <c r="R166" s="82" t="s">
        <v>116</v>
      </c>
    </row>
    <row r="167" spans="1:18" s="96" customFormat="1">
      <c r="A167" s="98" t="s">
        <v>57</v>
      </c>
      <c r="B167" s="98">
        <v>25</v>
      </c>
      <c r="C167" s="98" t="s">
        <v>81</v>
      </c>
      <c r="D167" s="98" t="s">
        <v>155</v>
      </c>
      <c r="E167" s="98">
        <v>3.0000000330268402E+19</v>
      </c>
      <c r="F167" s="98">
        <v>3.0000000323391001E+19</v>
      </c>
      <c r="G167" s="102">
        <v>131245100183</v>
      </c>
      <c r="H167" s="98" t="s">
        <v>175</v>
      </c>
      <c r="I167" s="98" t="s">
        <v>175</v>
      </c>
      <c r="J167" s="99">
        <v>44126</v>
      </c>
      <c r="K167" s="99">
        <v>43973</v>
      </c>
      <c r="L167" s="98" t="s">
        <v>72</v>
      </c>
      <c r="M167" s="98" t="s">
        <v>72</v>
      </c>
      <c r="N167" s="98">
        <v>87838736548</v>
      </c>
      <c r="O167" s="98" t="s">
        <v>1556</v>
      </c>
      <c r="P167" s="98" t="s">
        <v>1557</v>
      </c>
      <c r="Q167" s="98" t="s">
        <v>34</v>
      </c>
      <c r="R167" s="82" t="s">
        <v>116</v>
      </c>
    </row>
    <row r="168" spans="1:18" s="96" customFormat="1">
      <c r="A168" s="98" t="s">
        <v>46</v>
      </c>
      <c r="B168" s="98">
        <v>57</v>
      </c>
      <c r="C168" s="98" t="s">
        <v>185</v>
      </c>
      <c r="D168" s="98" t="s">
        <v>155</v>
      </c>
      <c r="E168" s="98">
        <v>3.0000000330650001E+19</v>
      </c>
      <c r="F168" s="98">
        <v>3.0000000330399699E+19</v>
      </c>
      <c r="G168" s="102">
        <v>172505210068</v>
      </c>
      <c r="H168" s="98" t="s">
        <v>175</v>
      </c>
      <c r="I168" s="98" t="s">
        <v>175</v>
      </c>
      <c r="J168" s="99">
        <v>44134</v>
      </c>
      <c r="K168" s="99">
        <v>44132</v>
      </c>
      <c r="L168" s="98" t="s">
        <v>72</v>
      </c>
      <c r="M168" s="98" t="s">
        <v>72</v>
      </c>
      <c r="N168" s="98">
        <v>82257512450</v>
      </c>
      <c r="O168" s="98" t="s">
        <v>1558</v>
      </c>
      <c r="P168" s="98" t="s">
        <v>1559</v>
      </c>
      <c r="Q168" s="98" t="s">
        <v>34</v>
      </c>
      <c r="R168" s="82" t="s">
        <v>116</v>
      </c>
    </row>
    <row r="169" spans="1:18" s="96" customFormat="1">
      <c r="A169" s="98" t="s">
        <v>46</v>
      </c>
      <c r="B169" s="98">
        <v>57</v>
      </c>
      <c r="C169" s="98" t="s">
        <v>185</v>
      </c>
      <c r="D169" s="98" t="s">
        <v>155</v>
      </c>
      <c r="E169" s="98">
        <v>3.00000003303267E+19</v>
      </c>
      <c r="F169" s="98">
        <v>3.0000000319012499E+19</v>
      </c>
      <c r="G169" s="102">
        <v>172506803186</v>
      </c>
      <c r="H169" s="98" t="s">
        <v>175</v>
      </c>
      <c r="I169" s="98" t="s">
        <v>175</v>
      </c>
      <c r="J169" s="99">
        <v>44130</v>
      </c>
      <c r="K169" s="99">
        <v>43843</v>
      </c>
      <c r="L169" s="98" t="s">
        <v>72</v>
      </c>
      <c r="M169" s="98" t="s">
        <v>72</v>
      </c>
      <c r="N169" s="98">
        <v>81353753919</v>
      </c>
      <c r="O169" s="98" t="s">
        <v>1560</v>
      </c>
      <c r="P169" s="98" t="s">
        <v>1561</v>
      </c>
      <c r="Q169" s="98" t="s">
        <v>34</v>
      </c>
      <c r="R169" s="82" t="s">
        <v>116</v>
      </c>
    </row>
    <row r="170" spans="1:18" s="96" customFormat="1">
      <c r="A170" s="98" t="s">
        <v>48</v>
      </c>
      <c r="B170" s="98">
        <v>20</v>
      </c>
      <c r="C170" s="98" t="s">
        <v>54</v>
      </c>
      <c r="D170" s="98" t="s">
        <v>155</v>
      </c>
      <c r="E170" s="98">
        <v>3.0000000330520199E+19</v>
      </c>
      <c r="F170" s="98">
        <v>3.0000000322182001E+19</v>
      </c>
      <c r="G170" s="102">
        <v>122861231893</v>
      </c>
      <c r="H170" s="98" t="s">
        <v>175</v>
      </c>
      <c r="I170" s="98" t="s">
        <v>175</v>
      </c>
      <c r="J170" s="99">
        <v>44131</v>
      </c>
      <c r="K170" s="99">
        <v>43944</v>
      </c>
      <c r="L170" s="98" t="s">
        <v>72</v>
      </c>
      <c r="M170" s="98" t="s">
        <v>72</v>
      </c>
      <c r="N170" s="98">
        <v>81296345998</v>
      </c>
      <c r="O170" s="98" t="s">
        <v>1562</v>
      </c>
      <c r="P170" s="98" t="s">
        <v>1563</v>
      </c>
      <c r="Q170" s="98" t="s">
        <v>34</v>
      </c>
      <c r="R170" s="82" t="s">
        <v>116</v>
      </c>
    </row>
    <row r="171" spans="1:18" s="96" customFormat="1">
      <c r="A171" s="98" t="s">
        <v>46</v>
      </c>
      <c r="B171" s="98">
        <v>56</v>
      </c>
      <c r="C171" s="98" t="s">
        <v>71</v>
      </c>
      <c r="D171" s="98" t="s">
        <v>155</v>
      </c>
      <c r="E171" s="98">
        <v>3.0000000330355601E+19</v>
      </c>
      <c r="F171" s="98">
        <v>3.00000003287016E+19</v>
      </c>
      <c r="G171" s="102">
        <v>172604207806</v>
      </c>
      <c r="H171" s="98" t="s">
        <v>175</v>
      </c>
      <c r="I171" s="98" t="s">
        <v>175</v>
      </c>
      <c r="J171" s="99">
        <v>44126</v>
      </c>
      <c r="K171" s="99">
        <v>44084</v>
      </c>
      <c r="L171" s="98" t="s">
        <v>72</v>
      </c>
      <c r="M171" s="98" t="s">
        <v>72</v>
      </c>
      <c r="N171" s="98">
        <v>8123717903</v>
      </c>
      <c r="O171" s="98" t="s">
        <v>1564</v>
      </c>
      <c r="P171" s="98" t="s">
        <v>1565</v>
      </c>
      <c r="Q171" s="98" t="s">
        <v>34</v>
      </c>
      <c r="R171" s="82" t="s">
        <v>116</v>
      </c>
    </row>
    <row r="172" spans="1:18" s="96" customFormat="1">
      <c r="A172" s="98" t="s">
        <v>46</v>
      </c>
      <c r="B172" s="98">
        <v>55</v>
      </c>
      <c r="C172" s="98" t="s">
        <v>1566</v>
      </c>
      <c r="D172" s="98" t="s">
        <v>155</v>
      </c>
      <c r="E172" s="98">
        <v>3.00000003303134E+19</v>
      </c>
      <c r="F172" s="98">
        <v>3.0000000327092601E+19</v>
      </c>
      <c r="G172" s="102">
        <v>172403229037</v>
      </c>
      <c r="H172" s="98" t="s">
        <v>175</v>
      </c>
      <c r="I172" s="98" t="s">
        <v>175</v>
      </c>
      <c r="J172" s="99">
        <v>44125</v>
      </c>
      <c r="K172" s="99">
        <v>44049</v>
      </c>
      <c r="L172" s="98" t="s">
        <v>72</v>
      </c>
      <c r="M172" s="98" t="s">
        <v>72</v>
      </c>
      <c r="N172" s="98">
        <v>87863286267</v>
      </c>
      <c r="O172" s="98" t="s">
        <v>1567</v>
      </c>
      <c r="P172" s="98" t="s">
        <v>1568</v>
      </c>
      <c r="Q172" s="98" t="s">
        <v>34</v>
      </c>
      <c r="R172" s="82" t="s">
        <v>116</v>
      </c>
    </row>
    <row r="173" spans="1:18" s="96" customFormat="1">
      <c r="A173" s="98" t="s">
        <v>51</v>
      </c>
      <c r="B173" s="98">
        <v>48</v>
      </c>
      <c r="C173" s="98" t="s">
        <v>828</v>
      </c>
      <c r="D173" s="98" t="s">
        <v>155</v>
      </c>
      <c r="E173" s="98">
        <v>3.0000000330131501E+19</v>
      </c>
      <c r="F173" s="98">
        <v>3.0000000322663301E+19</v>
      </c>
      <c r="G173" s="102">
        <v>172303206241</v>
      </c>
      <c r="H173" s="98" t="s">
        <v>175</v>
      </c>
      <c r="I173" s="98" t="s">
        <v>175</v>
      </c>
      <c r="J173" s="99">
        <v>44123</v>
      </c>
      <c r="K173" s="99">
        <v>43952</v>
      </c>
      <c r="L173" s="98" t="s">
        <v>72</v>
      </c>
      <c r="M173" s="98" t="s">
        <v>72</v>
      </c>
      <c r="N173" s="98">
        <v>85256580290</v>
      </c>
      <c r="O173" s="98" t="s">
        <v>1569</v>
      </c>
      <c r="P173" s="98" t="s">
        <v>1570</v>
      </c>
      <c r="Q173" s="98" t="s">
        <v>34</v>
      </c>
      <c r="R173" s="82" t="s">
        <v>116</v>
      </c>
    </row>
    <row r="174" spans="1:18" s="96" customFormat="1">
      <c r="A174" s="98" t="s">
        <v>51</v>
      </c>
      <c r="B174" s="98">
        <v>48</v>
      </c>
      <c r="C174" s="98" t="s">
        <v>828</v>
      </c>
      <c r="D174" s="98" t="s">
        <v>155</v>
      </c>
      <c r="E174" s="98">
        <v>3.0000000330395001E+19</v>
      </c>
      <c r="F174" s="98">
        <v>3.0000000325725999E+19</v>
      </c>
      <c r="G174" s="102">
        <v>172303204962</v>
      </c>
      <c r="H174" s="98" t="s">
        <v>175</v>
      </c>
      <c r="I174" s="98" t="s">
        <v>175</v>
      </c>
      <c r="J174" s="99">
        <v>44127</v>
      </c>
      <c r="K174" s="99">
        <v>44018</v>
      </c>
      <c r="L174" s="98" t="s">
        <v>72</v>
      </c>
      <c r="M174" s="98" t="s">
        <v>33</v>
      </c>
      <c r="N174" s="98">
        <v>85266666184</v>
      </c>
      <c r="O174" s="98" t="s">
        <v>1571</v>
      </c>
      <c r="P174" s="98" t="s">
        <v>1572</v>
      </c>
      <c r="Q174" s="98" t="s">
        <v>34</v>
      </c>
      <c r="R174" s="82" t="s">
        <v>116</v>
      </c>
    </row>
    <row r="175" spans="1:18" s="96" customFormat="1">
      <c r="A175" s="98" t="s">
        <v>51</v>
      </c>
      <c r="B175" s="98">
        <v>48</v>
      </c>
      <c r="C175" s="98" t="s">
        <v>828</v>
      </c>
      <c r="D175" s="98" t="s">
        <v>155</v>
      </c>
      <c r="E175" s="98">
        <v>3.0000000330310799E+19</v>
      </c>
      <c r="F175" s="98">
        <v>3.0000000324859302E+19</v>
      </c>
      <c r="G175" s="102">
        <v>172301802663</v>
      </c>
      <c r="H175" s="98" t="s">
        <v>175</v>
      </c>
      <c r="I175" s="98" t="s">
        <v>175</v>
      </c>
      <c r="J175" s="99">
        <v>44127</v>
      </c>
      <c r="K175" s="99">
        <v>44006</v>
      </c>
      <c r="L175" s="98" t="s">
        <v>72</v>
      </c>
      <c r="M175" s="98" t="s">
        <v>33</v>
      </c>
      <c r="N175" s="98">
        <v>85298458446</v>
      </c>
      <c r="O175" s="98" t="s">
        <v>1573</v>
      </c>
      <c r="P175" s="98" t="s">
        <v>1574</v>
      </c>
      <c r="Q175" s="98" t="s">
        <v>34</v>
      </c>
      <c r="R175" s="82" t="s">
        <v>116</v>
      </c>
    </row>
    <row r="176" spans="1:18" s="96" customFormat="1">
      <c r="A176" s="98" t="s">
        <v>39</v>
      </c>
      <c r="B176" s="98">
        <v>1</v>
      </c>
      <c r="C176" s="98" t="s">
        <v>79</v>
      </c>
      <c r="D176" s="98" t="s">
        <v>155</v>
      </c>
      <c r="E176" s="98">
        <v>3.0000000330019901E+19</v>
      </c>
      <c r="F176" s="98">
        <v>3.0000000329852301E+19</v>
      </c>
      <c r="G176" s="102">
        <v>111101114881</v>
      </c>
      <c r="H176" s="98" t="s">
        <v>175</v>
      </c>
      <c r="I176" s="98" t="s">
        <v>175</v>
      </c>
      <c r="J176" s="99">
        <v>44118</v>
      </c>
      <c r="K176" s="99">
        <v>44113</v>
      </c>
      <c r="L176" s="98" t="s">
        <v>72</v>
      </c>
      <c r="M176" s="98" t="s">
        <v>72</v>
      </c>
      <c r="N176" s="98">
        <v>82365229798</v>
      </c>
      <c r="O176" s="98" t="s">
        <v>1575</v>
      </c>
      <c r="P176" s="98" t="s">
        <v>1576</v>
      </c>
      <c r="Q176" s="98" t="s">
        <v>34</v>
      </c>
      <c r="R176" s="82" t="s">
        <v>116</v>
      </c>
    </row>
    <row r="177" spans="1:18" s="96" customFormat="1">
      <c r="A177" s="98" t="s">
        <v>48</v>
      </c>
      <c r="B177" s="98">
        <v>20</v>
      </c>
      <c r="C177" s="98" t="s">
        <v>54</v>
      </c>
      <c r="D177" s="98" t="s">
        <v>155</v>
      </c>
      <c r="E177" s="98">
        <v>3.0000000329732399E+19</v>
      </c>
      <c r="F177" s="98">
        <v>3.0000000319743701E+19</v>
      </c>
      <c r="G177" s="102">
        <v>122844214096</v>
      </c>
      <c r="H177" s="98" t="s">
        <v>175</v>
      </c>
      <c r="I177" s="98" t="s">
        <v>175</v>
      </c>
      <c r="J177" s="99">
        <v>44108</v>
      </c>
      <c r="K177" s="99">
        <v>43868</v>
      </c>
      <c r="L177" s="98" t="s">
        <v>72</v>
      </c>
      <c r="M177" s="98" t="s">
        <v>33</v>
      </c>
      <c r="N177" s="98">
        <v>81212622598</v>
      </c>
      <c r="O177" s="98" t="s">
        <v>1577</v>
      </c>
      <c r="P177" s="98" t="s">
        <v>1578</v>
      </c>
      <c r="Q177" s="98" t="s">
        <v>34</v>
      </c>
      <c r="R177" s="82" t="s">
        <v>116</v>
      </c>
    </row>
    <row r="178" spans="1:18" s="96" customFormat="1">
      <c r="A178" s="98" t="s">
        <v>46</v>
      </c>
      <c r="B178" s="98">
        <v>54</v>
      </c>
      <c r="C178" s="98" t="s">
        <v>597</v>
      </c>
      <c r="D178" s="98" t="s">
        <v>155</v>
      </c>
      <c r="E178" s="98">
        <v>3.0000000329799201E+19</v>
      </c>
      <c r="F178" s="98">
        <v>3.0000000327889699E+19</v>
      </c>
      <c r="G178" s="102">
        <v>172419231059</v>
      </c>
      <c r="H178" s="98" t="s">
        <v>175</v>
      </c>
      <c r="I178" s="98" t="s">
        <v>175</v>
      </c>
      <c r="J178" s="99">
        <v>44111</v>
      </c>
      <c r="K178" s="99">
        <v>44067</v>
      </c>
      <c r="L178" s="98" t="s">
        <v>72</v>
      </c>
      <c r="M178" s="98" t="s">
        <v>47</v>
      </c>
      <c r="N178" s="98">
        <v>82110775121</v>
      </c>
      <c r="O178" s="98" t="s">
        <v>1579</v>
      </c>
      <c r="P178" s="98" t="s">
        <v>1580</v>
      </c>
      <c r="Q178" s="98" t="s">
        <v>34</v>
      </c>
      <c r="R178" s="82" t="s">
        <v>116</v>
      </c>
    </row>
    <row r="179" spans="1:18" s="96" customFormat="1">
      <c r="A179" s="98" t="s">
        <v>48</v>
      </c>
      <c r="B179" s="98">
        <v>16</v>
      </c>
      <c r="C179" s="98" t="s">
        <v>96</v>
      </c>
      <c r="D179" s="98" t="s">
        <v>155</v>
      </c>
      <c r="E179" s="98">
        <v>3.0000000330077901E+19</v>
      </c>
      <c r="F179" s="98">
        <v>3.0000000327005901E+19</v>
      </c>
      <c r="G179" s="102">
        <v>122114308430</v>
      </c>
      <c r="H179" s="98" t="s">
        <v>175</v>
      </c>
      <c r="I179" s="98" t="s">
        <v>175</v>
      </c>
      <c r="J179" s="99">
        <v>44121</v>
      </c>
      <c r="K179" s="99">
        <v>44049</v>
      </c>
      <c r="L179" s="98" t="s">
        <v>72</v>
      </c>
      <c r="M179" s="98" t="s">
        <v>72</v>
      </c>
      <c r="N179" s="98">
        <v>8978863450</v>
      </c>
      <c r="O179" s="98" t="s">
        <v>1581</v>
      </c>
      <c r="P179" s="98" t="s">
        <v>1582</v>
      </c>
      <c r="Q179" s="98" t="s">
        <v>34</v>
      </c>
      <c r="R179" s="82" t="s">
        <v>116</v>
      </c>
    </row>
    <row r="180" spans="1:18" s="96" customFormat="1">
      <c r="A180" s="98" t="s">
        <v>57</v>
      </c>
      <c r="B180" s="98">
        <v>23</v>
      </c>
      <c r="C180" s="98" t="s">
        <v>64</v>
      </c>
      <c r="D180" s="98" t="s">
        <v>155</v>
      </c>
      <c r="E180" s="98">
        <v>3.0000000329651102E+19</v>
      </c>
      <c r="F180" s="98">
        <v>3.00000003182331E+19</v>
      </c>
      <c r="G180" s="102">
        <v>131165166367</v>
      </c>
      <c r="H180" s="98" t="s">
        <v>175</v>
      </c>
      <c r="I180" s="98" t="s">
        <v>175</v>
      </c>
      <c r="J180" s="99">
        <v>44105</v>
      </c>
      <c r="K180" s="99">
        <v>43814</v>
      </c>
      <c r="L180" s="98" t="s">
        <v>72</v>
      </c>
      <c r="M180" s="98" t="s">
        <v>47</v>
      </c>
      <c r="N180" s="98">
        <v>81809881927</v>
      </c>
      <c r="O180" s="98" t="s">
        <v>1583</v>
      </c>
      <c r="P180" s="98" t="s">
        <v>1584</v>
      </c>
      <c r="Q180" s="98" t="s">
        <v>34</v>
      </c>
      <c r="R180" s="82" t="s">
        <v>116</v>
      </c>
    </row>
    <row r="181" spans="1:18" s="96" customFormat="1">
      <c r="A181" s="98" t="s">
        <v>39</v>
      </c>
      <c r="B181" s="98">
        <v>7</v>
      </c>
      <c r="C181" s="98" t="s">
        <v>63</v>
      </c>
      <c r="D181" s="98" t="s">
        <v>155</v>
      </c>
      <c r="E181" s="98">
        <v>3.0000000329940001E+19</v>
      </c>
      <c r="F181" s="98">
        <v>3.00000003253796E+19</v>
      </c>
      <c r="G181" s="102">
        <v>111605120727</v>
      </c>
      <c r="H181" s="98" t="s">
        <v>175</v>
      </c>
      <c r="I181" s="98" t="s">
        <v>175</v>
      </c>
      <c r="J181" s="99">
        <v>44114</v>
      </c>
      <c r="K181" s="99">
        <v>44013</v>
      </c>
      <c r="L181" s="98" t="s">
        <v>72</v>
      </c>
      <c r="M181" s="98" t="s">
        <v>72</v>
      </c>
      <c r="N181" s="98">
        <v>81371215153</v>
      </c>
      <c r="O181" s="98" t="s">
        <v>1585</v>
      </c>
      <c r="P181" s="98" t="s">
        <v>1586</v>
      </c>
      <c r="Q181" s="98" t="s">
        <v>34</v>
      </c>
      <c r="R181" s="82" t="s">
        <v>116</v>
      </c>
    </row>
    <row r="182" spans="1:18" s="96" customFormat="1">
      <c r="A182" s="98" t="s">
        <v>46</v>
      </c>
      <c r="B182" s="98">
        <v>39</v>
      </c>
      <c r="C182" s="98" t="s">
        <v>885</v>
      </c>
      <c r="D182" s="98" t="s">
        <v>155</v>
      </c>
      <c r="E182" s="98">
        <v>3.0000000329977602E+19</v>
      </c>
      <c r="F182" s="98">
        <v>3.0000000326793101E+19</v>
      </c>
      <c r="G182" s="102">
        <v>152403208137</v>
      </c>
      <c r="H182" s="98" t="s">
        <v>175</v>
      </c>
      <c r="I182" s="98" t="s">
        <v>175</v>
      </c>
      <c r="J182" s="99">
        <v>44115</v>
      </c>
      <c r="K182" s="99">
        <v>44047</v>
      </c>
      <c r="L182" s="98" t="s">
        <v>72</v>
      </c>
      <c r="M182" s="98" t="s">
        <v>72</v>
      </c>
      <c r="N182" s="98">
        <v>82233334327</v>
      </c>
      <c r="O182" s="98" t="s">
        <v>1587</v>
      </c>
      <c r="P182" s="98" t="s">
        <v>1588</v>
      </c>
      <c r="Q182" s="98" t="s">
        <v>34</v>
      </c>
      <c r="R182" s="82" t="s">
        <v>116</v>
      </c>
    </row>
    <row r="183" spans="1:18" s="96" customFormat="1">
      <c r="A183" s="98" t="s">
        <v>60</v>
      </c>
      <c r="B183" s="98">
        <v>42</v>
      </c>
      <c r="C183" s="98" t="s">
        <v>857</v>
      </c>
      <c r="D183" s="98" t="s">
        <v>155</v>
      </c>
      <c r="E183" s="98">
        <v>3.0000000329646199E+19</v>
      </c>
      <c r="F183" s="98">
        <v>3.0000000329044201E+19</v>
      </c>
      <c r="G183" s="102">
        <v>161601242525</v>
      </c>
      <c r="H183" s="98" t="s">
        <v>175</v>
      </c>
      <c r="I183" s="98" t="s">
        <v>175</v>
      </c>
      <c r="J183" s="99">
        <v>44113</v>
      </c>
      <c r="K183" s="99">
        <v>44093</v>
      </c>
      <c r="L183" s="98" t="s">
        <v>72</v>
      </c>
      <c r="M183" s="98" t="s">
        <v>72</v>
      </c>
      <c r="N183" s="98">
        <v>88524576766</v>
      </c>
      <c r="O183" s="98" t="s">
        <v>1589</v>
      </c>
      <c r="P183" s="98" t="s">
        <v>1590</v>
      </c>
      <c r="Q183" s="98" t="s">
        <v>34</v>
      </c>
      <c r="R183" s="82" t="s">
        <v>116</v>
      </c>
    </row>
    <row r="184" spans="1:18" s="96" customFormat="1">
      <c r="A184" s="98" t="s">
        <v>48</v>
      </c>
      <c r="B184" s="98">
        <v>13</v>
      </c>
      <c r="C184" s="98" t="s">
        <v>209</v>
      </c>
      <c r="D184" s="98" t="s">
        <v>155</v>
      </c>
      <c r="E184" s="98">
        <v>3.0000000329682199E+19</v>
      </c>
      <c r="F184" s="98">
        <v>3.0000000321299399E+19</v>
      </c>
      <c r="G184" s="102">
        <v>122207222216</v>
      </c>
      <c r="H184" s="98" t="s">
        <v>175</v>
      </c>
      <c r="I184" s="98" t="s">
        <v>175</v>
      </c>
      <c r="J184" s="99">
        <v>44114</v>
      </c>
      <c r="K184" s="99">
        <v>43922</v>
      </c>
      <c r="L184" s="98" t="s">
        <v>72</v>
      </c>
      <c r="M184" s="98" t="s">
        <v>72</v>
      </c>
      <c r="N184" s="98"/>
      <c r="O184" s="98" t="s">
        <v>1591</v>
      </c>
      <c r="P184" s="98" t="s">
        <v>1592</v>
      </c>
      <c r="Q184" s="98" t="s">
        <v>34</v>
      </c>
      <c r="R184" s="82" t="s">
        <v>116</v>
      </c>
    </row>
    <row r="185" spans="1:18" s="96" customFormat="1">
      <c r="A185" s="98" t="s">
        <v>48</v>
      </c>
      <c r="B185" s="98">
        <v>19</v>
      </c>
      <c r="C185" s="98" t="s">
        <v>89</v>
      </c>
      <c r="D185" s="98" t="s">
        <v>155</v>
      </c>
      <c r="E185" s="98">
        <v>3.0000000330355601E+19</v>
      </c>
      <c r="F185" s="98">
        <v>3.0000000168973099E+19</v>
      </c>
      <c r="G185" s="102">
        <v>122363202282</v>
      </c>
      <c r="H185" s="98" t="s">
        <v>175</v>
      </c>
      <c r="I185" s="98" t="s">
        <v>175</v>
      </c>
      <c r="J185" s="99">
        <v>44126</v>
      </c>
      <c r="K185" s="99">
        <v>43727</v>
      </c>
      <c r="L185" s="98" t="s">
        <v>72</v>
      </c>
      <c r="M185" s="98" t="s">
        <v>72</v>
      </c>
      <c r="N185" s="98">
        <v>87780945050</v>
      </c>
      <c r="O185" s="98" t="s">
        <v>1593</v>
      </c>
      <c r="P185" s="98" t="s">
        <v>1594</v>
      </c>
      <c r="Q185" s="98" t="s">
        <v>34</v>
      </c>
      <c r="R185" s="82" t="s">
        <v>116</v>
      </c>
    </row>
    <row r="186" spans="1:18" s="96" customFormat="1">
      <c r="A186" s="98" t="s">
        <v>60</v>
      </c>
      <c r="B186" s="98">
        <v>45</v>
      </c>
      <c r="C186" s="98" t="s">
        <v>61</v>
      </c>
      <c r="D186" s="98" t="s">
        <v>155</v>
      </c>
      <c r="E186" s="98">
        <v>3.00000003304199E+19</v>
      </c>
      <c r="F186" s="98">
        <v>3.0000000320746598E+19</v>
      </c>
      <c r="G186" s="102">
        <v>161101009854</v>
      </c>
      <c r="H186" s="98" t="s">
        <v>175</v>
      </c>
      <c r="I186" s="98" t="s">
        <v>175</v>
      </c>
      <c r="J186" s="99">
        <v>44128</v>
      </c>
      <c r="K186" s="99">
        <v>43901</v>
      </c>
      <c r="L186" s="98" t="s">
        <v>72</v>
      </c>
      <c r="M186" s="98" t="s">
        <v>47</v>
      </c>
      <c r="N186" s="98">
        <v>85708851604</v>
      </c>
      <c r="O186" s="98" t="s">
        <v>1595</v>
      </c>
      <c r="P186" s="98" t="s">
        <v>1596</v>
      </c>
      <c r="Q186" s="98" t="s">
        <v>34</v>
      </c>
      <c r="R186" s="82" t="s">
        <v>116</v>
      </c>
    </row>
    <row r="187" spans="1:18" s="96" customFormat="1">
      <c r="A187" s="98" t="s">
        <v>60</v>
      </c>
      <c r="B187" s="98">
        <v>45</v>
      </c>
      <c r="C187" s="98" t="s">
        <v>61</v>
      </c>
      <c r="D187" s="98" t="s">
        <v>155</v>
      </c>
      <c r="E187" s="98">
        <v>3.0000000330329801E+19</v>
      </c>
      <c r="F187" s="98">
        <v>3.0000000326758302E+19</v>
      </c>
      <c r="G187" s="102">
        <v>162111111167</v>
      </c>
      <c r="H187" s="98" t="s">
        <v>175</v>
      </c>
      <c r="I187" s="98" t="s">
        <v>175</v>
      </c>
      <c r="J187" s="99">
        <v>44125</v>
      </c>
      <c r="K187" s="99">
        <v>44046</v>
      </c>
      <c r="L187" s="98" t="s">
        <v>72</v>
      </c>
      <c r="M187" s="98" t="s">
        <v>72</v>
      </c>
      <c r="N187" s="98">
        <v>82255555431</v>
      </c>
      <c r="O187" s="98" t="s">
        <v>1597</v>
      </c>
      <c r="P187" s="98" t="s">
        <v>1598</v>
      </c>
      <c r="Q187" s="98" t="s">
        <v>34</v>
      </c>
      <c r="R187" s="82" t="s">
        <v>116</v>
      </c>
    </row>
    <row r="188" spans="1:18" s="96" customFormat="1">
      <c r="A188" s="98" t="s">
        <v>39</v>
      </c>
      <c r="B188" s="98">
        <v>3</v>
      </c>
      <c r="C188" s="98" t="s">
        <v>890</v>
      </c>
      <c r="D188" s="98" t="s">
        <v>30</v>
      </c>
      <c r="E188" s="98">
        <v>3.00000003263722E+19</v>
      </c>
      <c r="F188" s="98">
        <v>3.0000000319155102E+19</v>
      </c>
      <c r="G188" s="98">
        <v>111306103603</v>
      </c>
      <c r="H188" s="98" t="s">
        <v>76</v>
      </c>
      <c r="I188" s="98" t="s">
        <v>76</v>
      </c>
      <c r="J188" s="99">
        <v>44083</v>
      </c>
      <c r="K188" s="99">
        <v>43850</v>
      </c>
      <c r="L188" s="98" t="s">
        <v>72</v>
      </c>
      <c r="M188" s="98" t="s">
        <v>72</v>
      </c>
      <c r="N188" s="98">
        <v>8126566888</v>
      </c>
      <c r="O188" s="98" t="s">
        <v>1599</v>
      </c>
      <c r="P188" s="98" t="s">
        <v>1599</v>
      </c>
      <c r="Q188" s="98" t="s">
        <v>34</v>
      </c>
      <c r="R188" s="82" t="s">
        <v>116</v>
      </c>
    </row>
    <row r="189" spans="1:18" s="96" customFormat="1">
      <c r="A189" s="98" t="s">
        <v>39</v>
      </c>
      <c r="B189" s="98">
        <v>7</v>
      </c>
      <c r="C189" s="98" t="s">
        <v>63</v>
      </c>
      <c r="D189" s="98" t="s">
        <v>30</v>
      </c>
      <c r="E189" s="98">
        <v>3.0000000328816099E+19</v>
      </c>
      <c r="F189" s="98">
        <v>3.00000003232029E+19</v>
      </c>
      <c r="G189" s="98">
        <v>111604104494</v>
      </c>
      <c r="H189" s="98" t="s">
        <v>76</v>
      </c>
      <c r="I189" s="98" t="s">
        <v>76</v>
      </c>
      <c r="J189" s="99">
        <v>44086</v>
      </c>
      <c r="K189" s="99">
        <v>43966</v>
      </c>
      <c r="L189" s="98" t="s">
        <v>72</v>
      </c>
      <c r="M189" s="98" t="s">
        <v>72</v>
      </c>
      <c r="N189" s="98">
        <v>81378633401</v>
      </c>
      <c r="O189" s="98" t="s">
        <v>1600</v>
      </c>
      <c r="P189" s="98" t="s">
        <v>1600</v>
      </c>
      <c r="Q189" s="98" t="s">
        <v>34</v>
      </c>
      <c r="R189" s="82" t="s">
        <v>116</v>
      </c>
    </row>
    <row r="190" spans="1:18" s="96" customFormat="1">
      <c r="A190" s="98" t="s">
        <v>39</v>
      </c>
      <c r="B190" s="98">
        <v>7</v>
      </c>
      <c r="C190" s="98" t="s">
        <v>63</v>
      </c>
      <c r="D190" s="98" t="s">
        <v>30</v>
      </c>
      <c r="E190" s="98">
        <v>3.0000000328352899E+19</v>
      </c>
      <c r="F190" s="98">
        <v>3.0000000323678499E+19</v>
      </c>
      <c r="G190" s="98">
        <v>111651110591</v>
      </c>
      <c r="H190" s="98" t="s">
        <v>65</v>
      </c>
      <c r="I190" s="98" t="s">
        <v>65</v>
      </c>
      <c r="J190" s="99">
        <v>44076</v>
      </c>
      <c r="K190" s="99">
        <v>43980</v>
      </c>
      <c r="L190" s="98" t="s">
        <v>72</v>
      </c>
      <c r="M190" s="98" t="s">
        <v>72</v>
      </c>
      <c r="N190" s="98">
        <v>81344998222</v>
      </c>
      <c r="O190" s="98" t="s">
        <v>1601</v>
      </c>
      <c r="P190" s="98" t="s">
        <v>1602</v>
      </c>
      <c r="Q190" s="98" t="s">
        <v>34</v>
      </c>
      <c r="R190" s="82" t="s">
        <v>116</v>
      </c>
    </row>
    <row r="191" spans="1:18" s="96" customFormat="1">
      <c r="A191" s="98" t="s">
        <v>57</v>
      </c>
      <c r="B191" s="98">
        <v>22</v>
      </c>
      <c r="C191" s="98" t="s">
        <v>812</v>
      </c>
      <c r="D191" s="98" t="s">
        <v>30</v>
      </c>
      <c r="E191" s="98">
        <v>3.0000000329205502E+19</v>
      </c>
      <c r="F191" s="98">
        <v>3.0000000317652398E+19</v>
      </c>
      <c r="G191" s="98">
        <v>131626112288</v>
      </c>
      <c r="H191" s="98" t="s">
        <v>50</v>
      </c>
      <c r="I191" s="98" t="s">
        <v>50</v>
      </c>
      <c r="J191" s="99">
        <v>44096</v>
      </c>
      <c r="K191" s="99">
        <v>43789</v>
      </c>
      <c r="L191" s="98" t="s">
        <v>72</v>
      </c>
      <c r="M191" s="98" t="s">
        <v>72</v>
      </c>
      <c r="N191" s="98">
        <v>81563131226</v>
      </c>
      <c r="O191" s="103" t="s">
        <v>1603</v>
      </c>
      <c r="P191" s="98" t="s">
        <v>1604</v>
      </c>
      <c r="Q191" s="98" t="s">
        <v>34</v>
      </c>
      <c r="R191" s="82" t="s">
        <v>116</v>
      </c>
    </row>
    <row r="192" spans="1:18" s="96" customFormat="1">
      <c r="A192" s="98" t="s">
        <v>57</v>
      </c>
      <c r="B192" s="98">
        <v>22</v>
      </c>
      <c r="C192" s="98" t="s">
        <v>812</v>
      </c>
      <c r="D192" s="98" t="s">
        <v>30</v>
      </c>
      <c r="E192" s="98">
        <v>3.00000003283932E+19</v>
      </c>
      <c r="F192" s="98">
        <v>3.0000000318726799E+19</v>
      </c>
      <c r="G192" s="98">
        <v>131629101506</v>
      </c>
      <c r="H192" s="98" t="s">
        <v>76</v>
      </c>
      <c r="I192" s="98" t="s">
        <v>76</v>
      </c>
      <c r="J192" s="99">
        <v>44077</v>
      </c>
      <c r="K192" s="99">
        <v>43833</v>
      </c>
      <c r="L192" s="98" t="s">
        <v>72</v>
      </c>
      <c r="M192" s="98" t="s">
        <v>72</v>
      </c>
      <c r="N192" s="98">
        <v>85719693963</v>
      </c>
      <c r="O192" s="103" t="s">
        <v>1605</v>
      </c>
      <c r="P192" s="98" t="s">
        <v>1606</v>
      </c>
      <c r="Q192" s="98" t="s">
        <v>34</v>
      </c>
      <c r="R192" s="82" t="s">
        <v>116</v>
      </c>
    </row>
    <row r="193" spans="1:18" s="96" customFormat="1">
      <c r="A193" s="98" t="s">
        <v>48</v>
      </c>
      <c r="B193" s="98">
        <v>13</v>
      </c>
      <c r="C193" s="98" t="s">
        <v>209</v>
      </c>
      <c r="D193" s="98" t="s">
        <v>30</v>
      </c>
      <c r="E193" s="98">
        <v>3.0000000329337799E+19</v>
      </c>
      <c r="F193" s="98">
        <v>3.0000000318455001E+19</v>
      </c>
      <c r="G193" s="98">
        <v>122247250869</v>
      </c>
      <c r="H193" s="98" t="s">
        <v>43</v>
      </c>
      <c r="I193" s="98" t="s">
        <v>43</v>
      </c>
      <c r="J193" s="99">
        <v>44104</v>
      </c>
      <c r="K193" s="99">
        <v>43829</v>
      </c>
      <c r="L193" s="98" t="s">
        <v>72</v>
      </c>
      <c r="M193" s="98" t="s">
        <v>72</v>
      </c>
      <c r="N193" s="98">
        <v>81807180664</v>
      </c>
      <c r="O193" s="103" t="s">
        <v>1607</v>
      </c>
      <c r="P193" s="98" t="s">
        <v>1608</v>
      </c>
      <c r="Q193" s="98" t="s">
        <v>34</v>
      </c>
      <c r="R193" s="82" t="s">
        <v>116</v>
      </c>
    </row>
    <row r="194" spans="1:18" s="96" customFormat="1">
      <c r="A194" s="98" t="s">
        <v>39</v>
      </c>
      <c r="B194" s="98">
        <v>10</v>
      </c>
      <c r="C194" s="98" t="s">
        <v>1521</v>
      </c>
      <c r="D194" s="98" t="s">
        <v>30</v>
      </c>
      <c r="E194" s="98">
        <v>3.0000000329031299E+19</v>
      </c>
      <c r="F194" s="98">
        <v>3.00000003185785E+19</v>
      </c>
      <c r="G194" s="98">
        <v>111721130977</v>
      </c>
      <c r="H194" s="98" t="s">
        <v>50</v>
      </c>
      <c r="I194" s="98" t="s">
        <v>50</v>
      </c>
      <c r="J194" s="99">
        <v>44102</v>
      </c>
      <c r="K194" s="99">
        <v>43830</v>
      </c>
      <c r="L194" s="98" t="s">
        <v>72</v>
      </c>
      <c r="M194" s="98" t="s">
        <v>72</v>
      </c>
      <c r="N194" s="98">
        <v>81368605047</v>
      </c>
      <c r="O194" s="98" t="s">
        <v>1609</v>
      </c>
      <c r="P194" s="98" t="s">
        <v>1609</v>
      </c>
      <c r="Q194" s="98" t="s">
        <v>34</v>
      </c>
      <c r="R194" s="82" t="s">
        <v>116</v>
      </c>
    </row>
    <row r="195" spans="1:18" s="96" customFormat="1">
      <c r="A195" s="98" t="s">
        <v>39</v>
      </c>
      <c r="B195" s="98">
        <v>10</v>
      </c>
      <c r="C195" s="98" t="s">
        <v>1521</v>
      </c>
      <c r="D195" s="98" t="s">
        <v>30</v>
      </c>
      <c r="E195" s="98">
        <v>3.0000000329402798E+19</v>
      </c>
      <c r="F195" s="98">
        <v>3.0000000324394099E+19</v>
      </c>
      <c r="G195" s="98">
        <v>111723108882</v>
      </c>
      <c r="H195" s="98" t="s">
        <v>50</v>
      </c>
      <c r="I195" s="98" t="s">
        <v>50</v>
      </c>
      <c r="J195" s="99">
        <v>44101</v>
      </c>
      <c r="K195" s="99">
        <v>43998</v>
      </c>
      <c r="L195" s="98" t="s">
        <v>72</v>
      </c>
      <c r="M195" s="98" t="s">
        <v>72</v>
      </c>
      <c r="N195" s="98">
        <v>85368687808</v>
      </c>
      <c r="O195" s="98" t="s">
        <v>1610</v>
      </c>
      <c r="P195" s="98" t="s">
        <v>1610</v>
      </c>
      <c r="Q195" s="98" t="s">
        <v>34</v>
      </c>
      <c r="R195" s="82" t="s">
        <v>116</v>
      </c>
    </row>
    <row r="196" spans="1:18" s="96" customFormat="1">
      <c r="A196" s="98" t="s">
        <v>39</v>
      </c>
      <c r="B196" s="98">
        <v>5</v>
      </c>
      <c r="C196" s="98" t="s">
        <v>219</v>
      </c>
      <c r="D196" s="98" t="s">
        <v>30</v>
      </c>
      <c r="E196" s="98">
        <v>3.0000000329425199E+19</v>
      </c>
      <c r="F196" s="98">
        <v>3.0000000328001499E+19</v>
      </c>
      <c r="G196" s="98">
        <v>111512301084</v>
      </c>
      <c r="H196" s="98" t="s">
        <v>266</v>
      </c>
      <c r="I196" s="98" t="s">
        <v>266</v>
      </c>
      <c r="J196" s="99">
        <v>44101</v>
      </c>
      <c r="K196" s="99">
        <v>44069</v>
      </c>
      <c r="L196" s="98" t="s">
        <v>72</v>
      </c>
      <c r="M196" s="98" t="s">
        <v>72</v>
      </c>
      <c r="N196" s="98">
        <v>8127616896</v>
      </c>
      <c r="O196" s="103" t="s">
        <v>1611</v>
      </c>
      <c r="P196" s="98" t="s">
        <v>1612</v>
      </c>
      <c r="Q196" s="98" t="s">
        <v>34</v>
      </c>
      <c r="R196" s="82" t="s">
        <v>116</v>
      </c>
    </row>
    <row r="197" spans="1:18" s="96" customFormat="1">
      <c r="A197" s="98" t="s">
        <v>39</v>
      </c>
      <c r="B197" s="98">
        <v>5</v>
      </c>
      <c r="C197" s="98" t="s">
        <v>219</v>
      </c>
      <c r="D197" s="98" t="s">
        <v>30</v>
      </c>
      <c r="E197" s="98">
        <v>3.00000003292793E+19</v>
      </c>
      <c r="F197" s="98">
        <v>3.00000003267159E+19</v>
      </c>
      <c r="G197" s="98">
        <v>111502218598</v>
      </c>
      <c r="H197" s="98" t="s">
        <v>76</v>
      </c>
      <c r="I197" s="98" t="s">
        <v>76</v>
      </c>
      <c r="J197" s="99">
        <v>44097</v>
      </c>
      <c r="K197" s="99">
        <v>44040</v>
      </c>
      <c r="L197" s="98" t="s">
        <v>72</v>
      </c>
      <c r="M197" s="98" t="s">
        <v>72</v>
      </c>
      <c r="N197" s="98">
        <v>81261402900</v>
      </c>
      <c r="O197" s="103" t="s">
        <v>1613</v>
      </c>
      <c r="P197" s="98" t="s">
        <v>1614</v>
      </c>
      <c r="Q197" s="98" t="s">
        <v>34</v>
      </c>
      <c r="R197" s="82" t="s">
        <v>116</v>
      </c>
    </row>
    <row r="198" spans="1:18" s="96" customFormat="1">
      <c r="A198" s="98" t="s">
        <v>39</v>
      </c>
      <c r="B198" s="98">
        <v>11</v>
      </c>
      <c r="C198" s="98" t="s">
        <v>320</v>
      </c>
      <c r="D198" s="98" t="s">
        <v>30</v>
      </c>
      <c r="E198" s="98">
        <v>3.00000003289018E+19</v>
      </c>
      <c r="F198" s="98">
        <v>3.0000000324822499E+19</v>
      </c>
      <c r="G198" s="98">
        <v>111801205474</v>
      </c>
      <c r="H198" s="98" t="s">
        <v>50</v>
      </c>
      <c r="I198" s="98" t="s">
        <v>50</v>
      </c>
      <c r="J198" s="99">
        <v>44089</v>
      </c>
      <c r="K198" s="99">
        <v>44006</v>
      </c>
      <c r="L198" s="98" t="s">
        <v>72</v>
      </c>
      <c r="M198" s="98" t="s">
        <v>72</v>
      </c>
      <c r="N198" s="98">
        <v>811724872</v>
      </c>
      <c r="O198" s="98" t="s">
        <v>1615</v>
      </c>
      <c r="P198" s="98" t="s">
        <v>1615</v>
      </c>
      <c r="Q198" s="98" t="s">
        <v>34</v>
      </c>
      <c r="R198" s="82" t="s">
        <v>116</v>
      </c>
    </row>
    <row r="199" spans="1:18" s="96" customFormat="1">
      <c r="A199" s="98" t="s">
        <v>48</v>
      </c>
      <c r="B199" s="98">
        <v>17</v>
      </c>
      <c r="C199" s="98" t="s">
        <v>49</v>
      </c>
      <c r="D199" s="98" t="s">
        <v>30</v>
      </c>
      <c r="E199" s="98">
        <v>3.0000000329213002E+19</v>
      </c>
      <c r="F199" s="98">
        <v>3.0000000322206999E+19</v>
      </c>
      <c r="G199" s="98">
        <v>131634114925</v>
      </c>
      <c r="H199" s="98" t="s">
        <v>43</v>
      </c>
      <c r="I199" s="98" t="s">
        <v>43</v>
      </c>
      <c r="J199" s="99">
        <v>44097</v>
      </c>
      <c r="K199" s="99">
        <v>43943</v>
      </c>
      <c r="L199" s="98" t="s">
        <v>72</v>
      </c>
      <c r="M199" s="98" t="s">
        <v>72</v>
      </c>
      <c r="N199" s="98">
        <v>83890123555</v>
      </c>
      <c r="O199" s="98" t="s">
        <v>1616</v>
      </c>
      <c r="P199" s="98" t="s">
        <v>1616</v>
      </c>
      <c r="Q199" s="98" t="s">
        <v>34</v>
      </c>
      <c r="R199" s="82" t="s">
        <v>116</v>
      </c>
    </row>
    <row r="200" spans="1:18" s="96" customFormat="1">
      <c r="A200" s="98" t="s">
        <v>39</v>
      </c>
      <c r="B200" s="98">
        <v>9</v>
      </c>
      <c r="C200" s="98" t="s">
        <v>311</v>
      </c>
      <c r="D200" s="98" t="s">
        <v>30</v>
      </c>
      <c r="E200" s="98">
        <v>3.0000000328394899E+19</v>
      </c>
      <c r="F200" s="98">
        <v>3.00000003220758E+19</v>
      </c>
      <c r="G200" s="98">
        <v>111706109573</v>
      </c>
      <c r="H200" s="98" t="s">
        <v>1617</v>
      </c>
      <c r="I200" s="98" t="s">
        <v>1617</v>
      </c>
      <c r="J200" s="99">
        <v>44080</v>
      </c>
      <c r="K200" s="99">
        <v>43943</v>
      </c>
      <c r="L200" s="98" t="s">
        <v>72</v>
      </c>
      <c r="M200" s="98" t="s">
        <v>72</v>
      </c>
      <c r="N200" s="98">
        <v>82175581786</v>
      </c>
      <c r="O200" s="103" t="s">
        <v>1618</v>
      </c>
      <c r="P200" s="98" t="s">
        <v>1619</v>
      </c>
      <c r="Q200" s="98" t="s">
        <v>34</v>
      </c>
      <c r="R200" s="82" t="s">
        <v>116</v>
      </c>
    </row>
    <row r="201" spans="1:18" s="96" customFormat="1">
      <c r="A201" s="98" t="s">
        <v>39</v>
      </c>
      <c r="B201" s="98">
        <v>3</v>
      </c>
      <c r="C201" s="98" t="s">
        <v>890</v>
      </c>
      <c r="D201" s="98" t="s">
        <v>30</v>
      </c>
      <c r="E201" s="98">
        <v>3.0000000328463E+19</v>
      </c>
      <c r="F201" s="98">
        <v>3.0000000319172399E+19</v>
      </c>
      <c r="G201" s="98">
        <v>111311120509</v>
      </c>
      <c r="H201" s="98" t="s">
        <v>65</v>
      </c>
      <c r="I201" s="98" t="s">
        <v>65</v>
      </c>
      <c r="J201" s="99">
        <v>44081</v>
      </c>
      <c r="K201" s="99">
        <v>43848</v>
      </c>
      <c r="L201" s="98" t="s">
        <v>72</v>
      </c>
      <c r="M201" s="98" t="s">
        <v>72</v>
      </c>
      <c r="N201" s="98">
        <v>815347335150</v>
      </c>
      <c r="O201" s="98" t="s">
        <v>1620</v>
      </c>
      <c r="P201" s="98" t="s">
        <v>1620</v>
      </c>
      <c r="Q201" s="98" t="s">
        <v>34</v>
      </c>
      <c r="R201" s="82" t="s">
        <v>116</v>
      </c>
    </row>
    <row r="202" spans="1:18" s="96" customFormat="1">
      <c r="A202" s="98" t="s">
        <v>28</v>
      </c>
      <c r="B202" s="98">
        <v>31</v>
      </c>
      <c r="C202" s="98" t="s">
        <v>83</v>
      </c>
      <c r="D202" s="98" t="s">
        <v>30</v>
      </c>
      <c r="E202" s="98">
        <v>3.0000000329150398E+19</v>
      </c>
      <c r="F202" s="98">
        <v>3.0000000326365098E+19</v>
      </c>
      <c r="G202" s="98">
        <v>142551105386</v>
      </c>
      <c r="H202" s="98" t="s">
        <v>31</v>
      </c>
      <c r="I202" s="98" t="s">
        <v>31</v>
      </c>
      <c r="J202" s="99">
        <v>44096</v>
      </c>
      <c r="K202" s="99">
        <v>44037</v>
      </c>
      <c r="L202" s="98" t="s">
        <v>72</v>
      </c>
      <c r="M202" s="98" t="s">
        <v>72</v>
      </c>
      <c r="N202" s="98"/>
      <c r="O202" s="103" t="s">
        <v>1621</v>
      </c>
      <c r="P202" s="98" t="s">
        <v>1622</v>
      </c>
      <c r="Q202" s="98" t="s">
        <v>34</v>
      </c>
      <c r="R202" s="82" t="s">
        <v>116</v>
      </c>
    </row>
    <row r="203" spans="1:18" s="96" customFormat="1">
      <c r="A203" s="98" t="s">
        <v>57</v>
      </c>
      <c r="B203" s="98">
        <v>22</v>
      </c>
      <c r="C203" s="98" t="s">
        <v>812</v>
      </c>
      <c r="D203" s="98" t="s">
        <v>30</v>
      </c>
      <c r="E203" s="98">
        <v>3.0000000328443199E+19</v>
      </c>
      <c r="F203" s="98">
        <v>3.0000000317929701E+19</v>
      </c>
      <c r="G203" s="98">
        <v>131312140943</v>
      </c>
      <c r="H203" s="98" t="s">
        <v>43</v>
      </c>
      <c r="I203" s="98" t="s">
        <v>43</v>
      </c>
      <c r="J203" s="99">
        <v>44079</v>
      </c>
      <c r="K203" s="99">
        <v>43802</v>
      </c>
      <c r="L203" s="98" t="s">
        <v>33</v>
      </c>
      <c r="M203" s="98" t="s">
        <v>33</v>
      </c>
      <c r="N203" s="98">
        <v>8951085369</v>
      </c>
      <c r="O203" s="103" t="s">
        <v>1623</v>
      </c>
      <c r="P203" s="98" t="s">
        <v>1624</v>
      </c>
      <c r="Q203" s="98" t="s">
        <v>34</v>
      </c>
      <c r="R203" s="82" t="s">
        <v>924</v>
      </c>
    </row>
    <row r="204" spans="1:18" s="96" customFormat="1">
      <c r="A204" s="98" t="s">
        <v>48</v>
      </c>
      <c r="B204" s="98">
        <v>13</v>
      </c>
      <c r="C204" s="98" t="s">
        <v>209</v>
      </c>
      <c r="D204" s="98" t="s">
        <v>30</v>
      </c>
      <c r="E204" s="98">
        <v>3.0000000329423499E+19</v>
      </c>
      <c r="F204" s="98">
        <v>3.00000003247058E+19</v>
      </c>
      <c r="G204" s="98">
        <v>121105234127</v>
      </c>
      <c r="H204" s="98" t="s">
        <v>43</v>
      </c>
      <c r="I204" s="98" t="s">
        <v>43</v>
      </c>
      <c r="J204" s="99">
        <v>44103</v>
      </c>
      <c r="K204" s="99">
        <v>44006</v>
      </c>
      <c r="L204" s="98" t="s">
        <v>33</v>
      </c>
      <c r="M204" s="98" t="s">
        <v>33</v>
      </c>
      <c r="N204" s="98">
        <v>2122532365</v>
      </c>
      <c r="O204" s="103" t="s">
        <v>1625</v>
      </c>
      <c r="P204" s="98" t="s">
        <v>1626</v>
      </c>
      <c r="Q204" s="98" t="s">
        <v>34</v>
      </c>
      <c r="R204" s="82" t="s">
        <v>924</v>
      </c>
    </row>
    <row r="205" spans="1:18" s="96" customFormat="1">
      <c r="A205" s="98" t="s">
        <v>48</v>
      </c>
      <c r="B205" s="98">
        <v>18</v>
      </c>
      <c r="C205" s="98" t="s">
        <v>84</v>
      </c>
      <c r="D205" s="98" t="s">
        <v>30</v>
      </c>
      <c r="E205" s="98">
        <v>3.0000000325931401E+19</v>
      </c>
      <c r="F205" s="98">
        <v>3.00000003225047E+19</v>
      </c>
      <c r="G205" s="98">
        <v>122423300749</v>
      </c>
      <c r="H205" s="98" t="s">
        <v>43</v>
      </c>
      <c r="I205" s="98" t="s">
        <v>43</v>
      </c>
      <c r="J205" s="99">
        <v>44077</v>
      </c>
      <c r="K205" s="99">
        <v>43951</v>
      </c>
      <c r="L205" s="98" t="s">
        <v>33</v>
      </c>
      <c r="M205" s="98" t="s">
        <v>33</v>
      </c>
      <c r="N205" s="98">
        <v>81219794359</v>
      </c>
      <c r="O205" s="103" t="s">
        <v>1627</v>
      </c>
      <c r="P205" s="98" t="s">
        <v>1628</v>
      </c>
      <c r="Q205" s="98" t="s">
        <v>34</v>
      </c>
      <c r="R205" s="82" t="s">
        <v>924</v>
      </c>
    </row>
    <row r="206" spans="1:18" s="96" customFormat="1">
      <c r="A206" s="98" t="s">
        <v>39</v>
      </c>
      <c r="B206" s="98">
        <v>5</v>
      </c>
      <c r="C206" s="98" t="s">
        <v>219</v>
      </c>
      <c r="D206" s="98" t="s">
        <v>30</v>
      </c>
      <c r="E206" s="98">
        <v>3.0000000329226801E+19</v>
      </c>
      <c r="F206" s="98">
        <v>3.00000003245201E+19</v>
      </c>
      <c r="G206" s="98">
        <v>111501174134</v>
      </c>
      <c r="H206" s="98" t="s">
        <v>76</v>
      </c>
      <c r="I206" s="98" t="s">
        <v>76</v>
      </c>
      <c r="J206" s="99">
        <v>44096</v>
      </c>
      <c r="K206" s="99">
        <v>44000</v>
      </c>
      <c r="L206" s="98" t="s">
        <v>33</v>
      </c>
      <c r="M206" s="98" t="s">
        <v>33</v>
      </c>
      <c r="N206" s="98">
        <v>81270338357</v>
      </c>
      <c r="O206" s="98" t="s">
        <v>1629</v>
      </c>
      <c r="P206" s="98" t="s">
        <v>1629</v>
      </c>
      <c r="Q206" s="98" t="s">
        <v>34</v>
      </c>
      <c r="R206" s="82" t="s">
        <v>924</v>
      </c>
    </row>
    <row r="207" spans="1:18" s="96" customFormat="1">
      <c r="A207" s="98" t="s">
        <v>48</v>
      </c>
      <c r="B207" s="98">
        <v>17</v>
      </c>
      <c r="C207" s="98" t="s">
        <v>49</v>
      </c>
      <c r="D207" s="98" t="s">
        <v>30</v>
      </c>
      <c r="E207" s="98">
        <v>3.0000000329165099E+19</v>
      </c>
      <c r="F207" s="98">
        <v>3.0000000318738399E+19</v>
      </c>
      <c r="G207" s="98">
        <v>122408301668</v>
      </c>
      <c r="H207" s="98" t="s">
        <v>43</v>
      </c>
      <c r="I207" s="98" t="s">
        <v>43</v>
      </c>
      <c r="J207" s="99">
        <v>44097</v>
      </c>
      <c r="K207" s="99">
        <v>43837</v>
      </c>
      <c r="L207" s="98" t="s">
        <v>33</v>
      </c>
      <c r="M207" s="98" t="s">
        <v>33</v>
      </c>
      <c r="N207" s="98">
        <v>82126010796</v>
      </c>
      <c r="O207" s="98" t="s">
        <v>1630</v>
      </c>
      <c r="P207" s="98" t="s">
        <v>1630</v>
      </c>
      <c r="Q207" s="98" t="s">
        <v>34</v>
      </c>
      <c r="R207" s="82" t="s">
        <v>924</v>
      </c>
    </row>
    <row r="208" spans="1:18" s="96" customFormat="1">
      <c r="A208" s="98" t="s">
        <v>28</v>
      </c>
      <c r="B208" s="98">
        <v>31</v>
      </c>
      <c r="C208" s="98" t="s">
        <v>83</v>
      </c>
      <c r="D208" s="98" t="s">
        <v>30</v>
      </c>
      <c r="E208" s="98">
        <v>3.00000003286395E+19</v>
      </c>
      <c r="F208" s="98">
        <v>3.00000003188473E+19</v>
      </c>
      <c r="G208" s="98">
        <v>146539100307</v>
      </c>
      <c r="H208" s="98" t="s">
        <v>43</v>
      </c>
      <c r="I208" s="98" t="s">
        <v>43</v>
      </c>
      <c r="J208" s="99">
        <v>44082</v>
      </c>
      <c r="K208" s="99">
        <v>43840</v>
      </c>
      <c r="L208" s="98" t="s">
        <v>33</v>
      </c>
      <c r="M208" s="98" t="s">
        <v>33</v>
      </c>
      <c r="N208" s="98">
        <v>82292949682</v>
      </c>
      <c r="O208" s="98" t="s">
        <v>1631</v>
      </c>
      <c r="P208" s="98" t="s">
        <v>1631</v>
      </c>
      <c r="Q208" s="98" t="s">
        <v>34</v>
      </c>
      <c r="R208" s="82" t="s">
        <v>924</v>
      </c>
    </row>
    <row r="209" spans="1:18" s="96" customFormat="1">
      <c r="A209" s="98" t="s">
        <v>28</v>
      </c>
      <c r="B209" s="98">
        <v>31</v>
      </c>
      <c r="C209" s="98" t="s">
        <v>83</v>
      </c>
      <c r="D209" s="98" t="s">
        <v>30</v>
      </c>
      <c r="E209" s="98">
        <v>3.0000000329320899E+19</v>
      </c>
      <c r="F209" s="98">
        <v>3.0000000323088998E+19</v>
      </c>
      <c r="G209" s="98">
        <v>146551110955</v>
      </c>
      <c r="H209" s="98" t="s">
        <v>50</v>
      </c>
      <c r="I209" s="98" t="s">
        <v>50</v>
      </c>
      <c r="J209" s="99">
        <v>44098</v>
      </c>
      <c r="K209" s="99">
        <v>43966</v>
      </c>
      <c r="L209" s="98" t="s">
        <v>72</v>
      </c>
      <c r="M209" s="98" t="s">
        <v>72</v>
      </c>
      <c r="N209" s="98">
        <v>85643849651</v>
      </c>
      <c r="O209" s="103" t="s">
        <v>1632</v>
      </c>
      <c r="P209" s="98" t="s">
        <v>1633</v>
      </c>
      <c r="Q209" s="98" t="s">
        <v>34</v>
      </c>
      <c r="R209" s="82" t="s">
        <v>116</v>
      </c>
    </row>
    <row r="210" spans="1:18" s="96" customFormat="1">
      <c r="A210" s="98" t="s">
        <v>39</v>
      </c>
      <c r="B210" s="98">
        <v>1</v>
      </c>
      <c r="C210" s="98" t="s">
        <v>79</v>
      </c>
      <c r="D210" s="98" t="s">
        <v>30</v>
      </c>
      <c r="E210" s="98">
        <v>3.0000000328675E+19</v>
      </c>
      <c r="F210" s="98">
        <v>3.0000000326526001E+19</v>
      </c>
      <c r="G210" s="98">
        <v>111135101725</v>
      </c>
      <c r="H210" s="98" t="s">
        <v>43</v>
      </c>
      <c r="I210" s="98" t="s">
        <v>43</v>
      </c>
      <c r="J210" s="99">
        <v>44083</v>
      </c>
      <c r="K210" s="99">
        <v>44035</v>
      </c>
      <c r="L210" s="103" t="s">
        <v>72</v>
      </c>
      <c r="M210" s="98" t="s">
        <v>72</v>
      </c>
      <c r="N210" s="98">
        <v>85358868944</v>
      </c>
      <c r="O210" s="103" t="s">
        <v>1634</v>
      </c>
      <c r="P210" s="98" t="s">
        <v>1635</v>
      </c>
      <c r="Q210" s="98" t="s">
        <v>34</v>
      </c>
      <c r="R210" s="82" t="s">
        <v>116</v>
      </c>
    </row>
    <row r="211" spans="1:18" s="96" customFormat="1">
      <c r="A211" s="98" t="s">
        <v>39</v>
      </c>
      <c r="B211" s="98">
        <v>1</v>
      </c>
      <c r="C211" s="98" t="s">
        <v>79</v>
      </c>
      <c r="D211" s="98" t="s">
        <v>30</v>
      </c>
      <c r="E211" s="98">
        <v>3.00000003284149E+19</v>
      </c>
      <c r="F211" s="98">
        <v>3.0000000327823499E+19</v>
      </c>
      <c r="G211" s="98">
        <v>111135101349</v>
      </c>
      <c r="H211" s="98" t="s">
        <v>50</v>
      </c>
      <c r="I211" s="98" t="s">
        <v>50</v>
      </c>
      <c r="J211" s="99">
        <v>44080</v>
      </c>
      <c r="K211" s="99">
        <v>44063</v>
      </c>
      <c r="L211" s="98" t="s">
        <v>72</v>
      </c>
      <c r="M211" s="98" t="s">
        <v>72</v>
      </c>
      <c r="N211" s="98">
        <v>81314043868</v>
      </c>
      <c r="O211" s="103" t="s">
        <v>1636</v>
      </c>
      <c r="P211" s="98" t="s">
        <v>1637</v>
      </c>
      <c r="Q211" s="98" t="s">
        <v>34</v>
      </c>
      <c r="R211" s="82" t="s">
        <v>116</v>
      </c>
    </row>
    <row r="212" spans="1:18" s="96" customFormat="1">
      <c r="A212" s="98" t="s">
        <v>39</v>
      </c>
      <c r="B212" s="98">
        <v>1</v>
      </c>
      <c r="C212" s="98" t="s">
        <v>79</v>
      </c>
      <c r="D212" s="98" t="s">
        <v>30</v>
      </c>
      <c r="E212" s="98">
        <v>3.00000003286982E+19</v>
      </c>
      <c r="F212" s="98">
        <v>3.0000000319920898E+19</v>
      </c>
      <c r="G212" s="98">
        <v>111101104695</v>
      </c>
      <c r="H212" s="98" t="s">
        <v>87</v>
      </c>
      <c r="I212" s="98" t="s">
        <v>87</v>
      </c>
      <c r="J212" s="99">
        <v>44083</v>
      </c>
      <c r="K212" s="99">
        <v>43874</v>
      </c>
      <c r="L212" s="98" t="s">
        <v>33</v>
      </c>
      <c r="M212" s="98" t="s">
        <v>33</v>
      </c>
      <c r="N212" s="98">
        <v>81360290123</v>
      </c>
      <c r="O212" s="103" t="s">
        <v>1638</v>
      </c>
      <c r="P212" s="98" t="s">
        <v>1639</v>
      </c>
      <c r="Q212" s="98" t="s">
        <v>34</v>
      </c>
      <c r="R212" s="82" t="s">
        <v>924</v>
      </c>
    </row>
    <row r="213" spans="1:18" s="96" customFormat="1">
      <c r="A213" s="98" t="s">
        <v>48</v>
      </c>
      <c r="B213" s="98">
        <v>15</v>
      </c>
      <c r="C213" s="98" t="s">
        <v>78</v>
      </c>
      <c r="D213" s="98" t="s">
        <v>30</v>
      </c>
      <c r="E213" s="98">
        <v>3.0000000328500601E+19</v>
      </c>
      <c r="F213" s="98">
        <v>3.0000000318615298E+19</v>
      </c>
      <c r="G213" s="98">
        <v>121519211774</v>
      </c>
      <c r="H213" s="98" t="s">
        <v>1640</v>
      </c>
      <c r="I213" s="98" t="s">
        <v>1640</v>
      </c>
      <c r="J213" s="99">
        <v>44079</v>
      </c>
      <c r="K213" s="99">
        <v>43829</v>
      </c>
      <c r="L213" s="98" t="s">
        <v>32</v>
      </c>
      <c r="M213" s="98" t="s">
        <v>33</v>
      </c>
      <c r="N213" s="98">
        <v>8161402716</v>
      </c>
      <c r="O213" s="98" t="s">
        <v>1641</v>
      </c>
      <c r="P213" s="98" t="s">
        <v>1641</v>
      </c>
      <c r="Q213" s="98" t="s">
        <v>34</v>
      </c>
      <c r="R213" s="82" t="s">
        <v>32</v>
      </c>
    </row>
    <row r="214" spans="1:18" s="96" customFormat="1">
      <c r="A214" s="98" t="s">
        <v>57</v>
      </c>
      <c r="B214" s="98">
        <v>25</v>
      </c>
      <c r="C214" s="98" t="s">
        <v>81</v>
      </c>
      <c r="D214" s="98" t="s">
        <v>30</v>
      </c>
      <c r="E214" s="98">
        <v>3.0000000329325199E+19</v>
      </c>
      <c r="F214" s="98">
        <v>3.00000003227957E+19</v>
      </c>
      <c r="G214" s="98">
        <v>131248121125</v>
      </c>
      <c r="H214" s="98" t="s">
        <v>43</v>
      </c>
      <c r="I214" s="98" t="s">
        <v>43</v>
      </c>
      <c r="J214" s="99">
        <v>44099</v>
      </c>
      <c r="K214" s="99">
        <v>43955</v>
      </c>
      <c r="L214" s="98" t="s">
        <v>32</v>
      </c>
      <c r="M214" s="98" t="s">
        <v>33</v>
      </c>
      <c r="N214" s="98">
        <v>87829880222</v>
      </c>
      <c r="O214" s="98" t="s">
        <v>1642</v>
      </c>
      <c r="P214" s="98" t="s">
        <v>1642</v>
      </c>
      <c r="Q214" s="98" t="s">
        <v>34</v>
      </c>
      <c r="R214" s="82" t="s">
        <v>32</v>
      </c>
    </row>
    <row r="215" spans="1:18" s="96" customFormat="1">
      <c r="A215" s="98" t="s">
        <v>57</v>
      </c>
      <c r="B215" s="98">
        <v>25</v>
      </c>
      <c r="C215" s="98" t="s">
        <v>81</v>
      </c>
      <c r="D215" s="98" t="s">
        <v>30</v>
      </c>
      <c r="E215" s="98">
        <v>3.0000000328955998E+19</v>
      </c>
      <c r="F215" s="98">
        <v>3.0000000328383201E+19</v>
      </c>
      <c r="G215" s="98">
        <v>131243103097</v>
      </c>
      <c r="H215" s="98" t="s">
        <v>50</v>
      </c>
      <c r="I215" s="98" t="s">
        <v>50</v>
      </c>
      <c r="J215" s="99">
        <v>44092</v>
      </c>
      <c r="K215" s="99">
        <v>44077</v>
      </c>
      <c r="L215" s="98" t="s">
        <v>32</v>
      </c>
      <c r="M215" s="98" t="s">
        <v>33</v>
      </c>
      <c r="N215" s="98">
        <v>83140361919</v>
      </c>
      <c r="O215" s="98" t="s">
        <v>1643</v>
      </c>
      <c r="P215" s="98" t="s">
        <v>1643</v>
      </c>
      <c r="Q215" s="98" t="s">
        <v>34</v>
      </c>
      <c r="R215" s="82" t="s">
        <v>32</v>
      </c>
    </row>
    <row r="216" spans="1:18" s="96" customFormat="1">
      <c r="A216" s="98" t="s">
        <v>28</v>
      </c>
      <c r="B216" s="98">
        <v>26</v>
      </c>
      <c r="C216" s="98" t="s">
        <v>70</v>
      </c>
      <c r="D216" s="98" t="s">
        <v>30</v>
      </c>
      <c r="E216" s="98">
        <v>3.00000003289549E+19</v>
      </c>
      <c r="F216" s="98">
        <v>3.0000000320661402E+19</v>
      </c>
      <c r="G216" s="98">
        <v>142387101708</v>
      </c>
      <c r="H216" s="98" t="s">
        <v>50</v>
      </c>
      <c r="I216" s="98" t="s">
        <v>50</v>
      </c>
      <c r="J216" s="99">
        <v>44092</v>
      </c>
      <c r="K216" s="99">
        <v>43895</v>
      </c>
      <c r="L216" s="98" t="s">
        <v>32</v>
      </c>
      <c r="M216" s="98" t="s">
        <v>33</v>
      </c>
      <c r="N216" s="98">
        <v>81391444033</v>
      </c>
      <c r="O216" s="98" t="s">
        <v>1644</v>
      </c>
      <c r="P216" s="98" t="s">
        <v>1644</v>
      </c>
      <c r="Q216" s="98" t="s">
        <v>34</v>
      </c>
      <c r="R216" s="82" t="s">
        <v>32</v>
      </c>
    </row>
    <row r="217" spans="1:18" s="96" customFormat="1">
      <c r="A217" s="98" t="s">
        <v>28</v>
      </c>
      <c r="B217" s="98">
        <v>28</v>
      </c>
      <c r="C217" s="98" t="s">
        <v>498</v>
      </c>
      <c r="D217" s="98" t="s">
        <v>30</v>
      </c>
      <c r="E217" s="98">
        <v>3.0000000329129202E+19</v>
      </c>
      <c r="F217" s="98">
        <v>3.00000003197708E+19</v>
      </c>
      <c r="G217" s="98">
        <v>146148100657</v>
      </c>
      <c r="H217" s="98" t="s">
        <v>50</v>
      </c>
      <c r="I217" s="98" t="s">
        <v>50</v>
      </c>
      <c r="J217" s="99">
        <v>44094</v>
      </c>
      <c r="K217" s="99">
        <v>43871</v>
      </c>
      <c r="L217" s="98" t="s">
        <v>32</v>
      </c>
      <c r="M217" s="98" t="s">
        <v>33</v>
      </c>
      <c r="N217" s="98">
        <v>81330556149</v>
      </c>
      <c r="O217" s="98" t="s">
        <v>1645</v>
      </c>
      <c r="P217" s="98" t="s">
        <v>1645</v>
      </c>
      <c r="Q217" s="98" t="s">
        <v>34</v>
      </c>
      <c r="R217" s="82" t="s">
        <v>32</v>
      </c>
    </row>
    <row r="218" spans="1:18" s="96" customFormat="1">
      <c r="A218" s="98" t="s">
        <v>28</v>
      </c>
      <c r="B218" s="98">
        <v>28</v>
      </c>
      <c r="C218" s="98" t="s">
        <v>498</v>
      </c>
      <c r="D218" s="98" t="s">
        <v>30</v>
      </c>
      <c r="E218" s="98">
        <v>3.0000000328742302E+19</v>
      </c>
      <c r="F218" s="98">
        <v>3.0000000322671702E+19</v>
      </c>
      <c r="G218" s="98">
        <v>146175101967</v>
      </c>
      <c r="H218" s="98" t="s">
        <v>31</v>
      </c>
      <c r="I218" s="98" t="s">
        <v>31</v>
      </c>
      <c r="J218" s="99">
        <v>44085</v>
      </c>
      <c r="K218" s="99">
        <v>43953</v>
      </c>
      <c r="L218" s="98" t="s">
        <v>32</v>
      </c>
      <c r="M218" s="98" t="s">
        <v>33</v>
      </c>
      <c r="N218" s="98">
        <v>811262799</v>
      </c>
      <c r="O218" s="98" t="s">
        <v>1646</v>
      </c>
      <c r="P218" s="98" t="s">
        <v>1646</v>
      </c>
      <c r="Q218" s="98" t="s">
        <v>34</v>
      </c>
      <c r="R218" s="82" t="s">
        <v>32</v>
      </c>
    </row>
    <row r="219" spans="1:18" s="96" customFormat="1">
      <c r="A219" s="98" t="s">
        <v>48</v>
      </c>
      <c r="B219" s="98">
        <v>20</v>
      </c>
      <c r="C219" s="98" t="s">
        <v>54</v>
      </c>
      <c r="D219" s="98" t="s">
        <v>30</v>
      </c>
      <c r="E219" s="98">
        <v>3.0000000329463898E+19</v>
      </c>
      <c r="F219" s="98">
        <v>3.0000000326681801E+19</v>
      </c>
      <c r="G219" s="98">
        <v>122869201237</v>
      </c>
      <c r="H219" s="98" t="s">
        <v>50</v>
      </c>
      <c r="I219" s="98" t="s">
        <v>50</v>
      </c>
      <c r="J219" s="99">
        <v>44104</v>
      </c>
      <c r="K219" s="99">
        <v>44040</v>
      </c>
      <c r="L219" s="98" t="s">
        <v>33</v>
      </c>
      <c r="M219" s="98" t="s">
        <v>33</v>
      </c>
      <c r="N219" s="98">
        <v>81219428473</v>
      </c>
      <c r="O219" s="103" t="s">
        <v>1647</v>
      </c>
      <c r="P219" s="98" t="s">
        <v>1647</v>
      </c>
      <c r="Q219" s="98" t="s">
        <v>34</v>
      </c>
      <c r="R219" s="82" t="s">
        <v>924</v>
      </c>
    </row>
    <row r="220" spans="1:18" s="96" customFormat="1">
      <c r="A220" s="98" t="s">
        <v>39</v>
      </c>
      <c r="B220" s="98">
        <v>1</v>
      </c>
      <c r="C220" s="98" t="s">
        <v>79</v>
      </c>
      <c r="D220" s="98" t="s">
        <v>30</v>
      </c>
      <c r="E220" s="98">
        <v>3.00000003274916E+19</v>
      </c>
      <c r="F220" s="98">
        <v>3.0000000321086898E+19</v>
      </c>
      <c r="G220" s="98">
        <v>111150108532</v>
      </c>
      <c r="H220" s="98" t="s">
        <v>50</v>
      </c>
      <c r="I220" s="98" t="s">
        <v>50</v>
      </c>
      <c r="J220" s="99">
        <v>44055</v>
      </c>
      <c r="K220" s="99">
        <v>43916</v>
      </c>
      <c r="L220" s="98" t="s">
        <v>32</v>
      </c>
      <c r="M220" s="98" t="s">
        <v>33</v>
      </c>
      <c r="N220" s="98">
        <v>85373648134</v>
      </c>
      <c r="O220" s="98" t="s">
        <v>1648</v>
      </c>
      <c r="P220" s="98" t="s">
        <v>1648</v>
      </c>
      <c r="Q220" s="98" t="s">
        <v>34</v>
      </c>
      <c r="R220" s="82" t="s">
        <v>32</v>
      </c>
    </row>
    <row r="221" spans="1:18" s="96" customFormat="1">
      <c r="A221" s="98" t="s">
        <v>39</v>
      </c>
      <c r="B221" s="98">
        <v>1</v>
      </c>
      <c r="C221" s="98" t="s">
        <v>79</v>
      </c>
      <c r="D221" s="98" t="s">
        <v>30</v>
      </c>
      <c r="E221" s="98">
        <v>3.0000000327463899E+19</v>
      </c>
      <c r="F221" s="98">
        <v>3.0000000326798701E+19</v>
      </c>
      <c r="G221" s="98">
        <v>111131116224</v>
      </c>
      <c r="H221" s="98" t="s">
        <v>50</v>
      </c>
      <c r="I221" s="98" t="s">
        <v>50</v>
      </c>
      <c r="J221" s="99">
        <v>44054</v>
      </c>
      <c r="K221" s="99">
        <v>44044</v>
      </c>
      <c r="L221" s="98" t="s">
        <v>32</v>
      </c>
      <c r="M221" s="98" t="s">
        <v>33</v>
      </c>
      <c r="N221" s="98">
        <v>82283846972</v>
      </c>
      <c r="O221" s="98" t="s">
        <v>1649</v>
      </c>
      <c r="P221" s="98" t="s">
        <v>1649</v>
      </c>
      <c r="Q221" s="98" t="s">
        <v>34</v>
      </c>
      <c r="R221" s="82" t="s">
        <v>32</v>
      </c>
    </row>
    <row r="222" spans="1:18" s="96" customFormat="1">
      <c r="A222" s="98" t="s">
        <v>39</v>
      </c>
      <c r="B222" s="98">
        <v>2</v>
      </c>
      <c r="C222" s="98" t="s">
        <v>85</v>
      </c>
      <c r="D222" s="98" t="s">
        <v>30</v>
      </c>
      <c r="E222" s="98">
        <v>3.0000000327717401E+19</v>
      </c>
      <c r="F222" s="98">
        <v>3.0000000324175E+19</v>
      </c>
      <c r="G222" s="98">
        <v>111221108984</v>
      </c>
      <c r="H222" s="98" t="s">
        <v>43</v>
      </c>
      <c r="I222" s="98" t="s">
        <v>43</v>
      </c>
      <c r="J222" s="99">
        <v>44061</v>
      </c>
      <c r="K222" s="99">
        <v>43992</v>
      </c>
      <c r="L222" s="98" t="s">
        <v>32</v>
      </c>
      <c r="M222" s="98" t="s">
        <v>33</v>
      </c>
      <c r="N222" s="98">
        <v>81260665528</v>
      </c>
      <c r="O222" s="98" t="s">
        <v>1650</v>
      </c>
      <c r="P222" s="98" t="s">
        <v>1650</v>
      </c>
      <c r="Q222" s="98" t="s">
        <v>34</v>
      </c>
      <c r="R222" s="82" t="s">
        <v>32</v>
      </c>
    </row>
    <row r="223" spans="1:18" s="96" customFormat="1">
      <c r="A223" s="98" t="s">
        <v>46</v>
      </c>
      <c r="B223" s="98">
        <v>39</v>
      </c>
      <c r="C223" s="98" t="s">
        <v>885</v>
      </c>
      <c r="D223" s="98" t="s">
        <v>30</v>
      </c>
      <c r="E223" s="98">
        <v>3.0000000327792599E+19</v>
      </c>
      <c r="F223" s="98">
        <v>3.0000000321437901E+19</v>
      </c>
      <c r="G223" s="98">
        <v>152433212591</v>
      </c>
      <c r="H223" s="98" t="s">
        <v>43</v>
      </c>
      <c r="I223" s="98" t="s">
        <v>43</v>
      </c>
      <c r="J223" s="99">
        <v>44062</v>
      </c>
      <c r="K223" s="99">
        <v>43922</v>
      </c>
      <c r="L223" s="98" t="s">
        <v>32</v>
      </c>
      <c r="M223" s="98" t="s">
        <v>33</v>
      </c>
      <c r="N223" s="98">
        <v>85733056777</v>
      </c>
      <c r="O223" s="98" t="s">
        <v>1651</v>
      </c>
      <c r="P223" s="98" t="s">
        <v>1651</v>
      </c>
      <c r="Q223" s="104" t="s">
        <v>34</v>
      </c>
      <c r="R223" s="85" t="s">
        <v>32</v>
      </c>
    </row>
    <row r="224" spans="1:18" s="96" customFormat="1">
      <c r="A224" s="105" t="s">
        <v>46</v>
      </c>
      <c r="B224" s="105">
        <v>38</v>
      </c>
      <c r="C224" s="105" t="s">
        <v>176</v>
      </c>
      <c r="D224" s="105" t="s">
        <v>30</v>
      </c>
      <c r="E224" s="105">
        <v>3.0000000326980198E+19</v>
      </c>
      <c r="F224" s="105">
        <v>3.0000000323065098E+19</v>
      </c>
      <c r="G224" s="105">
        <v>152310105076</v>
      </c>
      <c r="H224" s="105" t="s">
        <v>43</v>
      </c>
      <c r="I224" s="105" t="s">
        <v>43</v>
      </c>
      <c r="J224" s="106">
        <v>44047</v>
      </c>
      <c r="K224" s="106">
        <v>43964</v>
      </c>
      <c r="L224" s="105" t="s">
        <v>32</v>
      </c>
      <c r="M224" s="105" t="s">
        <v>33</v>
      </c>
      <c r="N224" s="105">
        <v>81210381139</v>
      </c>
      <c r="O224" s="105" t="s">
        <v>1652</v>
      </c>
      <c r="P224" s="105" t="s">
        <v>1652</v>
      </c>
      <c r="Q224" s="104" t="s">
        <v>34</v>
      </c>
      <c r="R224" s="85" t="s">
        <v>32</v>
      </c>
    </row>
    <row r="225" spans="1:18" s="96" customFormat="1">
      <c r="A225" s="98" t="s">
        <v>46</v>
      </c>
      <c r="B225" s="98">
        <v>39</v>
      </c>
      <c r="C225" s="98" t="s">
        <v>885</v>
      </c>
      <c r="D225" s="98" t="s">
        <v>30</v>
      </c>
      <c r="E225" s="98">
        <v>3.00000003278901E+19</v>
      </c>
      <c r="F225" s="98">
        <v>3.0000000320880398E+19</v>
      </c>
      <c r="G225" s="98">
        <v>152413210249</v>
      </c>
      <c r="H225" s="98" t="s">
        <v>43</v>
      </c>
      <c r="I225" s="98" t="s">
        <v>43</v>
      </c>
      <c r="J225" s="99">
        <v>44065</v>
      </c>
      <c r="K225" s="99">
        <v>43903</v>
      </c>
      <c r="L225" s="98" t="s">
        <v>72</v>
      </c>
      <c r="M225" s="98" t="s">
        <v>72</v>
      </c>
      <c r="N225" s="98">
        <v>85107110100</v>
      </c>
      <c r="O225" s="98" t="s">
        <v>1653</v>
      </c>
      <c r="P225" s="98" t="s">
        <v>1653</v>
      </c>
      <c r="Q225" s="104" t="s">
        <v>34</v>
      </c>
      <c r="R225" s="82" t="s">
        <v>116</v>
      </c>
    </row>
    <row r="226" spans="1:18" s="96" customFormat="1">
      <c r="A226" s="98" t="s">
        <v>46</v>
      </c>
      <c r="B226" s="98">
        <v>39</v>
      </c>
      <c r="C226" s="98" t="s">
        <v>885</v>
      </c>
      <c r="D226" s="98" t="s">
        <v>30</v>
      </c>
      <c r="E226" s="98">
        <v>3.0000000327040098E+19</v>
      </c>
      <c r="F226" s="98">
        <v>3.0000000326286799E+19</v>
      </c>
      <c r="G226" s="98">
        <v>152403206664</v>
      </c>
      <c r="H226" s="98" t="s">
        <v>31</v>
      </c>
      <c r="I226" s="98" t="s">
        <v>31</v>
      </c>
      <c r="J226" s="99">
        <v>44048</v>
      </c>
      <c r="K226" s="99">
        <v>44041</v>
      </c>
      <c r="L226" s="98" t="s">
        <v>32</v>
      </c>
      <c r="M226" s="98" t="s">
        <v>33</v>
      </c>
      <c r="N226" s="98">
        <v>81333347024</v>
      </c>
      <c r="O226" s="98" t="s">
        <v>1654</v>
      </c>
      <c r="P226" s="98" t="s">
        <v>1654</v>
      </c>
      <c r="Q226" s="104" t="s">
        <v>34</v>
      </c>
      <c r="R226" s="85" t="s">
        <v>32</v>
      </c>
    </row>
    <row r="227" spans="1:18" s="96" customFormat="1">
      <c r="A227" s="98" t="s">
        <v>46</v>
      </c>
      <c r="B227" s="98">
        <v>38</v>
      </c>
      <c r="C227" s="98" t="s">
        <v>176</v>
      </c>
      <c r="D227" s="98" t="s">
        <v>30</v>
      </c>
      <c r="E227" s="98">
        <v>3.00000003279326E+19</v>
      </c>
      <c r="F227" s="98">
        <v>3.0000000323357299E+19</v>
      </c>
      <c r="G227" s="98">
        <v>152303330694</v>
      </c>
      <c r="H227" s="98" t="s">
        <v>43</v>
      </c>
      <c r="I227" s="98" t="s">
        <v>43</v>
      </c>
      <c r="J227" s="99">
        <v>44067</v>
      </c>
      <c r="K227" s="99">
        <v>43970</v>
      </c>
      <c r="L227" s="98" t="s">
        <v>47</v>
      </c>
      <c r="M227" s="98" t="s">
        <v>47</v>
      </c>
      <c r="N227" s="98">
        <v>85105227229</v>
      </c>
      <c r="O227" s="98" t="s">
        <v>1655</v>
      </c>
      <c r="P227" s="98" t="s">
        <v>1655</v>
      </c>
      <c r="Q227" s="104" t="s">
        <v>34</v>
      </c>
      <c r="R227" s="82">
        <v>147</v>
      </c>
    </row>
    <row r="228" spans="1:18" s="96" customFormat="1">
      <c r="A228" s="107" t="s">
        <v>46</v>
      </c>
      <c r="B228" s="107">
        <v>38</v>
      </c>
      <c r="C228" s="107" t="s">
        <v>176</v>
      </c>
      <c r="D228" s="107" t="s">
        <v>30</v>
      </c>
      <c r="E228" s="107">
        <v>3.0000000328098599E+19</v>
      </c>
      <c r="F228" s="107">
        <v>3.0000000326506E+19</v>
      </c>
      <c r="G228" s="108" t="s">
        <v>1656</v>
      </c>
      <c r="H228" s="107" t="s">
        <v>43</v>
      </c>
      <c r="I228" s="107" t="s">
        <v>43</v>
      </c>
      <c r="J228" s="109">
        <v>44071</v>
      </c>
      <c r="K228" s="109">
        <v>44036</v>
      </c>
      <c r="L228" s="107" t="s">
        <v>32</v>
      </c>
      <c r="M228" s="107" t="s">
        <v>33</v>
      </c>
      <c r="N228" s="107">
        <v>8125162456</v>
      </c>
      <c r="O228" s="107" t="s">
        <v>1657</v>
      </c>
      <c r="P228" s="107" t="s">
        <v>1657</v>
      </c>
      <c r="Q228" s="110" t="s">
        <v>34</v>
      </c>
      <c r="R228" s="91" t="s">
        <v>187</v>
      </c>
    </row>
    <row r="229" spans="1:18" s="96" customFormat="1">
      <c r="A229" s="105" t="s">
        <v>46</v>
      </c>
      <c r="B229" s="105">
        <v>39</v>
      </c>
      <c r="C229" s="105" t="s">
        <v>885</v>
      </c>
      <c r="D229" s="105" t="s">
        <v>30</v>
      </c>
      <c r="E229" s="105">
        <v>3.00000003279529E+19</v>
      </c>
      <c r="F229" s="105">
        <v>3.0000000321661501E+19</v>
      </c>
      <c r="G229" s="105">
        <v>152409257918</v>
      </c>
      <c r="H229" s="105" t="s">
        <v>31</v>
      </c>
      <c r="I229" s="105" t="s">
        <v>31</v>
      </c>
      <c r="J229" s="106">
        <v>44068</v>
      </c>
      <c r="K229" s="106">
        <v>43928</v>
      </c>
      <c r="L229" s="105" t="s">
        <v>937</v>
      </c>
      <c r="M229" s="105" t="s">
        <v>33</v>
      </c>
      <c r="N229" s="105">
        <v>81230399888</v>
      </c>
      <c r="O229" s="105" t="s">
        <v>1658</v>
      </c>
      <c r="P229" s="105" t="s">
        <v>1658</v>
      </c>
      <c r="Q229" s="104" t="s">
        <v>34</v>
      </c>
      <c r="R229" s="89" t="s">
        <v>114</v>
      </c>
    </row>
    <row r="230" spans="1:18" s="96" customFormat="1">
      <c r="A230" s="98" t="s">
        <v>46</v>
      </c>
      <c r="B230" s="98">
        <v>39</v>
      </c>
      <c r="C230" s="98" t="s">
        <v>885</v>
      </c>
      <c r="D230" s="98" t="s">
        <v>30</v>
      </c>
      <c r="E230" s="98">
        <v>3.0000000328310002E+19</v>
      </c>
      <c r="F230" s="98">
        <v>3.0000000322158399E+19</v>
      </c>
      <c r="G230" s="98">
        <v>152441210660</v>
      </c>
      <c r="H230" s="98" t="s">
        <v>43</v>
      </c>
      <c r="I230" s="98" t="s">
        <v>43</v>
      </c>
      <c r="J230" s="99">
        <v>44075</v>
      </c>
      <c r="K230" s="99">
        <v>43945</v>
      </c>
      <c r="L230" s="98" t="s">
        <v>33</v>
      </c>
      <c r="M230" s="98" t="s">
        <v>33</v>
      </c>
      <c r="N230" s="98">
        <v>85749394001</v>
      </c>
      <c r="O230" s="103" t="s">
        <v>1659</v>
      </c>
      <c r="P230" s="98" t="s">
        <v>1660</v>
      </c>
      <c r="Q230" s="104" t="s">
        <v>34</v>
      </c>
      <c r="R230" s="82" t="s">
        <v>924</v>
      </c>
    </row>
    <row r="231" spans="1:18" s="96" customFormat="1">
      <c r="A231" s="98" t="s">
        <v>46</v>
      </c>
      <c r="B231" s="98">
        <v>39</v>
      </c>
      <c r="C231" s="98" t="s">
        <v>885</v>
      </c>
      <c r="D231" s="98" t="s">
        <v>30</v>
      </c>
      <c r="E231" s="98">
        <v>3.0000000329166799E+19</v>
      </c>
      <c r="F231" s="98">
        <v>3.0000000320580399E+19</v>
      </c>
      <c r="G231" s="98">
        <v>152441900530</v>
      </c>
      <c r="H231" s="98" t="s">
        <v>43</v>
      </c>
      <c r="I231" s="98" t="s">
        <v>43</v>
      </c>
      <c r="J231" s="99">
        <v>44095</v>
      </c>
      <c r="K231" s="99">
        <v>43900</v>
      </c>
      <c r="L231" s="98" t="s">
        <v>72</v>
      </c>
      <c r="M231" s="98" t="s">
        <v>72</v>
      </c>
      <c r="N231" s="98">
        <v>85733006956</v>
      </c>
      <c r="O231" s="103" t="s">
        <v>1661</v>
      </c>
      <c r="P231" s="98" t="s">
        <v>1100</v>
      </c>
      <c r="Q231" s="104" t="s">
        <v>34</v>
      </c>
      <c r="R231" s="82" t="s">
        <v>116</v>
      </c>
    </row>
    <row r="232" spans="1:18" s="96" customFormat="1">
      <c r="A232" s="98" t="s">
        <v>46</v>
      </c>
      <c r="B232" s="98">
        <v>39</v>
      </c>
      <c r="C232" s="98" t="s">
        <v>885</v>
      </c>
      <c r="D232" s="98" t="s">
        <v>30</v>
      </c>
      <c r="E232" s="98">
        <v>3.0000000327384498E+19</v>
      </c>
      <c r="F232" s="98">
        <v>3.00000003263283E+19</v>
      </c>
      <c r="G232" s="98">
        <v>152413141234</v>
      </c>
      <c r="H232" s="98" t="s">
        <v>43</v>
      </c>
      <c r="I232" s="98" t="s">
        <v>43</v>
      </c>
      <c r="J232" s="99">
        <v>44057</v>
      </c>
      <c r="K232" s="99">
        <v>44033</v>
      </c>
      <c r="L232" s="98" t="s">
        <v>32</v>
      </c>
      <c r="M232" s="98" t="s">
        <v>33</v>
      </c>
      <c r="N232" s="98">
        <v>85645464331</v>
      </c>
      <c r="O232" s="103" t="s">
        <v>1662</v>
      </c>
      <c r="P232" s="98" t="s">
        <v>1663</v>
      </c>
      <c r="Q232" s="98" t="s">
        <v>34</v>
      </c>
      <c r="R232" s="85" t="s">
        <v>32</v>
      </c>
    </row>
    <row r="233" spans="1:18" s="96" customFormat="1">
      <c r="A233" s="98" t="s">
        <v>46</v>
      </c>
      <c r="B233" s="98">
        <v>39</v>
      </c>
      <c r="C233" s="98" t="s">
        <v>885</v>
      </c>
      <c r="D233" s="98" t="s">
        <v>30</v>
      </c>
      <c r="E233" s="98">
        <v>3.0000000327861502E+19</v>
      </c>
      <c r="F233" s="98">
        <v>3.0000000324721598E+19</v>
      </c>
      <c r="G233" s="98">
        <v>152433900864</v>
      </c>
      <c r="H233" s="98" t="s">
        <v>43</v>
      </c>
      <c r="I233" s="98" t="s">
        <v>43</v>
      </c>
      <c r="J233" s="99">
        <v>44064</v>
      </c>
      <c r="K233" s="99">
        <v>44005</v>
      </c>
      <c r="L233" s="98" t="s">
        <v>32</v>
      </c>
      <c r="M233" s="98" t="s">
        <v>33</v>
      </c>
      <c r="N233" s="98">
        <v>85854840899</v>
      </c>
      <c r="O233" s="98" t="s">
        <v>1664</v>
      </c>
      <c r="P233" s="98" t="s">
        <v>1664</v>
      </c>
      <c r="Q233" s="98" t="s">
        <v>34</v>
      </c>
      <c r="R233" s="85" t="s">
        <v>32</v>
      </c>
    </row>
    <row r="234" spans="1:18" s="96" customFormat="1">
      <c r="A234" s="98" t="s">
        <v>48</v>
      </c>
      <c r="B234" s="98">
        <v>19</v>
      </c>
      <c r="C234" s="98" t="s">
        <v>89</v>
      </c>
      <c r="D234" s="98" t="s">
        <v>30</v>
      </c>
      <c r="E234" s="98">
        <v>3.0000000327943799E+19</v>
      </c>
      <c r="F234" s="98">
        <v>3.0000000325006201E+19</v>
      </c>
      <c r="G234" s="98">
        <v>122317299422</v>
      </c>
      <c r="H234" s="98" t="s">
        <v>266</v>
      </c>
      <c r="I234" s="98" t="s">
        <v>266</v>
      </c>
      <c r="J234" s="99">
        <v>44067</v>
      </c>
      <c r="K234" s="99">
        <v>44007</v>
      </c>
      <c r="L234" s="98" t="s">
        <v>72</v>
      </c>
      <c r="M234" s="98" t="s">
        <v>72</v>
      </c>
      <c r="N234" s="98">
        <v>8127973192</v>
      </c>
      <c r="O234" s="98" t="s">
        <v>1665</v>
      </c>
      <c r="P234" s="98" t="s">
        <v>1665</v>
      </c>
      <c r="Q234" s="98" t="s">
        <v>34</v>
      </c>
      <c r="R234" s="82" t="s">
        <v>116</v>
      </c>
    </row>
    <row r="235" spans="1:18" s="96" customFormat="1">
      <c r="A235" s="111" t="s">
        <v>48</v>
      </c>
      <c r="B235" s="111">
        <v>19</v>
      </c>
      <c r="C235" s="111" t="s">
        <v>89</v>
      </c>
      <c r="D235" s="111" t="s">
        <v>30</v>
      </c>
      <c r="E235" s="111">
        <v>3.0000000327191298E+19</v>
      </c>
      <c r="F235" s="111">
        <v>3.0000000326184702E+19</v>
      </c>
      <c r="G235" s="111">
        <v>122309200165</v>
      </c>
      <c r="H235" s="111" t="s">
        <v>43</v>
      </c>
      <c r="I235" s="111" t="s">
        <v>43</v>
      </c>
      <c r="J235" s="112">
        <v>44051</v>
      </c>
      <c r="K235" s="112">
        <v>44030</v>
      </c>
      <c r="L235" s="111" t="s">
        <v>72</v>
      </c>
      <c r="M235" s="111" t="s">
        <v>72</v>
      </c>
      <c r="N235" s="111">
        <v>81382459370</v>
      </c>
      <c r="O235" s="111" t="s">
        <v>1666</v>
      </c>
      <c r="P235" s="111" t="s">
        <v>1666</v>
      </c>
      <c r="Q235" s="98" t="s">
        <v>34</v>
      </c>
      <c r="R235" s="82" t="s">
        <v>116</v>
      </c>
    </row>
    <row r="236" spans="1:18" s="96" customFormat="1">
      <c r="A236" s="98" t="s">
        <v>48</v>
      </c>
      <c r="B236" s="98">
        <v>19</v>
      </c>
      <c r="C236" s="98" t="s">
        <v>89</v>
      </c>
      <c r="D236" s="98" t="s">
        <v>30</v>
      </c>
      <c r="E236" s="98">
        <v>3.0000000328770302E+19</v>
      </c>
      <c r="F236" s="98">
        <v>3.00000003191651E+19</v>
      </c>
      <c r="G236" s="98">
        <v>121302283514</v>
      </c>
      <c r="H236" s="98" t="s">
        <v>50</v>
      </c>
      <c r="I236" s="98" t="s">
        <v>50</v>
      </c>
      <c r="J236" s="99">
        <v>44086</v>
      </c>
      <c r="K236" s="99">
        <v>43851</v>
      </c>
      <c r="L236" s="98" t="s">
        <v>72</v>
      </c>
      <c r="M236" s="98" t="s">
        <v>72</v>
      </c>
      <c r="N236" s="98"/>
      <c r="O236" s="103" t="s">
        <v>1667</v>
      </c>
      <c r="P236" s="98" t="s">
        <v>1668</v>
      </c>
      <c r="Q236" s="98" t="s">
        <v>34</v>
      </c>
      <c r="R236" s="82" t="s">
        <v>116</v>
      </c>
    </row>
    <row r="237" spans="1:18" s="96" customFormat="1">
      <c r="A237" s="105" t="s">
        <v>48</v>
      </c>
      <c r="B237" s="105">
        <v>19</v>
      </c>
      <c r="C237" s="105" t="s">
        <v>89</v>
      </c>
      <c r="D237" s="105" t="s">
        <v>30</v>
      </c>
      <c r="E237" s="105">
        <v>3.0000000326798299E+19</v>
      </c>
      <c r="F237" s="105">
        <v>3.0000000326545302E+19</v>
      </c>
      <c r="G237" s="105">
        <v>121334200120</v>
      </c>
      <c r="H237" s="105" t="s">
        <v>50</v>
      </c>
      <c r="I237" s="105" t="s">
        <v>50</v>
      </c>
      <c r="J237" s="106">
        <v>44046</v>
      </c>
      <c r="K237" s="106">
        <v>44041</v>
      </c>
      <c r="L237" s="105" t="s">
        <v>33</v>
      </c>
      <c r="M237" s="105" t="s">
        <v>33</v>
      </c>
      <c r="N237" s="105">
        <v>81380617757</v>
      </c>
      <c r="O237" s="105" t="s">
        <v>1669</v>
      </c>
      <c r="P237" s="105" t="s">
        <v>1669</v>
      </c>
      <c r="Q237" s="98" t="s">
        <v>34</v>
      </c>
      <c r="R237" s="91" t="s">
        <v>924</v>
      </c>
    </row>
    <row r="238" spans="1:18" s="96" customFormat="1">
      <c r="A238" s="98" t="s">
        <v>57</v>
      </c>
      <c r="B238" s="98">
        <v>62</v>
      </c>
      <c r="C238" s="98" t="s">
        <v>58</v>
      </c>
      <c r="D238" s="98" t="s">
        <v>30</v>
      </c>
      <c r="E238" s="98">
        <v>3.0000000327794E+19</v>
      </c>
      <c r="F238" s="98">
        <v>3.0000000318807802E+19</v>
      </c>
      <c r="G238" s="98">
        <v>131177152384</v>
      </c>
      <c r="H238" s="98" t="s">
        <v>194</v>
      </c>
      <c r="I238" s="98" t="s">
        <v>194</v>
      </c>
      <c r="J238" s="99">
        <v>44062</v>
      </c>
      <c r="K238" s="99">
        <v>43838</v>
      </c>
      <c r="L238" s="98" t="s">
        <v>32</v>
      </c>
      <c r="M238" s="98" t="s">
        <v>33</v>
      </c>
      <c r="N238" s="98">
        <v>818207780</v>
      </c>
      <c r="O238" s="98" t="s">
        <v>1670</v>
      </c>
      <c r="P238" s="98" t="s">
        <v>1670</v>
      </c>
      <c r="Q238" s="98" t="s">
        <v>34</v>
      </c>
      <c r="R238" s="85" t="s">
        <v>32</v>
      </c>
    </row>
    <row r="239" spans="1:18" s="96" customFormat="1">
      <c r="A239" s="98" t="s">
        <v>57</v>
      </c>
      <c r="B239" s="98">
        <v>62</v>
      </c>
      <c r="C239" s="98" t="s">
        <v>58</v>
      </c>
      <c r="D239" s="98" t="s">
        <v>30</v>
      </c>
      <c r="E239" s="98">
        <v>3.0000000327801901E+19</v>
      </c>
      <c r="F239" s="98">
        <v>3.00000003190709E+19</v>
      </c>
      <c r="G239" s="98">
        <v>131159152776</v>
      </c>
      <c r="H239" s="98" t="s">
        <v>50</v>
      </c>
      <c r="I239" s="98" t="s">
        <v>50</v>
      </c>
      <c r="J239" s="99">
        <v>44065</v>
      </c>
      <c r="K239" s="99">
        <v>43845</v>
      </c>
      <c r="L239" s="98" t="s">
        <v>32</v>
      </c>
      <c r="M239" s="98" t="s">
        <v>33</v>
      </c>
      <c r="N239" s="98">
        <v>82216432226</v>
      </c>
      <c r="O239" s="98" t="s">
        <v>1671</v>
      </c>
      <c r="P239" s="98" t="s">
        <v>1671</v>
      </c>
      <c r="Q239" s="98" t="s">
        <v>34</v>
      </c>
      <c r="R239" s="85" t="s">
        <v>32</v>
      </c>
    </row>
    <row r="240" spans="1:18" s="96" customFormat="1">
      <c r="A240" s="98" t="s">
        <v>57</v>
      </c>
      <c r="B240" s="98">
        <v>62</v>
      </c>
      <c r="C240" s="98" t="s">
        <v>58</v>
      </c>
      <c r="D240" s="98" t="s">
        <v>30</v>
      </c>
      <c r="E240" s="98">
        <v>3.0000000329129202E+19</v>
      </c>
      <c r="F240" s="98">
        <v>3.0000000322918498E+19</v>
      </c>
      <c r="G240" s="98">
        <v>131170120449</v>
      </c>
      <c r="H240" s="98" t="s">
        <v>43</v>
      </c>
      <c r="I240" s="98" t="s">
        <v>43</v>
      </c>
      <c r="J240" s="99">
        <v>44095</v>
      </c>
      <c r="K240" s="99">
        <v>43957</v>
      </c>
      <c r="L240" s="98" t="s">
        <v>72</v>
      </c>
      <c r="M240" s="98" t="s">
        <v>72</v>
      </c>
      <c r="N240" s="98">
        <v>82117232600</v>
      </c>
      <c r="O240" s="98" t="s">
        <v>1672</v>
      </c>
      <c r="P240" s="98" t="s">
        <v>1672</v>
      </c>
      <c r="Q240" s="98" t="s">
        <v>34</v>
      </c>
      <c r="R240" s="82" t="s">
        <v>116</v>
      </c>
    </row>
    <row r="241" spans="1:18" s="96" customFormat="1">
      <c r="A241" s="98" t="s">
        <v>46</v>
      </c>
      <c r="B241" s="98">
        <v>38</v>
      </c>
      <c r="C241" s="98" t="s">
        <v>176</v>
      </c>
      <c r="D241" s="98" t="s">
        <v>30</v>
      </c>
      <c r="E241" s="98">
        <v>3.0000000329462501E+19</v>
      </c>
      <c r="F241" s="98">
        <v>3.0000000328163598E+19</v>
      </c>
      <c r="G241" s="98">
        <v>152303320650</v>
      </c>
      <c r="H241" s="98" t="s">
        <v>50</v>
      </c>
      <c r="I241" s="98" t="s">
        <v>50</v>
      </c>
      <c r="J241" s="99">
        <v>44103</v>
      </c>
      <c r="K241" s="99">
        <v>44073</v>
      </c>
      <c r="L241" s="98" t="s">
        <v>33</v>
      </c>
      <c r="M241" s="98" t="s">
        <v>33</v>
      </c>
      <c r="N241" s="98">
        <v>81217699168</v>
      </c>
      <c r="O241" s="98" t="s">
        <v>1673</v>
      </c>
      <c r="P241" s="98" t="s">
        <v>1673</v>
      </c>
      <c r="Q241" s="98" t="s">
        <v>34</v>
      </c>
      <c r="R241" s="82" t="s">
        <v>924</v>
      </c>
    </row>
    <row r="242" spans="1:18" s="96" customFormat="1">
      <c r="A242" s="103" t="s">
        <v>46</v>
      </c>
      <c r="B242" s="103">
        <v>38</v>
      </c>
      <c r="C242" s="103" t="s">
        <v>176</v>
      </c>
      <c r="D242" s="103" t="s">
        <v>30</v>
      </c>
      <c r="E242" s="103">
        <v>3.0000000327771599E+19</v>
      </c>
      <c r="F242" s="103">
        <v>3.0000000327486501E+19</v>
      </c>
      <c r="G242" s="103">
        <v>152303304982</v>
      </c>
      <c r="H242" s="103" t="s">
        <v>50</v>
      </c>
      <c r="I242" s="103" t="s">
        <v>50</v>
      </c>
      <c r="J242" s="113">
        <v>44062</v>
      </c>
      <c r="K242" s="113">
        <v>44055</v>
      </c>
      <c r="L242" s="103" t="s">
        <v>32</v>
      </c>
      <c r="M242" s="103" t="s">
        <v>33</v>
      </c>
      <c r="N242" s="103">
        <v>8113301777</v>
      </c>
      <c r="O242" s="103" t="s">
        <v>1674</v>
      </c>
      <c r="P242" s="103" t="s">
        <v>1674</v>
      </c>
      <c r="Q242" s="103" t="s">
        <v>34</v>
      </c>
      <c r="R242" s="85" t="s">
        <v>32</v>
      </c>
    </row>
    <row r="243" spans="1:18" s="96" customFormat="1">
      <c r="A243" s="98" t="s">
        <v>57</v>
      </c>
      <c r="B243" s="98">
        <v>62</v>
      </c>
      <c r="C243" s="98" t="s">
        <v>58</v>
      </c>
      <c r="D243" s="98" t="s">
        <v>30</v>
      </c>
      <c r="E243" s="98">
        <v>3.00000003271837E+19</v>
      </c>
      <c r="F243" s="98">
        <v>3.00000003193564E+19</v>
      </c>
      <c r="G243" s="98">
        <v>131177144666</v>
      </c>
      <c r="H243" s="98" t="s">
        <v>43</v>
      </c>
      <c r="I243" s="98" t="s">
        <v>43</v>
      </c>
      <c r="J243" s="99">
        <v>44050</v>
      </c>
      <c r="K243" s="99">
        <v>43855</v>
      </c>
      <c r="L243" s="98" t="s">
        <v>72</v>
      </c>
      <c r="M243" s="98" t="s">
        <v>72</v>
      </c>
      <c r="N243" s="98">
        <v>82240213470</v>
      </c>
      <c r="O243" s="98" t="s">
        <v>1675</v>
      </c>
      <c r="P243" s="98" t="s">
        <v>1675</v>
      </c>
      <c r="Q243" s="98" t="s">
        <v>34</v>
      </c>
      <c r="R243" s="82" t="s">
        <v>116</v>
      </c>
    </row>
    <row r="244" spans="1:18" s="96" customFormat="1">
      <c r="A244" s="98" t="s">
        <v>57</v>
      </c>
      <c r="B244" s="98">
        <v>62</v>
      </c>
      <c r="C244" s="98" t="s">
        <v>58</v>
      </c>
      <c r="D244" s="98" t="s">
        <v>30</v>
      </c>
      <c r="E244" s="98">
        <v>3.0000000328102199E+19</v>
      </c>
      <c r="F244" s="98">
        <v>3.0000000321080799E+19</v>
      </c>
      <c r="G244" s="98">
        <v>131177162310</v>
      </c>
      <c r="H244" s="98" t="s">
        <v>50</v>
      </c>
      <c r="I244" s="98" t="s">
        <v>50</v>
      </c>
      <c r="J244" s="99">
        <v>44070</v>
      </c>
      <c r="K244" s="99">
        <v>43910</v>
      </c>
      <c r="L244" s="98" t="s">
        <v>32</v>
      </c>
      <c r="M244" s="98" t="s">
        <v>33</v>
      </c>
      <c r="N244" s="98">
        <v>81321170987</v>
      </c>
      <c r="O244" s="98" t="s">
        <v>1676</v>
      </c>
      <c r="P244" s="98" t="s">
        <v>1676</v>
      </c>
      <c r="Q244" s="98" t="s">
        <v>34</v>
      </c>
      <c r="R244" s="85" t="s">
        <v>32</v>
      </c>
    </row>
    <row r="245" spans="1:18" s="96" customFormat="1">
      <c r="A245" s="98" t="s">
        <v>57</v>
      </c>
      <c r="B245" s="98">
        <v>62</v>
      </c>
      <c r="C245" s="98" t="s">
        <v>58</v>
      </c>
      <c r="D245" s="98" t="s">
        <v>30</v>
      </c>
      <c r="E245" s="98">
        <v>3.0000000327257899E+19</v>
      </c>
      <c r="F245" s="98">
        <v>3.0000000320925798E+19</v>
      </c>
      <c r="G245" s="98">
        <v>131174110847</v>
      </c>
      <c r="H245" s="98" t="s">
        <v>87</v>
      </c>
      <c r="I245" s="98" t="s">
        <v>87</v>
      </c>
      <c r="J245" s="99">
        <v>44059</v>
      </c>
      <c r="K245" s="99">
        <v>43904</v>
      </c>
      <c r="L245" s="98" t="s">
        <v>32</v>
      </c>
      <c r="M245" s="98" t="s">
        <v>33</v>
      </c>
      <c r="N245" s="98">
        <v>85320194296</v>
      </c>
      <c r="O245" s="98" t="s">
        <v>1677</v>
      </c>
      <c r="P245" s="98" t="s">
        <v>1677</v>
      </c>
      <c r="Q245" s="98" t="s">
        <v>34</v>
      </c>
      <c r="R245" s="85" t="s">
        <v>32</v>
      </c>
    </row>
    <row r="246" spans="1:18" s="96" customFormat="1">
      <c r="A246" s="98" t="s">
        <v>57</v>
      </c>
      <c r="B246" s="98">
        <v>62</v>
      </c>
      <c r="C246" s="98" t="s">
        <v>58</v>
      </c>
      <c r="D246" s="98" t="s">
        <v>30</v>
      </c>
      <c r="E246" s="98">
        <v>3.0000000329211699E+19</v>
      </c>
      <c r="F246" s="98">
        <v>3.0000000323063501E+19</v>
      </c>
      <c r="G246" s="98">
        <v>131175109796</v>
      </c>
      <c r="H246" s="98" t="s">
        <v>43</v>
      </c>
      <c r="I246" s="98" t="s">
        <v>43</v>
      </c>
      <c r="J246" s="99">
        <v>44096</v>
      </c>
      <c r="K246" s="99">
        <v>43963</v>
      </c>
      <c r="L246" s="98" t="s">
        <v>72</v>
      </c>
      <c r="M246" s="98" t="s">
        <v>72</v>
      </c>
      <c r="N246" s="98">
        <v>853201803000</v>
      </c>
      <c r="O246" s="98" t="s">
        <v>1678</v>
      </c>
      <c r="P246" s="98" t="s">
        <v>1678</v>
      </c>
      <c r="Q246" s="98" t="s">
        <v>34</v>
      </c>
      <c r="R246" s="82" t="s">
        <v>116</v>
      </c>
    </row>
    <row r="247" spans="1:18" s="96" customFormat="1">
      <c r="A247" s="105" t="s">
        <v>57</v>
      </c>
      <c r="B247" s="105">
        <v>62</v>
      </c>
      <c r="C247" s="105" t="s">
        <v>58</v>
      </c>
      <c r="D247" s="105" t="s">
        <v>30</v>
      </c>
      <c r="E247" s="105">
        <v>3.0000000327675998E+19</v>
      </c>
      <c r="F247" s="105">
        <v>3.0000000324042101E+19</v>
      </c>
      <c r="G247" s="105">
        <v>131159129610</v>
      </c>
      <c r="H247" s="105" t="s">
        <v>43</v>
      </c>
      <c r="I247" s="105" t="s">
        <v>43</v>
      </c>
      <c r="J247" s="106">
        <v>44058</v>
      </c>
      <c r="K247" s="106">
        <v>43987</v>
      </c>
      <c r="L247" s="105" t="s">
        <v>32</v>
      </c>
      <c r="M247" s="105" t="s">
        <v>33</v>
      </c>
      <c r="N247" s="105">
        <v>81222760000</v>
      </c>
      <c r="O247" s="105" t="s">
        <v>1679</v>
      </c>
      <c r="P247" s="105" t="s">
        <v>1679</v>
      </c>
      <c r="Q247" s="98" t="s">
        <v>34</v>
      </c>
      <c r="R247" s="91" t="s">
        <v>32</v>
      </c>
    </row>
    <row r="248" spans="1:18" s="96" customFormat="1">
      <c r="A248" s="98" t="s">
        <v>39</v>
      </c>
      <c r="B248" s="98">
        <v>4</v>
      </c>
      <c r="C248" s="98" t="s">
        <v>741</v>
      </c>
      <c r="D248" s="98" t="s">
        <v>30</v>
      </c>
      <c r="E248" s="98">
        <v>3.00000003278005E+19</v>
      </c>
      <c r="F248" s="98">
        <v>3.0000000318692798E+19</v>
      </c>
      <c r="G248" s="98">
        <v>111421100947</v>
      </c>
      <c r="H248" s="98" t="s">
        <v>50</v>
      </c>
      <c r="I248" s="98" t="s">
        <v>50</v>
      </c>
      <c r="J248" s="99">
        <v>44062</v>
      </c>
      <c r="K248" s="99">
        <v>43831</v>
      </c>
      <c r="L248" s="98" t="s">
        <v>72</v>
      </c>
      <c r="M248" s="98" t="s">
        <v>72</v>
      </c>
      <c r="N248" s="98">
        <v>85263119655</v>
      </c>
      <c r="O248" s="98" t="s">
        <v>1680</v>
      </c>
      <c r="P248" s="98" t="s">
        <v>1680</v>
      </c>
      <c r="Q248" s="98" t="s">
        <v>34</v>
      </c>
      <c r="R248" s="82" t="s">
        <v>116</v>
      </c>
    </row>
    <row r="249" spans="1:18" s="96" customFormat="1">
      <c r="A249" s="98" t="s">
        <v>39</v>
      </c>
      <c r="B249" s="98">
        <v>3</v>
      </c>
      <c r="C249" s="98" t="s">
        <v>890</v>
      </c>
      <c r="D249" s="98" t="s">
        <v>30</v>
      </c>
      <c r="E249" s="98">
        <v>3.00000003278029E+19</v>
      </c>
      <c r="F249" s="98">
        <v>3.0000000319196099E+19</v>
      </c>
      <c r="G249" s="98">
        <v>111341104262</v>
      </c>
      <c r="H249" s="98" t="s">
        <v>43</v>
      </c>
      <c r="I249" s="98" t="s">
        <v>43</v>
      </c>
      <c r="J249" s="99">
        <v>44064</v>
      </c>
      <c r="K249" s="99">
        <v>43848</v>
      </c>
      <c r="L249" s="98" t="s">
        <v>72</v>
      </c>
      <c r="M249" s="98" t="s">
        <v>72</v>
      </c>
      <c r="N249" s="98">
        <v>82165308277</v>
      </c>
      <c r="O249" s="98" t="s">
        <v>1681</v>
      </c>
      <c r="P249" s="98" t="s">
        <v>1681</v>
      </c>
      <c r="Q249" s="98" t="s">
        <v>34</v>
      </c>
      <c r="R249" s="82" t="s">
        <v>116</v>
      </c>
    </row>
    <row r="250" spans="1:18" s="96" customFormat="1">
      <c r="A250" s="98" t="s">
        <v>39</v>
      </c>
      <c r="B250" s="98">
        <v>7</v>
      </c>
      <c r="C250" s="98" t="s">
        <v>63</v>
      </c>
      <c r="D250" s="98" t="s">
        <v>30</v>
      </c>
      <c r="E250" s="98">
        <v>3.0000000326730801E+19</v>
      </c>
      <c r="F250" s="98">
        <v>3.0000000325717299E+19</v>
      </c>
      <c r="G250" s="98">
        <v>111609100793</v>
      </c>
      <c r="H250" s="98" t="s">
        <v>50</v>
      </c>
      <c r="I250" s="98" t="s">
        <v>50</v>
      </c>
      <c r="J250" s="99">
        <v>44049</v>
      </c>
      <c r="K250" s="99">
        <v>44019</v>
      </c>
      <c r="L250" s="98" t="s">
        <v>72</v>
      </c>
      <c r="M250" s="98" t="s">
        <v>72</v>
      </c>
      <c r="N250" s="98">
        <v>81270122460</v>
      </c>
      <c r="O250" s="103" t="s">
        <v>1682</v>
      </c>
      <c r="P250" s="98" t="s">
        <v>1683</v>
      </c>
      <c r="Q250" s="98" t="s">
        <v>34</v>
      </c>
      <c r="R250" s="82" t="s">
        <v>116</v>
      </c>
    </row>
    <row r="251" spans="1:18" s="96" customFormat="1">
      <c r="A251" s="98" t="s">
        <v>57</v>
      </c>
      <c r="B251" s="98">
        <v>25</v>
      </c>
      <c r="C251" s="98" t="s">
        <v>81</v>
      </c>
      <c r="D251" s="98" t="s">
        <v>30</v>
      </c>
      <c r="E251" s="98">
        <v>3.0000000328154702E+19</v>
      </c>
      <c r="F251" s="98">
        <v>3.0000000325427102E+19</v>
      </c>
      <c r="G251" s="98">
        <v>131236116290</v>
      </c>
      <c r="H251" s="98" t="s">
        <v>961</v>
      </c>
      <c r="I251" s="98" t="s">
        <v>961</v>
      </c>
      <c r="J251" s="99">
        <v>44072</v>
      </c>
      <c r="K251" s="99">
        <v>44013</v>
      </c>
      <c r="L251" s="98" t="s">
        <v>72</v>
      </c>
      <c r="M251" s="98" t="s">
        <v>72</v>
      </c>
      <c r="N251" s="98">
        <v>82191581880</v>
      </c>
      <c r="O251" s="98" t="s">
        <v>1684</v>
      </c>
      <c r="P251" s="98" t="s">
        <v>1684</v>
      </c>
      <c r="Q251" s="98" t="s">
        <v>34</v>
      </c>
      <c r="R251" s="82" t="s">
        <v>116</v>
      </c>
    </row>
    <row r="252" spans="1:18" s="96" customFormat="1">
      <c r="A252" s="98" t="s">
        <v>57</v>
      </c>
      <c r="B252" s="98">
        <v>25</v>
      </c>
      <c r="C252" s="98" t="s">
        <v>81</v>
      </c>
      <c r="D252" s="98" t="s">
        <v>30</v>
      </c>
      <c r="E252" s="98">
        <v>3.0000000327105298E+19</v>
      </c>
      <c r="F252" s="98">
        <v>3.0000000318728798E+19</v>
      </c>
      <c r="G252" s="98">
        <v>131263132974</v>
      </c>
      <c r="H252" s="98" t="s">
        <v>43</v>
      </c>
      <c r="I252" s="98" t="s">
        <v>43</v>
      </c>
      <c r="J252" s="99">
        <v>44049</v>
      </c>
      <c r="K252" s="99">
        <v>43833</v>
      </c>
      <c r="L252" s="98" t="s">
        <v>72</v>
      </c>
      <c r="M252" s="98" t="s">
        <v>72</v>
      </c>
      <c r="N252" s="98">
        <v>82116564762</v>
      </c>
      <c r="O252" s="98" t="s">
        <v>1685</v>
      </c>
      <c r="P252" s="98" t="s">
        <v>1685</v>
      </c>
      <c r="Q252" s="98" t="s">
        <v>34</v>
      </c>
      <c r="R252" s="82" t="s">
        <v>116</v>
      </c>
    </row>
    <row r="253" spans="1:18" s="96" customFormat="1">
      <c r="A253" s="98" t="s">
        <v>57</v>
      </c>
      <c r="B253" s="98">
        <v>25</v>
      </c>
      <c r="C253" s="98" t="s">
        <v>81</v>
      </c>
      <c r="D253" s="98" t="s">
        <v>30</v>
      </c>
      <c r="E253" s="98">
        <v>3.00000003276085E+19</v>
      </c>
      <c r="F253" s="98">
        <v>3.0000000321116299E+19</v>
      </c>
      <c r="G253" s="98">
        <v>131239115930</v>
      </c>
      <c r="H253" s="98" t="s">
        <v>50</v>
      </c>
      <c r="I253" s="98" t="s">
        <v>50</v>
      </c>
      <c r="J253" s="99">
        <v>44057</v>
      </c>
      <c r="K253" s="99">
        <v>43911</v>
      </c>
      <c r="L253" s="98" t="s">
        <v>72</v>
      </c>
      <c r="M253" s="98" t="s">
        <v>72</v>
      </c>
      <c r="N253" s="98">
        <v>81322077028</v>
      </c>
      <c r="O253" s="103" t="s">
        <v>1686</v>
      </c>
      <c r="P253" s="98" t="s">
        <v>1687</v>
      </c>
      <c r="Q253" s="98" t="s">
        <v>34</v>
      </c>
      <c r="R253" s="82" t="s">
        <v>116</v>
      </c>
    </row>
    <row r="254" spans="1:18" s="96" customFormat="1">
      <c r="A254" s="98" t="s">
        <v>57</v>
      </c>
      <c r="B254" s="98">
        <v>25</v>
      </c>
      <c r="C254" s="98" t="s">
        <v>81</v>
      </c>
      <c r="D254" s="98" t="s">
        <v>30</v>
      </c>
      <c r="E254" s="98">
        <v>3.0000000327889302E+19</v>
      </c>
      <c r="F254" s="98">
        <v>3.0000000322276901E+19</v>
      </c>
      <c r="G254" s="98">
        <v>131249105644</v>
      </c>
      <c r="H254" s="98" t="s">
        <v>188</v>
      </c>
      <c r="I254" s="98" t="s">
        <v>188</v>
      </c>
      <c r="J254" s="99">
        <v>44065</v>
      </c>
      <c r="K254" s="99">
        <v>43944</v>
      </c>
      <c r="L254" s="98" t="s">
        <v>72</v>
      </c>
      <c r="M254" s="98" t="s">
        <v>72</v>
      </c>
      <c r="N254" s="98">
        <v>87700055004</v>
      </c>
      <c r="O254" s="103" t="s">
        <v>1688</v>
      </c>
      <c r="P254" s="98" t="s">
        <v>637</v>
      </c>
      <c r="Q254" s="98" t="s">
        <v>34</v>
      </c>
      <c r="R254" s="82" t="s">
        <v>116</v>
      </c>
    </row>
    <row r="255" spans="1:18" s="96" customFormat="1">
      <c r="A255" s="98" t="s">
        <v>48</v>
      </c>
      <c r="B255" s="98">
        <v>15</v>
      </c>
      <c r="C255" s="98" t="s">
        <v>78</v>
      </c>
      <c r="D255" s="98" t="s">
        <v>30</v>
      </c>
      <c r="E255" s="98">
        <v>3.0000000328047899E+19</v>
      </c>
      <c r="F255" s="98">
        <v>3.0000000326719001E+19</v>
      </c>
      <c r="G255" s="98">
        <v>121505214273</v>
      </c>
      <c r="H255" s="98" t="s">
        <v>43</v>
      </c>
      <c r="I255" s="98" t="s">
        <v>43</v>
      </c>
      <c r="J255" s="99">
        <v>44069</v>
      </c>
      <c r="K255" s="99">
        <v>44044</v>
      </c>
      <c r="L255" s="98" t="s">
        <v>72</v>
      </c>
      <c r="M255" s="98" t="s">
        <v>72</v>
      </c>
      <c r="N255" s="98">
        <v>89652705308</v>
      </c>
      <c r="O255" s="98" t="s">
        <v>1689</v>
      </c>
      <c r="P255" s="98" t="s">
        <v>1689</v>
      </c>
      <c r="Q255" s="98" t="s">
        <v>34</v>
      </c>
      <c r="R255" s="82" t="s">
        <v>116</v>
      </c>
    </row>
    <row r="256" spans="1:18" s="96" customFormat="1">
      <c r="A256" s="98" t="s">
        <v>28</v>
      </c>
      <c r="B256" s="98">
        <v>31</v>
      </c>
      <c r="C256" s="98" t="s">
        <v>83</v>
      </c>
      <c r="D256" s="98" t="s">
        <v>30</v>
      </c>
      <c r="E256" s="98">
        <v>3.0000000327682601E+19</v>
      </c>
      <c r="F256" s="98">
        <v>3.0000000326772699E+19</v>
      </c>
      <c r="G256" s="98">
        <v>141456105319</v>
      </c>
      <c r="H256" s="98" t="s">
        <v>50</v>
      </c>
      <c r="I256" s="98" t="s">
        <v>50</v>
      </c>
      <c r="J256" s="99">
        <v>44058</v>
      </c>
      <c r="K256" s="99">
        <v>44043</v>
      </c>
      <c r="L256" s="98" t="s">
        <v>72</v>
      </c>
      <c r="M256" s="98" t="s">
        <v>72</v>
      </c>
      <c r="N256" s="98">
        <v>81225708638</v>
      </c>
      <c r="O256" s="98" t="s">
        <v>1690</v>
      </c>
      <c r="P256" s="98" t="s">
        <v>1690</v>
      </c>
      <c r="Q256" s="98" t="s">
        <v>34</v>
      </c>
      <c r="R256" s="82" t="s">
        <v>116</v>
      </c>
    </row>
    <row r="257" spans="1:18" s="96" customFormat="1">
      <c r="A257" s="98" t="s">
        <v>28</v>
      </c>
      <c r="B257" s="98">
        <v>31</v>
      </c>
      <c r="C257" s="98" t="s">
        <v>83</v>
      </c>
      <c r="D257" s="98" t="s">
        <v>30</v>
      </c>
      <c r="E257" s="98">
        <v>3.0000000327649001E+19</v>
      </c>
      <c r="F257" s="98">
        <v>3.0000000324942901E+19</v>
      </c>
      <c r="G257" s="98">
        <v>141569100868</v>
      </c>
      <c r="H257" s="98" t="s">
        <v>31</v>
      </c>
      <c r="I257" s="98" t="s">
        <v>31</v>
      </c>
      <c r="J257" s="99">
        <v>44061</v>
      </c>
      <c r="K257" s="99">
        <v>44013</v>
      </c>
      <c r="L257" s="98" t="s">
        <v>72</v>
      </c>
      <c r="M257" s="98" t="s">
        <v>72</v>
      </c>
      <c r="N257" s="98">
        <v>85311999958</v>
      </c>
      <c r="O257" s="98" t="s">
        <v>1691</v>
      </c>
      <c r="P257" s="98" t="s">
        <v>1691</v>
      </c>
      <c r="Q257" s="98" t="s">
        <v>34</v>
      </c>
      <c r="R257" s="82" t="s">
        <v>116</v>
      </c>
    </row>
    <row r="258" spans="1:18" s="96" customFormat="1">
      <c r="A258" s="98" t="s">
        <v>57</v>
      </c>
      <c r="B258" s="98">
        <v>22</v>
      </c>
      <c r="C258" s="98" t="s">
        <v>812</v>
      </c>
      <c r="D258" s="98" t="s">
        <v>30</v>
      </c>
      <c r="E258" s="98">
        <v>3.00000003275112E+19</v>
      </c>
      <c r="F258" s="98">
        <v>3.00000003237178E+19</v>
      </c>
      <c r="G258" s="98">
        <v>131633106623</v>
      </c>
      <c r="H258" s="98" t="s">
        <v>50</v>
      </c>
      <c r="I258" s="98" t="s">
        <v>50</v>
      </c>
      <c r="J258" s="99">
        <v>44055</v>
      </c>
      <c r="K258" s="99">
        <v>43980</v>
      </c>
      <c r="L258" s="98" t="s">
        <v>72</v>
      </c>
      <c r="M258" s="98" t="s">
        <v>72</v>
      </c>
      <c r="N258" s="98">
        <v>81380116311</v>
      </c>
      <c r="O258" s="98" t="s">
        <v>1692</v>
      </c>
      <c r="P258" s="98" t="s">
        <v>1692</v>
      </c>
      <c r="Q258" s="98" t="s">
        <v>34</v>
      </c>
      <c r="R258" s="82" t="s">
        <v>116</v>
      </c>
    </row>
    <row r="259" spans="1:18" s="96" customFormat="1">
      <c r="A259" s="98" t="s">
        <v>57</v>
      </c>
      <c r="B259" s="98">
        <v>22</v>
      </c>
      <c r="C259" s="98" t="s">
        <v>812</v>
      </c>
      <c r="D259" s="98" t="s">
        <v>30</v>
      </c>
      <c r="E259" s="98">
        <v>3.0000000326926598E+19</v>
      </c>
      <c r="F259" s="98">
        <v>3.0000000325753098E+19</v>
      </c>
      <c r="G259" s="98">
        <v>131313125470</v>
      </c>
      <c r="H259" s="98" t="s">
        <v>50</v>
      </c>
      <c r="I259" s="98" t="s">
        <v>50</v>
      </c>
      <c r="J259" s="99">
        <v>44046</v>
      </c>
      <c r="K259" s="99">
        <v>44020</v>
      </c>
      <c r="L259" s="98" t="s">
        <v>72</v>
      </c>
      <c r="M259" s="98" t="s">
        <v>72</v>
      </c>
      <c r="N259" s="98">
        <v>8111213603</v>
      </c>
      <c r="O259" s="98" t="s">
        <v>1693</v>
      </c>
      <c r="P259" s="98" t="s">
        <v>1693</v>
      </c>
      <c r="Q259" s="98" t="s">
        <v>34</v>
      </c>
      <c r="R259" s="82" t="s">
        <v>116</v>
      </c>
    </row>
    <row r="260" spans="1:18" s="96" customFormat="1">
      <c r="A260" s="98" t="s">
        <v>48</v>
      </c>
      <c r="B260" s="98">
        <v>19</v>
      </c>
      <c r="C260" s="98" t="s">
        <v>89</v>
      </c>
      <c r="D260" s="98" t="s">
        <v>30</v>
      </c>
      <c r="E260" s="98">
        <v>3.00000003274049E+19</v>
      </c>
      <c r="F260" s="98">
        <v>3.0000000322348798E+19</v>
      </c>
      <c r="G260" s="114" t="s">
        <v>1694</v>
      </c>
      <c r="H260" s="98" t="s">
        <v>50</v>
      </c>
      <c r="I260" s="98" t="s">
        <v>50</v>
      </c>
      <c r="J260" s="99">
        <v>44054</v>
      </c>
      <c r="K260" s="99">
        <v>43999</v>
      </c>
      <c r="L260" s="98" t="s">
        <v>47</v>
      </c>
      <c r="M260" s="98" t="s">
        <v>47</v>
      </c>
      <c r="N260" s="98">
        <v>81381721627</v>
      </c>
      <c r="O260" s="98" t="s">
        <v>1695</v>
      </c>
      <c r="P260" s="98" t="s">
        <v>1695</v>
      </c>
      <c r="Q260" s="98" t="s">
        <v>34</v>
      </c>
      <c r="R260" s="82">
        <v>147</v>
      </c>
    </row>
    <row r="261" spans="1:18" s="96" customFormat="1">
      <c r="A261" s="98" t="s">
        <v>48</v>
      </c>
      <c r="B261" s="98">
        <v>13</v>
      </c>
      <c r="C261" s="98" t="s">
        <v>209</v>
      </c>
      <c r="D261" s="98" t="s">
        <v>30</v>
      </c>
      <c r="E261" s="98">
        <v>3.0000000326050001E+19</v>
      </c>
      <c r="F261" s="98">
        <v>3.00000003241037E+19</v>
      </c>
      <c r="G261" s="98">
        <v>122207442197</v>
      </c>
      <c r="H261" s="98" t="s">
        <v>50</v>
      </c>
      <c r="I261" s="98" t="s">
        <v>50</v>
      </c>
      <c r="J261" s="99">
        <v>44047</v>
      </c>
      <c r="K261" s="99">
        <v>43993</v>
      </c>
      <c r="L261" s="98" t="s">
        <v>47</v>
      </c>
      <c r="M261" s="98" t="s">
        <v>47</v>
      </c>
      <c r="N261" s="98">
        <v>83870737453</v>
      </c>
      <c r="O261" s="98" t="s">
        <v>1696</v>
      </c>
      <c r="P261" s="98" t="s">
        <v>1696</v>
      </c>
      <c r="Q261" s="98" t="s">
        <v>34</v>
      </c>
      <c r="R261" s="82">
        <v>147</v>
      </c>
    </row>
    <row r="262" spans="1:18" s="96" customFormat="1">
      <c r="A262" s="98" t="s">
        <v>48</v>
      </c>
      <c r="B262" s="98">
        <v>13</v>
      </c>
      <c r="C262" s="98" t="s">
        <v>209</v>
      </c>
      <c r="D262" s="98" t="s">
        <v>30</v>
      </c>
      <c r="E262" s="98">
        <v>3.0000000324078698E+19</v>
      </c>
      <c r="F262" s="98">
        <v>3.0000000321847898E+19</v>
      </c>
      <c r="G262" s="98">
        <v>122207441857</v>
      </c>
      <c r="H262" s="98" t="s">
        <v>43</v>
      </c>
      <c r="I262" s="98" t="s">
        <v>43</v>
      </c>
      <c r="J262" s="99">
        <v>44047</v>
      </c>
      <c r="K262" s="99">
        <v>43968</v>
      </c>
      <c r="L262" s="98" t="s">
        <v>47</v>
      </c>
      <c r="M262" s="98" t="s">
        <v>47</v>
      </c>
      <c r="N262" s="98">
        <v>81542911429</v>
      </c>
      <c r="O262" s="98" t="s">
        <v>1697</v>
      </c>
      <c r="P262" s="98" t="s">
        <v>1697</v>
      </c>
      <c r="Q262" s="98" t="s">
        <v>34</v>
      </c>
      <c r="R262" s="82">
        <v>147</v>
      </c>
    </row>
    <row r="263" spans="1:18" s="96" customFormat="1">
      <c r="A263" s="98" t="s">
        <v>57</v>
      </c>
      <c r="B263" s="98">
        <v>21</v>
      </c>
      <c r="C263" s="98" t="s">
        <v>69</v>
      </c>
      <c r="D263" s="98" t="s">
        <v>30</v>
      </c>
      <c r="E263" s="98">
        <v>3.0000000329051099E+19</v>
      </c>
      <c r="F263" s="98">
        <v>3.0000000321572798E+19</v>
      </c>
      <c r="G263" s="98">
        <v>131269101753</v>
      </c>
      <c r="H263" s="98" t="s">
        <v>50</v>
      </c>
      <c r="I263" s="98" t="s">
        <v>50</v>
      </c>
      <c r="J263" s="99">
        <v>44093</v>
      </c>
      <c r="K263" s="99">
        <v>43924</v>
      </c>
      <c r="L263" s="98" t="s">
        <v>32</v>
      </c>
      <c r="M263" s="98" t="s">
        <v>33</v>
      </c>
      <c r="N263" s="98">
        <v>81321113904</v>
      </c>
      <c r="O263" s="98" t="s">
        <v>1698</v>
      </c>
      <c r="P263" s="98" t="s">
        <v>1698</v>
      </c>
      <c r="Q263" s="98" t="s">
        <v>34</v>
      </c>
      <c r="R263" s="82" t="s">
        <v>32</v>
      </c>
    </row>
    <row r="264" spans="1:18" s="96" customFormat="1">
      <c r="A264" s="98" t="s">
        <v>57</v>
      </c>
      <c r="B264" s="98">
        <v>21</v>
      </c>
      <c r="C264" s="98" t="s">
        <v>69</v>
      </c>
      <c r="D264" s="98" t="s">
        <v>30</v>
      </c>
      <c r="E264" s="98">
        <v>3.0000000328862102E+19</v>
      </c>
      <c r="F264" s="98">
        <v>3.0000000320029098E+19</v>
      </c>
      <c r="G264" s="98">
        <v>131262134433</v>
      </c>
      <c r="H264" s="98" t="s">
        <v>50</v>
      </c>
      <c r="I264" s="98" t="s">
        <v>50</v>
      </c>
      <c r="J264" s="99">
        <v>44088</v>
      </c>
      <c r="K264" s="99">
        <v>43878</v>
      </c>
      <c r="L264" s="98" t="s">
        <v>32</v>
      </c>
      <c r="M264" s="98" t="s">
        <v>33</v>
      </c>
      <c r="N264" s="98">
        <v>81313519889</v>
      </c>
      <c r="O264" s="98" t="s">
        <v>1699</v>
      </c>
      <c r="P264" s="98" t="s">
        <v>1699</v>
      </c>
      <c r="Q264" s="98" t="s">
        <v>34</v>
      </c>
      <c r="R264" s="82" t="s">
        <v>32</v>
      </c>
    </row>
    <row r="265" spans="1:18" s="96" customFormat="1">
      <c r="A265" s="98" t="s">
        <v>57</v>
      </c>
      <c r="B265" s="98">
        <v>21</v>
      </c>
      <c r="C265" s="98" t="s">
        <v>69</v>
      </c>
      <c r="D265" s="98" t="s">
        <v>30</v>
      </c>
      <c r="E265" s="98">
        <v>3.0000000328900301E+19</v>
      </c>
      <c r="F265" s="98">
        <v>3.0000000327955599E+19</v>
      </c>
      <c r="G265" s="98">
        <v>122813212160</v>
      </c>
      <c r="H265" s="98" t="s">
        <v>961</v>
      </c>
      <c r="I265" s="98" t="s">
        <v>961</v>
      </c>
      <c r="J265" s="99">
        <v>44090</v>
      </c>
      <c r="K265" s="99">
        <v>44068</v>
      </c>
      <c r="L265" s="98" t="s">
        <v>32</v>
      </c>
      <c r="M265" s="98" t="s">
        <v>33</v>
      </c>
      <c r="N265" s="98">
        <v>82310155070</v>
      </c>
      <c r="O265" s="103" t="s">
        <v>1700</v>
      </c>
      <c r="P265" s="98" t="s">
        <v>1701</v>
      </c>
      <c r="Q265" s="98" t="s">
        <v>34</v>
      </c>
      <c r="R265" s="98" t="s">
        <v>32</v>
      </c>
    </row>
    <row r="266" spans="1:18" s="96" customFormat="1">
      <c r="A266" s="98" t="s">
        <v>57</v>
      </c>
      <c r="B266" s="98">
        <v>21</v>
      </c>
      <c r="C266" s="98" t="s">
        <v>69</v>
      </c>
      <c r="D266" s="98" t="s">
        <v>30</v>
      </c>
      <c r="E266" s="98">
        <v>3.0000000328900301E+19</v>
      </c>
      <c r="F266" s="98">
        <v>3.0000000327955599E+19</v>
      </c>
      <c r="G266" s="98">
        <v>122813212160</v>
      </c>
      <c r="H266" s="98" t="s">
        <v>961</v>
      </c>
      <c r="I266" s="98" t="s">
        <v>961</v>
      </c>
      <c r="J266" s="99">
        <v>44090</v>
      </c>
      <c r="K266" s="99">
        <v>44068</v>
      </c>
      <c r="L266" s="98" t="s">
        <v>32</v>
      </c>
      <c r="M266" s="98" t="s">
        <v>33</v>
      </c>
      <c r="N266" s="98">
        <v>82310155070</v>
      </c>
      <c r="O266" s="103" t="s">
        <v>1700</v>
      </c>
      <c r="P266" s="98" t="s">
        <v>1701</v>
      </c>
      <c r="Q266" s="98" t="s">
        <v>34</v>
      </c>
      <c r="R266" s="98" t="s">
        <v>32</v>
      </c>
    </row>
    <row r="267" spans="1:18" s="96" customFormat="1">
      <c r="A267" s="98" t="s">
        <v>48</v>
      </c>
      <c r="B267" s="98">
        <v>13</v>
      </c>
      <c r="C267" s="98" t="s">
        <v>209</v>
      </c>
      <c r="D267" s="98" t="s">
        <v>117</v>
      </c>
      <c r="E267" s="98">
        <v>3.0000000327197901E+19</v>
      </c>
      <c r="F267" s="98">
        <v>3.0000000323990102E+19</v>
      </c>
      <c r="G267" s="98">
        <v>121202211717</v>
      </c>
      <c r="H267" s="98" t="s">
        <v>50</v>
      </c>
      <c r="I267" s="98" t="s">
        <v>43</v>
      </c>
      <c r="J267" s="99">
        <v>44050</v>
      </c>
      <c r="K267" s="99">
        <v>43986</v>
      </c>
      <c r="L267" s="98" t="s">
        <v>32</v>
      </c>
      <c r="M267" s="98" t="s">
        <v>33</v>
      </c>
      <c r="N267" s="98">
        <v>81385611936</v>
      </c>
      <c r="O267" s="98" t="s">
        <v>1702</v>
      </c>
      <c r="P267" s="98" t="s">
        <v>1703</v>
      </c>
      <c r="Q267" s="98" t="s">
        <v>34</v>
      </c>
      <c r="R267" s="82" t="s">
        <v>32</v>
      </c>
    </row>
    <row r="268" spans="1:18" s="96" customFormat="1">
      <c r="A268" s="82" t="s">
        <v>39</v>
      </c>
      <c r="B268" s="82">
        <v>9</v>
      </c>
      <c r="C268" s="82" t="s">
        <v>311</v>
      </c>
      <c r="D268" s="82" t="s">
        <v>117</v>
      </c>
      <c r="E268" s="82">
        <v>3.0000000328949502E+19</v>
      </c>
      <c r="F268" s="82">
        <v>3.0000000322251502E+19</v>
      </c>
      <c r="G268" s="82">
        <v>111735105326</v>
      </c>
      <c r="H268" s="82" t="s">
        <v>50</v>
      </c>
      <c r="I268" s="82" t="s">
        <v>43</v>
      </c>
      <c r="J268" s="83">
        <v>44090</v>
      </c>
      <c r="K268" s="83">
        <v>43943</v>
      </c>
      <c r="L268" s="82" t="s">
        <v>72</v>
      </c>
      <c r="M268" s="82" t="s">
        <v>33</v>
      </c>
      <c r="N268" s="82">
        <v>85268576117</v>
      </c>
      <c r="O268" s="82" t="s">
        <v>1325</v>
      </c>
      <c r="P268" s="82" t="s">
        <v>1704</v>
      </c>
      <c r="Q268" s="82" t="s">
        <v>34</v>
      </c>
      <c r="R268" s="82" t="s">
        <v>116</v>
      </c>
    </row>
    <row r="269" spans="1:18" s="96" customFormat="1">
      <c r="A269" s="82" t="s">
        <v>39</v>
      </c>
      <c r="B269" s="82">
        <v>9</v>
      </c>
      <c r="C269" s="82" t="s">
        <v>311</v>
      </c>
      <c r="D269" s="82" t="s">
        <v>117</v>
      </c>
      <c r="E269" s="82">
        <v>3.0000000328752398E+19</v>
      </c>
      <c r="F269" s="82">
        <v>3.00000003245172E+19</v>
      </c>
      <c r="G269" s="82">
        <v>111731127886</v>
      </c>
      <c r="H269" s="82" t="s">
        <v>50</v>
      </c>
      <c r="I269" s="82" t="s">
        <v>43</v>
      </c>
      <c r="J269" s="83">
        <v>44084</v>
      </c>
      <c r="K269" s="83">
        <v>43998</v>
      </c>
      <c r="L269" s="82" t="s">
        <v>72</v>
      </c>
      <c r="M269" s="82" t="s">
        <v>33</v>
      </c>
      <c r="N269" s="82">
        <v>85377522688</v>
      </c>
      <c r="O269" s="82" t="s">
        <v>1705</v>
      </c>
      <c r="P269" s="82" t="s">
        <v>1706</v>
      </c>
      <c r="Q269" s="82" t="s">
        <v>34</v>
      </c>
      <c r="R269" s="82" t="s">
        <v>116</v>
      </c>
    </row>
    <row r="270" spans="1:18" s="96" customFormat="1">
      <c r="A270" s="82" t="s">
        <v>39</v>
      </c>
      <c r="B270" s="82">
        <v>9</v>
      </c>
      <c r="C270" s="82" t="s">
        <v>311</v>
      </c>
      <c r="D270" s="82" t="s">
        <v>117</v>
      </c>
      <c r="E270" s="82">
        <v>3.0000000329307501E+19</v>
      </c>
      <c r="F270" s="82">
        <v>3.0000000328361501E+19</v>
      </c>
      <c r="G270" s="82">
        <v>111709117285</v>
      </c>
      <c r="H270" s="82" t="s">
        <v>50</v>
      </c>
      <c r="I270" s="82" t="s">
        <v>43</v>
      </c>
      <c r="J270" s="83">
        <v>44098</v>
      </c>
      <c r="K270" s="83">
        <v>44076</v>
      </c>
      <c r="L270" s="82" t="s">
        <v>72</v>
      </c>
      <c r="M270" s="82" t="s">
        <v>72</v>
      </c>
      <c r="N270" s="82"/>
      <c r="O270" s="82" t="s">
        <v>1707</v>
      </c>
      <c r="P270" s="82" t="s">
        <v>1708</v>
      </c>
      <c r="Q270" s="82" t="s">
        <v>34</v>
      </c>
      <c r="R270" s="82" t="s">
        <v>116</v>
      </c>
    </row>
    <row r="271" spans="1:18" s="96" customFormat="1">
      <c r="A271" s="82" t="s">
        <v>39</v>
      </c>
      <c r="B271" s="82">
        <v>11</v>
      </c>
      <c r="C271" s="82" t="s">
        <v>320</v>
      </c>
      <c r="D271" s="82" t="s">
        <v>117</v>
      </c>
      <c r="E271" s="82">
        <v>3.0000000329256198E+19</v>
      </c>
      <c r="F271" s="82">
        <v>3.0000000324126298E+19</v>
      </c>
      <c r="G271" s="82">
        <v>111821113477</v>
      </c>
      <c r="H271" s="82" t="s">
        <v>76</v>
      </c>
      <c r="I271" s="82" t="s">
        <v>1040</v>
      </c>
      <c r="J271" s="83">
        <v>44097</v>
      </c>
      <c r="K271" s="83">
        <v>43988</v>
      </c>
      <c r="L271" s="82" t="s">
        <v>72</v>
      </c>
      <c r="M271" s="82" t="s">
        <v>47</v>
      </c>
      <c r="N271" s="82">
        <v>81373224775</v>
      </c>
      <c r="O271" s="82" t="s">
        <v>1709</v>
      </c>
      <c r="P271" s="82" t="s">
        <v>1710</v>
      </c>
      <c r="Q271" s="82" t="s">
        <v>34</v>
      </c>
      <c r="R271" s="82" t="s">
        <v>116</v>
      </c>
    </row>
    <row r="272" spans="1:18" s="96" customFormat="1">
      <c r="A272" s="82" t="s">
        <v>39</v>
      </c>
      <c r="B272" s="82">
        <v>11</v>
      </c>
      <c r="C272" s="82" t="s">
        <v>320</v>
      </c>
      <c r="D272" s="82" t="s">
        <v>117</v>
      </c>
      <c r="E272" s="82">
        <v>3.0000000329128702E+19</v>
      </c>
      <c r="F272" s="82">
        <v>3.0000000326475899E+19</v>
      </c>
      <c r="G272" s="82">
        <v>111825101074</v>
      </c>
      <c r="H272" s="82" t="s">
        <v>43</v>
      </c>
      <c r="I272" s="82" t="s">
        <v>188</v>
      </c>
      <c r="J272" s="83">
        <v>44094</v>
      </c>
      <c r="K272" s="83">
        <v>44034</v>
      </c>
      <c r="L272" s="82" t="s">
        <v>72</v>
      </c>
      <c r="M272" s="82" t="s">
        <v>47</v>
      </c>
      <c r="N272" s="82">
        <v>8117256665</v>
      </c>
      <c r="O272" s="82" t="s">
        <v>1711</v>
      </c>
      <c r="P272" s="82" t="s">
        <v>1712</v>
      </c>
      <c r="Q272" s="82" t="s">
        <v>34</v>
      </c>
      <c r="R272" s="82" t="s">
        <v>116</v>
      </c>
    </row>
    <row r="273" spans="1:18" s="96" customFormat="1">
      <c r="A273" s="82" t="s">
        <v>48</v>
      </c>
      <c r="B273" s="82">
        <v>17</v>
      </c>
      <c r="C273" s="82" t="s">
        <v>49</v>
      </c>
      <c r="D273" s="82" t="s">
        <v>117</v>
      </c>
      <c r="E273" s="82">
        <v>3.0000000328762499E+19</v>
      </c>
      <c r="F273" s="82">
        <v>3.0000000326564098E+19</v>
      </c>
      <c r="G273" s="82">
        <v>131636112761</v>
      </c>
      <c r="H273" s="82" t="s">
        <v>50</v>
      </c>
      <c r="I273" s="82" t="s">
        <v>43</v>
      </c>
      <c r="J273" s="83">
        <v>44084</v>
      </c>
      <c r="K273" s="83">
        <v>44036</v>
      </c>
      <c r="L273" s="82" t="s">
        <v>72</v>
      </c>
      <c r="M273" s="82" t="s">
        <v>33</v>
      </c>
      <c r="N273" s="82">
        <v>85814912809</v>
      </c>
      <c r="O273" s="82" t="s">
        <v>1713</v>
      </c>
      <c r="P273" s="82" t="s">
        <v>1714</v>
      </c>
      <c r="Q273" s="82" t="s">
        <v>34</v>
      </c>
      <c r="R273" s="82" t="s">
        <v>116</v>
      </c>
    </row>
    <row r="274" spans="1:18" s="96" customFormat="1">
      <c r="A274" s="82" t="s">
        <v>48</v>
      </c>
      <c r="B274" s="82">
        <v>17</v>
      </c>
      <c r="C274" s="82" t="s">
        <v>49</v>
      </c>
      <c r="D274" s="82" t="s">
        <v>117</v>
      </c>
      <c r="E274" s="82">
        <v>3.0000000329111998E+19</v>
      </c>
      <c r="F274" s="82">
        <v>3.0000000321052799E+19</v>
      </c>
      <c r="G274" s="82">
        <v>122401228496</v>
      </c>
      <c r="H274" s="82" t="s">
        <v>43</v>
      </c>
      <c r="I274" s="82" t="s">
        <v>87</v>
      </c>
      <c r="J274" s="83">
        <v>44094</v>
      </c>
      <c r="K274" s="83">
        <v>43908</v>
      </c>
      <c r="L274" s="82" t="s">
        <v>72</v>
      </c>
      <c r="M274" s="82" t="s">
        <v>47</v>
      </c>
      <c r="N274" s="82">
        <v>81218157778</v>
      </c>
      <c r="O274" s="82" t="s">
        <v>1715</v>
      </c>
      <c r="P274" s="82" t="s">
        <v>1716</v>
      </c>
      <c r="Q274" s="82" t="s">
        <v>34</v>
      </c>
      <c r="R274" s="82" t="s">
        <v>116</v>
      </c>
    </row>
    <row r="275" spans="1:18" s="96" customFormat="1">
      <c r="A275" s="82" t="s">
        <v>28</v>
      </c>
      <c r="B275" s="82">
        <v>26</v>
      </c>
      <c r="C275" s="82" t="s">
        <v>70</v>
      </c>
      <c r="D275" s="82" t="s">
        <v>117</v>
      </c>
      <c r="E275" s="82">
        <v>3.0000000328346599E+19</v>
      </c>
      <c r="F275" s="82">
        <v>3.0000000324010598E+19</v>
      </c>
      <c r="G275" s="82">
        <v>146303602910</v>
      </c>
      <c r="H275" s="82" t="s">
        <v>43</v>
      </c>
      <c r="I275" s="82" t="s">
        <v>119</v>
      </c>
      <c r="J275" s="83">
        <v>44075</v>
      </c>
      <c r="K275" s="83">
        <v>43986</v>
      </c>
      <c r="L275" s="82" t="s">
        <v>72</v>
      </c>
      <c r="M275" s="82" t="s">
        <v>47</v>
      </c>
      <c r="N275" s="82">
        <v>85782465555</v>
      </c>
      <c r="O275" s="82" t="s">
        <v>1717</v>
      </c>
      <c r="P275" s="82" t="s">
        <v>1718</v>
      </c>
      <c r="Q275" s="82" t="s">
        <v>34</v>
      </c>
      <c r="R275" s="82" t="s">
        <v>116</v>
      </c>
    </row>
    <row r="276" spans="1:18" s="96" customFormat="1">
      <c r="A276" s="82" t="s">
        <v>57</v>
      </c>
      <c r="B276" s="82">
        <v>22</v>
      </c>
      <c r="C276" s="82" t="s">
        <v>812</v>
      </c>
      <c r="D276" s="82" t="s">
        <v>117</v>
      </c>
      <c r="E276" s="82">
        <v>3.0000000329485398E+19</v>
      </c>
      <c r="F276" s="82">
        <v>3.0000000327042499E+19</v>
      </c>
      <c r="G276" s="82">
        <v>131626139602</v>
      </c>
      <c r="H276" s="82" t="s">
        <v>961</v>
      </c>
      <c r="I276" s="82" t="s">
        <v>43</v>
      </c>
      <c r="J276" s="83">
        <v>44103</v>
      </c>
      <c r="K276" s="83">
        <v>44048</v>
      </c>
      <c r="L276" s="82" t="s">
        <v>72</v>
      </c>
      <c r="M276" s="82" t="s">
        <v>72</v>
      </c>
      <c r="N276" s="82"/>
      <c r="O276" s="82" t="s">
        <v>1719</v>
      </c>
      <c r="P276" s="82" t="s">
        <v>1720</v>
      </c>
      <c r="Q276" s="82" t="s">
        <v>34</v>
      </c>
      <c r="R276" s="82" t="s">
        <v>116</v>
      </c>
    </row>
    <row r="277" spans="1:18" s="96" customFormat="1">
      <c r="A277" s="85" t="s">
        <v>57</v>
      </c>
      <c r="B277" s="85">
        <v>22</v>
      </c>
      <c r="C277" s="85" t="s">
        <v>812</v>
      </c>
      <c r="D277" s="85" t="s">
        <v>117</v>
      </c>
      <c r="E277" s="85">
        <v>3.0000000328735498E+19</v>
      </c>
      <c r="F277" s="85">
        <v>3.0000000327680901E+19</v>
      </c>
      <c r="G277" s="85">
        <v>131626166000</v>
      </c>
      <c r="H277" s="85" t="s">
        <v>50</v>
      </c>
      <c r="I277" s="85" t="s">
        <v>43</v>
      </c>
      <c r="J277" s="97">
        <v>44084</v>
      </c>
      <c r="K277" s="97">
        <v>44058</v>
      </c>
      <c r="L277" s="85" t="s">
        <v>72</v>
      </c>
      <c r="M277" s="85" t="s">
        <v>33</v>
      </c>
      <c r="N277" s="85">
        <v>82138991989</v>
      </c>
      <c r="O277" s="85" t="s">
        <v>1721</v>
      </c>
      <c r="P277" s="85" t="s">
        <v>1722</v>
      </c>
      <c r="Q277" s="85" t="s">
        <v>34</v>
      </c>
      <c r="R277" s="82" t="s">
        <v>116</v>
      </c>
    </row>
    <row r="278" spans="1:18" s="96" customFormat="1">
      <c r="A278" s="82" t="s">
        <v>57</v>
      </c>
      <c r="B278" s="82">
        <v>22</v>
      </c>
      <c r="C278" s="82" t="s">
        <v>812</v>
      </c>
      <c r="D278" s="82" t="s">
        <v>117</v>
      </c>
      <c r="E278" s="82">
        <v>3.0000000329369199E+19</v>
      </c>
      <c r="F278" s="82">
        <v>3.0000000320313999E+19</v>
      </c>
      <c r="G278" s="82">
        <v>131312145409</v>
      </c>
      <c r="H278" s="82" t="s">
        <v>31</v>
      </c>
      <c r="I278" s="82" t="s">
        <v>43</v>
      </c>
      <c r="J278" s="83">
        <v>44099</v>
      </c>
      <c r="K278" s="83">
        <v>43886</v>
      </c>
      <c r="L278" s="82" t="s">
        <v>72</v>
      </c>
      <c r="M278" s="82" t="s">
        <v>72</v>
      </c>
      <c r="N278" s="82">
        <v>87886604383</v>
      </c>
      <c r="O278" s="85" t="s">
        <v>1723</v>
      </c>
      <c r="P278" s="82" t="s">
        <v>1724</v>
      </c>
      <c r="Q278" s="82" t="s">
        <v>34</v>
      </c>
      <c r="R278" s="82" t="s">
        <v>116</v>
      </c>
    </row>
    <row r="279" spans="1:18" s="96" customFormat="1">
      <c r="A279" s="82" t="s">
        <v>57</v>
      </c>
      <c r="B279" s="82">
        <v>22</v>
      </c>
      <c r="C279" s="82" t="s">
        <v>812</v>
      </c>
      <c r="D279" s="82" t="s">
        <v>117</v>
      </c>
      <c r="E279" s="82">
        <v>3.0000000329571099E+19</v>
      </c>
      <c r="F279" s="82">
        <v>3.0000000324583399E+19</v>
      </c>
      <c r="G279" s="82">
        <v>131312112187</v>
      </c>
      <c r="H279" s="82" t="s">
        <v>194</v>
      </c>
      <c r="I279" s="82" t="s">
        <v>87</v>
      </c>
      <c r="J279" s="83">
        <v>44104</v>
      </c>
      <c r="K279" s="83">
        <v>44000</v>
      </c>
      <c r="L279" s="82" t="s">
        <v>72</v>
      </c>
      <c r="M279" s="82" t="s">
        <v>72</v>
      </c>
      <c r="N279" s="82">
        <v>89608393929</v>
      </c>
      <c r="O279" s="82" t="s">
        <v>1725</v>
      </c>
      <c r="P279" s="82" t="s">
        <v>1726</v>
      </c>
      <c r="Q279" s="82" t="s">
        <v>34</v>
      </c>
      <c r="R279" s="82" t="s">
        <v>116</v>
      </c>
    </row>
    <row r="280" spans="1:18" s="96" customFormat="1">
      <c r="A280" s="82" t="s">
        <v>57</v>
      </c>
      <c r="B280" s="82">
        <v>22</v>
      </c>
      <c r="C280" s="82" t="s">
        <v>812</v>
      </c>
      <c r="D280" s="82" t="s">
        <v>117</v>
      </c>
      <c r="E280" s="82">
        <v>3.0000000328744501E+19</v>
      </c>
      <c r="F280" s="82">
        <v>3.0000000324291301E+19</v>
      </c>
      <c r="G280" s="82">
        <v>131633106515</v>
      </c>
      <c r="H280" s="82" t="s">
        <v>31</v>
      </c>
      <c r="I280" s="82" t="s">
        <v>43</v>
      </c>
      <c r="J280" s="83">
        <v>44084</v>
      </c>
      <c r="K280" s="83">
        <v>43993</v>
      </c>
      <c r="L280" s="82" t="s">
        <v>72</v>
      </c>
      <c r="M280" s="82" t="s">
        <v>72</v>
      </c>
      <c r="N280" s="82">
        <v>81563103569</v>
      </c>
      <c r="O280" s="85" t="s">
        <v>1727</v>
      </c>
      <c r="P280" s="82" t="s">
        <v>1728</v>
      </c>
      <c r="Q280" s="82" t="s">
        <v>34</v>
      </c>
      <c r="R280" s="82" t="s">
        <v>116</v>
      </c>
    </row>
    <row r="281" spans="1:18" s="96" customFormat="1">
      <c r="A281" s="82" t="s">
        <v>57</v>
      </c>
      <c r="B281" s="82">
        <v>22</v>
      </c>
      <c r="C281" s="82" t="s">
        <v>812</v>
      </c>
      <c r="D281" s="82" t="s">
        <v>117</v>
      </c>
      <c r="E281" s="82">
        <v>3.0000000328586498E+19</v>
      </c>
      <c r="F281" s="82">
        <v>3.0000000324893901E+19</v>
      </c>
      <c r="G281" s="82">
        <v>131319101388</v>
      </c>
      <c r="H281" s="82" t="s">
        <v>31</v>
      </c>
      <c r="I281" s="82" t="s">
        <v>43</v>
      </c>
      <c r="J281" s="83">
        <v>44081</v>
      </c>
      <c r="K281" s="83">
        <v>44005</v>
      </c>
      <c r="L281" s="82" t="s">
        <v>72</v>
      </c>
      <c r="M281" s="82" t="s">
        <v>33</v>
      </c>
      <c r="N281" s="82">
        <v>85103102022</v>
      </c>
      <c r="O281" s="82" t="s">
        <v>1729</v>
      </c>
      <c r="P281" s="82" t="s">
        <v>1730</v>
      </c>
      <c r="Q281" s="82" t="s">
        <v>34</v>
      </c>
      <c r="R281" s="82" t="s">
        <v>116</v>
      </c>
    </row>
    <row r="282" spans="1:18" s="96" customFormat="1">
      <c r="A282" s="82" t="s">
        <v>57</v>
      </c>
      <c r="B282" s="82">
        <v>22</v>
      </c>
      <c r="C282" s="82" t="s">
        <v>812</v>
      </c>
      <c r="D282" s="82" t="s">
        <v>117</v>
      </c>
      <c r="E282" s="82">
        <v>3.0000000328810201E+19</v>
      </c>
      <c r="F282" s="82">
        <v>3.00000003231099E+19</v>
      </c>
      <c r="G282" s="82">
        <v>131312112026</v>
      </c>
      <c r="H282" s="82" t="s">
        <v>50</v>
      </c>
      <c r="I282" s="82" t="s">
        <v>43</v>
      </c>
      <c r="J282" s="83">
        <v>44086</v>
      </c>
      <c r="K282" s="83">
        <v>43963</v>
      </c>
      <c r="L282" s="82" t="s">
        <v>72</v>
      </c>
      <c r="M282" s="82" t="s">
        <v>72</v>
      </c>
      <c r="N282" s="82">
        <v>87771745414</v>
      </c>
      <c r="O282" s="85" t="s">
        <v>1731</v>
      </c>
      <c r="P282" s="82" t="s">
        <v>1732</v>
      </c>
      <c r="Q282" s="82" t="s">
        <v>34</v>
      </c>
      <c r="R282" s="82" t="s">
        <v>116</v>
      </c>
    </row>
    <row r="283" spans="1:18" s="96" customFormat="1">
      <c r="A283" s="82" t="s">
        <v>57</v>
      </c>
      <c r="B283" s="82">
        <v>22</v>
      </c>
      <c r="C283" s="82" t="s">
        <v>812</v>
      </c>
      <c r="D283" s="82" t="s">
        <v>117</v>
      </c>
      <c r="E283" s="82">
        <v>3.0000000328876798E+19</v>
      </c>
      <c r="F283" s="82">
        <v>3.00000003248587E+19</v>
      </c>
      <c r="G283" s="82">
        <v>131313125278</v>
      </c>
      <c r="H283" s="82" t="s">
        <v>1733</v>
      </c>
      <c r="I283" s="82" t="s">
        <v>65</v>
      </c>
      <c r="J283" s="83">
        <v>44088</v>
      </c>
      <c r="K283" s="83">
        <v>44006</v>
      </c>
      <c r="L283" s="82" t="s">
        <v>72</v>
      </c>
      <c r="M283" s="82" t="s">
        <v>33</v>
      </c>
      <c r="N283" s="82">
        <v>82311266652</v>
      </c>
      <c r="O283" s="82" t="s">
        <v>1734</v>
      </c>
      <c r="P283" s="82" t="s">
        <v>1735</v>
      </c>
      <c r="Q283" s="82" t="s">
        <v>34</v>
      </c>
      <c r="R283" s="82" t="s">
        <v>116</v>
      </c>
    </row>
    <row r="284" spans="1:18" s="96" customFormat="1">
      <c r="A284" s="82" t="s">
        <v>57</v>
      </c>
      <c r="B284" s="82">
        <v>22</v>
      </c>
      <c r="C284" s="82" t="s">
        <v>812</v>
      </c>
      <c r="D284" s="82" t="s">
        <v>117</v>
      </c>
      <c r="E284" s="82">
        <v>3.0000000328608301E+19</v>
      </c>
      <c r="F284" s="82">
        <v>3.0000000322237501E+19</v>
      </c>
      <c r="G284" s="82">
        <v>131312120792</v>
      </c>
      <c r="H284" s="82" t="s">
        <v>43</v>
      </c>
      <c r="I284" s="82" t="s">
        <v>119</v>
      </c>
      <c r="J284" s="83">
        <v>44082</v>
      </c>
      <c r="K284" s="83">
        <v>43943</v>
      </c>
      <c r="L284" s="82" t="s">
        <v>72</v>
      </c>
      <c r="M284" s="82" t="s">
        <v>72</v>
      </c>
      <c r="N284" s="82">
        <v>8158844555</v>
      </c>
      <c r="O284" s="82" t="s">
        <v>1736</v>
      </c>
      <c r="P284" s="82" t="s">
        <v>1737</v>
      </c>
      <c r="Q284" s="82" t="s">
        <v>34</v>
      </c>
      <c r="R284" s="82" t="s">
        <v>116</v>
      </c>
    </row>
    <row r="285" spans="1:18" s="96" customFormat="1">
      <c r="A285" s="82" t="s">
        <v>57</v>
      </c>
      <c r="B285" s="82">
        <v>22</v>
      </c>
      <c r="C285" s="82" t="s">
        <v>812</v>
      </c>
      <c r="D285" s="82" t="s">
        <v>117</v>
      </c>
      <c r="E285" s="82">
        <v>3.0000000329035198E+19</v>
      </c>
      <c r="F285" s="82">
        <v>3.00000003263836E+19</v>
      </c>
      <c r="G285" s="82">
        <v>131312136621</v>
      </c>
      <c r="H285" s="82" t="s">
        <v>50</v>
      </c>
      <c r="I285" s="82" t="s">
        <v>43</v>
      </c>
      <c r="J285" s="83">
        <v>44092</v>
      </c>
      <c r="K285" s="83">
        <v>44033</v>
      </c>
      <c r="L285" s="82" t="s">
        <v>72</v>
      </c>
      <c r="M285" s="82" t="s">
        <v>72</v>
      </c>
      <c r="N285" s="82">
        <v>85846061069</v>
      </c>
      <c r="O285" s="82" t="s">
        <v>1738</v>
      </c>
      <c r="P285" s="82" t="s">
        <v>1739</v>
      </c>
      <c r="Q285" s="82" t="s">
        <v>34</v>
      </c>
      <c r="R285" s="82" t="s">
        <v>116</v>
      </c>
    </row>
    <row r="286" spans="1:18" s="96" customFormat="1">
      <c r="A286" s="82" t="s">
        <v>57</v>
      </c>
      <c r="B286" s="82">
        <v>22</v>
      </c>
      <c r="C286" s="82" t="s">
        <v>812</v>
      </c>
      <c r="D286" s="82" t="s">
        <v>117</v>
      </c>
      <c r="E286" s="82">
        <v>3.0000000329326801E+19</v>
      </c>
      <c r="F286" s="82">
        <v>3.0000000323376898E+19</v>
      </c>
      <c r="G286" s="82">
        <v>131628100099</v>
      </c>
      <c r="H286" s="82" t="s">
        <v>50</v>
      </c>
      <c r="I286" s="82" t="s">
        <v>65</v>
      </c>
      <c r="J286" s="83">
        <v>44098</v>
      </c>
      <c r="K286" s="83">
        <v>43970</v>
      </c>
      <c r="L286" s="82" t="s">
        <v>72</v>
      </c>
      <c r="M286" s="82" t="s">
        <v>72</v>
      </c>
      <c r="N286" s="82">
        <v>8562226960</v>
      </c>
      <c r="O286" s="82" t="s">
        <v>1740</v>
      </c>
      <c r="P286" s="82" t="s">
        <v>1741</v>
      </c>
      <c r="Q286" s="82" t="s">
        <v>34</v>
      </c>
      <c r="R286" s="82" t="s">
        <v>116</v>
      </c>
    </row>
    <row r="287" spans="1:18" s="96" customFormat="1">
      <c r="A287" s="82" t="s">
        <v>48</v>
      </c>
      <c r="B287" s="82">
        <v>14</v>
      </c>
      <c r="C287" s="82" t="s">
        <v>419</v>
      </c>
      <c r="D287" s="82" t="s">
        <v>117</v>
      </c>
      <c r="E287" s="82">
        <v>3.00000003288755E+19</v>
      </c>
      <c r="F287" s="82">
        <v>3.0000000327965401E+19</v>
      </c>
      <c r="G287" s="82">
        <v>121661021784</v>
      </c>
      <c r="H287" s="82" t="s">
        <v>87</v>
      </c>
      <c r="I287" s="82" t="s">
        <v>65</v>
      </c>
      <c r="J287" s="83">
        <v>44089</v>
      </c>
      <c r="K287" s="83">
        <v>44068</v>
      </c>
      <c r="L287" s="82" t="s">
        <v>72</v>
      </c>
      <c r="M287" s="82" t="s">
        <v>72</v>
      </c>
      <c r="N287" s="82">
        <v>81285808040</v>
      </c>
      <c r="O287" s="82" t="s">
        <v>1742</v>
      </c>
      <c r="P287" s="82" t="s">
        <v>1743</v>
      </c>
      <c r="Q287" s="82" t="s">
        <v>34</v>
      </c>
      <c r="R287" s="82" t="s">
        <v>116</v>
      </c>
    </row>
    <row r="288" spans="1:18" s="96" customFormat="1">
      <c r="A288" s="82" t="s">
        <v>48</v>
      </c>
      <c r="B288" s="82">
        <v>14</v>
      </c>
      <c r="C288" s="82" t="s">
        <v>419</v>
      </c>
      <c r="D288" s="82" t="s">
        <v>117</v>
      </c>
      <c r="E288" s="82">
        <v>3.0000000329164501E+19</v>
      </c>
      <c r="F288" s="82">
        <v>3.0000000321005998E+19</v>
      </c>
      <c r="G288" s="82">
        <v>122510231889</v>
      </c>
      <c r="H288" s="82" t="s">
        <v>43</v>
      </c>
      <c r="I288" s="82" t="s">
        <v>65</v>
      </c>
      <c r="J288" s="83">
        <v>44095</v>
      </c>
      <c r="K288" s="83">
        <v>43906</v>
      </c>
      <c r="L288" s="82" t="s">
        <v>72</v>
      </c>
      <c r="M288" s="82" t="s">
        <v>47</v>
      </c>
      <c r="N288" s="82">
        <v>89604231582</v>
      </c>
      <c r="O288" s="82" t="s">
        <v>1744</v>
      </c>
      <c r="P288" s="82" t="s">
        <v>1745</v>
      </c>
      <c r="Q288" s="82" t="s">
        <v>34</v>
      </c>
      <c r="R288" s="82" t="s">
        <v>116</v>
      </c>
    </row>
    <row r="289" spans="1:18" s="96" customFormat="1">
      <c r="A289" s="82" t="s">
        <v>48</v>
      </c>
      <c r="B289" s="82">
        <v>14</v>
      </c>
      <c r="C289" s="82" t="s">
        <v>419</v>
      </c>
      <c r="D289" s="82" t="s">
        <v>117</v>
      </c>
      <c r="E289" s="82">
        <v>3.0000000329046299E+19</v>
      </c>
      <c r="F289" s="82">
        <v>3.0000000327992099E+19</v>
      </c>
      <c r="G289" s="82">
        <v>121602204245</v>
      </c>
      <c r="H289" s="82" t="s">
        <v>50</v>
      </c>
      <c r="I289" s="82" t="s">
        <v>43</v>
      </c>
      <c r="J289" s="83">
        <v>44095</v>
      </c>
      <c r="K289" s="83">
        <v>44068</v>
      </c>
      <c r="L289" s="82" t="s">
        <v>72</v>
      </c>
      <c r="M289" s="82" t="s">
        <v>72</v>
      </c>
      <c r="N289" s="82">
        <v>89637183719</v>
      </c>
      <c r="O289" s="82" t="s">
        <v>1746</v>
      </c>
      <c r="P289" s="82" t="s">
        <v>1747</v>
      </c>
      <c r="Q289" s="82" t="s">
        <v>34</v>
      </c>
      <c r="R289" s="82" t="s">
        <v>116</v>
      </c>
    </row>
    <row r="290" spans="1:18" s="96" customFormat="1">
      <c r="A290" s="98" t="s">
        <v>48</v>
      </c>
      <c r="B290" s="98">
        <v>14</v>
      </c>
      <c r="C290" s="98" t="s">
        <v>419</v>
      </c>
      <c r="D290" s="98" t="s">
        <v>117</v>
      </c>
      <c r="E290" s="98">
        <v>3.00000003285939E+19</v>
      </c>
      <c r="F290" s="98">
        <v>3.0000000326743699E+19</v>
      </c>
      <c r="G290" s="98">
        <v>122510242494</v>
      </c>
      <c r="H290" s="98" t="s">
        <v>43</v>
      </c>
      <c r="I290" s="98" t="s">
        <v>87</v>
      </c>
      <c r="J290" s="99">
        <v>44081</v>
      </c>
      <c r="K290" s="99">
        <v>44040</v>
      </c>
      <c r="L290" s="98" t="s">
        <v>47</v>
      </c>
      <c r="M290" s="98" t="s">
        <v>72</v>
      </c>
      <c r="N290" s="98">
        <v>817841563</v>
      </c>
      <c r="O290" s="103" t="s">
        <v>1748</v>
      </c>
      <c r="P290" s="98" t="s">
        <v>1749</v>
      </c>
      <c r="Q290" s="98" t="s">
        <v>34</v>
      </c>
      <c r="R290" s="98">
        <v>147</v>
      </c>
    </row>
    <row r="291" spans="1:18" s="96" customFormat="1">
      <c r="A291" s="98" t="s">
        <v>48</v>
      </c>
      <c r="B291" s="98">
        <v>14</v>
      </c>
      <c r="C291" s="98" t="s">
        <v>419</v>
      </c>
      <c r="D291" s="98" t="s">
        <v>117</v>
      </c>
      <c r="E291" s="98">
        <v>3.0000000328894898E+19</v>
      </c>
      <c r="F291" s="98">
        <v>3.00000003245261E+19</v>
      </c>
      <c r="G291" s="98">
        <v>122510201358</v>
      </c>
      <c r="H291" s="98" t="s">
        <v>43</v>
      </c>
      <c r="I291" s="98" t="s">
        <v>87</v>
      </c>
      <c r="J291" s="99">
        <v>44090</v>
      </c>
      <c r="K291" s="99">
        <v>43999</v>
      </c>
      <c r="L291" s="98" t="s">
        <v>47</v>
      </c>
      <c r="M291" s="98" t="s">
        <v>47</v>
      </c>
      <c r="N291" s="98">
        <v>85780003292</v>
      </c>
      <c r="O291" s="98" t="s">
        <v>1750</v>
      </c>
      <c r="P291" s="98" t="s">
        <v>1751</v>
      </c>
      <c r="Q291" s="98" t="s">
        <v>34</v>
      </c>
      <c r="R291" s="98">
        <v>147</v>
      </c>
    </row>
    <row r="292" spans="1:18" s="96" customFormat="1">
      <c r="A292" s="98" t="s">
        <v>39</v>
      </c>
      <c r="B292" s="98">
        <v>10</v>
      </c>
      <c r="C292" s="98" t="s">
        <v>1521</v>
      </c>
      <c r="D292" s="98" t="s">
        <v>117</v>
      </c>
      <c r="E292" s="98">
        <v>3.00000003295949E+19</v>
      </c>
      <c r="F292" s="98">
        <v>3.0000000327893201E+19</v>
      </c>
      <c r="G292" s="98">
        <v>111724101859</v>
      </c>
      <c r="H292" s="98" t="s">
        <v>43</v>
      </c>
      <c r="I292" s="98" t="s">
        <v>119</v>
      </c>
      <c r="J292" s="99">
        <v>44104</v>
      </c>
      <c r="K292" s="99">
        <v>44065</v>
      </c>
      <c r="L292" s="98" t="s">
        <v>47</v>
      </c>
      <c r="M292" s="98" t="s">
        <v>47</v>
      </c>
      <c r="N292" s="98">
        <v>81929788988</v>
      </c>
      <c r="O292" s="103" t="s">
        <v>1752</v>
      </c>
      <c r="P292" s="98" t="s">
        <v>1753</v>
      </c>
      <c r="Q292" s="98" t="s">
        <v>34</v>
      </c>
      <c r="R292" s="98">
        <v>147</v>
      </c>
    </row>
    <row r="293" spans="1:18" s="96" customFormat="1">
      <c r="A293" s="98" t="s">
        <v>39</v>
      </c>
      <c r="B293" s="98">
        <v>10</v>
      </c>
      <c r="C293" s="98" t="s">
        <v>1521</v>
      </c>
      <c r="D293" s="98" t="s">
        <v>117</v>
      </c>
      <c r="E293" s="98">
        <v>3.0000000328619201E+19</v>
      </c>
      <c r="F293" s="98">
        <v>3.0000000326589698E+19</v>
      </c>
      <c r="G293" s="98">
        <v>111723110409</v>
      </c>
      <c r="H293" s="98" t="s">
        <v>224</v>
      </c>
      <c r="I293" s="98" t="s">
        <v>234</v>
      </c>
      <c r="J293" s="99">
        <v>44081</v>
      </c>
      <c r="K293" s="99">
        <v>44036</v>
      </c>
      <c r="L293" s="98" t="s">
        <v>47</v>
      </c>
      <c r="M293" s="98" t="s">
        <v>47</v>
      </c>
      <c r="N293" s="98">
        <v>87770418299</v>
      </c>
      <c r="O293" s="98" t="s">
        <v>1754</v>
      </c>
      <c r="P293" s="98" t="s">
        <v>1755</v>
      </c>
      <c r="Q293" s="98" t="s">
        <v>34</v>
      </c>
      <c r="R293" s="98">
        <v>147</v>
      </c>
    </row>
    <row r="294" spans="1:18" s="96" customFormat="1">
      <c r="A294" s="98" t="s">
        <v>48</v>
      </c>
      <c r="B294" s="98">
        <v>14</v>
      </c>
      <c r="C294" s="98" t="s">
        <v>419</v>
      </c>
      <c r="D294" s="98" t="s">
        <v>117</v>
      </c>
      <c r="E294" s="98">
        <v>3.0000000328343699E+19</v>
      </c>
      <c r="F294" s="98">
        <v>3.0000000319261901E+19</v>
      </c>
      <c r="G294" s="98">
        <v>122510234261</v>
      </c>
      <c r="H294" s="98" t="s">
        <v>43</v>
      </c>
      <c r="I294" s="98" t="s">
        <v>65</v>
      </c>
      <c r="J294" s="99">
        <v>44075</v>
      </c>
      <c r="K294" s="99">
        <v>43851</v>
      </c>
      <c r="L294" s="98" t="s">
        <v>33</v>
      </c>
      <c r="M294" s="98" t="s">
        <v>33</v>
      </c>
      <c r="N294" s="98">
        <v>85314785969</v>
      </c>
      <c r="O294" s="103" t="s">
        <v>1756</v>
      </c>
      <c r="P294" s="98" t="s">
        <v>1757</v>
      </c>
      <c r="Q294" s="98" t="s">
        <v>34</v>
      </c>
      <c r="R294" s="98" t="s">
        <v>924</v>
      </c>
    </row>
    <row r="295" spans="1:18" s="96" customFormat="1">
      <c r="A295" s="98" t="s">
        <v>51</v>
      </c>
      <c r="B295" s="98">
        <v>53</v>
      </c>
      <c r="C295" s="98" t="s">
        <v>1091</v>
      </c>
      <c r="D295" s="98" t="s">
        <v>117</v>
      </c>
      <c r="E295" s="98">
        <v>3.00000003290008E+19</v>
      </c>
      <c r="F295" s="98">
        <v>3.0000000325959098E+19</v>
      </c>
      <c r="G295" s="98">
        <v>172202812801</v>
      </c>
      <c r="H295" s="98" t="s">
        <v>1733</v>
      </c>
      <c r="I295" s="98" t="s">
        <v>43</v>
      </c>
      <c r="J295" s="99">
        <v>44091</v>
      </c>
      <c r="K295" s="99">
        <v>44023</v>
      </c>
      <c r="L295" s="98" t="s">
        <v>32</v>
      </c>
      <c r="M295" s="98" t="s">
        <v>33</v>
      </c>
      <c r="N295" s="98">
        <v>82187360000</v>
      </c>
      <c r="O295" s="98" t="s">
        <v>1758</v>
      </c>
      <c r="P295" s="98" t="s">
        <v>1759</v>
      </c>
      <c r="Q295" s="98" t="s">
        <v>34</v>
      </c>
      <c r="R295" s="98" t="s">
        <v>32</v>
      </c>
    </row>
    <row r="296" spans="1:18" s="96" customFormat="1">
      <c r="A296" s="98" t="s">
        <v>51</v>
      </c>
      <c r="B296" s="98">
        <v>53</v>
      </c>
      <c r="C296" s="98" t="s">
        <v>1091</v>
      </c>
      <c r="D296" s="98" t="s">
        <v>117</v>
      </c>
      <c r="E296" s="98">
        <v>3.0000000328456901E+19</v>
      </c>
      <c r="F296" s="98">
        <v>3.00000003188289E+19</v>
      </c>
      <c r="G296" s="98">
        <v>172202209134</v>
      </c>
      <c r="H296" s="98" t="s">
        <v>50</v>
      </c>
      <c r="I296" s="98" t="s">
        <v>65</v>
      </c>
      <c r="J296" s="99">
        <v>44078</v>
      </c>
      <c r="K296" s="99">
        <v>43836</v>
      </c>
      <c r="L296" s="98" t="s">
        <v>32</v>
      </c>
      <c r="M296" s="98" t="s">
        <v>33</v>
      </c>
      <c r="N296" s="98">
        <v>8114096686</v>
      </c>
      <c r="O296" s="98" t="s">
        <v>1760</v>
      </c>
      <c r="P296" s="98" t="s">
        <v>1761</v>
      </c>
      <c r="Q296" s="98" t="s">
        <v>34</v>
      </c>
      <c r="R296" s="98" t="s">
        <v>32</v>
      </c>
    </row>
    <row r="297" spans="1:18" s="96" customFormat="1">
      <c r="A297" s="98" t="s">
        <v>51</v>
      </c>
      <c r="B297" s="98">
        <v>53</v>
      </c>
      <c r="C297" s="98" t="s">
        <v>1091</v>
      </c>
      <c r="D297" s="98" t="s">
        <v>117</v>
      </c>
      <c r="E297" s="98">
        <v>3.0000000328901898E+19</v>
      </c>
      <c r="F297" s="98">
        <v>3.0000000319022199E+19</v>
      </c>
      <c r="G297" s="98">
        <v>172206201530</v>
      </c>
      <c r="H297" s="98" t="s">
        <v>50</v>
      </c>
      <c r="I297" s="98" t="s">
        <v>43</v>
      </c>
      <c r="J297" s="99">
        <v>44090</v>
      </c>
      <c r="K297" s="99">
        <v>43845</v>
      </c>
      <c r="L297" s="98" t="s">
        <v>32</v>
      </c>
      <c r="M297" s="98" t="s">
        <v>33</v>
      </c>
      <c r="N297" s="98">
        <v>82194499904</v>
      </c>
      <c r="O297" s="98" t="s">
        <v>1762</v>
      </c>
      <c r="P297" s="98" t="s">
        <v>1763</v>
      </c>
      <c r="Q297" s="98" t="s">
        <v>34</v>
      </c>
      <c r="R297" s="98" t="s">
        <v>32</v>
      </c>
    </row>
    <row r="298" spans="1:18" s="96" customFormat="1">
      <c r="A298" s="98" t="s">
        <v>51</v>
      </c>
      <c r="B298" s="98">
        <v>53</v>
      </c>
      <c r="C298" s="98" t="s">
        <v>1091</v>
      </c>
      <c r="D298" s="98" t="s">
        <v>117</v>
      </c>
      <c r="E298" s="98">
        <v>3.00000003283676E+19</v>
      </c>
      <c r="F298" s="98">
        <v>3.0000000322991198E+19</v>
      </c>
      <c r="G298" s="98">
        <v>172206202431</v>
      </c>
      <c r="H298" s="98" t="s">
        <v>50</v>
      </c>
      <c r="I298" s="98" t="s">
        <v>119</v>
      </c>
      <c r="J298" s="99">
        <v>44077</v>
      </c>
      <c r="K298" s="99">
        <v>43958</v>
      </c>
      <c r="L298" s="98" t="s">
        <v>32</v>
      </c>
      <c r="M298" s="98" t="s">
        <v>33</v>
      </c>
      <c r="N298" s="98">
        <v>82349490002</v>
      </c>
      <c r="O298" s="98" t="s">
        <v>1764</v>
      </c>
      <c r="P298" s="98" t="s">
        <v>1765</v>
      </c>
      <c r="Q298" s="98" t="s">
        <v>34</v>
      </c>
      <c r="R298" s="103" t="s">
        <v>32</v>
      </c>
    </row>
    <row r="299" spans="1:18" s="96" customFormat="1">
      <c r="A299" s="98" t="s">
        <v>46</v>
      </c>
      <c r="B299" s="98">
        <v>39</v>
      </c>
      <c r="C299" s="98" t="s">
        <v>885</v>
      </c>
      <c r="D299" s="98" t="s">
        <v>117</v>
      </c>
      <c r="E299" s="98">
        <v>3.00000003292015E+19</v>
      </c>
      <c r="F299" s="98">
        <v>3.0000000318735901E+19</v>
      </c>
      <c r="G299" s="98">
        <v>152448900844</v>
      </c>
      <c r="H299" s="98" t="s">
        <v>65</v>
      </c>
      <c r="I299" s="98" t="s">
        <v>188</v>
      </c>
      <c r="J299" s="99">
        <v>44097</v>
      </c>
      <c r="K299" s="99">
        <v>43833</v>
      </c>
      <c r="L299" s="98" t="s">
        <v>32</v>
      </c>
      <c r="M299" s="98" t="s">
        <v>47</v>
      </c>
      <c r="N299" s="98">
        <v>85733144301</v>
      </c>
      <c r="O299" s="103" t="s">
        <v>1766</v>
      </c>
      <c r="P299" s="98" t="s">
        <v>1767</v>
      </c>
      <c r="Q299" s="103" t="s">
        <v>34</v>
      </c>
      <c r="R299" s="103" t="s">
        <v>32</v>
      </c>
    </row>
    <row r="300" spans="1:18" s="96" customFormat="1">
      <c r="A300" s="82" t="s">
        <v>46</v>
      </c>
      <c r="B300" s="82">
        <v>39</v>
      </c>
      <c r="C300" s="82" t="s">
        <v>885</v>
      </c>
      <c r="D300" s="82" t="s">
        <v>117</v>
      </c>
      <c r="E300" s="82">
        <v>3.0000000327005299E+19</v>
      </c>
      <c r="F300" s="82">
        <v>3.0000000318187901E+19</v>
      </c>
      <c r="G300" s="82">
        <v>152412908322</v>
      </c>
      <c r="H300" s="82" t="s">
        <v>50</v>
      </c>
      <c r="I300" s="82" t="s">
        <v>43</v>
      </c>
      <c r="J300" s="83">
        <v>44051</v>
      </c>
      <c r="K300" s="83">
        <v>43812</v>
      </c>
      <c r="L300" s="82" t="s">
        <v>72</v>
      </c>
      <c r="M300" s="82" t="s">
        <v>72</v>
      </c>
      <c r="N300" s="82">
        <v>81252336699</v>
      </c>
      <c r="O300" s="82" t="s">
        <v>1768</v>
      </c>
      <c r="P300" s="82" t="s">
        <v>1769</v>
      </c>
      <c r="Q300" s="103" t="s">
        <v>34</v>
      </c>
      <c r="R300" s="85" t="s">
        <v>924</v>
      </c>
    </row>
    <row r="301" spans="1:18" s="96" customFormat="1">
      <c r="A301" s="85" t="s">
        <v>46</v>
      </c>
      <c r="B301" s="85">
        <v>39</v>
      </c>
      <c r="C301" s="85" t="s">
        <v>885</v>
      </c>
      <c r="D301" s="85" t="s">
        <v>117</v>
      </c>
      <c r="E301" s="85">
        <v>3.0000000329159598E+19</v>
      </c>
      <c r="F301" s="85">
        <v>3.0000000328019001E+19</v>
      </c>
      <c r="G301" s="85">
        <v>152446212252</v>
      </c>
      <c r="H301" s="85" t="s">
        <v>43</v>
      </c>
      <c r="I301" s="85" t="s">
        <v>65</v>
      </c>
      <c r="J301" s="97">
        <v>44096</v>
      </c>
      <c r="K301" s="97">
        <v>44069</v>
      </c>
      <c r="L301" s="85" t="s">
        <v>47</v>
      </c>
      <c r="M301" s="85" t="s">
        <v>47</v>
      </c>
      <c r="N301" s="85">
        <v>85100271328</v>
      </c>
      <c r="O301" s="85" t="s">
        <v>1770</v>
      </c>
      <c r="P301" s="85" t="s">
        <v>1771</v>
      </c>
      <c r="Q301" s="85" t="s">
        <v>34</v>
      </c>
      <c r="R301" s="85">
        <v>147</v>
      </c>
    </row>
    <row r="302" spans="1:18" s="96" customFormat="1">
      <c r="A302" s="82" t="s">
        <v>46</v>
      </c>
      <c r="B302" s="82">
        <v>39</v>
      </c>
      <c r="C302" s="82" t="s">
        <v>885</v>
      </c>
      <c r="D302" s="82" t="s">
        <v>117</v>
      </c>
      <c r="E302" s="82">
        <v>3.0000000329069998E+19</v>
      </c>
      <c r="F302" s="82">
        <v>3.0000000325067502E+19</v>
      </c>
      <c r="G302" s="82">
        <v>152433903766</v>
      </c>
      <c r="H302" s="82" t="s">
        <v>50</v>
      </c>
      <c r="I302" s="82" t="s">
        <v>43</v>
      </c>
      <c r="J302" s="83">
        <v>44093</v>
      </c>
      <c r="K302" s="83">
        <v>44008</v>
      </c>
      <c r="L302" s="82" t="s">
        <v>72</v>
      </c>
      <c r="M302" s="82" t="s">
        <v>72</v>
      </c>
      <c r="N302" s="82">
        <v>81332724354</v>
      </c>
      <c r="O302" s="82" t="s">
        <v>1772</v>
      </c>
      <c r="P302" s="82" t="s">
        <v>1773</v>
      </c>
      <c r="Q302" s="85" t="s">
        <v>34</v>
      </c>
      <c r="R302" s="85" t="s">
        <v>924</v>
      </c>
    </row>
    <row r="303" spans="1:18" s="96" customFormat="1">
      <c r="A303" s="82" t="s">
        <v>46</v>
      </c>
      <c r="B303" s="82">
        <v>39</v>
      </c>
      <c r="C303" s="82" t="s">
        <v>885</v>
      </c>
      <c r="D303" s="82" t="s">
        <v>117</v>
      </c>
      <c r="E303" s="82">
        <v>3.0000000329308299E+19</v>
      </c>
      <c r="F303" s="82">
        <v>3.00000003230191E+19</v>
      </c>
      <c r="G303" s="82">
        <v>152412910445</v>
      </c>
      <c r="H303" s="82" t="s">
        <v>43</v>
      </c>
      <c r="I303" s="82" t="s">
        <v>87</v>
      </c>
      <c r="J303" s="83">
        <v>44098</v>
      </c>
      <c r="K303" s="83">
        <v>43960</v>
      </c>
      <c r="L303" s="82" t="s">
        <v>72</v>
      </c>
      <c r="M303" s="82" t="s">
        <v>47</v>
      </c>
      <c r="N303" s="82">
        <v>82139147868</v>
      </c>
      <c r="O303" s="82" t="s">
        <v>1774</v>
      </c>
      <c r="P303" s="82" t="s">
        <v>1775</v>
      </c>
      <c r="Q303" s="85" t="s">
        <v>34</v>
      </c>
      <c r="R303" s="82" t="s">
        <v>1231</v>
      </c>
    </row>
    <row r="304" spans="1:18" s="96" customFormat="1">
      <c r="A304" s="82" t="s">
        <v>46</v>
      </c>
      <c r="B304" s="82">
        <v>39</v>
      </c>
      <c r="C304" s="82" t="s">
        <v>885</v>
      </c>
      <c r="D304" s="82" t="s">
        <v>117</v>
      </c>
      <c r="E304" s="82">
        <v>3.0000000329192702E+19</v>
      </c>
      <c r="F304" s="82">
        <v>3.0000000319721701E+19</v>
      </c>
      <c r="G304" s="82">
        <v>152418906970</v>
      </c>
      <c r="H304" s="82" t="s">
        <v>50</v>
      </c>
      <c r="I304" s="82" t="s">
        <v>43</v>
      </c>
      <c r="J304" s="83">
        <v>44096</v>
      </c>
      <c r="K304" s="83">
        <v>43867</v>
      </c>
      <c r="L304" s="82" t="s">
        <v>72</v>
      </c>
      <c r="M304" s="82" t="s">
        <v>72</v>
      </c>
      <c r="N304" s="82">
        <v>87856400407</v>
      </c>
      <c r="O304" s="82" t="s">
        <v>1776</v>
      </c>
      <c r="P304" s="82" t="s">
        <v>1777</v>
      </c>
      <c r="Q304" s="85" t="s">
        <v>34</v>
      </c>
      <c r="R304" s="85" t="s">
        <v>924</v>
      </c>
    </row>
    <row r="305" spans="1:18" s="96" customFormat="1">
      <c r="A305" s="82" t="s">
        <v>46</v>
      </c>
      <c r="B305" s="82">
        <v>39</v>
      </c>
      <c r="C305" s="82" t="s">
        <v>885</v>
      </c>
      <c r="D305" s="82" t="s">
        <v>117</v>
      </c>
      <c r="E305" s="82">
        <v>3.0000000329272402E+19</v>
      </c>
      <c r="F305" s="82">
        <v>3.0000000325988098E+19</v>
      </c>
      <c r="G305" s="82">
        <v>152413139042</v>
      </c>
      <c r="H305" s="82" t="s">
        <v>50</v>
      </c>
      <c r="I305" s="82" t="s">
        <v>43</v>
      </c>
      <c r="J305" s="83">
        <v>44098</v>
      </c>
      <c r="K305" s="83">
        <v>44024</v>
      </c>
      <c r="L305" s="82" t="s">
        <v>32</v>
      </c>
      <c r="M305" s="82" t="s">
        <v>72</v>
      </c>
      <c r="N305" s="82">
        <v>813326440000</v>
      </c>
      <c r="O305" s="82" t="s">
        <v>1778</v>
      </c>
      <c r="P305" s="82" t="s">
        <v>1779</v>
      </c>
      <c r="Q305" s="85" t="s">
        <v>34</v>
      </c>
      <c r="R305" s="82" t="s">
        <v>32</v>
      </c>
    </row>
    <row r="306" spans="1:18" s="96" customFormat="1">
      <c r="A306" s="82" t="s">
        <v>46</v>
      </c>
      <c r="B306" s="82">
        <v>39</v>
      </c>
      <c r="C306" s="82" t="s">
        <v>885</v>
      </c>
      <c r="D306" s="82" t="s">
        <v>117</v>
      </c>
      <c r="E306" s="82">
        <v>3.00000003292793E+19</v>
      </c>
      <c r="F306" s="82">
        <v>3.0000000322304999E+19</v>
      </c>
      <c r="G306" s="82">
        <v>152412908932</v>
      </c>
      <c r="H306" s="82" t="s">
        <v>50</v>
      </c>
      <c r="I306" s="82" t="s">
        <v>43</v>
      </c>
      <c r="J306" s="83">
        <v>44098</v>
      </c>
      <c r="K306" s="83">
        <v>43944</v>
      </c>
      <c r="L306" s="82" t="s">
        <v>210</v>
      </c>
      <c r="M306" s="82" t="s">
        <v>33</v>
      </c>
      <c r="N306" s="82">
        <v>82237375178</v>
      </c>
      <c r="O306" s="82" t="s">
        <v>1780</v>
      </c>
      <c r="P306" s="82" t="s">
        <v>1781</v>
      </c>
      <c r="Q306" s="85" t="s">
        <v>34</v>
      </c>
      <c r="R306" s="82" t="s">
        <v>173</v>
      </c>
    </row>
    <row r="307" spans="1:18" s="96" customFormat="1">
      <c r="A307" s="82" t="s">
        <v>46</v>
      </c>
      <c r="B307" s="82">
        <v>39</v>
      </c>
      <c r="C307" s="82" t="s">
        <v>885</v>
      </c>
      <c r="D307" s="82" t="s">
        <v>117</v>
      </c>
      <c r="E307" s="82">
        <v>3.0000000329325101E+19</v>
      </c>
      <c r="F307" s="82">
        <v>3.0000000318722699E+19</v>
      </c>
      <c r="G307" s="82">
        <v>152404326800</v>
      </c>
      <c r="H307" s="82" t="s">
        <v>43</v>
      </c>
      <c r="I307" s="82" t="s">
        <v>65</v>
      </c>
      <c r="J307" s="83">
        <v>44100</v>
      </c>
      <c r="K307" s="83">
        <v>43833</v>
      </c>
      <c r="L307" s="82" t="s">
        <v>32</v>
      </c>
      <c r="M307" s="82" t="s">
        <v>72</v>
      </c>
      <c r="N307" s="82">
        <v>82231060636</v>
      </c>
      <c r="O307" s="82" t="s">
        <v>1782</v>
      </c>
      <c r="P307" s="82" t="s">
        <v>1783</v>
      </c>
      <c r="Q307" s="85" t="s">
        <v>34</v>
      </c>
      <c r="R307" s="82" t="s">
        <v>32</v>
      </c>
    </row>
    <row r="308" spans="1:18" s="96" customFormat="1">
      <c r="A308" s="82" t="s">
        <v>46</v>
      </c>
      <c r="B308" s="82">
        <v>39</v>
      </c>
      <c r="C308" s="82" t="s">
        <v>885</v>
      </c>
      <c r="D308" s="82" t="s">
        <v>117</v>
      </c>
      <c r="E308" s="82">
        <v>3.0000000329155699E+19</v>
      </c>
      <c r="F308" s="82">
        <v>3.00000003253371E+19</v>
      </c>
      <c r="G308" s="82">
        <v>152441900616</v>
      </c>
      <c r="H308" s="82" t="s">
        <v>50</v>
      </c>
      <c r="I308" s="82" t="s">
        <v>43</v>
      </c>
      <c r="J308" s="83">
        <v>44095</v>
      </c>
      <c r="K308" s="83">
        <v>44012</v>
      </c>
      <c r="L308" s="82" t="s">
        <v>72</v>
      </c>
      <c r="M308" s="82" t="s">
        <v>72</v>
      </c>
      <c r="N308" s="82">
        <v>82336441526</v>
      </c>
      <c r="O308" s="82" t="s">
        <v>1784</v>
      </c>
      <c r="P308" s="82" t="s">
        <v>1785</v>
      </c>
      <c r="Q308" s="85" t="s">
        <v>34</v>
      </c>
      <c r="R308" s="82" t="s">
        <v>924</v>
      </c>
    </row>
    <row r="309" spans="1:18" s="96" customFormat="1">
      <c r="A309" s="82" t="s">
        <v>46</v>
      </c>
      <c r="B309" s="82">
        <v>39</v>
      </c>
      <c r="C309" s="82" t="s">
        <v>885</v>
      </c>
      <c r="D309" s="82" t="s">
        <v>117</v>
      </c>
      <c r="E309" s="82">
        <v>3.00000003292829E+19</v>
      </c>
      <c r="F309" s="82">
        <v>3.0000000327792501E+19</v>
      </c>
      <c r="G309" s="82">
        <v>152441210869</v>
      </c>
      <c r="H309" s="82" t="s">
        <v>65</v>
      </c>
      <c r="I309" s="82" t="s">
        <v>188</v>
      </c>
      <c r="J309" s="83">
        <v>44098</v>
      </c>
      <c r="K309" s="83">
        <v>44067</v>
      </c>
      <c r="L309" s="82" t="s">
        <v>72</v>
      </c>
      <c r="M309" s="82" t="s">
        <v>47</v>
      </c>
      <c r="N309" s="82">
        <v>82338152909</v>
      </c>
      <c r="O309" s="82" t="s">
        <v>1786</v>
      </c>
      <c r="P309" s="82" t="s">
        <v>1787</v>
      </c>
      <c r="Q309" s="82" t="s">
        <v>34</v>
      </c>
      <c r="R309" s="82" t="s">
        <v>1231</v>
      </c>
    </row>
    <row r="310" spans="1:18" s="96" customFormat="1">
      <c r="A310" s="82" t="s">
        <v>46</v>
      </c>
      <c r="B310" s="82">
        <v>39</v>
      </c>
      <c r="C310" s="82" t="s">
        <v>885</v>
      </c>
      <c r="D310" s="82" t="s">
        <v>117</v>
      </c>
      <c r="E310" s="82">
        <v>3.0000000328593101E+19</v>
      </c>
      <c r="F310" s="82">
        <v>3.0000000327646499E+19</v>
      </c>
      <c r="G310" s="82">
        <v>152433201096</v>
      </c>
      <c r="H310" s="82" t="s">
        <v>43</v>
      </c>
      <c r="I310" s="82" t="s">
        <v>87</v>
      </c>
      <c r="J310" s="83">
        <v>44082</v>
      </c>
      <c r="K310" s="83">
        <v>44058</v>
      </c>
      <c r="L310" s="82" t="s">
        <v>210</v>
      </c>
      <c r="M310" s="82" t="s">
        <v>72</v>
      </c>
      <c r="N310" s="82">
        <v>81330199683</v>
      </c>
      <c r="O310" s="82" t="s">
        <v>1788</v>
      </c>
      <c r="P310" s="82" t="s">
        <v>1789</v>
      </c>
      <c r="Q310" s="82" t="s">
        <v>34</v>
      </c>
      <c r="R310" s="82" t="s">
        <v>173</v>
      </c>
    </row>
    <row r="311" spans="1:18" s="96" customFormat="1">
      <c r="A311" s="82" t="s">
        <v>46</v>
      </c>
      <c r="B311" s="82">
        <v>39</v>
      </c>
      <c r="C311" s="82" t="s">
        <v>885</v>
      </c>
      <c r="D311" s="82" t="s">
        <v>117</v>
      </c>
      <c r="E311" s="82">
        <v>3.00000003285924E+19</v>
      </c>
      <c r="F311" s="82">
        <v>3.00000003275445E+19</v>
      </c>
      <c r="G311" s="82">
        <v>152457208897</v>
      </c>
      <c r="H311" s="82" t="s">
        <v>50</v>
      </c>
      <c r="I311" s="82" t="s">
        <v>43</v>
      </c>
      <c r="J311" s="83">
        <v>44081</v>
      </c>
      <c r="K311" s="83">
        <v>44056</v>
      </c>
      <c r="L311" s="82" t="s">
        <v>210</v>
      </c>
      <c r="M311" s="82" t="s">
        <v>72</v>
      </c>
      <c r="N311" s="82">
        <v>85733346419</v>
      </c>
      <c r="O311" s="82" t="s">
        <v>1790</v>
      </c>
      <c r="P311" s="82" t="s">
        <v>1791</v>
      </c>
      <c r="Q311" s="82" t="s">
        <v>34</v>
      </c>
      <c r="R311" s="82" t="s">
        <v>173</v>
      </c>
    </row>
    <row r="312" spans="1:18" s="96" customFormat="1">
      <c r="A312" s="82" t="s">
        <v>46</v>
      </c>
      <c r="B312" s="82">
        <v>39</v>
      </c>
      <c r="C312" s="82" t="s">
        <v>885</v>
      </c>
      <c r="D312" s="82" t="s">
        <v>117</v>
      </c>
      <c r="E312" s="82">
        <v>3.0000000328641602E+19</v>
      </c>
      <c r="F312" s="82">
        <v>3.0000000322847199E+19</v>
      </c>
      <c r="G312" s="82">
        <v>152420214792</v>
      </c>
      <c r="H312" s="82" t="s">
        <v>50</v>
      </c>
      <c r="I312" s="82" t="s">
        <v>43</v>
      </c>
      <c r="J312" s="83">
        <v>44082</v>
      </c>
      <c r="K312" s="83">
        <v>43955</v>
      </c>
      <c r="L312" s="82" t="s">
        <v>72</v>
      </c>
      <c r="M312" s="82" t="s">
        <v>33</v>
      </c>
      <c r="N312" s="82">
        <v>82233657771</v>
      </c>
      <c r="O312" s="82" t="s">
        <v>1792</v>
      </c>
      <c r="P312" s="82" t="s">
        <v>1793</v>
      </c>
      <c r="Q312" s="82" t="s">
        <v>34</v>
      </c>
      <c r="R312" s="82" t="s">
        <v>116</v>
      </c>
    </row>
    <row r="313" spans="1:18" s="96" customFormat="1">
      <c r="A313" s="82" t="s">
        <v>46</v>
      </c>
      <c r="B313" s="82">
        <v>39</v>
      </c>
      <c r="C313" s="82" t="s">
        <v>885</v>
      </c>
      <c r="D313" s="82" t="s">
        <v>117</v>
      </c>
      <c r="E313" s="82">
        <v>3.0000000328944001E+19</v>
      </c>
      <c r="F313" s="82">
        <v>3.0000000324887802E+19</v>
      </c>
      <c r="G313" s="82">
        <v>152433901197</v>
      </c>
      <c r="H313" s="82" t="s">
        <v>50</v>
      </c>
      <c r="I313" s="82" t="s">
        <v>43</v>
      </c>
      <c r="J313" s="83">
        <v>44091</v>
      </c>
      <c r="K313" s="83">
        <v>44005</v>
      </c>
      <c r="L313" s="82" t="s">
        <v>72</v>
      </c>
      <c r="M313" s="82" t="s">
        <v>72</v>
      </c>
      <c r="N313" s="82">
        <v>85852888128</v>
      </c>
      <c r="O313" s="82" t="s">
        <v>1794</v>
      </c>
      <c r="P313" s="82" t="s">
        <v>1795</v>
      </c>
      <c r="Q313" s="82" t="s">
        <v>34</v>
      </c>
      <c r="R313" s="82" t="s">
        <v>924</v>
      </c>
    </row>
    <row r="314" spans="1:18" s="96" customFormat="1">
      <c r="A314" s="82" t="s">
        <v>46</v>
      </c>
      <c r="B314" s="82">
        <v>39</v>
      </c>
      <c r="C314" s="82" t="s">
        <v>885</v>
      </c>
      <c r="D314" s="82" t="s">
        <v>117</v>
      </c>
      <c r="E314" s="82">
        <v>3.0000000329064702E+19</v>
      </c>
      <c r="F314" s="82">
        <v>3.00000003198527E+19</v>
      </c>
      <c r="G314" s="82">
        <v>152401115589</v>
      </c>
      <c r="H314" s="82" t="s">
        <v>43</v>
      </c>
      <c r="I314" s="82" t="s">
        <v>65</v>
      </c>
      <c r="J314" s="83">
        <v>44092</v>
      </c>
      <c r="K314" s="83">
        <v>43873</v>
      </c>
      <c r="L314" s="82" t="s">
        <v>32</v>
      </c>
      <c r="M314" s="82" t="s">
        <v>47</v>
      </c>
      <c r="N314" s="82">
        <v>87853530900</v>
      </c>
      <c r="O314" s="82" t="s">
        <v>1796</v>
      </c>
      <c r="P314" s="82" t="s">
        <v>1797</v>
      </c>
      <c r="Q314" s="82" t="s">
        <v>34</v>
      </c>
      <c r="R314" s="82" t="s">
        <v>32</v>
      </c>
    </row>
    <row r="315" spans="1:18" s="96" customFormat="1">
      <c r="A315" s="82" t="s">
        <v>46</v>
      </c>
      <c r="B315" s="82">
        <v>39</v>
      </c>
      <c r="C315" s="82" t="s">
        <v>885</v>
      </c>
      <c r="D315" s="82" t="s">
        <v>117</v>
      </c>
      <c r="E315" s="82">
        <v>3.0000000328378102E+19</v>
      </c>
      <c r="F315" s="82">
        <v>3.0000000320898699E+19</v>
      </c>
      <c r="G315" s="82">
        <v>152401129828</v>
      </c>
      <c r="H315" s="82" t="s">
        <v>50</v>
      </c>
      <c r="I315" s="82" t="s">
        <v>43</v>
      </c>
      <c r="J315" s="83">
        <v>44077</v>
      </c>
      <c r="K315" s="83">
        <v>43902</v>
      </c>
      <c r="L315" s="82" t="s">
        <v>32</v>
      </c>
      <c r="M315" s="82" t="s">
        <v>47</v>
      </c>
      <c r="N315" s="82">
        <v>82234196502</v>
      </c>
      <c r="O315" s="82" t="s">
        <v>1798</v>
      </c>
      <c r="P315" s="82" t="s">
        <v>1799</v>
      </c>
      <c r="Q315" s="82" t="s">
        <v>34</v>
      </c>
      <c r="R315" s="82" t="s">
        <v>32</v>
      </c>
    </row>
    <row r="316" spans="1:18" s="96" customFormat="1">
      <c r="A316" s="82" t="s">
        <v>46</v>
      </c>
      <c r="B316" s="82">
        <v>39</v>
      </c>
      <c r="C316" s="82" t="s">
        <v>885</v>
      </c>
      <c r="D316" s="82" t="s">
        <v>117</v>
      </c>
      <c r="E316" s="82">
        <v>3.0000000329143099E+19</v>
      </c>
      <c r="F316" s="82">
        <v>3.0000000327035101E+19</v>
      </c>
      <c r="G316" s="82">
        <v>152443200784</v>
      </c>
      <c r="H316" s="82" t="s">
        <v>50</v>
      </c>
      <c r="I316" s="82" t="s">
        <v>43</v>
      </c>
      <c r="J316" s="83">
        <v>44095</v>
      </c>
      <c r="K316" s="83">
        <v>44057</v>
      </c>
      <c r="L316" s="82" t="s">
        <v>33</v>
      </c>
      <c r="M316" s="82" t="s">
        <v>72</v>
      </c>
      <c r="N316" s="82">
        <v>85708731908</v>
      </c>
      <c r="O316" s="82" t="s">
        <v>1800</v>
      </c>
      <c r="P316" s="82" t="s">
        <v>1801</v>
      </c>
      <c r="Q316" s="82" t="s">
        <v>34</v>
      </c>
      <c r="R316" s="82" t="s">
        <v>924</v>
      </c>
    </row>
    <row r="317" spans="1:18" s="96" customFormat="1">
      <c r="A317" s="82" t="s">
        <v>46</v>
      </c>
      <c r="B317" s="82">
        <v>39</v>
      </c>
      <c r="C317" s="82" t="s">
        <v>885</v>
      </c>
      <c r="D317" s="82" t="s">
        <v>117</v>
      </c>
      <c r="E317" s="82">
        <v>3.0000000329513099E+19</v>
      </c>
      <c r="F317" s="82">
        <v>3.00000003219927E+19</v>
      </c>
      <c r="G317" s="82">
        <v>152413109010</v>
      </c>
      <c r="H317" s="82" t="s">
        <v>50</v>
      </c>
      <c r="I317" s="82" t="s">
        <v>43</v>
      </c>
      <c r="J317" s="83">
        <v>44103</v>
      </c>
      <c r="K317" s="83">
        <v>43936</v>
      </c>
      <c r="L317" s="82" t="s">
        <v>32</v>
      </c>
      <c r="M317" s="82" t="s">
        <v>72</v>
      </c>
      <c r="N317" s="82">
        <v>81803280802</v>
      </c>
      <c r="O317" s="82" t="s">
        <v>1802</v>
      </c>
      <c r="P317" s="82" t="s">
        <v>1803</v>
      </c>
      <c r="Q317" s="82" t="s">
        <v>34</v>
      </c>
      <c r="R317" s="82" t="s">
        <v>32</v>
      </c>
    </row>
    <row r="318" spans="1:18" s="96" customFormat="1">
      <c r="A318" s="82" t="s">
        <v>46</v>
      </c>
      <c r="B318" s="82">
        <v>39</v>
      </c>
      <c r="C318" s="82" t="s">
        <v>885</v>
      </c>
      <c r="D318" s="82" t="s">
        <v>117</v>
      </c>
      <c r="E318" s="82">
        <v>3.0000000329307701E+19</v>
      </c>
      <c r="F318" s="82">
        <v>3.0000000323136E+19</v>
      </c>
      <c r="G318" s="82">
        <v>152409210419</v>
      </c>
      <c r="H318" s="82" t="s">
        <v>43</v>
      </c>
      <c r="I318" s="82" t="s">
        <v>119</v>
      </c>
      <c r="J318" s="83">
        <v>44100</v>
      </c>
      <c r="K318" s="83">
        <v>43963</v>
      </c>
      <c r="L318" s="82" t="s">
        <v>32</v>
      </c>
      <c r="M318" s="82" t="s">
        <v>72</v>
      </c>
      <c r="N318" s="82">
        <v>811307373</v>
      </c>
      <c r="O318" s="82" t="s">
        <v>1804</v>
      </c>
      <c r="P318" s="82" t="s">
        <v>1805</v>
      </c>
      <c r="Q318" s="82" t="s">
        <v>34</v>
      </c>
      <c r="R318" s="82" t="s">
        <v>32</v>
      </c>
    </row>
    <row r="319" spans="1:18" s="96" customFormat="1">
      <c r="A319" s="82" t="s">
        <v>46</v>
      </c>
      <c r="B319" s="82">
        <v>38</v>
      </c>
      <c r="C319" s="82" t="s">
        <v>176</v>
      </c>
      <c r="D319" s="82" t="s">
        <v>117</v>
      </c>
      <c r="E319" s="82">
        <v>3.0000000329194701E+19</v>
      </c>
      <c r="F319" s="82">
        <v>3.00000003265688E+19</v>
      </c>
      <c r="G319" s="82">
        <v>152303335978</v>
      </c>
      <c r="H319" s="82" t="s">
        <v>50</v>
      </c>
      <c r="I319" s="82" t="s">
        <v>87</v>
      </c>
      <c r="J319" s="83">
        <v>44096</v>
      </c>
      <c r="K319" s="83">
        <v>44036</v>
      </c>
      <c r="L319" s="82" t="s">
        <v>210</v>
      </c>
      <c r="M319" s="82" t="s">
        <v>72</v>
      </c>
      <c r="N319" s="82">
        <v>82397277230</v>
      </c>
      <c r="O319" s="82" t="s">
        <v>1806</v>
      </c>
      <c r="P319" s="82" t="s">
        <v>1807</v>
      </c>
      <c r="Q319" s="82" t="s">
        <v>34</v>
      </c>
      <c r="R319" s="82" t="s">
        <v>173</v>
      </c>
    </row>
    <row r="320" spans="1:18" s="96" customFormat="1">
      <c r="A320" s="82" t="s">
        <v>46</v>
      </c>
      <c r="B320" s="82">
        <v>38</v>
      </c>
      <c r="C320" s="82" t="s">
        <v>176</v>
      </c>
      <c r="D320" s="82" t="s">
        <v>117</v>
      </c>
      <c r="E320" s="82">
        <v>3.00000003291631E+19</v>
      </c>
      <c r="F320" s="82">
        <v>3.0000000323890901E+19</v>
      </c>
      <c r="G320" s="82">
        <v>152320230943</v>
      </c>
      <c r="H320" s="82" t="s">
        <v>43</v>
      </c>
      <c r="I320" s="82" t="s">
        <v>119</v>
      </c>
      <c r="J320" s="83">
        <v>44097</v>
      </c>
      <c r="K320" s="83">
        <v>43984</v>
      </c>
      <c r="L320" s="82" t="s">
        <v>32</v>
      </c>
      <c r="M320" s="82" t="s">
        <v>47</v>
      </c>
      <c r="N320" s="82">
        <v>81330137012</v>
      </c>
      <c r="O320" s="82" t="s">
        <v>1808</v>
      </c>
      <c r="P320" s="82" t="s">
        <v>1809</v>
      </c>
      <c r="Q320" s="82" t="s">
        <v>34</v>
      </c>
      <c r="R320" s="82" t="s">
        <v>32</v>
      </c>
    </row>
    <row r="321" spans="1:18" s="96" customFormat="1">
      <c r="A321" s="82" t="s">
        <v>46</v>
      </c>
      <c r="B321" s="82">
        <v>39</v>
      </c>
      <c r="C321" s="82" t="s">
        <v>885</v>
      </c>
      <c r="D321" s="82" t="s">
        <v>117</v>
      </c>
      <c r="E321" s="82">
        <v>3.0000000328852599E+19</v>
      </c>
      <c r="F321" s="82">
        <v>3.0000000319104098E+19</v>
      </c>
      <c r="G321" s="82">
        <v>152404330137</v>
      </c>
      <c r="H321" s="82" t="s">
        <v>50</v>
      </c>
      <c r="I321" s="82" t="s">
        <v>43</v>
      </c>
      <c r="J321" s="83">
        <v>44087</v>
      </c>
      <c r="K321" s="83">
        <v>43845</v>
      </c>
      <c r="L321" s="82" t="s">
        <v>72</v>
      </c>
      <c r="M321" s="82" t="s">
        <v>72</v>
      </c>
      <c r="N321" s="82">
        <v>81353635588</v>
      </c>
      <c r="O321" s="82" t="s">
        <v>1810</v>
      </c>
      <c r="P321" s="82" t="s">
        <v>1811</v>
      </c>
      <c r="Q321" s="82" t="s">
        <v>34</v>
      </c>
      <c r="R321" s="82" t="s">
        <v>924</v>
      </c>
    </row>
    <row r="322" spans="1:18" s="96" customFormat="1">
      <c r="A322" s="82" t="s">
        <v>46</v>
      </c>
      <c r="B322" s="82">
        <v>39</v>
      </c>
      <c r="C322" s="82" t="s">
        <v>885</v>
      </c>
      <c r="D322" s="82" t="s">
        <v>117</v>
      </c>
      <c r="E322" s="82">
        <v>3.0000000329395102E+19</v>
      </c>
      <c r="F322" s="82">
        <v>3.0000000327793902E+19</v>
      </c>
      <c r="G322" s="82">
        <v>152412200124</v>
      </c>
      <c r="H322" s="82" t="s">
        <v>50</v>
      </c>
      <c r="I322" s="82" t="s">
        <v>43</v>
      </c>
      <c r="J322" s="83">
        <v>44100</v>
      </c>
      <c r="K322" s="83">
        <v>44062</v>
      </c>
      <c r="L322" s="82" t="s">
        <v>32</v>
      </c>
      <c r="M322" s="82" t="s">
        <v>72</v>
      </c>
      <c r="N322" s="82">
        <v>81574458065</v>
      </c>
      <c r="O322" s="82" t="s">
        <v>1812</v>
      </c>
      <c r="P322" s="82" t="s">
        <v>1813</v>
      </c>
      <c r="Q322" s="82" t="s">
        <v>34</v>
      </c>
      <c r="R322" s="82" t="s">
        <v>32</v>
      </c>
    </row>
    <row r="323" spans="1:18" s="96" customFormat="1">
      <c r="A323" s="82" t="s">
        <v>46</v>
      </c>
      <c r="B323" s="82">
        <v>39</v>
      </c>
      <c r="C323" s="82" t="s">
        <v>885</v>
      </c>
      <c r="D323" s="82" t="s">
        <v>117</v>
      </c>
      <c r="E323" s="82">
        <v>3.00000003291515E+19</v>
      </c>
      <c r="F323" s="82">
        <v>3.0000000329027899E+19</v>
      </c>
      <c r="G323" s="82">
        <v>152441212226</v>
      </c>
      <c r="H323" s="82" t="s">
        <v>50</v>
      </c>
      <c r="I323" s="82" t="s">
        <v>43</v>
      </c>
      <c r="J323" s="83">
        <v>44095</v>
      </c>
      <c r="K323" s="83">
        <v>44091</v>
      </c>
      <c r="L323" s="82" t="s">
        <v>32</v>
      </c>
      <c r="M323" s="82" t="s">
        <v>72</v>
      </c>
      <c r="N323" s="82">
        <v>85708104760</v>
      </c>
      <c r="O323" s="82" t="s">
        <v>1814</v>
      </c>
      <c r="P323" s="82" t="s">
        <v>1815</v>
      </c>
      <c r="Q323" s="82" t="s">
        <v>34</v>
      </c>
      <c r="R323" s="82" t="s">
        <v>32</v>
      </c>
    </row>
    <row r="324" spans="1:18" s="96" customFormat="1">
      <c r="A324" s="82" t="s">
        <v>46</v>
      </c>
      <c r="B324" s="82">
        <v>39</v>
      </c>
      <c r="C324" s="82" t="s">
        <v>885</v>
      </c>
      <c r="D324" s="82" t="s">
        <v>117</v>
      </c>
      <c r="E324" s="82">
        <v>3.0000000329400099E+19</v>
      </c>
      <c r="F324" s="82">
        <v>3.0000000327384699E+19</v>
      </c>
      <c r="G324" s="82">
        <v>152433200128</v>
      </c>
      <c r="H324" s="82" t="s">
        <v>961</v>
      </c>
      <c r="I324" s="82" t="s">
        <v>65</v>
      </c>
      <c r="J324" s="83">
        <v>44104</v>
      </c>
      <c r="K324" s="83">
        <v>44054</v>
      </c>
      <c r="L324" s="82" t="s">
        <v>47</v>
      </c>
      <c r="M324" s="82" t="s">
        <v>47</v>
      </c>
      <c r="N324" s="82">
        <v>81233101980</v>
      </c>
      <c r="O324" s="82" t="s">
        <v>1816</v>
      </c>
      <c r="P324" s="82" t="s">
        <v>1817</v>
      </c>
      <c r="Q324" s="82" t="s">
        <v>34</v>
      </c>
      <c r="R324" s="82">
        <v>147</v>
      </c>
    </row>
    <row r="325" spans="1:18" s="96" customFormat="1">
      <c r="A325" s="82" t="s">
        <v>46</v>
      </c>
      <c r="B325" s="82">
        <v>39</v>
      </c>
      <c r="C325" s="82" t="s">
        <v>885</v>
      </c>
      <c r="D325" s="82" t="s">
        <v>117</v>
      </c>
      <c r="E325" s="82">
        <v>3.0000000328778498E+19</v>
      </c>
      <c r="F325" s="82">
        <v>3.0000000326739599E+19</v>
      </c>
      <c r="G325" s="82">
        <v>152412231589</v>
      </c>
      <c r="H325" s="82" t="s">
        <v>50</v>
      </c>
      <c r="I325" s="82" t="s">
        <v>43</v>
      </c>
      <c r="J325" s="83">
        <v>44085</v>
      </c>
      <c r="K325" s="83">
        <v>44041</v>
      </c>
      <c r="L325" s="82" t="s">
        <v>210</v>
      </c>
      <c r="M325" s="82" t="s">
        <v>72</v>
      </c>
      <c r="N325" s="82">
        <v>81803307772</v>
      </c>
      <c r="O325" s="82" t="s">
        <v>1818</v>
      </c>
      <c r="P325" s="82" t="s">
        <v>1819</v>
      </c>
      <c r="Q325" s="82" t="s">
        <v>34</v>
      </c>
      <c r="R325" s="82" t="s">
        <v>173</v>
      </c>
    </row>
    <row r="326" spans="1:18" s="96" customFormat="1">
      <c r="A326" s="82" t="s">
        <v>46</v>
      </c>
      <c r="B326" s="82">
        <v>39</v>
      </c>
      <c r="C326" s="82" t="s">
        <v>885</v>
      </c>
      <c r="D326" s="82" t="s">
        <v>117</v>
      </c>
      <c r="E326" s="82">
        <v>3.00000003288825E+19</v>
      </c>
      <c r="F326" s="82">
        <v>3.0000000320752001E+19</v>
      </c>
      <c r="G326" s="82">
        <v>152404311593</v>
      </c>
      <c r="H326" s="82" t="s">
        <v>50</v>
      </c>
      <c r="I326" s="82" t="s">
        <v>43</v>
      </c>
      <c r="J326" s="83">
        <v>44091</v>
      </c>
      <c r="K326" s="83">
        <v>43896</v>
      </c>
      <c r="L326" s="82" t="s">
        <v>72</v>
      </c>
      <c r="M326" s="82" t="s">
        <v>72</v>
      </c>
      <c r="N326" s="82">
        <v>85748909035</v>
      </c>
      <c r="O326" s="82" t="s">
        <v>1820</v>
      </c>
      <c r="P326" s="82" t="s">
        <v>1821</v>
      </c>
      <c r="Q326" s="82" t="s">
        <v>34</v>
      </c>
      <c r="R326" s="82" t="s">
        <v>116</v>
      </c>
    </row>
    <row r="327" spans="1:18" s="96" customFormat="1">
      <c r="A327" s="82" t="s">
        <v>46</v>
      </c>
      <c r="B327" s="82">
        <v>39</v>
      </c>
      <c r="C327" s="82" t="s">
        <v>885</v>
      </c>
      <c r="D327" s="82" t="s">
        <v>117</v>
      </c>
      <c r="E327" s="82">
        <v>3.0000000329008898E+19</v>
      </c>
      <c r="F327" s="82">
        <v>3.0000000327441699E+19</v>
      </c>
      <c r="G327" s="82">
        <v>152420226151</v>
      </c>
      <c r="H327" s="82" t="s">
        <v>50</v>
      </c>
      <c r="I327" s="82" t="s">
        <v>43</v>
      </c>
      <c r="J327" s="83">
        <v>44091</v>
      </c>
      <c r="K327" s="83">
        <v>44054</v>
      </c>
      <c r="L327" s="82" t="s">
        <v>210</v>
      </c>
      <c r="M327" s="82" t="s">
        <v>72</v>
      </c>
      <c r="N327" s="82">
        <v>81335168438</v>
      </c>
      <c r="O327" s="82" t="s">
        <v>1822</v>
      </c>
      <c r="P327" s="82" t="s">
        <v>1823</v>
      </c>
      <c r="Q327" s="82" t="s">
        <v>34</v>
      </c>
      <c r="R327" s="82" t="s">
        <v>173</v>
      </c>
    </row>
    <row r="328" spans="1:18" s="96" customFormat="1">
      <c r="A328" s="82" t="s">
        <v>46</v>
      </c>
      <c r="B328" s="82">
        <v>39</v>
      </c>
      <c r="C328" s="82" t="s">
        <v>885</v>
      </c>
      <c r="D328" s="82" t="s">
        <v>117</v>
      </c>
      <c r="E328" s="82">
        <v>3.0000000329460601E+19</v>
      </c>
      <c r="F328" s="82">
        <v>3.0000000326338302E+19</v>
      </c>
      <c r="G328" s="82">
        <v>152433211827</v>
      </c>
      <c r="H328" s="82" t="s">
        <v>43</v>
      </c>
      <c r="I328" s="82" t="s">
        <v>87</v>
      </c>
      <c r="J328" s="83">
        <v>44102</v>
      </c>
      <c r="K328" s="83">
        <v>44032</v>
      </c>
      <c r="L328" s="82" t="s">
        <v>32</v>
      </c>
      <c r="M328" s="82" t="s">
        <v>47</v>
      </c>
      <c r="N328" s="82">
        <v>81357778088</v>
      </c>
      <c r="O328" s="82" t="s">
        <v>1824</v>
      </c>
      <c r="P328" s="82" t="s">
        <v>1825</v>
      </c>
      <c r="Q328" s="82" t="s">
        <v>34</v>
      </c>
      <c r="R328" s="82" t="s">
        <v>32</v>
      </c>
    </row>
    <row r="329" spans="1:18" s="96" customFormat="1">
      <c r="A329" s="82" t="s">
        <v>46</v>
      </c>
      <c r="B329" s="82">
        <v>39</v>
      </c>
      <c r="C329" s="82" t="s">
        <v>885</v>
      </c>
      <c r="D329" s="82" t="s">
        <v>117</v>
      </c>
      <c r="E329" s="82">
        <v>3.0000000329214001E+19</v>
      </c>
      <c r="F329" s="82">
        <v>3.0000000322148602E+19</v>
      </c>
      <c r="G329" s="82">
        <v>152409300243</v>
      </c>
      <c r="H329" s="82" t="s">
        <v>50</v>
      </c>
      <c r="I329" s="82" t="s">
        <v>119</v>
      </c>
      <c r="J329" s="83">
        <v>44096</v>
      </c>
      <c r="K329" s="83">
        <v>43940</v>
      </c>
      <c r="L329" s="82" t="s">
        <v>32</v>
      </c>
      <c r="M329" s="82" t="s">
        <v>72</v>
      </c>
      <c r="N329" s="82">
        <v>82244794616</v>
      </c>
      <c r="O329" s="82" t="s">
        <v>1826</v>
      </c>
      <c r="P329" s="82" t="s">
        <v>1827</v>
      </c>
      <c r="Q329" s="82" t="s">
        <v>34</v>
      </c>
      <c r="R329" s="82" t="s">
        <v>32</v>
      </c>
    </row>
    <row r="330" spans="1:18" s="96" customFormat="1">
      <c r="A330" s="82" t="s">
        <v>46</v>
      </c>
      <c r="B330" s="82">
        <v>39</v>
      </c>
      <c r="C330" s="82" t="s">
        <v>885</v>
      </c>
      <c r="D330" s="82" t="s">
        <v>117</v>
      </c>
      <c r="E330" s="82">
        <v>3.00000003283328E+19</v>
      </c>
      <c r="F330" s="82">
        <v>3.0000000322323001E+19</v>
      </c>
      <c r="G330" s="82">
        <v>152448209910</v>
      </c>
      <c r="H330" s="82" t="s">
        <v>43</v>
      </c>
      <c r="I330" s="82" t="s">
        <v>87</v>
      </c>
      <c r="J330" s="83">
        <v>44077</v>
      </c>
      <c r="K330" s="83">
        <v>43956</v>
      </c>
      <c r="L330" s="82" t="s">
        <v>32</v>
      </c>
      <c r="M330" s="82" t="s">
        <v>47</v>
      </c>
      <c r="N330" s="82">
        <v>82140464937</v>
      </c>
      <c r="O330" s="82" t="s">
        <v>1828</v>
      </c>
      <c r="P330" s="82" t="s">
        <v>1829</v>
      </c>
      <c r="Q330" s="82" t="s">
        <v>34</v>
      </c>
      <c r="R330" s="82" t="s">
        <v>32</v>
      </c>
    </row>
    <row r="331" spans="1:18" s="96" customFormat="1">
      <c r="A331" s="82" t="s">
        <v>46</v>
      </c>
      <c r="B331" s="82">
        <v>39</v>
      </c>
      <c r="C331" s="82" t="s">
        <v>885</v>
      </c>
      <c r="D331" s="82" t="s">
        <v>117</v>
      </c>
      <c r="E331" s="82">
        <v>3.00000003292585E+19</v>
      </c>
      <c r="F331" s="82">
        <v>3.0000000326745801E+19</v>
      </c>
      <c r="G331" s="82">
        <v>152448901306</v>
      </c>
      <c r="H331" s="82" t="s">
        <v>43</v>
      </c>
      <c r="I331" s="82" t="s">
        <v>188</v>
      </c>
      <c r="J331" s="83">
        <v>44097</v>
      </c>
      <c r="K331" s="83">
        <v>44040</v>
      </c>
      <c r="L331" s="82" t="s">
        <v>72</v>
      </c>
      <c r="M331" s="82" t="s">
        <v>72</v>
      </c>
      <c r="N331" s="82">
        <v>81231163873</v>
      </c>
      <c r="O331" s="82" t="s">
        <v>1830</v>
      </c>
      <c r="P331" s="82" t="s">
        <v>1831</v>
      </c>
      <c r="Q331" s="82" t="s">
        <v>34</v>
      </c>
      <c r="R331" s="82" t="s">
        <v>1231</v>
      </c>
    </row>
  </sheetData>
  <autoFilter ref="A1:R33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 Con</vt:lpstr>
      <vt:lpstr>Contacted</vt:lpstr>
      <vt:lpstr>Piv_RNA</vt:lpstr>
      <vt:lpstr>RNA</vt:lpstr>
      <vt:lpstr>Sheet3</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2020-07-10T03:03:37Z</dcterms:created>
  <dcterms:modified xsi:type="dcterms:W3CDTF">2020-12-04T07:14:16Z</dcterms:modified>
</cp:coreProperties>
</file>