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抖音收费\差旅费用仪表看板\"/>
    </mc:Choice>
  </mc:AlternateContent>
  <xr:revisionPtr revIDLastSave="0" documentId="13_ncr:1_{EB4136BB-9DD0-41F3-AEAA-616EEC977A3F}" xr6:coauthVersionLast="45" xr6:coauthVersionMax="45" xr10:uidLastSave="{00000000-0000-0000-0000-000000000000}"/>
  <bookViews>
    <workbookView xWindow="5700" yWindow="90" windowWidth="22590" windowHeight="12780" activeTab="4" xr2:uid="{A7EFC3A8-551B-4AD7-B7A3-3655A7F953A8}"/>
  </bookViews>
  <sheets>
    <sheet name="实际消费" sheetId="1" r:id="rId1"/>
    <sheet name="成本" sheetId="3" r:id="rId2"/>
    <sheet name="计算" sheetId="4" r:id="rId3"/>
    <sheet name="查询" sheetId="5" r:id="rId4"/>
    <sheet name="仪表看板" sheetId="6" r:id="rId5"/>
  </sheets>
  <definedNames>
    <definedName name="NativeTimeline_月份">#N/A</definedName>
    <definedName name="切片器_消费类型">#N/A</definedName>
    <definedName name="切片器_员工">#N/A</definedName>
  </definedNames>
  <calcPr calcId="181029"/>
  <pivotCaches>
    <pivotCache cacheId="3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H3" i="4" s="1"/>
  <c r="D7" i="4"/>
  <c r="D8" i="4"/>
  <c r="D9" i="4"/>
  <c r="D10" i="4"/>
  <c r="D11" i="4"/>
  <c r="D12" i="4"/>
  <c r="D13" i="4"/>
  <c r="D14" i="4"/>
  <c r="D15" i="4"/>
  <c r="D16" i="4"/>
  <c r="D17" i="4"/>
  <c r="D6" i="4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6" i="4"/>
  <c r="E6" i="4" s="1"/>
  <c r="H15" i="4" l="1"/>
  <c r="H23" i="4"/>
  <c r="K32" i="6" s="1"/>
  <c r="H8" i="4"/>
  <c r="H29" i="4"/>
  <c r="H9" i="4"/>
  <c r="E32" i="6" s="1"/>
  <c r="H30" i="4"/>
  <c r="N32" i="6" s="1"/>
  <c r="H16" i="4"/>
  <c r="H32" i="6" s="1"/>
  <c r="H22" i="4"/>
  <c r="I24" i="4" s="1"/>
  <c r="H2" i="4"/>
  <c r="H4" i="4" s="1"/>
  <c r="I31" i="4" l="1"/>
  <c r="I17" i="4"/>
  <c r="E31" i="6"/>
  <c r="I10" i="4"/>
  <c r="H31" i="4"/>
  <c r="H33" i="4" s="1"/>
  <c r="N31" i="6"/>
  <c r="H24" i="4"/>
  <c r="H26" i="4" s="1"/>
  <c r="K31" i="6"/>
  <c r="H17" i="4"/>
  <c r="H19" i="4" s="1"/>
  <c r="H31" i="6"/>
  <c r="H10" i="4"/>
  <c r="H12" i="4" s="1"/>
  <c r="H25" i="4" l="1"/>
  <c r="H18" i="4"/>
  <c r="H32" i="4"/>
  <c r="H11" i="4"/>
</calcChain>
</file>

<file path=xl/sharedStrings.xml><?xml version="1.0" encoding="utf-8"?>
<sst xmlns="http://schemas.openxmlformats.org/spreadsheetml/2006/main" count="560" uniqueCount="39">
  <si>
    <t>小明</t>
  </si>
  <si>
    <t>小红</t>
  </si>
  <si>
    <t>小陈</t>
  </si>
  <si>
    <t>小菜</t>
  </si>
  <si>
    <t>小李</t>
  </si>
  <si>
    <t>其他</t>
  </si>
  <si>
    <t>每日津贴</t>
  </si>
  <si>
    <t>月份</t>
    <phoneticPr fontId="2" type="noConversion"/>
  </si>
  <si>
    <t>员工</t>
    <phoneticPr fontId="2" type="noConversion"/>
  </si>
  <si>
    <t>消费类型</t>
    <phoneticPr fontId="2" type="noConversion"/>
  </si>
  <si>
    <t>消费总额</t>
    <phoneticPr fontId="2" type="noConversion"/>
  </si>
  <si>
    <t>交通</t>
  </si>
  <si>
    <t>住宿</t>
  </si>
  <si>
    <t>住宿</t>
    <phoneticPr fontId="2" type="noConversion"/>
  </si>
  <si>
    <t>计划成本</t>
    <phoneticPr fontId="2" type="noConversion"/>
  </si>
  <si>
    <t>实际消费</t>
    <phoneticPr fontId="2" type="noConversion"/>
  </si>
  <si>
    <t>超额</t>
    <phoneticPr fontId="2" type="noConversion"/>
  </si>
  <si>
    <t>总计</t>
    <phoneticPr fontId="2" type="noConversion"/>
  </si>
  <si>
    <t>INDEX</t>
    <phoneticPr fontId="2" type="noConversion"/>
  </si>
  <si>
    <t xml:space="preserve">INDEX </t>
    <phoneticPr fontId="2" type="noConversion"/>
  </si>
  <si>
    <t>月份显示</t>
    <phoneticPr fontId="2" type="noConversion"/>
  </si>
  <si>
    <t>筛选实际消费</t>
    <phoneticPr fontId="2" type="noConversion"/>
  </si>
  <si>
    <t>筛选计划成本</t>
    <phoneticPr fontId="2" type="noConversion"/>
  </si>
  <si>
    <t>筛选超额</t>
    <phoneticPr fontId="2" type="noConversion"/>
  </si>
  <si>
    <t>总消费</t>
    <phoneticPr fontId="2" type="noConversion"/>
  </si>
  <si>
    <t>总成本</t>
    <phoneticPr fontId="2" type="noConversion"/>
  </si>
  <si>
    <t>比例交通</t>
    <phoneticPr fontId="2" type="noConversion"/>
  </si>
  <si>
    <t>其他</t>
    <phoneticPr fontId="2" type="noConversion"/>
  </si>
  <si>
    <t>比例其他</t>
    <phoneticPr fontId="2" type="noConversion"/>
  </si>
  <si>
    <t>每日津贴</t>
    <phoneticPr fontId="2" type="noConversion"/>
  </si>
  <si>
    <t>比例每日津贴</t>
    <phoneticPr fontId="2" type="noConversion"/>
  </si>
  <si>
    <t>比例住宿</t>
    <phoneticPr fontId="2" type="noConversion"/>
  </si>
  <si>
    <t>MAX</t>
    <phoneticPr fontId="2" type="noConversion"/>
  </si>
  <si>
    <t>辅助</t>
    <phoneticPr fontId="2" type="noConversion"/>
  </si>
  <si>
    <t>分类分析</t>
    <phoneticPr fontId="2" type="noConversion"/>
  </si>
  <si>
    <t>行标签</t>
  </si>
  <si>
    <t>求和项:消费总额</t>
  </si>
  <si>
    <t>列标签</t>
  </si>
  <si>
    <t>差旅费用仪表看板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</si>
</sst>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24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0" tint="-0.499984740745262"/>
      </bottom>
      <diagonal/>
    </border>
  </borders>
  <cellStyleXfs count="3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57" fontId="0" fillId="0" borderId="0" xfId="0" applyNumberFormat="1" applyAlignment="1"/>
    <xf numFmtId="0" fontId="0" fillId="0" borderId="0" xfId="1" applyNumberFormat="1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57" fontId="0" fillId="2" borderId="1" xfId="0" applyNumberFormat="1" applyFont="1" applyFill="1" applyBorder="1" applyAlignment="1">
      <alignment horizontal="center" vertical="center"/>
    </xf>
    <xf numFmtId="57" fontId="0" fillId="0" borderId="1" xfId="0" applyNumberFormat="1" applyFont="1" applyBorder="1" applyAlignment="1">
      <alignment horizontal="center" vertical="center"/>
    </xf>
    <xf numFmtId="57" fontId="0" fillId="0" borderId="0" xfId="0" applyNumberFormat="1">
      <alignment vertical="center"/>
    </xf>
    <xf numFmtId="9" fontId="0" fillId="0" borderId="0" xfId="2" applyFont="1">
      <alignment vertical="center"/>
    </xf>
    <xf numFmtId="9" fontId="0" fillId="0" borderId="0" xfId="0" applyNumberFormat="1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0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3">
    <cellStyle name="百分比" xfId="2" builtinId="5"/>
    <cellStyle name="常规" xfId="0" builtinId="0"/>
    <cellStyle name="货币" xfId="1" builtinId="4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44" formatCode="yyyy&quot;年&quot;m&quot;月&quot;"/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4" formatCode="yyyy&quot;年&quot;m&quot;月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44" formatCode="yyyy&quot;年&quot;m&quot;月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整体 实际 对比</a:t>
            </a:r>
            <a:r>
              <a:rPr lang="en-US" altLang="zh-CN" b="1">
                <a:latin typeface="微软雅黑" panose="020B0503020204020204" pitchFamily="34" charset="-122"/>
                <a:ea typeface="微软雅黑" panose="020B0503020204020204" pitchFamily="34" charset="-122"/>
              </a:rPr>
              <a:t>.</a:t>
            </a:r>
            <a:r>
              <a:rPr lang="en-US" altLang="zh-CN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</a:t>
            </a:r>
            <a:r>
              <a:rPr lang="zh-CN" altLang="en-US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成本情况</a:t>
            </a:r>
            <a:endParaRPr lang="zh-CN" altLang="en-US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计算!$E$5</c:f>
              <c:strCache>
                <c:ptCount val="1"/>
                <c:pt idx="0">
                  <c:v>超额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计算!$B$6:$B$17</c:f>
              <c:numCache>
                <c:formatCode>yyyy"年"m"月"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计算!$E$6:$E$17</c:f>
              <c:numCache>
                <c:formatCode>General</c:formatCode>
                <c:ptCount val="12"/>
                <c:pt idx="0">
                  <c:v>1989</c:v>
                </c:pt>
                <c:pt idx="1">
                  <c:v>-89</c:v>
                </c:pt>
                <c:pt idx="2">
                  <c:v>125</c:v>
                </c:pt>
                <c:pt idx="3">
                  <c:v>234</c:v>
                </c:pt>
                <c:pt idx="4">
                  <c:v>646</c:v>
                </c:pt>
                <c:pt idx="5">
                  <c:v>497</c:v>
                </c:pt>
                <c:pt idx="6">
                  <c:v>209</c:v>
                </c:pt>
                <c:pt idx="7">
                  <c:v>-2356</c:v>
                </c:pt>
                <c:pt idx="8">
                  <c:v>3955</c:v>
                </c:pt>
                <c:pt idx="9">
                  <c:v>234</c:v>
                </c:pt>
                <c:pt idx="10">
                  <c:v>389</c:v>
                </c:pt>
                <c:pt idx="11">
                  <c:v>251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817-42F2-90E6-6950727B1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1"/>
        <c:axId val="550108336"/>
        <c:axId val="550109976"/>
      </c:barChart>
      <c:dateAx>
        <c:axId val="550108336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50109976"/>
        <c:crosses val="autoZero"/>
        <c:auto val="1"/>
        <c:lblOffset val="100"/>
        <c:baseTimeUnit val="months"/>
      </c:dateAx>
      <c:valAx>
        <c:axId val="550109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010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计算!$G$3</c:f>
              <c:strCache>
                <c:ptCount val="1"/>
                <c:pt idx="0">
                  <c:v>筛选计划成本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计算!$H$3</c:f>
              <c:numCache>
                <c:formatCode>General</c:formatCode>
                <c:ptCount val="1"/>
                <c:pt idx="0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A-438B-8BF4-3B38E57A3AED}"/>
            </c:ext>
          </c:extLst>
        </c:ser>
        <c:ser>
          <c:idx val="0"/>
          <c:order val="1"/>
          <c:tx>
            <c:strRef>
              <c:f>计算!$G$2</c:f>
              <c:strCache>
                <c:ptCount val="1"/>
                <c:pt idx="0">
                  <c:v>筛选实际消费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计算!$H$2</c:f>
              <c:numCache>
                <c:formatCode>General</c:formatCode>
                <c:ptCount val="1"/>
                <c:pt idx="0">
                  <c:v>18089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A-438B-8BF4-3B38E57A3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81214440"/>
        <c:axId val="1081211816"/>
      </c:barChart>
      <c:catAx>
        <c:axId val="1081214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1211816"/>
        <c:crosses val="autoZero"/>
        <c:auto val="1"/>
        <c:lblAlgn val="ctr"/>
        <c:lblOffset val="100"/>
        <c:noMultiLvlLbl val="0"/>
      </c:catAx>
      <c:valAx>
        <c:axId val="1081211816"/>
        <c:scaling>
          <c:orientation val="minMax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08121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8A-42E9-9863-3186DC4FDB0E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8A-42E9-9863-3186DC4FDB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8A-42E9-9863-3186DC4FDB0E}"/>
              </c:ext>
            </c:extLst>
          </c:dPt>
          <c:val>
            <c:numRef>
              <c:f>计算!$H$10:$H$12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8A-42E9-9863-3186DC4FD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43-4753-8795-60D4A60236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5E-48D7-8B24-5CE3AB6A4B13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5E-48D7-8B24-5CE3AB6A4B13}"/>
              </c:ext>
            </c:extLst>
          </c:dPt>
          <c:val>
            <c:numRef>
              <c:f>计算!$H$17:$H$19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753-8795-60D4A6023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7C-486B-8F82-4AE3307BFDC5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7C-486B-8F82-4AE3307BFD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7C-486B-8F82-4AE3307BFDC5}"/>
              </c:ext>
            </c:extLst>
          </c:dPt>
          <c:val>
            <c:numRef>
              <c:f>计算!$H$24:$H$26</c:f>
              <c:numCache>
                <c:formatCode>0%</c:formatCode>
                <c:ptCount val="3"/>
                <c:pt idx="0">
                  <c:v>0.72</c:v>
                </c:pt>
                <c:pt idx="1">
                  <c:v>0.28000000000000003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7C-486B-8F82-4AE3307BF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16-44C6-AA9D-735F86F2DC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43-4163-9AC8-A47DE8AAF106}"/>
              </c:ext>
            </c:extLst>
          </c:dPt>
          <c:dPt>
            <c:idx val="2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43-4163-9AC8-A47DE8AAF106}"/>
              </c:ext>
            </c:extLst>
          </c:dPt>
          <c:val>
            <c:numRef>
              <c:f>计算!$H$31:$H$33</c:f>
              <c:numCache>
                <c:formatCode>0%</c:formatCode>
                <c:ptCount val="3"/>
                <c:pt idx="0">
                  <c:v>0.99990000000000001</c:v>
                </c:pt>
                <c:pt idx="1">
                  <c:v>9.9999999999988987E-5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6-44C6-AA9D-735F86F2D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[仪表盘32.xlsx]计算!数据透视表1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计算!$M$6:$M$7</c:f>
              <c:strCache>
                <c:ptCount val="1"/>
                <c:pt idx="0">
                  <c:v>交通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计算!$L$8:$L$12</c:f>
              <c:strCache>
                <c:ptCount val="5"/>
                <c:pt idx="0">
                  <c:v>小菜</c:v>
                </c:pt>
                <c:pt idx="1">
                  <c:v>小陈</c:v>
                </c:pt>
                <c:pt idx="2">
                  <c:v>小红</c:v>
                </c:pt>
                <c:pt idx="3">
                  <c:v>小李</c:v>
                </c:pt>
                <c:pt idx="4">
                  <c:v>小明</c:v>
                </c:pt>
              </c:strCache>
            </c:strRef>
          </c:cat>
          <c:val>
            <c:numRef>
              <c:f>计算!$M$8:$M$12</c:f>
              <c:numCache>
                <c:formatCode>General</c:formatCode>
                <c:ptCount val="5"/>
                <c:pt idx="0">
                  <c:v>11829</c:v>
                </c:pt>
                <c:pt idx="1">
                  <c:v>12104</c:v>
                </c:pt>
                <c:pt idx="2">
                  <c:v>11983</c:v>
                </c:pt>
                <c:pt idx="3">
                  <c:v>12740</c:v>
                </c:pt>
                <c:pt idx="4">
                  <c:v>11988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3-4795-BEC0-D967485F0F51}"/>
            </c:ext>
          </c:extLst>
        </c:ser>
        <c:ser>
          <c:idx val="1"/>
          <c:order val="1"/>
          <c:tx>
            <c:strRef>
              <c:f>计算!$N$6:$N$7</c:f>
              <c:strCache>
                <c:ptCount val="1"/>
                <c:pt idx="0">
                  <c:v>每日津贴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计算!$L$8:$L$12</c:f>
              <c:strCache>
                <c:ptCount val="5"/>
                <c:pt idx="0">
                  <c:v>小菜</c:v>
                </c:pt>
                <c:pt idx="1">
                  <c:v>小陈</c:v>
                </c:pt>
                <c:pt idx="2">
                  <c:v>小红</c:v>
                </c:pt>
                <c:pt idx="3">
                  <c:v>小李</c:v>
                </c:pt>
                <c:pt idx="4">
                  <c:v>小明</c:v>
                </c:pt>
              </c:strCache>
            </c:strRef>
          </c:cat>
          <c:val>
            <c:numRef>
              <c:f>计算!$N$8:$N$12</c:f>
              <c:numCache>
                <c:formatCode>General</c:formatCode>
                <c:ptCount val="5"/>
                <c:pt idx="0">
                  <c:v>4760</c:v>
                </c:pt>
                <c:pt idx="1">
                  <c:v>4491</c:v>
                </c:pt>
                <c:pt idx="2">
                  <c:v>4654</c:v>
                </c:pt>
                <c:pt idx="3">
                  <c:v>4739</c:v>
                </c:pt>
                <c:pt idx="4">
                  <c:v>4870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B3-4795-BEC0-D967485F0F51}"/>
            </c:ext>
          </c:extLst>
        </c:ser>
        <c:ser>
          <c:idx val="2"/>
          <c:order val="2"/>
          <c:tx>
            <c:strRef>
              <c:f>计算!$O$6:$O$7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计算!$L$8:$L$12</c:f>
              <c:strCache>
                <c:ptCount val="5"/>
                <c:pt idx="0">
                  <c:v>小菜</c:v>
                </c:pt>
                <c:pt idx="1">
                  <c:v>小陈</c:v>
                </c:pt>
                <c:pt idx="2">
                  <c:v>小红</c:v>
                </c:pt>
                <c:pt idx="3">
                  <c:v>小李</c:v>
                </c:pt>
                <c:pt idx="4">
                  <c:v>小明</c:v>
                </c:pt>
              </c:strCache>
            </c:strRef>
          </c:cat>
          <c:val>
            <c:numRef>
              <c:f>计算!$O$8:$O$12</c:f>
              <c:numCache>
                <c:formatCode>General</c:formatCode>
                <c:ptCount val="5"/>
                <c:pt idx="0">
                  <c:v>1203</c:v>
                </c:pt>
                <c:pt idx="1">
                  <c:v>1462</c:v>
                </c:pt>
                <c:pt idx="2">
                  <c:v>1336</c:v>
                </c:pt>
                <c:pt idx="3">
                  <c:v>1471</c:v>
                </c:pt>
                <c:pt idx="4">
                  <c:v>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B3-4795-BEC0-D967485F0F51}"/>
            </c:ext>
          </c:extLst>
        </c:ser>
        <c:ser>
          <c:idx val="3"/>
          <c:order val="3"/>
          <c:tx>
            <c:strRef>
              <c:f>计算!$P$6:$P$7</c:f>
              <c:strCache>
                <c:ptCount val="1"/>
                <c:pt idx="0">
                  <c:v>住宿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计算!$L$8:$L$12</c:f>
              <c:strCache>
                <c:ptCount val="5"/>
                <c:pt idx="0">
                  <c:v>小菜</c:v>
                </c:pt>
                <c:pt idx="1">
                  <c:v>小陈</c:v>
                </c:pt>
                <c:pt idx="2">
                  <c:v>小红</c:v>
                </c:pt>
                <c:pt idx="3">
                  <c:v>小李</c:v>
                </c:pt>
                <c:pt idx="4">
                  <c:v>小明</c:v>
                </c:pt>
              </c:strCache>
            </c:strRef>
          </c:cat>
          <c:val>
            <c:numRef>
              <c:f>计算!$P$8:$P$12</c:f>
              <c:numCache>
                <c:formatCode>General</c:formatCode>
                <c:ptCount val="5"/>
                <c:pt idx="0">
                  <c:v>22427</c:v>
                </c:pt>
                <c:pt idx="1">
                  <c:v>23382</c:v>
                </c:pt>
                <c:pt idx="2">
                  <c:v>24598</c:v>
                </c:pt>
                <c:pt idx="3">
                  <c:v>24748</c:v>
                </c:pt>
                <c:pt idx="4">
                  <c:v>24086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B3-4795-BEC0-D967485F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959048"/>
        <c:axId val="1137953472"/>
      </c:barChart>
      <c:catAx>
        <c:axId val="113795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953472"/>
        <c:crosses val="autoZero"/>
        <c:auto val="1"/>
        <c:lblAlgn val="ctr"/>
        <c:lblOffset val="100"/>
        <c:noMultiLvlLbl val="0"/>
      </c:catAx>
      <c:valAx>
        <c:axId val="1137953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795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ist" dx="22" fmlaLink="计算!$C$2" fmlaRange="查询!$D$3:$D$15" noThreeD="1" sel="3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558613</xdr:colOff>
      <xdr:row>2</xdr:row>
      <xdr:rowOff>134469</xdr:rowOff>
    </xdr:from>
    <xdr:to>
      <xdr:col>23</xdr:col>
      <xdr:colOff>224117</xdr:colOff>
      <xdr:row>31</xdr:row>
      <xdr:rowOff>156882</xdr:rowOff>
    </xdr:to>
    <xdr:grpSp>
      <xdr:nvGrpSpPr>
        <xdr:cNvPr id="18" name="组合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pSpPr/>
      </xdr:nvGrpSpPr>
      <xdr:grpSpPr>
        <a:xfrm>
          <a:off x="82363" y="649940"/>
          <a:ext cx="15269695" cy="6297707"/>
          <a:chOff x="1309407" y="560293"/>
          <a:chExt cx="15387357" cy="6297707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GraphicFramePr>
            <a:graphicFrameLocks/>
          </xdr:cNvGraphicFramePr>
        </xdr:nvGraphicFramePr>
        <xdr:xfrm>
          <a:off x="1313329" y="571500"/>
          <a:ext cx="9634817" cy="25154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GraphicFramePr>
            <a:graphicFrameLocks/>
          </xdr:cNvGraphicFramePr>
        </xdr:nvGraphicFramePr>
        <xdr:xfrm>
          <a:off x="3910853" y="3675528"/>
          <a:ext cx="7026088" cy="8485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计算!H4">
        <xdr:nvSpPr>
          <xdr:cNvPr id="3" name="文本框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/>
        </xdr:nvSpPr>
        <xdr:spPr>
          <a:xfrm>
            <a:off x="2756647" y="3686735"/>
            <a:ext cx="1131795" cy="84044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94FFF42-31EB-4B21-B077-47A79293449C}" type="TxLink">
              <a:rPr lang="en-US" altLang="en-US" sz="4400" b="1" i="0" u="none" strike="noStrike">
                <a:solidFill>
                  <a:srgbClr val="000000"/>
                </a:solidFill>
                <a:latin typeface="等线"/>
                <a:ea typeface="等线"/>
              </a:rPr>
              <a:pPr algn="ctr"/>
              <a:t>100%</a:t>
            </a:fld>
            <a:endParaRPr lang="zh-CN" altLang="en-US" sz="4400" b="1"/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46" name="List Box 2" hidden="1">
                <a:extLst>
                  <a:ext uri="{63B3BB69-23CF-44E3-9099-C40C66FF867C}">
                    <a14:compatExt spid="_x0000_s6146"/>
                  </a:ext>
                  <a:ext uri="{FF2B5EF4-FFF2-40B4-BE49-F238E27FC236}">
                    <a16:creationId xmlns:a16="http://schemas.microsoft.com/office/drawing/2014/main" id="{00000000-0008-0000-0400-000002180000}"/>
                  </a:ext>
                </a:extLst>
              </xdr:cNvPr>
              <xdr:cNvSpPr/>
            </xdr:nvSpPr>
            <xdr:spPr bwMode="auto">
              <a:xfrm>
                <a:off x="1309407" y="3697941"/>
                <a:ext cx="1405218" cy="2409263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graphicFrame macro="">
        <xdr:nvGraphicFramePr>
          <xdr:cNvPr id="7" name="图表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GraphicFramePr>
            <a:graphicFrameLocks/>
          </xdr:cNvGraphicFramePr>
        </xdr:nvGraphicFramePr>
        <xdr:xfrm>
          <a:off x="2723031" y="4784913"/>
          <a:ext cx="2050675" cy="16584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8" name="图表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GraphicFramePr>
            <a:graphicFrameLocks/>
          </xdr:cNvGraphicFramePr>
        </xdr:nvGraphicFramePr>
        <xdr:xfrm>
          <a:off x="4796117" y="4784912"/>
          <a:ext cx="2039471" cy="16573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9" name="图表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aphicFramePr>
            <a:graphicFrameLocks/>
          </xdr:cNvGraphicFramePr>
        </xdr:nvGraphicFramePr>
        <xdr:xfrm>
          <a:off x="6835590" y="4784912"/>
          <a:ext cx="2050676" cy="16573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0" name="图表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GraphicFramePr>
            <a:graphicFrameLocks/>
          </xdr:cNvGraphicFramePr>
        </xdr:nvGraphicFramePr>
        <xdr:xfrm>
          <a:off x="8886266" y="4784912"/>
          <a:ext cx="2061882" cy="16573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计算!I10">
        <xdr:nvSpPr>
          <xdr:cNvPr id="5" name="文本框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/>
        </xdr:nvSpPr>
        <xdr:spPr>
          <a:xfrm>
            <a:off x="3339353" y="5401235"/>
            <a:ext cx="806824" cy="3922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8D69F4D-679F-447E-AEEF-88C6AEF603BA}" type="TxLink">
              <a:rPr lang="en-US" altLang="en-US" sz="1800" b="1" i="0" u="none" strike="noStrike">
                <a:solidFill>
                  <a:srgbClr val="000000"/>
                </a:solidFill>
                <a:latin typeface="Agency FB" panose="020B0503020202020204" pitchFamily="34" charset="0"/>
                <a:ea typeface="微软雅黑" panose="020B0503020204020204" pitchFamily="34" charset="-122"/>
              </a:rPr>
              <a:pPr algn="ctr"/>
              <a:t>111%</a:t>
            </a:fld>
            <a:endParaRPr lang="zh-CN" altLang="en-US" sz="1800" b="1">
              <a:latin typeface="Agency FB" panose="020B0503020202020204" pitchFamily="34" charset="0"/>
              <a:ea typeface="微软雅黑" panose="020B0503020204020204" pitchFamily="34" charset="-122"/>
            </a:endParaRPr>
          </a:p>
        </xdr:txBody>
      </xdr:sp>
      <xdr:sp macro="" textlink="计算!I17">
        <xdr:nvSpPr>
          <xdr:cNvPr id="12" name="文本框 11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 txBox="1"/>
        </xdr:nvSpPr>
        <xdr:spPr>
          <a:xfrm>
            <a:off x="5434853" y="5401235"/>
            <a:ext cx="806824" cy="3922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FB54646-EFA9-4BF1-90B8-D64AFB42620A}" type="TxLink">
              <a:rPr lang="en-US" altLang="en-US" sz="1800" b="1" i="0" u="none" strike="noStrike">
                <a:solidFill>
                  <a:srgbClr val="000000"/>
                </a:solidFill>
                <a:latin typeface="Agency FB" panose="020B0503020202020204" pitchFamily="34" charset="0"/>
                <a:ea typeface="微软雅黑" panose="020B0503020204020204" pitchFamily="34" charset="-122"/>
              </a:rPr>
              <a:pPr algn="ctr"/>
              <a:t>149%</a:t>
            </a:fld>
            <a:endParaRPr lang="zh-CN" altLang="en-US" sz="1800" b="1">
              <a:latin typeface="Agency FB" panose="020B0503020202020204" pitchFamily="34" charset="0"/>
              <a:ea typeface="微软雅黑" panose="020B0503020204020204" pitchFamily="34" charset="-122"/>
            </a:endParaRPr>
          </a:p>
        </xdr:txBody>
      </xdr:sp>
      <xdr:sp macro="" textlink="计算!I24">
        <xdr:nvSpPr>
          <xdr:cNvPr id="13" name="文本框 12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/>
        </xdr:nvSpPr>
        <xdr:spPr>
          <a:xfrm>
            <a:off x="7463117" y="5423647"/>
            <a:ext cx="806824" cy="3922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D024467-CB46-4DBE-BBDB-4DE3F1D02D27}" type="TxLink">
              <a:rPr lang="en-US" altLang="en-US" sz="1800" b="1" i="0" u="none" strike="noStrike">
                <a:solidFill>
                  <a:srgbClr val="000000"/>
                </a:solidFill>
                <a:latin typeface="Agency FB" panose="020B0503020202020204" pitchFamily="34" charset="0"/>
                <a:ea typeface="微软雅黑" panose="020B0503020204020204" pitchFamily="34" charset="-122"/>
              </a:rPr>
              <a:pPr algn="ctr"/>
              <a:t>72%</a:t>
            </a:fld>
            <a:endParaRPr lang="zh-CN" altLang="en-US" sz="1800" b="1">
              <a:latin typeface="Agency FB" panose="020B0503020202020204" pitchFamily="34" charset="0"/>
              <a:ea typeface="微软雅黑" panose="020B0503020204020204" pitchFamily="34" charset="-122"/>
            </a:endParaRPr>
          </a:p>
        </xdr:txBody>
      </xdr:sp>
      <xdr:sp macro="" textlink="计算!I31">
        <xdr:nvSpPr>
          <xdr:cNvPr id="14" name="文本框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 txBox="1"/>
        </xdr:nvSpPr>
        <xdr:spPr>
          <a:xfrm>
            <a:off x="9525000" y="5423648"/>
            <a:ext cx="806824" cy="3922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F30CCB-E88B-4DBF-8156-57CCA8D20A38}" type="TxLink">
              <a:rPr lang="en-US" altLang="en-US" sz="1800" b="1" i="0" u="none" strike="noStrike">
                <a:solidFill>
                  <a:srgbClr val="000000"/>
                </a:solidFill>
                <a:latin typeface="Agency FB" panose="020B0503020202020204" pitchFamily="34" charset="0"/>
                <a:ea typeface="微软雅黑" panose="020B0503020204020204" pitchFamily="34" charset="-122"/>
              </a:rPr>
              <a:pPr algn="ctr"/>
              <a:t>100%</a:t>
            </a:fld>
            <a:endParaRPr lang="zh-CN" altLang="en-US" sz="1800" b="1">
              <a:latin typeface="Agency FB" panose="020B0503020202020204" pitchFamily="34" charset="0"/>
              <a:ea typeface="微软雅黑" panose="020B0503020204020204" pitchFamily="34" charset="-122"/>
            </a:endParaRPr>
          </a:p>
        </xdr:txBody>
      </xdr:sp>
      <xdr:graphicFrame macro="">
        <xdr:nvGraphicFramePr>
          <xdr:cNvPr id="16" name="图表 15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GraphicFramePr>
            <a:graphicFrameLocks/>
          </xdr:cNvGraphicFramePr>
        </xdr:nvGraphicFramePr>
        <xdr:xfrm>
          <a:off x="11048999" y="560293"/>
          <a:ext cx="5647765" cy="45159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6" name="员工">
                <a:extLst>
                  <a:ext uri="{FF2B5EF4-FFF2-40B4-BE49-F238E27FC236}">
                    <a16:creationId xmlns:a16="http://schemas.microsoft.com/office/drawing/2014/main" id="{00000000-0008-0000-0400-000006000000}"/>
                  </a:ext>
                </a:extLst>
              </xdr:cNvPr>
              <xdr:cNvGraphicFramePr/>
            </xdr:nvGraphicFramePr>
            <xdr:xfrm>
              <a:off x="14787868" y="5190709"/>
              <a:ext cx="765897" cy="1667290"/>
            </xdr:xfrm>
            <a:graphic>
              <a:graphicData uri="http://schemas.microsoft.com/office/drawing/2010/slicer">
                <sle:slicer xmlns:sle="http://schemas.microsoft.com/office/drawing/2010/slicer" name="员工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3457759" y="5280356"/>
                <a:ext cx="760040" cy="166729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此形状代表切片器。Excel 2010 或更高版本支持切片器。
如果形状是在较早版本的 Excel 中修改，或者工作簿是在 Excel 2003 或更早版本中保存，则无法使用切片器。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1" name="消费类型">
                <a:extLst>
                  <a:ext uri="{FF2B5EF4-FFF2-40B4-BE49-F238E27FC236}">
                    <a16:creationId xmlns:a16="http://schemas.microsoft.com/office/drawing/2014/main" id="{00000000-0008-0000-0400-00000B000000}"/>
                  </a:ext>
                </a:extLst>
              </xdr:cNvPr>
              <xdr:cNvGraphicFramePr/>
            </xdr:nvGraphicFramePr>
            <xdr:xfrm>
              <a:off x="15626603" y="5208496"/>
              <a:ext cx="1058956" cy="1649504"/>
            </xdr:xfrm>
            <a:graphic>
              <a:graphicData uri="http://schemas.microsoft.com/office/drawing/2010/slicer">
                <sle:slicer xmlns:sle="http://schemas.microsoft.com/office/drawing/2010/slicer" name="消费类型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4290080" y="5298143"/>
                <a:ext cx="1050859" cy="164950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此形状代表切片器。Excel 2010 或更高版本支持切片器。
如果形状是在较早版本的 Excel 中修改，或者工作簿是在 Excel 2003 或更早版本中保存，则无法使用切片器。</a:t>
                </a:r>
              </a:p>
            </xdr:txBody>
          </xdr:sp>
        </mc:Fallback>
      </mc:AlternateContent>
      <mc:AlternateContent xmlns:mc="http://schemas.openxmlformats.org/markup-compatibility/2006" xmlns:tsle="http://schemas.microsoft.com/office/drawing/2012/timeslicer">
        <mc:Choice Requires="tsle">
          <xdr:graphicFrame macro="">
            <xdr:nvGraphicFramePr>
              <xdr:cNvPr id="17" name="月份">
                <a:extLst>
                  <a:ext uri="{FF2B5EF4-FFF2-40B4-BE49-F238E27FC236}">
                    <a16:creationId xmlns:a16="http://schemas.microsoft.com/office/drawing/2014/main" id="{00000000-0008-0000-0400-000011000000}"/>
                  </a:ext>
                </a:extLst>
              </xdr:cNvPr>
              <xdr:cNvGraphicFramePr/>
            </xdr:nvGraphicFramePr>
            <xdr:xfrm>
              <a:off x="11024299" y="5188325"/>
              <a:ext cx="3655408" cy="1656034"/>
            </xdr:xfrm>
            <a:graphic>
              <a:graphicData uri="http://schemas.microsoft.com/office/drawing/2012/timeslicer">
                <tsle:timeslicer name="月份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722968" y="5277972"/>
                <a:ext cx="3627456" cy="165603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日程表: 适用于 Excel 2013 或更高版本。请勿移动或调整大小。</a:t>
                </a:r>
              </a:p>
            </xdr:txBody>
          </xdr:sp>
        </mc:Fallback>
      </mc:AlternateContent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 james" refreshedDate="43937.600194328705" createdVersion="6" refreshedVersion="6" minRefreshableVersion="3" recordCount="239" xr:uid="{13467987-850B-45A7-9498-083D2975B188}">
  <cacheSource type="worksheet">
    <worksheetSource name="实际消费"/>
  </cacheSource>
  <cacheFields count="4">
    <cacheField name="月份" numFmtId="57">
      <sharedItems containsSemiMixedTypes="0" containsNonDate="0" containsDate="1" containsString="0" minDate="2018-01-01T00:00:00" maxDate="2018-12-02T00:00:00" count="12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</sharedItems>
    </cacheField>
    <cacheField name="员工" numFmtId="0">
      <sharedItems count="5">
        <s v="小明"/>
        <s v="小红"/>
        <s v="小陈"/>
        <s v="小菜"/>
        <s v="小李"/>
      </sharedItems>
    </cacheField>
    <cacheField name="消费类型" numFmtId="0">
      <sharedItems count="4">
        <s v="交通"/>
        <s v="其他"/>
        <s v="每日津贴"/>
        <s v="住宿"/>
      </sharedItems>
    </cacheField>
    <cacheField name="消费总额" numFmtId="0">
      <sharedItems containsSemiMixedTypes="0" containsString="0" containsNumber="1" containsInteger="1" minValue="7" maxValue="2197"/>
    </cacheField>
  </cacheFields>
  <extLst>
    <ext xmlns:x14="http://schemas.microsoft.com/office/spreadsheetml/2009/9/main" uri="{725AE2AE-9491-48be-B2B4-4EB974FC3084}">
      <x14:pivotCacheDefinition pivotCacheId="21258077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">
  <r>
    <x v="0"/>
    <x v="0"/>
    <x v="0"/>
    <n v="1160"/>
  </r>
  <r>
    <x v="0"/>
    <x v="1"/>
    <x v="0"/>
    <n v="950"/>
  </r>
  <r>
    <x v="0"/>
    <x v="2"/>
    <x v="0"/>
    <n v="1181"/>
  </r>
  <r>
    <x v="0"/>
    <x v="3"/>
    <x v="0"/>
    <n v="1042"/>
  </r>
  <r>
    <x v="0"/>
    <x v="4"/>
    <x v="0"/>
    <n v="987"/>
  </r>
  <r>
    <x v="0"/>
    <x v="0"/>
    <x v="1"/>
    <n v="60"/>
  </r>
  <r>
    <x v="0"/>
    <x v="1"/>
    <x v="1"/>
    <n v="60"/>
  </r>
  <r>
    <x v="0"/>
    <x v="2"/>
    <x v="1"/>
    <n v="194"/>
  </r>
  <r>
    <x v="0"/>
    <x v="3"/>
    <x v="1"/>
    <n v="118"/>
  </r>
  <r>
    <x v="0"/>
    <x v="4"/>
    <x v="1"/>
    <n v="135"/>
  </r>
  <r>
    <x v="0"/>
    <x v="0"/>
    <x v="2"/>
    <n v="491"/>
  </r>
  <r>
    <x v="0"/>
    <x v="1"/>
    <x v="2"/>
    <n v="368"/>
  </r>
  <r>
    <x v="0"/>
    <x v="2"/>
    <x v="2"/>
    <n v="352"/>
  </r>
  <r>
    <x v="0"/>
    <x v="3"/>
    <x v="2"/>
    <n v="404"/>
  </r>
  <r>
    <x v="0"/>
    <x v="4"/>
    <x v="2"/>
    <n v="474"/>
  </r>
  <r>
    <x v="0"/>
    <x v="0"/>
    <x v="3"/>
    <n v="2075"/>
  </r>
  <r>
    <x v="0"/>
    <x v="1"/>
    <x v="3"/>
    <n v="2113"/>
  </r>
  <r>
    <x v="0"/>
    <x v="2"/>
    <x v="3"/>
    <n v="1886"/>
  </r>
  <r>
    <x v="0"/>
    <x v="4"/>
    <x v="3"/>
    <n v="1961"/>
  </r>
  <r>
    <x v="1"/>
    <x v="0"/>
    <x v="0"/>
    <n v="1066"/>
  </r>
  <r>
    <x v="1"/>
    <x v="1"/>
    <x v="0"/>
    <n v="1180"/>
  </r>
  <r>
    <x v="1"/>
    <x v="2"/>
    <x v="0"/>
    <n v="1076"/>
  </r>
  <r>
    <x v="1"/>
    <x v="3"/>
    <x v="0"/>
    <n v="1049"/>
  </r>
  <r>
    <x v="1"/>
    <x v="4"/>
    <x v="0"/>
    <n v="1175"/>
  </r>
  <r>
    <x v="1"/>
    <x v="0"/>
    <x v="1"/>
    <n v="116"/>
  </r>
  <r>
    <x v="1"/>
    <x v="1"/>
    <x v="1"/>
    <n v="14"/>
  </r>
  <r>
    <x v="1"/>
    <x v="2"/>
    <x v="1"/>
    <n v="44"/>
  </r>
  <r>
    <x v="1"/>
    <x v="3"/>
    <x v="1"/>
    <n v="117"/>
  </r>
  <r>
    <x v="1"/>
    <x v="4"/>
    <x v="1"/>
    <n v="453"/>
  </r>
  <r>
    <x v="1"/>
    <x v="0"/>
    <x v="2"/>
    <n v="329"/>
  </r>
  <r>
    <x v="1"/>
    <x v="1"/>
    <x v="2"/>
    <n v="475"/>
  </r>
  <r>
    <x v="1"/>
    <x v="2"/>
    <x v="2"/>
    <n v="302"/>
  </r>
  <r>
    <x v="1"/>
    <x v="3"/>
    <x v="2"/>
    <n v="308"/>
  </r>
  <r>
    <x v="1"/>
    <x v="4"/>
    <x v="2"/>
    <n v="386"/>
  </r>
  <r>
    <x v="1"/>
    <x v="0"/>
    <x v="3"/>
    <n v="2017"/>
  </r>
  <r>
    <x v="1"/>
    <x v="1"/>
    <x v="3"/>
    <n v="2108"/>
  </r>
  <r>
    <x v="1"/>
    <x v="2"/>
    <x v="3"/>
    <n v="1920"/>
  </r>
  <r>
    <x v="1"/>
    <x v="3"/>
    <x v="3"/>
    <n v="1928"/>
  </r>
  <r>
    <x v="1"/>
    <x v="4"/>
    <x v="3"/>
    <n v="2026"/>
  </r>
  <r>
    <x v="2"/>
    <x v="0"/>
    <x v="0"/>
    <n v="914"/>
  </r>
  <r>
    <x v="2"/>
    <x v="1"/>
    <x v="0"/>
    <n v="900"/>
  </r>
  <r>
    <x v="2"/>
    <x v="2"/>
    <x v="0"/>
    <n v="822"/>
  </r>
  <r>
    <x v="2"/>
    <x v="3"/>
    <x v="0"/>
    <n v="900"/>
  </r>
  <r>
    <x v="2"/>
    <x v="4"/>
    <x v="0"/>
    <n v="1143"/>
  </r>
  <r>
    <x v="2"/>
    <x v="0"/>
    <x v="1"/>
    <n v="64"/>
  </r>
  <r>
    <x v="2"/>
    <x v="1"/>
    <x v="1"/>
    <n v="194"/>
  </r>
  <r>
    <x v="2"/>
    <x v="2"/>
    <x v="1"/>
    <n v="197"/>
  </r>
  <r>
    <x v="2"/>
    <x v="3"/>
    <x v="1"/>
    <n v="175"/>
  </r>
  <r>
    <x v="2"/>
    <x v="4"/>
    <x v="1"/>
    <n v="95"/>
  </r>
  <r>
    <x v="2"/>
    <x v="0"/>
    <x v="2"/>
    <n v="338"/>
  </r>
  <r>
    <x v="2"/>
    <x v="1"/>
    <x v="2"/>
    <n v="448"/>
  </r>
  <r>
    <x v="2"/>
    <x v="2"/>
    <x v="2"/>
    <n v="459"/>
  </r>
  <r>
    <x v="2"/>
    <x v="3"/>
    <x v="2"/>
    <n v="387"/>
  </r>
  <r>
    <x v="2"/>
    <x v="4"/>
    <x v="2"/>
    <n v="346"/>
  </r>
  <r>
    <x v="2"/>
    <x v="0"/>
    <x v="3"/>
    <n v="2067"/>
  </r>
  <r>
    <x v="2"/>
    <x v="1"/>
    <x v="3"/>
    <n v="2060"/>
  </r>
  <r>
    <x v="2"/>
    <x v="2"/>
    <x v="3"/>
    <n v="2084"/>
  </r>
  <r>
    <x v="2"/>
    <x v="3"/>
    <x v="3"/>
    <n v="2100"/>
  </r>
  <r>
    <x v="2"/>
    <x v="4"/>
    <x v="3"/>
    <n v="2182"/>
  </r>
  <r>
    <x v="3"/>
    <x v="0"/>
    <x v="0"/>
    <n v="895"/>
  </r>
  <r>
    <x v="3"/>
    <x v="1"/>
    <x v="0"/>
    <n v="1038"/>
  </r>
  <r>
    <x v="3"/>
    <x v="2"/>
    <x v="0"/>
    <n v="1133"/>
  </r>
  <r>
    <x v="3"/>
    <x v="3"/>
    <x v="0"/>
    <n v="1150"/>
  </r>
  <r>
    <x v="3"/>
    <x v="4"/>
    <x v="0"/>
    <n v="1078"/>
  </r>
  <r>
    <x v="3"/>
    <x v="0"/>
    <x v="1"/>
    <n v="26"/>
  </r>
  <r>
    <x v="3"/>
    <x v="1"/>
    <x v="1"/>
    <n v="179"/>
  </r>
  <r>
    <x v="3"/>
    <x v="2"/>
    <x v="1"/>
    <n v="31"/>
  </r>
  <r>
    <x v="3"/>
    <x v="3"/>
    <x v="1"/>
    <n v="133"/>
  </r>
  <r>
    <x v="3"/>
    <x v="4"/>
    <x v="1"/>
    <n v="187"/>
  </r>
  <r>
    <x v="3"/>
    <x v="0"/>
    <x v="2"/>
    <n v="432"/>
  </r>
  <r>
    <x v="3"/>
    <x v="1"/>
    <x v="2"/>
    <n v="469"/>
  </r>
  <r>
    <x v="3"/>
    <x v="2"/>
    <x v="2"/>
    <n v="355"/>
  </r>
  <r>
    <x v="3"/>
    <x v="3"/>
    <x v="2"/>
    <n v="375"/>
  </r>
  <r>
    <x v="3"/>
    <x v="4"/>
    <x v="2"/>
    <n v="489"/>
  </r>
  <r>
    <x v="3"/>
    <x v="0"/>
    <x v="3"/>
    <n v="1811"/>
  </r>
  <r>
    <x v="3"/>
    <x v="1"/>
    <x v="3"/>
    <n v="1983"/>
  </r>
  <r>
    <x v="3"/>
    <x v="2"/>
    <x v="3"/>
    <n v="1971"/>
  </r>
  <r>
    <x v="3"/>
    <x v="3"/>
    <x v="3"/>
    <n v="1871"/>
  </r>
  <r>
    <x v="3"/>
    <x v="4"/>
    <x v="3"/>
    <n v="2160"/>
  </r>
  <r>
    <x v="4"/>
    <x v="0"/>
    <x v="0"/>
    <n v="910"/>
  </r>
  <r>
    <x v="4"/>
    <x v="1"/>
    <x v="0"/>
    <n v="1036"/>
  </r>
  <r>
    <x v="4"/>
    <x v="2"/>
    <x v="0"/>
    <n v="1097"/>
  </r>
  <r>
    <x v="4"/>
    <x v="3"/>
    <x v="0"/>
    <n v="892"/>
  </r>
  <r>
    <x v="4"/>
    <x v="4"/>
    <x v="0"/>
    <n v="1063"/>
  </r>
  <r>
    <x v="4"/>
    <x v="0"/>
    <x v="1"/>
    <n v="93"/>
  </r>
  <r>
    <x v="4"/>
    <x v="1"/>
    <x v="1"/>
    <n v="44"/>
  </r>
  <r>
    <x v="4"/>
    <x v="2"/>
    <x v="1"/>
    <n v="145"/>
  </r>
  <r>
    <x v="4"/>
    <x v="3"/>
    <x v="1"/>
    <n v="99"/>
  </r>
  <r>
    <x v="4"/>
    <x v="4"/>
    <x v="1"/>
    <n v="73"/>
  </r>
  <r>
    <x v="4"/>
    <x v="0"/>
    <x v="2"/>
    <n v="478"/>
  </r>
  <r>
    <x v="4"/>
    <x v="1"/>
    <x v="2"/>
    <n v="308"/>
  </r>
  <r>
    <x v="4"/>
    <x v="2"/>
    <x v="2"/>
    <n v="330"/>
  </r>
  <r>
    <x v="4"/>
    <x v="3"/>
    <x v="2"/>
    <n v="327"/>
  </r>
  <r>
    <x v="4"/>
    <x v="4"/>
    <x v="2"/>
    <n v="307"/>
  </r>
  <r>
    <x v="4"/>
    <x v="0"/>
    <x v="3"/>
    <n v="1853"/>
  </r>
  <r>
    <x v="4"/>
    <x v="1"/>
    <x v="3"/>
    <n v="2043"/>
  </r>
  <r>
    <x v="4"/>
    <x v="2"/>
    <x v="3"/>
    <n v="1905"/>
  </r>
  <r>
    <x v="4"/>
    <x v="3"/>
    <x v="3"/>
    <n v="2170"/>
  </r>
  <r>
    <x v="4"/>
    <x v="4"/>
    <x v="3"/>
    <n v="2181"/>
  </r>
  <r>
    <x v="5"/>
    <x v="0"/>
    <x v="0"/>
    <n v="801"/>
  </r>
  <r>
    <x v="5"/>
    <x v="1"/>
    <x v="0"/>
    <n v="815"/>
  </r>
  <r>
    <x v="5"/>
    <x v="2"/>
    <x v="0"/>
    <n v="993"/>
  </r>
  <r>
    <x v="5"/>
    <x v="3"/>
    <x v="0"/>
    <n v="995"/>
  </r>
  <r>
    <x v="5"/>
    <x v="4"/>
    <x v="0"/>
    <n v="939"/>
  </r>
  <r>
    <x v="5"/>
    <x v="0"/>
    <x v="1"/>
    <n v="146"/>
  </r>
  <r>
    <x v="5"/>
    <x v="1"/>
    <x v="1"/>
    <n v="43"/>
  </r>
  <r>
    <x v="5"/>
    <x v="2"/>
    <x v="1"/>
    <n v="155"/>
  </r>
  <r>
    <x v="5"/>
    <x v="3"/>
    <x v="1"/>
    <n v="151"/>
  </r>
  <r>
    <x v="5"/>
    <x v="4"/>
    <x v="1"/>
    <n v="115"/>
  </r>
  <r>
    <x v="5"/>
    <x v="0"/>
    <x v="2"/>
    <n v="409"/>
  </r>
  <r>
    <x v="5"/>
    <x v="1"/>
    <x v="2"/>
    <n v="481"/>
  </r>
  <r>
    <x v="5"/>
    <x v="2"/>
    <x v="2"/>
    <n v="394"/>
  </r>
  <r>
    <x v="5"/>
    <x v="3"/>
    <x v="2"/>
    <n v="383"/>
  </r>
  <r>
    <x v="5"/>
    <x v="4"/>
    <x v="2"/>
    <n v="412"/>
  </r>
  <r>
    <x v="5"/>
    <x v="0"/>
    <x v="3"/>
    <n v="1973"/>
  </r>
  <r>
    <x v="5"/>
    <x v="1"/>
    <x v="3"/>
    <n v="2032"/>
  </r>
  <r>
    <x v="5"/>
    <x v="2"/>
    <x v="3"/>
    <n v="1874"/>
  </r>
  <r>
    <x v="5"/>
    <x v="3"/>
    <x v="3"/>
    <n v="2195"/>
  </r>
  <r>
    <x v="5"/>
    <x v="4"/>
    <x v="3"/>
    <n v="2197"/>
  </r>
  <r>
    <x v="6"/>
    <x v="0"/>
    <x v="0"/>
    <n v="1064"/>
  </r>
  <r>
    <x v="6"/>
    <x v="1"/>
    <x v="0"/>
    <n v="953"/>
  </r>
  <r>
    <x v="6"/>
    <x v="2"/>
    <x v="0"/>
    <n v="804"/>
  </r>
  <r>
    <x v="6"/>
    <x v="3"/>
    <x v="0"/>
    <n v="987"/>
  </r>
  <r>
    <x v="6"/>
    <x v="4"/>
    <x v="0"/>
    <n v="936"/>
  </r>
  <r>
    <x v="6"/>
    <x v="0"/>
    <x v="1"/>
    <n v="172"/>
  </r>
  <r>
    <x v="6"/>
    <x v="1"/>
    <x v="1"/>
    <n v="180"/>
  </r>
  <r>
    <x v="6"/>
    <x v="2"/>
    <x v="1"/>
    <n v="161"/>
  </r>
  <r>
    <x v="6"/>
    <x v="3"/>
    <x v="1"/>
    <n v="102"/>
  </r>
  <r>
    <x v="6"/>
    <x v="4"/>
    <x v="1"/>
    <n v="48"/>
  </r>
  <r>
    <x v="6"/>
    <x v="0"/>
    <x v="2"/>
    <n v="411"/>
  </r>
  <r>
    <x v="6"/>
    <x v="1"/>
    <x v="2"/>
    <n v="307"/>
  </r>
  <r>
    <x v="6"/>
    <x v="2"/>
    <x v="2"/>
    <n v="329"/>
  </r>
  <r>
    <x v="6"/>
    <x v="3"/>
    <x v="2"/>
    <n v="474"/>
  </r>
  <r>
    <x v="6"/>
    <x v="4"/>
    <x v="2"/>
    <n v="349"/>
  </r>
  <r>
    <x v="6"/>
    <x v="0"/>
    <x v="3"/>
    <n v="2046"/>
  </r>
  <r>
    <x v="6"/>
    <x v="1"/>
    <x v="3"/>
    <n v="2131"/>
  </r>
  <r>
    <x v="6"/>
    <x v="2"/>
    <x v="3"/>
    <n v="2028"/>
  </r>
  <r>
    <x v="6"/>
    <x v="3"/>
    <x v="3"/>
    <n v="2112"/>
  </r>
  <r>
    <x v="6"/>
    <x v="4"/>
    <x v="3"/>
    <n v="2197"/>
  </r>
  <r>
    <x v="7"/>
    <x v="0"/>
    <x v="0"/>
    <n v="805"/>
  </r>
  <r>
    <x v="7"/>
    <x v="1"/>
    <x v="0"/>
    <n v="918"/>
  </r>
  <r>
    <x v="7"/>
    <x v="2"/>
    <x v="0"/>
    <n v="988"/>
  </r>
  <r>
    <x v="7"/>
    <x v="2"/>
    <x v="0"/>
    <n v="1031"/>
  </r>
  <r>
    <x v="7"/>
    <x v="3"/>
    <x v="0"/>
    <n v="848"/>
  </r>
  <r>
    <x v="7"/>
    <x v="4"/>
    <x v="0"/>
    <n v="1081"/>
  </r>
  <r>
    <x v="7"/>
    <x v="0"/>
    <x v="1"/>
    <n v="46"/>
  </r>
  <r>
    <x v="7"/>
    <x v="1"/>
    <x v="1"/>
    <n v="116"/>
  </r>
  <r>
    <x v="7"/>
    <x v="2"/>
    <x v="1"/>
    <n v="60"/>
  </r>
  <r>
    <x v="7"/>
    <x v="2"/>
    <x v="1"/>
    <n v="25"/>
  </r>
  <r>
    <x v="7"/>
    <x v="3"/>
    <x v="1"/>
    <n v="46"/>
  </r>
  <r>
    <x v="7"/>
    <x v="4"/>
    <x v="1"/>
    <n v="107"/>
  </r>
  <r>
    <x v="7"/>
    <x v="0"/>
    <x v="2"/>
    <n v="403"/>
  </r>
  <r>
    <x v="7"/>
    <x v="1"/>
    <x v="2"/>
    <n v="364"/>
  </r>
  <r>
    <x v="7"/>
    <x v="2"/>
    <x v="2"/>
    <n v="435"/>
  </r>
  <r>
    <x v="7"/>
    <x v="2"/>
    <x v="2"/>
    <n v="303"/>
  </r>
  <r>
    <x v="7"/>
    <x v="3"/>
    <x v="2"/>
    <n v="327"/>
  </r>
  <r>
    <x v="7"/>
    <x v="4"/>
    <x v="2"/>
    <n v="344"/>
  </r>
  <r>
    <x v="7"/>
    <x v="0"/>
    <x v="3"/>
    <n v="2114"/>
  </r>
  <r>
    <x v="7"/>
    <x v="1"/>
    <x v="3"/>
    <n v="2117"/>
  </r>
  <r>
    <x v="7"/>
    <x v="2"/>
    <x v="3"/>
    <n v="1874"/>
  </r>
  <r>
    <x v="7"/>
    <x v="2"/>
    <x v="3"/>
    <n v="2037"/>
  </r>
  <r>
    <x v="7"/>
    <x v="3"/>
    <x v="3"/>
    <n v="2125"/>
  </r>
  <r>
    <x v="7"/>
    <x v="4"/>
    <x v="3"/>
    <n v="1842"/>
  </r>
  <r>
    <x v="8"/>
    <x v="0"/>
    <x v="0"/>
    <n v="1179"/>
  </r>
  <r>
    <x v="8"/>
    <x v="1"/>
    <x v="0"/>
    <n v="956"/>
  </r>
  <r>
    <x v="8"/>
    <x v="3"/>
    <x v="0"/>
    <n v="1011"/>
  </r>
  <r>
    <x v="8"/>
    <x v="4"/>
    <x v="0"/>
    <n v="1135"/>
  </r>
  <r>
    <x v="8"/>
    <x v="0"/>
    <x v="1"/>
    <n v="79"/>
  </r>
  <r>
    <x v="8"/>
    <x v="1"/>
    <x v="1"/>
    <n v="156"/>
  </r>
  <r>
    <x v="8"/>
    <x v="3"/>
    <x v="1"/>
    <n v="43"/>
  </r>
  <r>
    <x v="8"/>
    <x v="4"/>
    <x v="1"/>
    <n v="9"/>
  </r>
  <r>
    <x v="8"/>
    <x v="0"/>
    <x v="2"/>
    <n v="491"/>
  </r>
  <r>
    <x v="8"/>
    <x v="1"/>
    <x v="2"/>
    <n v="329"/>
  </r>
  <r>
    <x v="8"/>
    <x v="3"/>
    <x v="2"/>
    <n v="362"/>
  </r>
  <r>
    <x v="8"/>
    <x v="4"/>
    <x v="2"/>
    <n v="420"/>
  </r>
  <r>
    <x v="8"/>
    <x v="0"/>
    <x v="3"/>
    <n v="2050"/>
  </r>
  <r>
    <x v="8"/>
    <x v="1"/>
    <x v="3"/>
    <n v="1838"/>
  </r>
  <r>
    <x v="8"/>
    <x v="3"/>
    <x v="3"/>
    <n v="1954"/>
  </r>
  <r>
    <x v="8"/>
    <x v="4"/>
    <x v="3"/>
    <n v="2033"/>
  </r>
  <r>
    <x v="9"/>
    <x v="0"/>
    <x v="0"/>
    <n v="994"/>
  </r>
  <r>
    <x v="9"/>
    <x v="1"/>
    <x v="0"/>
    <n v="1092"/>
  </r>
  <r>
    <x v="9"/>
    <x v="2"/>
    <x v="0"/>
    <n v="811"/>
  </r>
  <r>
    <x v="9"/>
    <x v="3"/>
    <x v="0"/>
    <n v="1176"/>
  </r>
  <r>
    <x v="9"/>
    <x v="4"/>
    <x v="0"/>
    <n v="1162"/>
  </r>
  <r>
    <x v="9"/>
    <x v="0"/>
    <x v="1"/>
    <n v="53"/>
  </r>
  <r>
    <x v="9"/>
    <x v="1"/>
    <x v="1"/>
    <n v="74"/>
  </r>
  <r>
    <x v="9"/>
    <x v="2"/>
    <x v="1"/>
    <n v="127"/>
  </r>
  <r>
    <x v="9"/>
    <x v="3"/>
    <x v="1"/>
    <n v="194"/>
  </r>
  <r>
    <x v="9"/>
    <x v="4"/>
    <x v="1"/>
    <n v="35"/>
  </r>
  <r>
    <x v="9"/>
    <x v="0"/>
    <x v="2"/>
    <n v="314"/>
  </r>
  <r>
    <x v="9"/>
    <x v="1"/>
    <x v="2"/>
    <n v="438"/>
  </r>
  <r>
    <x v="9"/>
    <x v="2"/>
    <x v="2"/>
    <n v="391"/>
  </r>
  <r>
    <x v="9"/>
    <x v="3"/>
    <x v="2"/>
    <n v="435"/>
  </r>
  <r>
    <x v="9"/>
    <x v="4"/>
    <x v="2"/>
    <n v="340"/>
  </r>
  <r>
    <x v="9"/>
    <x v="0"/>
    <x v="3"/>
    <n v="1971"/>
  </r>
  <r>
    <x v="9"/>
    <x v="1"/>
    <x v="3"/>
    <n v="2175"/>
  </r>
  <r>
    <x v="9"/>
    <x v="2"/>
    <x v="3"/>
    <n v="1993"/>
  </r>
  <r>
    <x v="9"/>
    <x v="3"/>
    <x v="3"/>
    <n v="1980"/>
  </r>
  <r>
    <x v="9"/>
    <x v="4"/>
    <x v="3"/>
    <n v="2011"/>
  </r>
  <r>
    <x v="10"/>
    <x v="0"/>
    <x v="0"/>
    <n v="1012"/>
  </r>
  <r>
    <x v="10"/>
    <x v="1"/>
    <x v="0"/>
    <n v="1096"/>
  </r>
  <r>
    <x v="10"/>
    <x v="2"/>
    <x v="0"/>
    <n v="984"/>
  </r>
  <r>
    <x v="10"/>
    <x v="3"/>
    <x v="0"/>
    <n v="939"/>
  </r>
  <r>
    <x v="10"/>
    <x v="4"/>
    <x v="0"/>
    <n v="849"/>
  </r>
  <r>
    <x v="10"/>
    <x v="0"/>
    <x v="1"/>
    <n v="123"/>
  </r>
  <r>
    <x v="10"/>
    <x v="1"/>
    <x v="1"/>
    <n v="136"/>
  </r>
  <r>
    <x v="10"/>
    <x v="2"/>
    <x v="1"/>
    <n v="124"/>
  </r>
  <r>
    <x v="10"/>
    <x v="3"/>
    <x v="1"/>
    <n v="18"/>
  </r>
  <r>
    <x v="10"/>
    <x v="4"/>
    <x v="1"/>
    <n v="48"/>
  </r>
  <r>
    <x v="10"/>
    <x v="0"/>
    <x v="2"/>
    <n v="367"/>
  </r>
  <r>
    <x v="10"/>
    <x v="1"/>
    <x v="2"/>
    <n v="362"/>
  </r>
  <r>
    <x v="10"/>
    <x v="2"/>
    <x v="2"/>
    <n v="419"/>
  </r>
  <r>
    <x v="10"/>
    <x v="3"/>
    <x v="2"/>
    <n v="493"/>
  </r>
  <r>
    <x v="10"/>
    <x v="4"/>
    <x v="2"/>
    <n v="485"/>
  </r>
  <r>
    <x v="10"/>
    <x v="0"/>
    <x v="3"/>
    <n v="2097"/>
  </r>
  <r>
    <x v="10"/>
    <x v="1"/>
    <x v="3"/>
    <n v="2124"/>
  </r>
  <r>
    <x v="10"/>
    <x v="2"/>
    <x v="3"/>
    <n v="1876"/>
  </r>
  <r>
    <x v="10"/>
    <x v="3"/>
    <x v="3"/>
    <n v="2162"/>
  </r>
  <r>
    <x v="10"/>
    <x v="4"/>
    <x v="3"/>
    <n v="1897"/>
  </r>
  <r>
    <x v="11"/>
    <x v="0"/>
    <x v="0"/>
    <n v="1188"/>
  </r>
  <r>
    <x v="11"/>
    <x v="1"/>
    <x v="0"/>
    <n v="1049"/>
  </r>
  <r>
    <x v="11"/>
    <x v="2"/>
    <x v="0"/>
    <n v="1184"/>
  </r>
  <r>
    <x v="11"/>
    <x v="3"/>
    <x v="0"/>
    <n v="840"/>
  </r>
  <r>
    <x v="11"/>
    <x v="4"/>
    <x v="0"/>
    <n v="1192"/>
  </r>
  <r>
    <x v="11"/>
    <x v="0"/>
    <x v="1"/>
    <n v="67"/>
  </r>
  <r>
    <x v="11"/>
    <x v="1"/>
    <x v="1"/>
    <n v="140"/>
  </r>
  <r>
    <x v="11"/>
    <x v="2"/>
    <x v="1"/>
    <n v="199"/>
  </r>
  <r>
    <x v="11"/>
    <x v="3"/>
    <x v="1"/>
    <n v="7"/>
  </r>
  <r>
    <x v="11"/>
    <x v="4"/>
    <x v="1"/>
    <n v="166"/>
  </r>
  <r>
    <x v="11"/>
    <x v="0"/>
    <x v="2"/>
    <n v="407"/>
  </r>
  <r>
    <x v="11"/>
    <x v="1"/>
    <x v="2"/>
    <n v="305"/>
  </r>
  <r>
    <x v="11"/>
    <x v="2"/>
    <x v="2"/>
    <n v="422"/>
  </r>
  <r>
    <x v="11"/>
    <x v="3"/>
    <x v="2"/>
    <n v="485"/>
  </r>
  <r>
    <x v="11"/>
    <x v="4"/>
    <x v="2"/>
    <n v="387"/>
  </r>
  <r>
    <x v="11"/>
    <x v="0"/>
    <x v="3"/>
    <n v="2012"/>
  </r>
  <r>
    <x v="11"/>
    <x v="1"/>
    <x v="3"/>
    <n v="1874"/>
  </r>
  <r>
    <x v="11"/>
    <x v="2"/>
    <x v="3"/>
    <n v="1934"/>
  </r>
  <r>
    <x v="11"/>
    <x v="3"/>
    <x v="3"/>
    <n v="1830"/>
  </r>
  <r>
    <x v="11"/>
    <x v="4"/>
    <x v="3"/>
    <n v="20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B8E63-6A5E-450E-B067-1FCA4347A57D}" name="数据透视表1" cacheId="3" applyNumberFormats="0" applyBorderFormats="0" applyFontFormats="0" applyPatternFormats="0" applyAlignmentFormats="0" applyWidthHeightFormats="1" dataCaption="值" updatedVersion="6" minRefreshableVersion="5" useAutoFormatting="1" rowGrandTotals="0" colGrandTotals="0" itemPrintTitles="1" createdVersion="6" indent="0" outline="1" outlineData="1" multipleFieldFilters="0" chartFormat="8">
  <location ref="L6:P12" firstHeaderRow="1" firstDataRow="2" firstDataCol="1"/>
  <pivotFields count="4">
    <pivotField numFmtId="57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howAll="0" defaultSubtotal="0">
      <items count="5">
        <item x="3"/>
        <item x="2"/>
        <item x="1"/>
        <item x="4"/>
        <item x="0"/>
      </items>
    </pivotField>
    <pivotField axis="axisCol" showAll="0" defaultSubtotal="0">
      <items count="4">
        <item x="0"/>
        <item x="2"/>
        <item x="1"/>
        <item x="3"/>
      </items>
    </pivotField>
    <pivotField dataField="1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求和项:消费总额" fld="3" baseField="0" baseItem="0"/>
  </dataFields>
  <chartFormats count="15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员工" xr10:uid="{43739706-63F5-4D84-9056-B05362580B4C}" sourceName="员工">
  <pivotTables>
    <pivotTable tabId="4" name="数据透视表1"/>
  </pivotTables>
  <data>
    <tabular pivotCacheId="2125807709">
      <items count="5">
        <i x="3" s="1"/>
        <i x="2" s="1"/>
        <i x="1" s="1"/>
        <i x="4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消费类型" xr10:uid="{9FDEA332-C130-4FC2-B01C-5131184ED6C3}" sourceName="消费类型">
  <pivotTables>
    <pivotTable tabId="4" name="数据透视表1"/>
  </pivotTables>
  <data>
    <tabular pivotCacheId="2125807709">
      <items count="4">
        <i x="0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员工" xr10:uid="{749F8552-A0B3-48DE-A610-D84459973AE7}" cache="切片器_员工" caption="员工" style="SlicerStyleLight6" rowHeight="209550"/>
  <slicer name="消费类型" xr10:uid="{D93F28DC-EB71-4751-8322-64DE3B812F84}" cache="切片器_消费类型" caption="消费类型" style="SlicerStyleLight4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56F241-E99A-442A-BEE6-6EB58BC709C4}" name="实际消费" displayName="实际消费" ref="A1:D240" totalsRowShown="0">
  <autoFilter ref="A1:D240" xr:uid="{83B54364-76CB-40C4-A5B2-B92B45A8EFDD}"/>
  <sortState xmlns:xlrd2="http://schemas.microsoft.com/office/spreadsheetml/2017/richdata2" ref="A2:D240">
    <sortCondition ref="A1:A240"/>
  </sortState>
  <tableColumns count="4">
    <tableColumn id="1" xr3:uid="{BFE63474-6917-4111-9209-B092ABBE2FA6}" name="月份" dataDxfId="14"/>
    <tableColumn id="2" xr3:uid="{B0313FAD-02E0-4913-B2A8-192869E5B1AF}" name="员工" dataDxfId="13"/>
    <tableColumn id="3" xr3:uid="{8F59EF5F-D96D-41AE-A178-6E8E2373EB8A}" name="消费类型"/>
    <tableColumn id="4" xr3:uid="{249CBC0B-5ECC-49EF-9211-2427C9FF4F4C}" name="消费总额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8C3A90-A341-4510-90B8-1C949CE9D4A0}" name="成本" displayName="成本" ref="A1:B5" totalsRowShown="0">
  <autoFilter ref="A1:B5" xr:uid="{782653BC-2699-4530-8123-0ADFA417741F}"/>
  <tableColumns count="2">
    <tableColumn id="1" xr3:uid="{10B19566-A574-4A63-B213-87F4AC690E93}" name="消费类型" dataDxfId="11"/>
    <tableColumn id="2" xr3:uid="{1F9CF1CF-E228-48DE-B7F6-251231586535}" name="计划成本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507C50-210B-4EB4-B4A6-53FCF783C1B0}" name="计算" displayName="计算" ref="B5:E17" totalsRowShown="0" headerRowDxfId="9">
  <autoFilter ref="B5:E17" xr:uid="{FA73DB03-D74B-48F8-A9BF-2724471CB2AA}"/>
  <tableColumns count="4">
    <tableColumn id="1" xr3:uid="{CB01174D-3069-413A-85C6-3D2F2247ECF9}" name="月份" dataDxfId="8"/>
    <tableColumn id="2" xr3:uid="{88BC3643-4345-4B04-A4F8-FC67396A9ABF}" name="实际消费" dataDxfId="7">
      <calculatedColumnFormula>SUMIF(实际消费!A:A,计算!B6,实际消费!D:D)</calculatedColumnFormula>
    </tableColumn>
    <tableColumn id="3" xr3:uid="{70311108-D143-4C6E-A5A3-7D1D07A4610D}" name="计划成本" dataDxfId="6">
      <calculatedColumnFormula>SUM(成本[[#All],[计划成本]])*COUNTA(员工[员工])</calculatedColumnFormula>
    </tableColumn>
    <tableColumn id="4" xr3:uid="{CFBE488D-9355-47E7-B356-89ECA845D6D0}" name="超额">
      <calculatedColumnFormula>D6-C6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EEAD08-E3DB-496E-BFB2-91EFBE81FD06}" name="员工" displayName="员工" ref="A1:A6" totalsRowShown="0" headerRowDxfId="5" dataDxfId="4">
  <autoFilter ref="A1:A6" xr:uid="{7B277BD7-E562-448E-B8DF-073FA011FCDB}"/>
  <tableColumns count="1">
    <tableColumn id="1" xr3:uid="{58447368-F0ED-48C4-AAD1-7098C3519353}" name="员工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B529DE-B342-4E68-B886-C24EBE48A7E7}" name="表5" displayName="表5" ref="C2:D15" totalsRowShown="0" headerRowDxfId="2">
  <autoFilter ref="C2:D15" xr:uid="{E7DBD9B9-A805-4844-B9C0-A934CD3EDF41}"/>
  <tableColumns count="2">
    <tableColumn id="1" xr3:uid="{6981ADA4-89C3-480C-9462-AC4D6AEC93A1}" name="INDEX" dataDxfId="1"/>
    <tableColumn id="2" xr3:uid="{011AF8AA-DE63-456A-877F-6C534F0C5C87}" name="月份显示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月份" xr10:uid="{0F672568-251A-4037-B175-BBEC1447CC24}" sourceName="月份">
  <pivotTables>
    <pivotTable tabId="4" name="数据透视表1"/>
  </pivotTables>
  <state minimalRefreshVersion="6" lastRefreshVersion="6" pivotCacheId="2125807709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月份" xr10:uid="{4320A93F-F8D6-4FD7-AC06-DB17B5B2B976}" cache="NativeTimeline_月份" caption="月份" level="2" selectionLevel="2" scrollPosition="2018-06-29T00:00:00" style="TimeSlicerStyleDark6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A033-1BD5-44F9-8937-1CCABF1C8A0F}">
  <sheetPr codeName="Sheet1"/>
  <dimension ref="A1:D240"/>
  <sheetViews>
    <sheetView workbookViewId="0">
      <selection activeCell="G8" sqref="G8"/>
    </sheetView>
  </sheetViews>
  <sheetFormatPr defaultRowHeight="14.25" x14ac:dyDescent="0.2"/>
  <cols>
    <col min="1" max="1" width="11.375" style="1" bestFit="1" customWidth="1"/>
    <col min="2" max="2" width="11.25" style="1" bestFit="1" customWidth="1"/>
    <col min="3" max="3" width="14" style="1" bestFit="1" customWidth="1"/>
    <col min="4" max="4" width="11.5" style="3" bestFit="1" customWidth="1"/>
    <col min="5" max="9" width="9" style="1"/>
    <col min="10" max="10" width="14" style="1" bestFit="1" customWidth="1"/>
    <col min="11" max="16384" width="9" style="1"/>
  </cols>
  <sheetData>
    <row r="1" spans="1:4" x14ac:dyDescent="0.2">
      <c r="A1" s="1" t="s">
        <v>7</v>
      </c>
      <c r="B1" s="1" t="s">
        <v>8</v>
      </c>
      <c r="C1" s="1" t="s">
        <v>9</v>
      </c>
      <c r="D1" s="3" t="s">
        <v>10</v>
      </c>
    </row>
    <row r="2" spans="1:4" x14ac:dyDescent="0.2">
      <c r="A2" s="2">
        <v>43101</v>
      </c>
      <c r="B2" s="1" t="s">
        <v>0</v>
      </c>
      <c r="C2" s="1" t="s">
        <v>11</v>
      </c>
      <c r="D2" s="3">
        <v>1160</v>
      </c>
    </row>
    <row r="3" spans="1:4" x14ac:dyDescent="0.2">
      <c r="A3" s="2">
        <v>43101</v>
      </c>
      <c r="B3" s="1" t="s">
        <v>1</v>
      </c>
      <c r="C3" s="1" t="s">
        <v>11</v>
      </c>
      <c r="D3" s="3">
        <v>950</v>
      </c>
    </row>
    <row r="4" spans="1:4" x14ac:dyDescent="0.2">
      <c r="A4" s="2">
        <v>43101</v>
      </c>
      <c r="B4" s="1" t="s">
        <v>2</v>
      </c>
      <c r="C4" s="1" t="s">
        <v>11</v>
      </c>
      <c r="D4" s="3">
        <v>1181</v>
      </c>
    </row>
    <row r="5" spans="1:4" x14ac:dyDescent="0.2">
      <c r="A5" s="2">
        <v>43101</v>
      </c>
      <c r="B5" s="1" t="s">
        <v>3</v>
      </c>
      <c r="C5" s="1" t="s">
        <v>11</v>
      </c>
      <c r="D5" s="3">
        <v>1042</v>
      </c>
    </row>
    <row r="6" spans="1:4" x14ac:dyDescent="0.2">
      <c r="A6" s="2">
        <v>43101</v>
      </c>
      <c r="B6" s="1" t="s">
        <v>4</v>
      </c>
      <c r="C6" s="1" t="s">
        <v>11</v>
      </c>
      <c r="D6" s="3">
        <v>987</v>
      </c>
    </row>
    <row r="7" spans="1:4" x14ac:dyDescent="0.2">
      <c r="A7" s="2">
        <v>43101</v>
      </c>
      <c r="B7" s="1" t="s">
        <v>0</v>
      </c>
      <c r="C7" s="1" t="s">
        <v>5</v>
      </c>
      <c r="D7" s="3">
        <v>60</v>
      </c>
    </row>
    <row r="8" spans="1:4" x14ac:dyDescent="0.2">
      <c r="A8" s="2">
        <v>43101</v>
      </c>
      <c r="B8" s="1" t="s">
        <v>1</v>
      </c>
      <c r="C8" s="1" t="s">
        <v>5</v>
      </c>
      <c r="D8" s="3">
        <v>60</v>
      </c>
    </row>
    <row r="9" spans="1:4" x14ac:dyDescent="0.2">
      <c r="A9" s="2">
        <v>43101</v>
      </c>
      <c r="B9" s="1" t="s">
        <v>2</v>
      </c>
      <c r="C9" s="1" t="s">
        <v>5</v>
      </c>
      <c r="D9" s="3">
        <v>194</v>
      </c>
    </row>
    <row r="10" spans="1:4" x14ac:dyDescent="0.2">
      <c r="A10" s="2">
        <v>43101</v>
      </c>
      <c r="B10" s="1" t="s">
        <v>3</v>
      </c>
      <c r="C10" s="1" t="s">
        <v>5</v>
      </c>
      <c r="D10" s="3">
        <v>118</v>
      </c>
    </row>
    <row r="11" spans="1:4" x14ac:dyDescent="0.2">
      <c r="A11" s="2">
        <v>43101</v>
      </c>
      <c r="B11" s="1" t="s">
        <v>4</v>
      </c>
      <c r="C11" s="1" t="s">
        <v>5</v>
      </c>
      <c r="D11" s="3">
        <v>135</v>
      </c>
    </row>
    <row r="12" spans="1:4" x14ac:dyDescent="0.2">
      <c r="A12" s="2">
        <v>43101</v>
      </c>
      <c r="B12" s="1" t="s">
        <v>0</v>
      </c>
      <c r="C12" s="1" t="s">
        <v>6</v>
      </c>
      <c r="D12" s="3">
        <v>491</v>
      </c>
    </row>
    <row r="13" spans="1:4" x14ac:dyDescent="0.2">
      <c r="A13" s="2">
        <v>43101</v>
      </c>
      <c r="B13" s="1" t="s">
        <v>1</v>
      </c>
      <c r="C13" s="1" t="s">
        <v>6</v>
      </c>
      <c r="D13" s="3">
        <v>368</v>
      </c>
    </row>
    <row r="14" spans="1:4" x14ac:dyDescent="0.2">
      <c r="A14" s="2">
        <v>43101</v>
      </c>
      <c r="B14" s="1" t="s">
        <v>2</v>
      </c>
      <c r="C14" s="1" t="s">
        <v>6</v>
      </c>
      <c r="D14" s="3">
        <v>352</v>
      </c>
    </row>
    <row r="15" spans="1:4" x14ac:dyDescent="0.2">
      <c r="A15" s="2">
        <v>43101</v>
      </c>
      <c r="B15" s="1" t="s">
        <v>3</v>
      </c>
      <c r="C15" s="1" t="s">
        <v>6</v>
      </c>
      <c r="D15" s="3">
        <v>404</v>
      </c>
    </row>
    <row r="16" spans="1:4" x14ac:dyDescent="0.2">
      <c r="A16" s="2">
        <v>43101</v>
      </c>
      <c r="B16" s="1" t="s">
        <v>4</v>
      </c>
      <c r="C16" s="1" t="s">
        <v>6</v>
      </c>
      <c r="D16" s="3">
        <v>474</v>
      </c>
    </row>
    <row r="17" spans="1:4" x14ac:dyDescent="0.2">
      <c r="A17" s="2">
        <v>43101</v>
      </c>
      <c r="B17" s="1" t="s">
        <v>0</v>
      </c>
      <c r="C17" s="1" t="s">
        <v>12</v>
      </c>
      <c r="D17" s="3">
        <v>2075</v>
      </c>
    </row>
    <row r="18" spans="1:4" x14ac:dyDescent="0.2">
      <c r="A18" s="2">
        <v>43101</v>
      </c>
      <c r="B18" s="1" t="s">
        <v>1</v>
      </c>
      <c r="C18" s="1" t="s">
        <v>12</v>
      </c>
      <c r="D18" s="3">
        <v>2113</v>
      </c>
    </row>
    <row r="19" spans="1:4" x14ac:dyDescent="0.2">
      <c r="A19" s="2">
        <v>43101</v>
      </c>
      <c r="B19" s="1" t="s">
        <v>2</v>
      </c>
      <c r="C19" s="1" t="s">
        <v>12</v>
      </c>
      <c r="D19" s="3">
        <v>1886</v>
      </c>
    </row>
    <row r="20" spans="1:4" x14ac:dyDescent="0.2">
      <c r="A20" s="2">
        <v>43101</v>
      </c>
      <c r="B20" s="1" t="s">
        <v>4</v>
      </c>
      <c r="C20" s="1" t="s">
        <v>12</v>
      </c>
      <c r="D20" s="3">
        <v>1961</v>
      </c>
    </row>
    <row r="21" spans="1:4" x14ac:dyDescent="0.2">
      <c r="A21" s="2">
        <v>43132</v>
      </c>
      <c r="B21" s="1" t="s">
        <v>0</v>
      </c>
      <c r="C21" s="1" t="s">
        <v>11</v>
      </c>
      <c r="D21" s="3">
        <v>1066</v>
      </c>
    </row>
    <row r="22" spans="1:4" x14ac:dyDescent="0.2">
      <c r="A22" s="2">
        <v>43132</v>
      </c>
      <c r="B22" s="1" t="s">
        <v>1</v>
      </c>
      <c r="C22" s="1" t="s">
        <v>11</v>
      </c>
      <c r="D22" s="3">
        <v>1180</v>
      </c>
    </row>
    <row r="23" spans="1:4" x14ac:dyDescent="0.2">
      <c r="A23" s="2">
        <v>43132</v>
      </c>
      <c r="B23" s="1" t="s">
        <v>2</v>
      </c>
      <c r="C23" s="1" t="s">
        <v>11</v>
      </c>
      <c r="D23" s="3">
        <v>1076</v>
      </c>
    </row>
    <row r="24" spans="1:4" x14ac:dyDescent="0.2">
      <c r="A24" s="2">
        <v>43132</v>
      </c>
      <c r="B24" s="1" t="s">
        <v>3</v>
      </c>
      <c r="C24" s="1" t="s">
        <v>11</v>
      </c>
      <c r="D24" s="3">
        <v>1049</v>
      </c>
    </row>
    <row r="25" spans="1:4" x14ac:dyDescent="0.2">
      <c r="A25" s="2">
        <v>43132</v>
      </c>
      <c r="B25" s="1" t="s">
        <v>4</v>
      </c>
      <c r="C25" s="1" t="s">
        <v>11</v>
      </c>
      <c r="D25" s="3">
        <v>1175</v>
      </c>
    </row>
    <row r="26" spans="1:4" x14ac:dyDescent="0.2">
      <c r="A26" s="2">
        <v>43132</v>
      </c>
      <c r="B26" s="1" t="s">
        <v>0</v>
      </c>
      <c r="C26" s="1" t="s">
        <v>5</v>
      </c>
      <c r="D26" s="3">
        <v>116</v>
      </c>
    </row>
    <row r="27" spans="1:4" x14ac:dyDescent="0.2">
      <c r="A27" s="2">
        <v>43132</v>
      </c>
      <c r="B27" s="1" t="s">
        <v>1</v>
      </c>
      <c r="C27" s="1" t="s">
        <v>5</v>
      </c>
      <c r="D27" s="3">
        <v>14</v>
      </c>
    </row>
    <row r="28" spans="1:4" x14ac:dyDescent="0.2">
      <c r="A28" s="2">
        <v>43132</v>
      </c>
      <c r="B28" s="1" t="s">
        <v>2</v>
      </c>
      <c r="C28" s="1" t="s">
        <v>5</v>
      </c>
      <c r="D28" s="3">
        <v>44</v>
      </c>
    </row>
    <row r="29" spans="1:4" x14ac:dyDescent="0.2">
      <c r="A29" s="2">
        <v>43132</v>
      </c>
      <c r="B29" s="1" t="s">
        <v>3</v>
      </c>
      <c r="C29" s="1" t="s">
        <v>5</v>
      </c>
      <c r="D29" s="3">
        <v>117</v>
      </c>
    </row>
    <row r="30" spans="1:4" x14ac:dyDescent="0.2">
      <c r="A30" s="2">
        <v>43132</v>
      </c>
      <c r="B30" s="1" t="s">
        <v>4</v>
      </c>
      <c r="C30" s="1" t="s">
        <v>5</v>
      </c>
      <c r="D30" s="3">
        <v>453</v>
      </c>
    </row>
    <row r="31" spans="1:4" x14ac:dyDescent="0.2">
      <c r="A31" s="2">
        <v>43132</v>
      </c>
      <c r="B31" s="1" t="s">
        <v>0</v>
      </c>
      <c r="C31" s="1" t="s">
        <v>6</v>
      </c>
      <c r="D31" s="3">
        <v>329</v>
      </c>
    </row>
    <row r="32" spans="1:4" x14ac:dyDescent="0.2">
      <c r="A32" s="2">
        <v>43132</v>
      </c>
      <c r="B32" s="1" t="s">
        <v>1</v>
      </c>
      <c r="C32" s="1" t="s">
        <v>6</v>
      </c>
      <c r="D32" s="3">
        <v>475</v>
      </c>
    </row>
    <row r="33" spans="1:4" x14ac:dyDescent="0.2">
      <c r="A33" s="2">
        <v>43132</v>
      </c>
      <c r="B33" s="1" t="s">
        <v>2</v>
      </c>
      <c r="C33" s="1" t="s">
        <v>6</v>
      </c>
      <c r="D33" s="3">
        <v>302</v>
      </c>
    </row>
    <row r="34" spans="1:4" x14ac:dyDescent="0.2">
      <c r="A34" s="2">
        <v>43132</v>
      </c>
      <c r="B34" s="1" t="s">
        <v>3</v>
      </c>
      <c r="C34" s="1" t="s">
        <v>6</v>
      </c>
      <c r="D34" s="3">
        <v>308</v>
      </c>
    </row>
    <row r="35" spans="1:4" x14ac:dyDescent="0.2">
      <c r="A35" s="2">
        <v>43132</v>
      </c>
      <c r="B35" s="1" t="s">
        <v>4</v>
      </c>
      <c r="C35" s="1" t="s">
        <v>6</v>
      </c>
      <c r="D35" s="3">
        <v>386</v>
      </c>
    </row>
    <row r="36" spans="1:4" x14ac:dyDescent="0.2">
      <c r="A36" s="2">
        <v>43132</v>
      </c>
      <c r="B36" s="1" t="s">
        <v>0</v>
      </c>
      <c r="C36" s="1" t="s">
        <v>12</v>
      </c>
      <c r="D36" s="3">
        <v>2017</v>
      </c>
    </row>
    <row r="37" spans="1:4" x14ac:dyDescent="0.2">
      <c r="A37" s="2">
        <v>43132</v>
      </c>
      <c r="B37" s="1" t="s">
        <v>1</v>
      </c>
      <c r="C37" s="1" t="s">
        <v>12</v>
      </c>
      <c r="D37" s="3">
        <v>2108</v>
      </c>
    </row>
    <row r="38" spans="1:4" x14ac:dyDescent="0.2">
      <c r="A38" s="2">
        <v>43132</v>
      </c>
      <c r="B38" s="1" t="s">
        <v>2</v>
      </c>
      <c r="C38" s="1" t="s">
        <v>12</v>
      </c>
      <c r="D38" s="3">
        <v>1920</v>
      </c>
    </row>
    <row r="39" spans="1:4" x14ac:dyDescent="0.2">
      <c r="A39" s="2">
        <v>43132</v>
      </c>
      <c r="B39" s="1" t="s">
        <v>3</v>
      </c>
      <c r="C39" s="1" t="s">
        <v>12</v>
      </c>
      <c r="D39" s="3">
        <v>1928</v>
      </c>
    </row>
    <row r="40" spans="1:4" x14ac:dyDescent="0.2">
      <c r="A40" s="2">
        <v>43132</v>
      </c>
      <c r="B40" s="1" t="s">
        <v>4</v>
      </c>
      <c r="C40" s="1" t="s">
        <v>12</v>
      </c>
      <c r="D40" s="3">
        <v>2026</v>
      </c>
    </row>
    <row r="41" spans="1:4" x14ac:dyDescent="0.2">
      <c r="A41" s="2">
        <v>43160</v>
      </c>
      <c r="B41" s="1" t="s">
        <v>0</v>
      </c>
      <c r="C41" s="1" t="s">
        <v>11</v>
      </c>
      <c r="D41" s="3">
        <v>914</v>
      </c>
    </row>
    <row r="42" spans="1:4" x14ac:dyDescent="0.2">
      <c r="A42" s="2">
        <v>43160</v>
      </c>
      <c r="B42" s="1" t="s">
        <v>1</v>
      </c>
      <c r="C42" s="1" t="s">
        <v>11</v>
      </c>
      <c r="D42" s="3">
        <v>900</v>
      </c>
    </row>
    <row r="43" spans="1:4" x14ac:dyDescent="0.2">
      <c r="A43" s="2">
        <v>43160</v>
      </c>
      <c r="B43" s="1" t="s">
        <v>2</v>
      </c>
      <c r="C43" s="1" t="s">
        <v>11</v>
      </c>
      <c r="D43" s="3">
        <v>822</v>
      </c>
    </row>
    <row r="44" spans="1:4" x14ac:dyDescent="0.2">
      <c r="A44" s="2">
        <v>43160</v>
      </c>
      <c r="B44" s="1" t="s">
        <v>3</v>
      </c>
      <c r="C44" s="1" t="s">
        <v>11</v>
      </c>
      <c r="D44" s="3">
        <v>900</v>
      </c>
    </row>
    <row r="45" spans="1:4" x14ac:dyDescent="0.2">
      <c r="A45" s="2">
        <v>43160</v>
      </c>
      <c r="B45" s="1" t="s">
        <v>4</v>
      </c>
      <c r="C45" s="1" t="s">
        <v>11</v>
      </c>
      <c r="D45" s="3">
        <v>1143</v>
      </c>
    </row>
    <row r="46" spans="1:4" x14ac:dyDescent="0.2">
      <c r="A46" s="2">
        <v>43160</v>
      </c>
      <c r="B46" s="1" t="s">
        <v>0</v>
      </c>
      <c r="C46" s="1" t="s">
        <v>5</v>
      </c>
      <c r="D46" s="3">
        <v>64</v>
      </c>
    </row>
    <row r="47" spans="1:4" x14ac:dyDescent="0.2">
      <c r="A47" s="2">
        <v>43160</v>
      </c>
      <c r="B47" s="1" t="s">
        <v>1</v>
      </c>
      <c r="C47" s="1" t="s">
        <v>5</v>
      </c>
      <c r="D47" s="3">
        <v>194</v>
      </c>
    </row>
    <row r="48" spans="1:4" x14ac:dyDescent="0.2">
      <c r="A48" s="2">
        <v>43160</v>
      </c>
      <c r="B48" s="1" t="s">
        <v>2</v>
      </c>
      <c r="C48" s="1" t="s">
        <v>5</v>
      </c>
      <c r="D48" s="3">
        <v>197</v>
      </c>
    </row>
    <row r="49" spans="1:4" x14ac:dyDescent="0.2">
      <c r="A49" s="2">
        <v>43160</v>
      </c>
      <c r="B49" s="1" t="s">
        <v>3</v>
      </c>
      <c r="C49" s="1" t="s">
        <v>5</v>
      </c>
      <c r="D49" s="3">
        <v>175</v>
      </c>
    </row>
    <row r="50" spans="1:4" x14ac:dyDescent="0.2">
      <c r="A50" s="2">
        <v>43160</v>
      </c>
      <c r="B50" s="1" t="s">
        <v>4</v>
      </c>
      <c r="C50" s="1" t="s">
        <v>5</v>
      </c>
      <c r="D50" s="3">
        <v>95</v>
      </c>
    </row>
    <row r="51" spans="1:4" x14ac:dyDescent="0.2">
      <c r="A51" s="2">
        <v>43160</v>
      </c>
      <c r="B51" s="1" t="s">
        <v>0</v>
      </c>
      <c r="C51" s="1" t="s">
        <v>6</v>
      </c>
      <c r="D51" s="3">
        <v>338</v>
      </c>
    </row>
    <row r="52" spans="1:4" x14ac:dyDescent="0.2">
      <c r="A52" s="2">
        <v>43160</v>
      </c>
      <c r="B52" s="1" t="s">
        <v>1</v>
      </c>
      <c r="C52" s="1" t="s">
        <v>6</v>
      </c>
      <c r="D52" s="3">
        <v>448</v>
      </c>
    </row>
    <row r="53" spans="1:4" x14ac:dyDescent="0.2">
      <c r="A53" s="2">
        <v>43160</v>
      </c>
      <c r="B53" s="1" t="s">
        <v>2</v>
      </c>
      <c r="C53" s="1" t="s">
        <v>6</v>
      </c>
      <c r="D53" s="3">
        <v>459</v>
      </c>
    </row>
    <row r="54" spans="1:4" x14ac:dyDescent="0.2">
      <c r="A54" s="2">
        <v>43160</v>
      </c>
      <c r="B54" s="1" t="s">
        <v>3</v>
      </c>
      <c r="C54" s="1" t="s">
        <v>6</v>
      </c>
      <c r="D54" s="3">
        <v>387</v>
      </c>
    </row>
    <row r="55" spans="1:4" x14ac:dyDescent="0.2">
      <c r="A55" s="2">
        <v>43160</v>
      </c>
      <c r="B55" s="1" t="s">
        <v>4</v>
      </c>
      <c r="C55" s="1" t="s">
        <v>6</v>
      </c>
      <c r="D55" s="3">
        <v>346</v>
      </c>
    </row>
    <row r="56" spans="1:4" x14ac:dyDescent="0.2">
      <c r="A56" s="2">
        <v>43160</v>
      </c>
      <c r="B56" s="1" t="s">
        <v>0</v>
      </c>
      <c r="C56" s="1" t="s">
        <v>12</v>
      </c>
      <c r="D56" s="3">
        <v>2067</v>
      </c>
    </row>
    <row r="57" spans="1:4" x14ac:dyDescent="0.2">
      <c r="A57" s="2">
        <v>43160</v>
      </c>
      <c r="B57" s="1" t="s">
        <v>1</v>
      </c>
      <c r="C57" s="1" t="s">
        <v>12</v>
      </c>
      <c r="D57" s="3">
        <v>2060</v>
      </c>
    </row>
    <row r="58" spans="1:4" x14ac:dyDescent="0.2">
      <c r="A58" s="2">
        <v>43160</v>
      </c>
      <c r="B58" s="1" t="s">
        <v>2</v>
      </c>
      <c r="C58" s="1" t="s">
        <v>12</v>
      </c>
      <c r="D58" s="3">
        <v>2084</v>
      </c>
    </row>
    <row r="59" spans="1:4" x14ac:dyDescent="0.2">
      <c r="A59" s="2">
        <v>43160</v>
      </c>
      <c r="B59" s="1" t="s">
        <v>3</v>
      </c>
      <c r="C59" s="1" t="s">
        <v>12</v>
      </c>
      <c r="D59" s="3">
        <v>2100</v>
      </c>
    </row>
    <row r="60" spans="1:4" x14ac:dyDescent="0.2">
      <c r="A60" s="2">
        <v>43160</v>
      </c>
      <c r="B60" s="1" t="s">
        <v>4</v>
      </c>
      <c r="C60" s="1" t="s">
        <v>12</v>
      </c>
      <c r="D60" s="3">
        <v>2182</v>
      </c>
    </row>
    <row r="61" spans="1:4" x14ac:dyDescent="0.2">
      <c r="A61" s="2">
        <v>43191</v>
      </c>
      <c r="B61" s="1" t="s">
        <v>0</v>
      </c>
      <c r="C61" s="1" t="s">
        <v>11</v>
      </c>
      <c r="D61" s="3">
        <v>895</v>
      </c>
    </row>
    <row r="62" spans="1:4" x14ac:dyDescent="0.2">
      <c r="A62" s="2">
        <v>43191</v>
      </c>
      <c r="B62" s="1" t="s">
        <v>1</v>
      </c>
      <c r="C62" s="1" t="s">
        <v>11</v>
      </c>
      <c r="D62" s="3">
        <v>1038</v>
      </c>
    </row>
    <row r="63" spans="1:4" x14ac:dyDescent="0.2">
      <c r="A63" s="2">
        <v>43191</v>
      </c>
      <c r="B63" s="1" t="s">
        <v>2</v>
      </c>
      <c r="C63" s="1" t="s">
        <v>11</v>
      </c>
      <c r="D63" s="3">
        <v>1133</v>
      </c>
    </row>
    <row r="64" spans="1:4" x14ac:dyDescent="0.2">
      <c r="A64" s="2">
        <v>43191</v>
      </c>
      <c r="B64" s="1" t="s">
        <v>3</v>
      </c>
      <c r="C64" s="1" t="s">
        <v>11</v>
      </c>
      <c r="D64" s="3">
        <v>1150</v>
      </c>
    </row>
    <row r="65" spans="1:4" x14ac:dyDescent="0.2">
      <c r="A65" s="2">
        <v>43191</v>
      </c>
      <c r="B65" s="1" t="s">
        <v>4</v>
      </c>
      <c r="C65" s="1" t="s">
        <v>11</v>
      </c>
      <c r="D65" s="3">
        <v>1078</v>
      </c>
    </row>
    <row r="66" spans="1:4" x14ac:dyDescent="0.2">
      <c r="A66" s="2">
        <v>43191</v>
      </c>
      <c r="B66" s="1" t="s">
        <v>0</v>
      </c>
      <c r="C66" s="1" t="s">
        <v>5</v>
      </c>
      <c r="D66" s="3">
        <v>26</v>
      </c>
    </row>
    <row r="67" spans="1:4" x14ac:dyDescent="0.2">
      <c r="A67" s="2">
        <v>43191</v>
      </c>
      <c r="B67" s="1" t="s">
        <v>1</v>
      </c>
      <c r="C67" s="1" t="s">
        <v>5</v>
      </c>
      <c r="D67" s="3">
        <v>179</v>
      </c>
    </row>
    <row r="68" spans="1:4" x14ac:dyDescent="0.2">
      <c r="A68" s="2">
        <v>43191</v>
      </c>
      <c r="B68" s="1" t="s">
        <v>2</v>
      </c>
      <c r="C68" s="1" t="s">
        <v>5</v>
      </c>
      <c r="D68" s="3">
        <v>31</v>
      </c>
    </row>
    <row r="69" spans="1:4" x14ac:dyDescent="0.2">
      <c r="A69" s="2">
        <v>43191</v>
      </c>
      <c r="B69" s="1" t="s">
        <v>3</v>
      </c>
      <c r="C69" s="1" t="s">
        <v>5</v>
      </c>
      <c r="D69" s="3">
        <v>133</v>
      </c>
    </row>
    <row r="70" spans="1:4" x14ac:dyDescent="0.2">
      <c r="A70" s="2">
        <v>43191</v>
      </c>
      <c r="B70" s="1" t="s">
        <v>4</v>
      </c>
      <c r="C70" s="1" t="s">
        <v>5</v>
      </c>
      <c r="D70" s="3">
        <v>187</v>
      </c>
    </row>
    <row r="71" spans="1:4" x14ac:dyDescent="0.2">
      <c r="A71" s="2">
        <v>43191</v>
      </c>
      <c r="B71" s="1" t="s">
        <v>0</v>
      </c>
      <c r="C71" s="1" t="s">
        <v>6</v>
      </c>
      <c r="D71" s="3">
        <v>432</v>
      </c>
    </row>
    <row r="72" spans="1:4" x14ac:dyDescent="0.2">
      <c r="A72" s="2">
        <v>43191</v>
      </c>
      <c r="B72" s="1" t="s">
        <v>1</v>
      </c>
      <c r="C72" s="1" t="s">
        <v>6</v>
      </c>
      <c r="D72" s="3">
        <v>469</v>
      </c>
    </row>
    <row r="73" spans="1:4" x14ac:dyDescent="0.2">
      <c r="A73" s="2">
        <v>43191</v>
      </c>
      <c r="B73" s="1" t="s">
        <v>2</v>
      </c>
      <c r="C73" s="1" t="s">
        <v>6</v>
      </c>
      <c r="D73" s="3">
        <v>355</v>
      </c>
    </row>
    <row r="74" spans="1:4" x14ac:dyDescent="0.2">
      <c r="A74" s="2">
        <v>43191</v>
      </c>
      <c r="B74" s="1" t="s">
        <v>3</v>
      </c>
      <c r="C74" s="1" t="s">
        <v>6</v>
      </c>
      <c r="D74" s="3">
        <v>375</v>
      </c>
    </row>
    <row r="75" spans="1:4" x14ac:dyDescent="0.2">
      <c r="A75" s="2">
        <v>43191</v>
      </c>
      <c r="B75" s="1" t="s">
        <v>4</v>
      </c>
      <c r="C75" s="1" t="s">
        <v>6</v>
      </c>
      <c r="D75" s="3">
        <v>489</v>
      </c>
    </row>
    <row r="76" spans="1:4" x14ac:dyDescent="0.2">
      <c r="A76" s="2">
        <v>43191</v>
      </c>
      <c r="B76" s="1" t="s">
        <v>0</v>
      </c>
      <c r="C76" s="1" t="s">
        <v>12</v>
      </c>
      <c r="D76" s="3">
        <v>1811</v>
      </c>
    </row>
    <row r="77" spans="1:4" x14ac:dyDescent="0.2">
      <c r="A77" s="2">
        <v>43191</v>
      </c>
      <c r="B77" s="1" t="s">
        <v>1</v>
      </c>
      <c r="C77" s="1" t="s">
        <v>12</v>
      </c>
      <c r="D77" s="3">
        <v>1983</v>
      </c>
    </row>
    <row r="78" spans="1:4" x14ac:dyDescent="0.2">
      <c r="A78" s="2">
        <v>43191</v>
      </c>
      <c r="B78" s="1" t="s">
        <v>2</v>
      </c>
      <c r="C78" s="1" t="s">
        <v>12</v>
      </c>
      <c r="D78" s="3">
        <v>1971</v>
      </c>
    </row>
    <row r="79" spans="1:4" x14ac:dyDescent="0.2">
      <c r="A79" s="2">
        <v>43191</v>
      </c>
      <c r="B79" s="1" t="s">
        <v>3</v>
      </c>
      <c r="C79" s="1" t="s">
        <v>12</v>
      </c>
      <c r="D79" s="3">
        <v>1871</v>
      </c>
    </row>
    <row r="80" spans="1:4" x14ac:dyDescent="0.2">
      <c r="A80" s="2">
        <v>43191</v>
      </c>
      <c r="B80" s="1" t="s">
        <v>4</v>
      </c>
      <c r="C80" s="1" t="s">
        <v>12</v>
      </c>
      <c r="D80" s="3">
        <v>2160</v>
      </c>
    </row>
    <row r="81" spans="1:4" x14ac:dyDescent="0.2">
      <c r="A81" s="2">
        <v>43221</v>
      </c>
      <c r="B81" s="1" t="s">
        <v>0</v>
      </c>
      <c r="C81" s="1" t="s">
        <v>11</v>
      </c>
      <c r="D81" s="3">
        <v>910</v>
      </c>
    </row>
    <row r="82" spans="1:4" x14ac:dyDescent="0.2">
      <c r="A82" s="2">
        <v>43221</v>
      </c>
      <c r="B82" s="1" t="s">
        <v>1</v>
      </c>
      <c r="C82" s="1" t="s">
        <v>11</v>
      </c>
      <c r="D82" s="3">
        <v>1036</v>
      </c>
    </row>
    <row r="83" spans="1:4" x14ac:dyDescent="0.2">
      <c r="A83" s="2">
        <v>43221</v>
      </c>
      <c r="B83" s="1" t="s">
        <v>2</v>
      </c>
      <c r="C83" s="1" t="s">
        <v>11</v>
      </c>
      <c r="D83" s="3">
        <v>1097</v>
      </c>
    </row>
    <row r="84" spans="1:4" x14ac:dyDescent="0.2">
      <c r="A84" s="2">
        <v>43221</v>
      </c>
      <c r="B84" s="1" t="s">
        <v>3</v>
      </c>
      <c r="C84" s="1" t="s">
        <v>11</v>
      </c>
      <c r="D84" s="3">
        <v>892</v>
      </c>
    </row>
    <row r="85" spans="1:4" x14ac:dyDescent="0.2">
      <c r="A85" s="2">
        <v>43221</v>
      </c>
      <c r="B85" s="1" t="s">
        <v>4</v>
      </c>
      <c r="C85" s="1" t="s">
        <v>11</v>
      </c>
      <c r="D85" s="3">
        <v>1063</v>
      </c>
    </row>
    <row r="86" spans="1:4" x14ac:dyDescent="0.2">
      <c r="A86" s="2">
        <v>43221</v>
      </c>
      <c r="B86" s="1" t="s">
        <v>0</v>
      </c>
      <c r="C86" s="1" t="s">
        <v>5</v>
      </c>
      <c r="D86" s="3">
        <v>93</v>
      </c>
    </row>
    <row r="87" spans="1:4" x14ac:dyDescent="0.2">
      <c r="A87" s="2">
        <v>43221</v>
      </c>
      <c r="B87" s="1" t="s">
        <v>1</v>
      </c>
      <c r="C87" s="1" t="s">
        <v>5</v>
      </c>
      <c r="D87" s="3">
        <v>44</v>
      </c>
    </row>
    <row r="88" spans="1:4" x14ac:dyDescent="0.2">
      <c r="A88" s="2">
        <v>43221</v>
      </c>
      <c r="B88" s="1" t="s">
        <v>2</v>
      </c>
      <c r="C88" s="1" t="s">
        <v>5</v>
      </c>
      <c r="D88" s="3">
        <v>145</v>
      </c>
    </row>
    <row r="89" spans="1:4" x14ac:dyDescent="0.2">
      <c r="A89" s="2">
        <v>43221</v>
      </c>
      <c r="B89" s="1" t="s">
        <v>3</v>
      </c>
      <c r="C89" s="1" t="s">
        <v>5</v>
      </c>
      <c r="D89" s="3">
        <v>99</v>
      </c>
    </row>
    <row r="90" spans="1:4" x14ac:dyDescent="0.2">
      <c r="A90" s="2">
        <v>43221</v>
      </c>
      <c r="B90" s="1" t="s">
        <v>4</v>
      </c>
      <c r="C90" s="1" t="s">
        <v>5</v>
      </c>
      <c r="D90" s="3">
        <v>73</v>
      </c>
    </row>
    <row r="91" spans="1:4" x14ac:dyDescent="0.2">
      <c r="A91" s="2">
        <v>43221</v>
      </c>
      <c r="B91" s="1" t="s">
        <v>0</v>
      </c>
      <c r="C91" s="1" t="s">
        <v>6</v>
      </c>
      <c r="D91" s="3">
        <v>478</v>
      </c>
    </row>
    <row r="92" spans="1:4" x14ac:dyDescent="0.2">
      <c r="A92" s="2">
        <v>43221</v>
      </c>
      <c r="B92" s="1" t="s">
        <v>1</v>
      </c>
      <c r="C92" s="1" t="s">
        <v>6</v>
      </c>
      <c r="D92" s="3">
        <v>308</v>
      </c>
    </row>
    <row r="93" spans="1:4" x14ac:dyDescent="0.2">
      <c r="A93" s="2">
        <v>43221</v>
      </c>
      <c r="B93" s="1" t="s">
        <v>2</v>
      </c>
      <c r="C93" s="1" t="s">
        <v>6</v>
      </c>
      <c r="D93" s="3">
        <v>330</v>
      </c>
    </row>
    <row r="94" spans="1:4" x14ac:dyDescent="0.2">
      <c r="A94" s="2">
        <v>43221</v>
      </c>
      <c r="B94" s="1" t="s">
        <v>3</v>
      </c>
      <c r="C94" s="1" t="s">
        <v>6</v>
      </c>
      <c r="D94" s="3">
        <v>327</v>
      </c>
    </row>
    <row r="95" spans="1:4" x14ac:dyDescent="0.2">
      <c r="A95" s="2">
        <v>43221</v>
      </c>
      <c r="B95" s="1" t="s">
        <v>4</v>
      </c>
      <c r="C95" s="1" t="s">
        <v>6</v>
      </c>
      <c r="D95" s="3">
        <v>307</v>
      </c>
    </row>
    <row r="96" spans="1:4" x14ac:dyDescent="0.2">
      <c r="A96" s="2">
        <v>43221</v>
      </c>
      <c r="B96" s="1" t="s">
        <v>0</v>
      </c>
      <c r="C96" s="1" t="s">
        <v>12</v>
      </c>
      <c r="D96" s="3">
        <v>1853</v>
      </c>
    </row>
    <row r="97" spans="1:4" x14ac:dyDescent="0.2">
      <c r="A97" s="2">
        <v>43221</v>
      </c>
      <c r="B97" s="1" t="s">
        <v>1</v>
      </c>
      <c r="C97" s="1" t="s">
        <v>12</v>
      </c>
      <c r="D97" s="3">
        <v>2043</v>
      </c>
    </row>
    <row r="98" spans="1:4" x14ac:dyDescent="0.2">
      <c r="A98" s="2">
        <v>43221</v>
      </c>
      <c r="B98" s="1" t="s">
        <v>2</v>
      </c>
      <c r="C98" s="1" t="s">
        <v>12</v>
      </c>
      <c r="D98" s="3">
        <v>1905</v>
      </c>
    </row>
    <row r="99" spans="1:4" x14ac:dyDescent="0.2">
      <c r="A99" s="2">
        <v>43221</v>
      </c>
      <c r="B99" s="1" t="s">
        <v>3</v>
      </c>
      <c r="C99" s="1" t="s">
        <v>12</v>
      </c>
      <c r="D99" s="3">
        <v>2170</v>
      </c>
    </row>
    <row r="100" spans="1:4" x14ac:dyDescent="0.2">
      <c r="A100" s="2">
        <v>43221</v>
      </c>
      <c r="B100" s="1" t="s">
        <v>4</v>
      </c>
      <c r="C100" s="1" t="s">
        <v>12</v>
      </c>
      <c r="D100" s="3">
        <v>2181</v>
      </c>
    </row>
    <row r="101" spans="1:4" x14ac:dyDescent="0.2">
      <c r="A101" s="2">
        <v>43252</v>
      </c>
      <c r="B101" s="1" t="s">
        <v>0</v>
      </c>
      <c r="C101" s="1" t="s">
        <v>11</v>
      </c>
      <c r="D101" s="3">
        <v>801</v>
      </c>
    </row>
    <row r="102" spans="1:4" x14ac:dyDescent="0.2">
      <c r="A102" s="2">
        <v>43252</v>
      </c>
      <c r="B102" s="1" t="s">
        <v>1</v>
      </c>
      <c r="C102" s="1" t="s">
        <v>11</v>
      </c>
      <c r="D102" s="3">
        <v>815</v>
      </c>
    </row>
    <row r="103" spans="1:4" x14ac:dyDescent="0.2">
      <c r="A103" s="2">
        <v>43252</v>
      </c>
      <c r="B103" s="1" t="s">
        <v>2</v>
      </c>
      <c r="C103" s="1" t="s">
        <v>11</v>
      </c>
      <c r="D103" s="3">
        <v>993</v>
      </c>
    </row>
    <row r="104" spans="1:4" x14ac:dyDescent="0.2">
      <c r="A104" s="2">
        <v>43252</v>
      </c>
      <c r="B104" s="1" t="s">
        <v>3</v>
      </c>
      <c r="C104" s="1" t="s">
        <v>11</v>
      </c>
      <c r="D104" s="3">
        <v>995</v>
      </c>
    </row>
    <row r="105" spans="1:4" x14ac:dyDescent="0.2">
      <c r="A105" s="2">
        <v>43252</v>
      </c>
      <c r="B105" s="1" t="s">
        <v>4</v>
      </c>
      <c r="C105" s="1" t="s">
        <v>11</v>
      </c>
      <c r="D105" s="3">
        <v>939</v>
      </c>
    </row>
    <row r="106" spans="1:4" x14ac:dyDescent="0.2">
      <c r="A106" s="2">
        <v>43252</v>
      </c>
      <c r="B106" s="1" t="s">
        <v>0</v>
      </c>
      <c r="C106" s="1" t="s">
        <v>5</v>
      </c>
      <c r="D106" s="3">
        <v>146</v>
      </c>
    </row>
    <row r="107" spans="1:4" x14ac:dyDescent="0.2">
      <c r="A107" s="2">
        <v>43252</v>
      </c>
      <c r="B107" s="1" t="s">
        <v>1</v>
      </c>
      <c r="C107" s="1" t="s">
        <v>5</v>
      </c>
      <c r="D107" s="3">
        <v>43</v>
      </c>
    </row>
    <row r="108" spans="1:4" x14ac:dyDescent="0.2">
      <c r="A108" s="2">
        <v>43252</v>
      </c>
      <c r="B108" s="1" t="s">
        <v>2</v>
      </c>
      <c r="C108" s="1" t="s">
        <v>5</v>
      </c>
      <c r="D108" s="3">
        <v>155</v>
      </c>
    </row>
    <row r="109" spans="1:4" x14ac:dyDescent="0.2">
      <c r="A109" s="2">
        <v>43252</v>
      </c>
      <c r="B109" s="1" t="s">
        <v>3</v>
      </c>
      <c r="C109" s="1" t="s">
        <v>5</v>
      </c>
      <c r="D109" s="3">
        <v>151</v>
      </c>
    </row>
    <row r="110" spans="1:4" x14ac:dyDescent="0.2">
      <c r="A110" s="2">
        <v>43252</v>
      </c>
      <c r="B110" s="1" t="s">
        <v>4</v>
      </c>
      <c r="C110" s="1" t="s">
        <v>5</v>
      </c>
      <c r="D110" s="3">
        <v>115</v>
      </c>
    </row>
    <row r="111" spans="1:4" x14ac:dyDescent="0.2">
      <c r="A111" s="2">
        <v>43252</v>
      </c>
      <c r="B111" s="1" t="s">
        <v>0</v>
      </c>
      <c r="C111" s="1" t="s">
        <v>6</v>
      </c>
      <c r="D111" s="3">
        <v>409</v>
      </c>
    </row>
    <row r="112" spans="1:4" x14ac:dyDescent="0.2">
      <c r="A112" s="2">
        <v>43252</v>
      </c>
      <c r="B112" s="1" t="s">
        <v>1</v>
      </c>
      <c r="C112" s="1" t="s">
        <v>6</v>
      </c>
      <c r="D112" s="3">
        <v>481</v>
      </c>
    </row>
    <row r="113" spans="1:4" x14ac:dyDescent="0.2">
      <c r="A113" s="2">
        <v>43252</v>
      </c>
      <c r="B113" s="1" t="s">
        <v>2</v>
      </c>
      <c r="C113" s="1" t="s">
        <v>6</v>
      </c>
      <c r="D113" s="3">
        <v>394</v>
      </c>
    </row>
    <row r="114" spans="1:4" x14ac:dyDescent="0.2">
      <c r="A114" s="2">
        <v>43252</v>
      </c>
      <c r="B114" s="1" t="s">
        <v>3</v>
      </c>
      <c r="C114" s="1" t="s">
        <v>6</v>
      </c>
      <c r="D114" s="3">
        <v>383</v>
      </c>
    </row>
    <row r="115" spans="1:4" x14ac:dyDescent="0.2">
      <c r="A115" s="2">
        <v>43252</v>
      </c>
      <c r="B115" s="1" t="s">
        <v>4</v>
      </c>
      <c r="C115" s="1" t="s">
        <v>6</v>
      </c>
      <c r="D115" s="3">
        <v>412</v>
      </c>
    </row>
    <row r="116" spans="1:4" x14ac:dyDescent="0.2">
      <c r="A116" s="2">
        <v>43252</v>
      </c>
      <c r="B116" s="1" t="s">
        <v>0</v>
      </c>
      <c r="C116" s="1" t="s">
        <v>12</v>
      </c>
      <c r="D116" s="3">
        <v>1973</v>
      </c>
    </row>
    <row r="117" spans="1:4" x14ac:dyDescent="0.2">
      <c r="A117" s="2">
        <v>43252</v>
      </c>
      <c r="B117" s="1" t="s">
        <v>1</v>
      </c>
      <c r="C117" s="1" t="s">
        <v>12</v>
      </c>
      <c r="D117" s="3">
        <v>2032</v>
      </c>
    </row>
    <row r="118" spans="1:4" x14ac:dyDescent="0.2">
      <c r="A118" s="2">
        <v>43252</v>
      </c>
      <c r="B118" s="1" t="s">
        <v>2</v>
      </c>
      <c r="C118" s="1" t="s">
        <v>12</v>
      </c>
      <c r="D118" s="3">
        <v>1874</v>
      </c>
    </row>
    <row r="119" spans="1:4" x14ac:dyDescent="0.2">
      <c r="A119" s="2">
        <v>43252</v>
      </c>
      <c r="B119" s="1" t="s">
        <v>3</v>
      </c>
      <c r="C119" s="1" t="s">
        <v>12</v>
      </c>
      <c r="D119" s="3">
        <v>2195</v>
      </c>
    </row>
    <row r="120" spans="1:4" x14ac:dyDescent="0.2">
      <c r="A120" s="2">
        <v>43252</v>
      </c>
      <c r="B120" s="1" t="s">
        <v>4</v>
      </c>
      <c r="C120" s="1" t="s">
        <v>12</v>
      </c>
      <c r="D120" s="3">
        <v>2197</v>
      </c>
    </row>
    <row r="121" spans="1:4" x14ac:dyDescent="0.2">
      <c r="A121" s="2">
        <v>43282</v>
      </c>
      <c r="B121" s="1" t="s">
        <v>0</v>
      </c>
      <c r="C121" s="1" t="s">
        <v>11</v>
      </c>
      <c r="D121" s="3">
        <v>1064</v>
      </c>
    </row>
    <row r="122" spans="1:4" x14ac:dyDescent="0.2">
      <c r="A122" s="2">
        <v>43282</v>
      </c>
      <c r="B122" s="1" t="s">
        <v>1</v>
      </c>
      <c r="C122" s="1" t="s">
        <v>11</v>
      </c>
      <c r="D122" s="3">
        <v>953</v>
      </c>
    </row>
    <row r="123" spans="1:4" x14ac:dyDescent="0.2">
      <c r="A123" s="2">
        <v>43282</v>
      </c>
      <c r="B123" s="1" t="s">
        <v>2</v>
      </c>
      <c r="C123" s="1" t="s">
        <v>11</v>
      </c>
      <c r="D123" s="3">
        <v>804</v>
      </c>
    </row>
    <row r="124" spans="1:4" x14ac:dyDescent="0.2">
      <c r="A124" s="2">
        <v>43282</v>
      </c>
      <c r="B124" s="1" t="s">
        <v>3</v>
      </c>
      <c r="C124" s="1" t="s">
        <v>11</v>
      </c>
      <c r="D124" s="3">
        <v>987</v>
      </c>
    </row>
    <row r="125" spans="1:4" x14ac:dyDescent="0.2">
      <c r="A125" s="2">
        <v>43282</v>
      </c>
      <c r="B125" s="1" t="s">
        <v>4</v>
      </c>
      <c r="C125" s="1" t="s">
        <v>11</v>
      </c>
      <c r="D125" s="3">
        <v>936</v>
      </c>
    </row>
    <row r="126" spans="1:4" x14ac:dyDescent="0.2">
      <c r="A126" s="2">
        <v>43282</v>
      </c>
      <c r="B126" s="1" t="s">
        <v>0</v>
      </c>
      <c r="C126" s="1" t="s">
        <v>5</v>
      </c>
      <c r="D126" s="3">
        <v>172</v>
      </c>
    </row>
    <row r="127" spans="1:4" x14ac:dyDescent="0.2">
      <c r="A127" s="2">
        <v>43282</v>
      </c>
      <c r="B127" s="1" t="s">
        <v>1</v>
      </c>
      <c r="C127" s="1" t="s">
        <v>5</v>
      </c>
      <c r="D127" s="3">
        <v>180</v>
      </c>
    </row>
    <row r="128" spans="1:4" x14ac:dyDescent="0.2">
      <c r="A128" s="2">
        <v>43282</v>
      </c>
      <c r="B128" s="1" t="s">
        <v>2</v>
      </c>
      <c r="C128" s="1" t="s">
        <v>5</v>
      </c>
      <c r="D128" s="3">
        <v>161</v>
      </c>
    </row>
    <row r="129" spans="1:4" x14ac:dyDescent="0.2">
      <c r="A129" s="2">
        <v>43282</v>
      </c>
      <c r="B129" s="1" t="s">
        <v>3</v>
      </c>
      <c r="C129" s="1" t="s">
        <v>5</v>
      </c>
      <c r="D129" s="3">
        <v>102</v>
      </c>
    </row>
    <row r="130" spans="1:4" x14ac:dyDescent="0.2">
      <c r="A130" s="2">
        <v>43282</v>
      </c>
      <c r="B130" s="1" t="s">
        <v>4</v>
      </c>
      <c r="C130" s="1" t="s">
        <v>5</v>
      </c>
      <c r="D130" s="3">
        <v>48</v>
      </c>
    </row>
    <row r="131" spans="1:4" x14ac:dyDescent="0.2">
      <c r="A131" s="2">
        <v>43282</v>
      </c>
      <c r="B131" s="1" t="s">
        <v>0</v>
      </c>
      <c r="C131" s="1" t="s">
        <v>6</v>
      </c>
      <c r="D131" s="3">
        <v>411</v>
      </c>
    </row>
    <row r="132" spans="1:4" x14ac:dyDescent="0.2">
      <c r="A132" s="2">
        <v>43282</v>
      </c>
      <c r="B132" s="1" t="s">
        <v>1</v>
      </c>
      <c r="C132" s="1" t="s">
        <v>6</v>
      </c>
      <c r="D132" s="3">
        <v>307</v>
      </c>
    </row>
    <row r="133" spans="1:4" x14ac:dyDescent="0.2">
      <c r="A133" s="2">
        <v>43282</v>
      </c>
      <c r="B133" s="1" t="s">
        <v>2</v>
      </c>
      <c r="C133" s="1" t="s">
        <v>6</v>
      </c>
      <c r="D133" s="3">
        <v>329</v>
      </c>
    </row>
    <row r="134" spans="1:4" x14ac:dyDescent="0.2">
      <c r="A134" s="2">
        <v>43282</v>
      </c>
      <c r="B134" s="1" t="s">
        <v>3</v>
      </c>
      <c r="C134" s="1" t="s">
        <v>6</v>
      </c>
      <c r="D134" s="3">
        <v>474</v>
      </c>
    </row>
    <row r="135" spans="1:4" x14ac:dyDescent="0.2">
      <c r="A135" s="2">
        <v>43282</v>
      </c>
      <c r="B135" s="1" t="s">
        <v>4</v>
      </c>
      <c r="C135" s="1" t="s">
        <v>6</v>
      </c>
      <c r="D135" s="3">
        <v>349</v>
      </c>
    </row>
    <row r="136" spans="1:4" x14ac:dyDescent="0.2">
      <c r="A136" s="2">
        <v>43282</v>
      </c>
      <c r="B136" s="1" t="s">
        <v>0</v>
      </c>
      <c r="C136" s="1" t="s">
        <v>12</v>
      </c>
      <c r="D136" s="3">
        <v>2046</v>
      </c>
    </row>
    <row r="137" spans="1:4" x14ac:dyDescent="0.2">
      <c r="A137" s="2">
        <v>43282</v>
      </c>
      <c r="B137" s="1" t="s">
        <v>1</v>
      </c>
      <c r="C137" s="1" t="s">
        <v>12</v>
      </c>
      <c r="D137" s="3">
        <v>2131</v>
      </c>
    </row>
    <row r="138" spans="1:4" x14ac:dyDescent="0.2">
      <c r="A138" s="2">
        <v>43282</v>
      </c>
      <c r="B138" s="1" t="s">
        <v>2</v>
      </c>
      <c r="C138" s="1" t="s">
        <v>12</v>
      </c>
      <c r="D138" s="3">
        <v>2028</v>
      </c>
    </row>
    <row r="139" spans="1:4" x14ac:dyDescent="0.2">
      <c r="A139" s="2">
        <v>43282</v>
      </c>
      <c r="B139" s="1" t="s">
        <v>3</v>
      </c>
      <c r="C139" s="1" t="s">
        <v>12</v>
      </c>
      <c r="D139" s="3">
        <v>2112</v>
      </c>
    </row>
    <row r="140" spans="1:4" x14ac:dyDescent="0.2">
      <c r="A140" s="2">
        <v>43282</v>
      </c>
      <c r="B140" s="1" t="s">
        <v>4</v>
      </c>
      <c r="C140" s="1" t="s">
        <v>12</v>
      </c>
      <c r="D140" s="3">
        <v>2197</v>
      </c>
    </row>
    <row r="141" spans="1:4" x14ac:dyDescent="0.2">
      <c r="A141" s="2">
        <v>43313</v>
      </c>
      <c r="B141" s="1" t="s">
        <v>0</v>
      </c>
      <c r="C141" s="1" t="s">
        <v>11</v>
      </c>
      <c r="D141" s="3">
        <v>805</v>
      </c>
    </row>
    <row r="142" spans="1:4" x14ac:dyDescent="0.2">
      <c r="A142" s="2">
        <v>43313</v>
      </c>
      <c r="B142" s="1" t="s">
        <v>1</v>
      </c>
      <c r="C142" s="1" t="s">
        <v>11</v>
      </c>
      <c r="D142" s="3">
        <v>918</v>
      </c>
    </row>
    <row r="143" spans="1:4" x14ac:dyDescent="0.2">
      <c r="A143" s="2">
        <v>43313</v>
      </c>
      <c r="B143" s="1" t="s">
        <v>2</v>
      </c>
      <c r="C143" s="1" t="s">
        <v>11</v>
      </c>
      <c r="D143" s="3">
        <v>988</v>
      </c>
    </row>
    <row r="144" spans="1:4" x14ac:dyDescent="0.2">
      <c r="A144" s="2">
        <v>43313</v>
      </c>
      <c r="B144" s="1" t="s">
        <v>2</v>
      </c>
      <c r="C144" s="1" t="s">
        <v>11</v>
      </c>
      <c r="D144" s="3">
        <v>1031</v>
      </c>
    </row>
    <row r="145" spans="1:4" x14ac:dyDescent="0.2">
      <c r="A145" s="2">
        <v>43313</v>
      </c>
      <c r="B145" s="1" t="s">
        <v>3</v>
      </c>
      <c r="C145" s="1" t="s">
        <v>11</v>
      </c>
      <c r="D145" s="3">
        <v>848</v>
      </c>
    </row>
    <row r="146" spans="1:4" x14ac:dyDescent="0.2">
      <c r="A146" s="2">
        <v>43313</v>
      </c>
      <c r="B146" s="1" t="s">
        <v>4</v>
      </c>
      <c r="C146" s="1" t="s">
        <v>11</v>
      </c>
      <c r="D146" s="3">
        <v>1081</v>
      </c>
    </row>
    <row r="147" spans="1:4" x14ac:dyDescent="0.2">
      <c r="A147" s="2">
        <v>43313</v>
      </c>
      <c r="B147" s="1" t="s">
        <v>0</v>
      </c>
      <c r="C147" s="1" t="s">
        <v>5</v>
      </c>
      <c r="D147" s="3">
        <v>46</v>
      </c>
    </row>
    <row r="148" spans="1:4" x14ac:dyDescent="0.2">
      <c r="A148" s="2">
        <v>43313</v>
      </c>
      <c r="B148" s="1" t="s">
        <v>1</v>
      </c>
      <c r="C148" s="1" t="s">
        <v>5</v>
      </c>
      <c r="D148" s="3">
        <v>116</v>
      </c>
    </row>
    <row r="149" spans="1:4" x14ac:dyDescent="0.2">
      <c r="A149" s="2">
        <v>43313</v>
      </c>
      <c r="B149" s="1" t="s">
        <v>2</v>
      </c>
      <c r="C149" s="1" t="s">
        <v>5</v>
      </c>
      <c r="D149" s="3">
        <v>60</v>
      </c>
    </row>
    <row r="150" spans="1:4" x14ac:dyDescent="0.2">
      <c r="A150" s="2">
        <v>43313</v>
      </c>
      <c r="B150" s="1" t="s">
        <v>2</v>
      </c>
      <c r="C150" s="1" t="s">
        <v>5</v>
      </c>
      <c r="D150" s="3">
        <v>25</v>
      </c>
    </row>
    <row r="151" spans="1:4" x14ac:dyDescent="0.2">
      <c r="A151" s="2">
        <v>43313</v>
      </c>
      <c r="B151" s="1" t="s">
        <v>3</v>
      </c>
      <c r="C151" s="1" t="s">
        <v>5</v>
      </c>
      <c r="D151" s="3">
        <v>46</v>
      </c>
    </row>
    <row r="152" spans="1:4" x14ac:dyDescent="0.2">
      <c r="A152" s="2">
        <v>43313</v>
      </c>
      <c r="B152" s="1" t="s">
        <v>4</v>
      </c>
      <c r="C152" s="1" t="s">
        <v>5</v>
      </c>
      <c r="D152" s="3">
        <v>107</v>
      </c>
    </row>
    <row r="153" spans="1:4" x14ac:dyDescent="0.2">
      <c r="A153" s="2">
        <v>43313</v>
      </c>
      <c r="B153" s="1" t="s">
        <v>0</v>
      </c>
      <c r="C153" s="1" t="s">
        <v>6</v>
      </c>
      <c r="D153" s="3">
        <v>403</v>
      </c>
    </row>
    <row r="154" spans="1:4" x14ac:dyDescent="0.2">
      <c r="A154" s="2">
        <v>43313</v>
      </c>
      <c r="B154" s="1" t="s">
        <v>1</v>
      </c>
      <c r="C154" s="1" t="s">
        <v>6</v>
      </c>
      <c r="D154" s="3">
        <v>364</v>
      </c>
    </row>
    <row r="155" spans="1:4" x14ac:dyDescent="0.2">
      <c r="A155" s="2">
        <v>43313</v>
      </c>
      <c r="B155" s="1" t="s">
        <v>2</v>
      </c>
      <c r="C155" s="1" t="s">
        <v>6</v>
      </c>
      <c r="D155" s="3">
        <v>435</v>
      </c>
    </row>
    <row r="156" spans="1:4" x14ac:dyDescent="0.2">
      <c r="A156" s="2">
        <v>43313</v>
      </c>
      <c r="B156" s="1" t="s">
        <v>2</v>
      </c>
      <c r="C156" s="1" t="s">
        <v>6</v>
      </c>
      <c r="D156" s="3">
        <v>303</v>
      </c>
    </row>
    <row r="157" spans="1:4" x14ac:dyDescent="0.2">
      <c r="A157" s="2">
        <v>43313</v>
      </c>
      <c r="B157" s="1" t="s">
        <v>3</v>
      </c>
      <c r="C157" s="1" t="s">
        <v>6</v>
      </c>
      <c r="D157" s="3">
        <v>327</v>
      </c>
    </row>
    <row r="158" spans="1:4" x14ac:dyDescent="0.2">
      <c r="A158" s="2">
        <v>43313</v>
      </c>
      <c r="B158" s="1" t="s">
        <v>4</v>
      </c>
      <c r="C158" s="1" t="s">
        <v>6</v>
      </c>
      <c r="D158" s="3">
        <v>344</v>
      </c>
    </row>
    <row r="159" spans="1:4" x14ac:dyDescent="0.2">
      <c r="A159" s="2">
        <v>43313</v>
      </c>
      <c r="B159" s="1" t="s">
        <v>0</v>
      </c>
      <c r="C159" s="1" t="s">
        <v>12</v>
      </c>
      <c r="D159" s="3">
        <v>2114</v>
      </c>
    </row>
    <row r="160" spans="1:4" x14ac:dyDescent="0.2">
      <c r="A160" s="2">
        <v>43313</v>
      </c>
      <c r="B160" s="1" t="s">
        <v>1</v>
      </c>
      <c r="C160" s="1" t="s">
        <v>12</v>
      </c>
      <c r="D160" s="3">
        <v>2117</v>
      </c>
    </row>
    <row r="161" spans="1:4" x14ac:dyDescent="0.2">
      <c r="A161" s="2">
        <v>43313</v>
      </c>
      <c r="B161" s="1" t="s">
        <v>2</v>
      </c>
      <c r="C161" s="1" t="s">
        <v>12</v>
      </c>
      <c r="D161" s="3">
        <v>1874</v>
      </c>
    </row>
    <row r="162" spans="1:4" x14ac:dyDescent="0.2">
      <c r="A162" s="2">
        <v>43313</v>
      </c>
      <c r="B162" s="1" t="s">
        <v>2</v>
      </c>
      <c r="C162" s="1" t="s">
        <v>12</v>
      </c>
      <c r="D162" s="3">
        <v>2037</v>
      </c>
    </row>
    <row r="163" spans="1:4" x14ac:dyDescent="0.2">
      <c r="A163" s="2">
        <v>43313</v>
      </c>
      <c r="B163" s="1" t="s">
        <v>3</v>
      </c>
      <c r="C163" s="1" t="s">
        <v>12</v>
      </c>
      <c r="D163" s="3">
        <v>2125</v>
      </c>
    </row>
    <row r="164" spans="1:4" x14ac:dyDescent="0.2">
      <c r="A164" s="2">
        <v>43313</v>
      </c>
      <c r="B164" s="1" t="s">
        <v>4</v>
      </c>
      <c r="C164" s="1" t="s">
        <v>12</v>
      </c>
      <c r="D164" s="3">
        <v>1842</v>
      </c>
    </row>
    <row r="165" spans="1:4" x14ac:dyDescent="0.2">
      <c r="A165" s="2">
        <v>43344</v>
      </c>
      <c r="B165" s="1" t="s">
        <v>0</v>
      </c>
      <c r="C165" s="1" t="s">
        <v>11</v>
      </c>
      <c r="D165" s="3">
        <v>1179</v>
      </c>
    </row>
    <row r="166" spans="1:4" x14ac:dyDescent="0.2">
      <c r="A166" s="2">
        <v>43344</v>
      </c>
      <c r="B166" s="1" t="s">
        <v>1</v>
      </c>
      <c r="C166" s="1" t="s">
        <v>11</v>
      </c>
      <c r="D166" s="3">
        <v>956</v>
      </c>
    </row>
    <row r="167" spans="1:4" x14ac:dyDescent="0.2">
      <c r="A167" s="2">
        <v>43344</v>
      </c>
      <c r="B167" s="1" t="s">
        <v>3</v>
      </c>
      <c r="C167" s="1" t="s">
        <v>11</v>
      </c>
      <c r="D167" s="3">
        <v>1011</v>
      </c>
    </row>
    <row r="168" spans="1:4" x14ac:dyDescent="0.2">
      <c r="A168" s="2">
        <v>43344</v>
      </c>
      <c r="B168" s="1" t="s">
        <v>4</v>
      </c>
      <c r="C168" s="1" t="s">
        <v>11</v>
      </c>
      <c r="D168" s="3">
        <v>1135</v>
      </c>
    </row>
    <row r="169" spans="1:4" x14ac:dyDescent="0.2">
      <c r="A169" s="2">
        <v>43344</v>
      </c>
      <c r="B169" s="1" t="s">
        <v>0</v>
      </c>
      <c r="C169" s="1" t="s">
        <v>5</v>
      </c>
      <c r="D169" s="3">
        <v>79</v>
      </c>
    </row>
    <row r="170" spans="1:4" x14ac:dyDescent="0.2">
      <c r="A170" s="2">
        <v>43344</v>
      </c>
      <c r="B170" s="1" t="s">
        <v>1</v>
      </c>
      <c r="C170" s="1" t="s">
        <v>5</v>
      </c>
      <c r="D170" s="3">
        <v>156</v>
      </c>
    </row>
    <row r="171" spans="1:4" x14ac:dyDescent="0.2">
      <c r="A171" s="2">
        <v>43344</v>
      </c>
      <c r="B171" s="1" t="s">
        <v>3</v>
      </c>
      <c r="C171" s="1" t="s">
        <v>5</v>
      </c>
      <c r="D171" s="3">
        <v>43</v>
      </c>
    </row>
    <row r="172" spans="1:4" x14ac:dyDescent="0.2">
      <c r="A172" s="2">
        <v>43344</v>
      </c>
      <c r="B172" s="1" t="s">
        <v>4</v>
      </c>
      <c r="C172" s="1" t="s">
        <v>5</v>
      </c>
      <c r="D172" s="3">
        <v>9</v>
      </c>
    </row>
    <row r="173" spans="1:4" x14ac:dyDescent="0.2">
      <c r="A173" s="2">
        <v>43344</v>
      </c>
      <c r="B173" s="1" t="s">
        <v>0</v>
      </c>
      <c r="C173" s="1" t="s">
        <v>6</v>
      </c>
      <c r="D173" s="3">
        <v>491</v>
      </c>
    </row>
    <row r="174" spans="1:4" x14ac:dyDescent="0.2">
      <c r="A174" s="2">
        <v>43344</v>
      </c>
      <c r="B174" s="1" t="s">
        <v>1</v>
      </c>
      <c r="C174" s="1" t="s">
        <v>6</v>
      </c>
      <c r="D174" s="3">
        <v>329</v>
      </c>
    </row>
    <row r="175" spans="1:4" x14ac:dyDescent="0.2">
      <c r="A175" s="2">
        <v>43344</v>
      </c>
      <c r="B175" s="1" t="s">
        <v>3</v>
      </c>
      <c r="C175" s="1" t="s">
        <v>6</v>
      </c>
      <c r="D175" s="3">
        <v>362</v>
      </c>
    </row>
    <row r="176" spans="1:4" x14ac:dyDescent="0.2">
      <c r="A176" s="2">
        <v>43344</v>
      </c>
      <c r="B176" s="1" t="s">
        <v>4</v>
      </c>
      <c r="C176" s="1" t="s">
        <v>6</v>
      </c>
      <c r="D176" s="3">
        <v>420</v>
      </c>
    </row>
    <row r="177" spans="1:4" x14ac:dyDescent="0.2">
      <c r="A177" s="2">
        <v>43344</v>
      </c>
      <c r="B177" s="1" t="s">
        <v>0</v>
      </c>
      <c r="C177" s="1" t="s">
        <v>12</v>
      </c>
      <c r="D177" s="3">
        <v>2050</v>
      </c>
    </row>
    <row r="178" spans="1:4" x14ac:dyDescent="0.2">
      <c r="A178" s="2">
        <v>43344</v>
      </c>
      <c r="B178" s="1" t="s">
        <v>1</v>
      </c>
      <c r="C178" s="1" t="s">
        <v>12</v>
      </c>
      <c r="D178" s="3">
        <v>1838</v>
      </c>
    </row>
    <row r="179" spans="1:4" x14ac:dyDescent="0.2">
      <c r="A179" s="2">
        <v>43344</v>
      </c>
      <c r="B179" s="1" t="s">
        <v>3</v>
      </c>
      <c r="C179" s="1" t="s">
        <v>12</v>
      </c>
      <c r="D179" s="3">
        <v>1954</v>
      </c>
    </row>
    <row r="180" spans="1:4" x14ac:dyDescent="0.2">
      <c r="A180" s="2">
        <v>43344</v>
      </c>
      <c r="B180" s="1" t="s">
        <v>4</v>
      </c>
      <c r="C180" s="1" t="s">
        <v>12</v>
      </c>
      <c r="D180" s="3">
        <v>2033</v>
      </c>
    </row>
    <row r="181" spans="1:4" x14ac:dyDescent="0.2">
      <c r="A181" s="2">
        <v>43374</v>
      </c>
      <c r="B181" s="1" t="s">
        <v>0</v>
      </c>
      <c r="C181" s="1" t="s">
        <v>11</v>
      </c>
      <c r="D181" s="3">
        <v>994</v>
      </c>
    </row>
    <row r="182" spans="1:4" x14ac:dyDescent="0.2">
      <c r="A182" s="2">
        <v>43374</v>
      </c>
      <c r="B182" s="1" t="s">
        <v>1</v>
      </c>
      <c r="C182" s="1" t="s">
        <v>11</v>
      </c>
      <c r="D182" s="3">
        <v>1092</v>
      </c>
    </row>
    <row r="183" spans="1:4" x14ac:dyDescent="0.2">
      <c r="A183" s="2">
        <v>43374</v>
      </c>
      <c r="B183" s="1" t="s">
        <v>2</v>
      </c>
      <c r="C183" s="1" t="s">
        <v>11</v>
      </c>
      <c r="D183" s="3">
        <v>811</v>
      </c>
    </row>
    <row r="184" spans="1:4" x14ac:dyDescent="0.2">
      <c r="A184" s="2">
        <v>43374</v>
      </c>
      <c r="B184" s="1" t="s">
        <v>3</v>
      </c>
      <c r="C184" s="1" t="s">
        <v>11</v>
      </c>
      <c r="D184" s="3">
        <v>1176</v>
      </c>
    </row>
    <row r="185" spans="1:4" x14ac:dyDescent="0.2">
      <c r="A185" s="2">
        <v>43374</v>
      </c>
      <c r="B185" s="1" t="s">
        <v>4</v>
      </c>
      <c r="C185" s="1" t="s">
        <v>11</v>
      </c>
      <c r="D185" s="3">
        <v>1162</v>
      </c>
    </row>
    <row r="186" spans="1:4" x14ac:dyDescent="0.2">
      <c r="A186" s="2">
        <v>43374</v>
      </c>
      <c r="B186" s="1" t="s">
        <v>0</v>
      </c>
      <c r="C186" s="1" t="s">
        <v>5</v>
      </c>
      <c r="D186" s="3">
        <v>53</v>
      </c>
    </row>
    <row r="187" spans="1:4" x14ac:dyDescent="0.2">
      <c r="A187" s="2">
        <v>43374</v>
      </c>
      <c r="B187" s="1" t="s">
        <v>1</v>
      </c>
      <c r="C187" s="1" t="s">
        <v>5</v>
      </c>
      <c r="D187" s="3">
        <v>74</v>
      </c>
    </row>
    <row r="188" spans="1:4" x14ac:dyDescent="0.2">
      <c r="A188" s="2">
        <v>43374</v>
      </c>
      <c r="B188" s="1" t="s">
        <v>2</v>
      </c>
      <c r="C188" s="1" t="s">
        <v>5</v>
      </c>
      <c r="D188" s="3">
        <v>127</v>
      </c>
    </row>
    <row r="189" spans="1:4" x14ac:dyDescent="0.2">
      <c r="A189" s="2">
        <v>43374</v>
      </c>
      <c r="B189" s="1" t="s">
        <v>3</v>
      </c>
      <c r="C189" s="1" t="s">
        <v>5</v>
      </c>
      <c r="D189" s="3">
        <v>194</v>
      </c>
    </row>
    <row r="190" spans="1:4" x14ac:dyDescent="0.2">
      <c r="A190" s="2">
        <v>43374</v>
      </c>
      <c r="B190" s="1" t="s">
        <v>4</v>
      </c>
      <c r="C190" s="1" t="s">
        <v>5</v>
      </c>
      <c r="D190" s="3">
        <v>35</v>
      </c>
    </row>
    <row r="191" spans="1:4" x14ac:dyDescent="0.2">
      <c r="A191" s="2">
        <v>43374</v>
      </c>
      <c r="B191" s="1" t="s">
        <v>0</v>
      </c>
      <c r="C191" s="1" t="s">
        <v>6</v>
      </c>
      <c r="D191" s="3">
        <v>314</v>
      </c>
    </row>
    <row r="192" spans="1:4" x14ac:dyDescent="0.2">
      <c r="A192" s="2">
        <v>43374</v>
      </c>
      <c r="B192" s="1" t="s">
        <v>1</v>
      </c>
      <c r="C192" s="1" t="s">
        <v>6</v>
      </c>
      <c r="D192" s="3">
        <v>438</v>
      </c>
    </row>
    <row r="193" spans="1:4" x14ac:dyDescent="0.2">
      <c r="A193" s="2">
        <v>43374</v>
      </c>
      <c r="B193" s="1" t="s">
        <v>2</v>
      </c>
      <c r="C193" s="1" t="s">
        <v>6</v>
      </c>
      <c r="D193" s="3">
        <v>391</v>
      </c>
    </row>
    <row r="194" spans="1:4" x14ac:dyDescent="0.2">
      <c r="A194" s="2">
        <v>43374</v>
      </c>
      <c r="B194" s="1" t="s">
        <v>3</v>
      </c>
      <c r="C194" s="1" t="s">
        <v>6</v>
      </c>
      <c r="D194" s="3">
        <v>435</v>
      </c>
    </row>
    <row r="195" spans="1:4" x14ac:dyDescent="0.2">
      <c r="A195" s="2">
        <v>43374</v>
      </c>
      <c r="B195" s="1" t="s">
        <v>4</v>
      </c>
      <c r="C195" s="1" t="s">
        <v>6</v>
      </c>
      <c r="D195" s="3">
        <v>340</v>
      </c>
    </row>
    <row r="196" spans="1:4" x14ac:dyDescent="0.2">
      <c r="A196" s="2">
        <v>43374</v>
      </c>
      <c r="B196" s="1" t="s">
        <v>0</v>
      </c>
      <c r="C196" s="1" t="s">
        <v>12</v>
      </c>
      <c r="D196" s="3">
        <v>1971</v>
      </c>
    </row>
    <row r="197" spans="1:4" x14ac:dyDescent="0.2">
      <c r="A197" s="2">
        <v>43374</v>
      </c>
      <c r="B197" s="1" t="s">
        <v>1</v>
      </c>
      <c r="C197" s="1" t="s">
        <v>12</v>
      </c>
      <c r="D197" s="3">
        <v>2175</v>
      </c>
    </row>
    <row r="198" spans="1:4" x14ac:dyDescent="0.2">
      <c r="A198" s="2">
        <v>43374</v>
      </c>
      <c r="B198" s="1" t="s">
        <v>2</v>
      </c>
      <c r="C198" s="1" t="s">
        <v>12</v>
      </c>
      <c r="D198" s="3">
        <v>1993</v>
      </c>
    </row>
    <row r="199" spans="1:4" x14ac:dyDescent="0.2">
      <c r="A199" s="2">
        <v>43374</v>
      </c>
      <c r="B199" s="1" t="s">
        <v>3</v>
      </c>
      <c r="C199" s="1" t="s">
        <v>12</v>
      </c>
      <c r="D199" s="3">
        <v>1980</v>
      </c>
    </row>
    <row r="200" spans="1:4" x14ac:dyDescent="0.2">
      <c r="A200" s="2">
        <v>43374</v>
      </c>
      <c r="B200" s="1" t="s">
        <v>4</v>
      </c>
      <c r="C200" s="1" t="s">
        <v>12</v>
      </c>
      <c r="D200" s="3">
        <v>2011</v>
      </c>
    </row>
    <row r="201" spans="1:4" x14ac:dyDescent="0.2">
      <c r="A201" s="2">
        <v>43405</v>
      </c>
      <c r="B201" s="1" t="s">
        <v>0</v>
      </c>
      <c r="C201" s="1" t="s">
        <v>11</v>
      </c>
      <c r="D201" s="3">
        <v>1012</v>
      </c>
    </row>
    <row r="202" spans="1:4" x14ac:dyDescent="0.2">
      <c r="A202" s="2">
        <v>43405</v>
      </c>
      <c r="B202" s="1" t="s">
        <v>1</v>
      </c>
      <c r="C202" s="1" t="s">
        <v>11</v>
      </c>
      <c r="D202" s="3">
        <v>1096</v>
      </c>
    </row>
    <row r="203" spans="1:4" x14ac:dyDescent="0.2">
      <c r="A203" s="2">
        <v>43405</v>
      </c>
      <c r="B203" s="1" t="s">
        <v>2</v>
      </c>
      <c r="C203" s="1" t="s">
        <v>11</v>
      </c>
      <c r="D203" s="3">
        <v>984</v>
      </c>
    </row>
    <row r="204" spans="1:4" x14ac:dyDescent="0.2">
      <c r="A204" s="2">
        <v>43405</v>
      </c>
      <c r="B204" s="1" t="s">
        <v>3</v>
      </c>
      <c r="C204" s="1" t="s">
        <v>11</v>
      </c>
      <c r="D204" s="3">
        <v>939</v>
      </c>
    </row>
    <row r="205" spans="1:4" x14ac:dyDescent="0.2">
      <c r="A205" s="2">
        <v>43405</v>
      </c>
      <c r="B205" s="1" t="s">
        <v>4</v>
      </c>
      <c r="C205" s="1" t="s">
        <v>11</v>
      </c>
      <c r="D205" s="3">
        <v>849</v>
      </c>
    </row>
    <row r="206" spans="1:4" x14ac:dyDescent="0.2">
      <c r="A206" s="2">
        <v>43405</v>
      </c>
      <c r="B206" s="1" t="s">
        <v>0</v>
      </c>
      <c r="C206" s="1" t="s">
        <v>5</v>
      </c>
      <c r="D206" s="3">
        <v>123</v>
      </c>
    </row>
    <row r="207" spans="1:4" x14ac:dyDescent="0.2">
      <c r="A207" s="2">
        <v>43405</v>
      </c>
      <c r="B207" s="1" t="s">
        <v>1</v>
      </c>
      <c r="C207" s="1" t="s">
        <v>5</v>
      </c>
      <c r="D207" s="3">
        <v>136</v>
      </c>
    </row>
    <row r="208" spans="1:4" x14ac:dyDescent="0.2">
      <c r="A208" s="2">
        <v>43405</v>
      </c>
      <c r="B208" s="1" t="s">
        <v>2</v>
      </c>
      <c r="C208" s="1" t="s">
        <v>5</v>
      </c>
      <c r="D208" s="3">
        <v>124</v>
      </c>
    </row>
    <row r="209" spans="1:4" x14ac:dyDescent="0.2">
      <c r="A209" s="2">
        <v>43405</v>
      </c>
      <c r="B209" s="1" t="s">
        <v>3</v>
      </c>
      <c r="C209" s="1" t="s">
        <v>5</v>
      </c>
      <c r="D209" s="3">
        <v>18</v>
      </c>
    </row>
    <row r="210" spans="1:4" x14ac:dyDescent="0.2">
      <c r="A210" s="2">
        <v>43405</v>
      </c>
      <c r="B210" s="1" t="s">
        <v>4</v>
      </c>
      <c r="C210" s="1" t="s">
        <v>5</v>
      </c>
      <c r="D210" s="3">
        <v>48</v>
      </c>
    </row>
    <row r="211" spans="1:4" x14ac:dyDescent="0.2">
      <c r="A211" s="2">
        <v>43405</v>
      </c>
      <c r="B211" s="1" t="s">
        <v>0</v>
      </c>
      <c r="C211" s="1" t="s">
        <v>6</v>
      </c>
      <c r="D211" s="3">
        <v>367</v>
      </c>
    </row>
    <row r="212" spans="1:4" x14ac:dyDescent="0.2">
      <c r="A212" s="2">
        <v>43405</v>
      </c>
      <c r="B212" s="1" t="s">
        <v>1</v>
      </c>
      <c r="C212" s="1" t="s">
        <v>6</v>
      </c>
      <c r="D212" s="3">
        <v>362</v>
      </c>
    </row>
    <row r="213" spans="1:4" x14ac:dyDescent="0.2">
      <c r="A213" s="2">
        <v>43405</v>
      </c>
      <c r="B213" s="1" t="s">
        <v>2</v>
      </c>
      <c r="C213" s="1" t="s">
        <v>6</v>
      </c>
      <c r="D213" s="3">
        <v>419</v>
      </c>
    </row>
    <row r="214" spans="1:4" x14ac:dyDescent="0.2">
      <c r="A214" s="2">
        <v>43405</v>
      </c>
      <c r="B214" s="1" t="s">
        <v>3</v>
      </c>
      <c r="C214" s="1" t="s">
        <v>6</v>
      </c>
      <c r="D214" s="3">
        <v>493</v>
      </c>
    </row>
    <row r="215" spans="1:4" x14ac:dyDescent="0.2">
      <c r="A215" s="2">
        <v>43405</v>
      </c>
      <c r="B215" s="1" t="s">
        <v>4</v>
      </c>
      <c r="C215" s="1" t="s">
        <v>6</v>
      </c>
      <c r="D215" s="3">
        <v>485</v>
      </c>
    </row>
    <row r="216" spans="1:4" x14ac:dyDescent="0.2">
      <c r="A216" s="2">
        <v>43405</v>
      </c>
      <c r="B216" s="1" t="s">
        <v>0</v>
      </c>
      <c r="C216" s="1" t="s">
        <v>12</v>
      </c>
      <c r="D216" s="3">
        <v>2097</v>
      </c>
    </row>
    <row r="217" spans="1:4" x14ac:dyDescent="0.2">
      <c r="A217" s="2">
        <v>43405</v>
      </c>
      <c r="B217" s="1" t="s">
        <v>1</v>
      </c>
      <c r="C217" s="1" t="s">
        <v>12</v>
      </c>
      <c r="D217" s="3">
        <v>2124</v>
      </c>
    </row>
    <row r="218" spans="1:4" x14ac:dyDescent="0.2">
      <c r="A218" s="2">
        <v>43405</v>
      </c>
      <c r="B218" s="1" t="s">
        <v>2</v>
      </c>
      <c r="C218" s="1" t="s">
        <v>12</v>
      </c>
      <c r="D218" s="3">
        <v>1876</v>
      </c>
    </row>
    <row r="219" spans="1:4" x14ac:dyDescent="0.2">
      <c r="A219" s="2">
        <v>43405</v>
      </c>
      <c r="B219" s="1" t="s">
        <v>3</v>
      </c>
      <c r="C219" s="1" t="s">
        <v>12</v>
      </c>
      <c r="D219" s="3">
        <v>2162</v>
      </c>
    </row>
    <row r="220" spans="1:4" x14ac:dyDescent="0.2">
      <c r="A220" s="2">
        <v>43405</v>
      </c>
      <c r="B220" s="1" t="s">
        <v>4</v>
      </c>
      <c r="C220" s="1" t="s">
        <v>12</v>
      </c>
      <c r="D220" s="3">
        <v>1897</v>
      </c>
    </row>
    <row r="221" spans="1:4" x14ac:dyDescent="0.2">
      <c r="A221" s="2">
        <v>43435</v>
      </c>
      <c r="B221" s="1" t="s">
        <v>0</v>
      </c>
      <c r="C221" s="1" t="s">
        <v>11</v>
      </c>
      <c r="D221" s="3">
        <v>1188</v>
      </c>
    </row>
    <row r="222" spans="1:4" x14ac:dyDescent="0.2">
      <c r="A222" s="2">
        <v>43435</v>
      </c>
      <c r="B222" s="1" t="s">
        <v>1</v>
      </c>
      <c r="C222" s="1" t="s">
        <v>11</v>
      </c>
      <c r="D222" s="3">
        <v>1049</v>
      </c>
    </row>
    <row r="223" spans="1:4" x14ac:dyDescent="0.2">
      <c r="A223" s="2">
        <v>43435</v>
      </c>
      <c r="B223" s="1" t="s">
        <v>2</v>
      </c>
      <c r="C223" s="1" t="s">
        <v>11</v>
      </c>
      <c r="D223" s="3">
        <v>1184</v>
      </c>
    </row>
    <row r="224" spans="1:4" x14ac:dyDescent="0.2">
      <c r="A224" s="2">
        <v>43435</v>
      </c>
      <c r="B224" s="1" t="s">
        <v>3</v>
      </c>
      <c r="C224" s="1" t="s">
        <v>11</v>
      </c>
      <c r="D224" s="3">
        <v>840</v>
      </c>
    </row>
    <row r="225" spans="1:4" x14ac:dyDescent="0.2">
      <c r="A225" s="2">
        <v>43435</v>
      </c>
      <c r="B225" s="1" t="s">
        <v>4</v>
      </c>
      <c r="C225" s="1" t="s">
        <v>11</v>
      </c>
      <c r="D225" s="3">
        <v>1192</v>
      </c>
    </row>
    <row r="226" spans="1:4" x14ac:dyDescent="0.2">
      <c r="A226" s="2">
        <v>43435</v>
      </c>
      <c r="B226" s="1" t="s">
        <v>0</v>
      </c>
      <c r="C226" s="1" t="s">
        <v>5</v>
      </c>
      <c r="D226" s="3">
        <v>67</v>
      </c>
    </row>
    <row r="227" spans="1:4" x14ac:dyDescent="0.2">
      <c r="A227" s="2">
        <v>43435</v>
      </c>
      <c r="B227" s="1" t="s">
        <v>1</v>
      </c>
      <c r="C227" s="1" t="s">
        <v>5</v>
      </c>
      <c r="D227" s="3">
        <v>140</v>
      </c>
    </row>
    <row r="228" spans="1:4" x14ac:dyDescent="0.2">
      <c r="A228" s="2">
        <v>43435</v>
      </c>
      <c r="B228" s="1" t="s">
        <v>2</v>
      </c>
      <c r="C228" s="1" t="s">
        <v>5</v>
      </c>
      <c r="D228" s="3">
        <v>199</v>
      </c>
    </row>
    <row r="229" spans="1:4" x14ac:dyDescent="0.2">
      <c r="A229" s="2">
        <v>43435</v>
      </c>
      <c r="B229" s="1" t="s">
        <v>3</v>
      </c>
      <c r="C229" s="1" t="s">
        <v>5</v>
      </c>
      <c r="D229" s="3">
        <v>7</v>
      </c>
    </row>
    <row r="230" spans="1:4" x14ac:dyDescent="0.2">
      <c r="A230" s="2">
        <v>43435</v>
      </c>
      <c r="B230" s="1" t="s">
        <v>4</v>
      </c>
      <c r="C230" s="1" t="s">
        <v>5</v>
      </c>
      <c r="D230" s="3">
        <v>166</v>
      </c>
    </row>
    <row r="231" spans="1:4" x14ac:dyDescent="0.2">
      <c r="A231" s="2">
        <v>43435</v>
      </c>
      <c r="B231" s="1" t="s">
        <v>0</v>
      </c>
      <c r="C231" s="1" t="s">
        <v>6</v>
      </c>
      <c r="D231" s="3">
        <v>407</v>
      </c>
    </row>
    <row r="232" spans="1:4" x14ac:dyDescent="0.2">
      <c r="A232" s="2">
        <v>43435</v>
      </c>
      <c r="B232" s="1" t="s">
        <v>1</v>
      </c>
      <c r="C232" s="1" t="s">
        <v>6</v>
      </c>
      <c r="D232" s="3">
        <v>305</v>
      </c>
    </row>
    <row r="233" spans="1:4" x14ac:dyDescent="0.2">
      <c r="A233" s="2">
        <v>43435</v>
      </c>
      <c r="B233" s="1" t="s">
        <v>2</v>
      </c>
      <c r="C233" s="1" t="s">
        <v>6</v>
      </c>
      <c r="D233" s="3">
        <v>422</v>
      </c>
    </row>
    <row r="234" spans="1:4" x14ac:dyDescent="0.2">
      <c r="A234" s="2">
        <v>43435</v>
      </c>
      <c r="B234" s="1" t="s">
        <v>3</v>
      </c>
      <c r="C234" s="1" t="s">
        <v>6</v>
      </c>
      <c r="D234" s="3">
        <v>485</v>
      </c>
    </row>
    <row r="235" spans="1:4" x14ac:dyDescent="0.2">
      <c r="A235" s="2">
        <v>43435</v>
      </c>
      <c r="B235" s="1" t="s">
        <v>4</v>
      </c>
      <c r="C235" s="1" t="s">
        <v>6</v>
      </c>
      <c r="D235" s="3">
        <v>387</v>
      </c>
    </row>
    <row r="236" spans="1:4" x14ac:dyDescent="0.2">
      <c r="A236" s="2">
        <v>43435</v>
      </c>
      <c r="B236" s="1" t="s">
        <v>0</v>
      </c>
      <c r="C236" s="1" t="s">
        <v>12</v>
      </c>
      <c r="D236" s="3">
        <v>2012</v>
      </c>
    </row>
    <row r="237" spans="1:4" x14ac:dyDescent="0.2">
      <c r="A237" s="2">
        <v>43435</v>
      </c>
      <c r="B237" s="1" t="s">
        <v>1</v>
      </c>
      <c r="C237" s="1" t="s">
        <v>12</v>
      </c>
      <c r="D237" s="3">
        <v>1874</v>
      </c>
    </row>
    <row r="238" spans="1:4" x14ac:dyDescent="0.2">
      <c r="A238" s="2">
        <v>43435</v>
      </c>
      <c r="B238" s="1" t="s">
        <v>2</v>
      </c>
      <c r="C238" s="1" t="s">
        <v>12</v>
      </c>
      <c r="D238" s="3">
        <v>1934</v>
      </c>
    </row>
    <row r="239" spans="1:4" x14ac:dyDescent="0.2">
      <c r="A239" s="2">
        <v>43435</v>
      </c>
      <c r="B239" s="1" t="s">
        <v>3</v>
      </c>
      <c r="C239" s="1" t="s">
        <v>12</v>
      </c>
      <c r="D239" s="3">
        <v>1830</v>
      </c>
    </row>
    <row r="240" spans="1:4" x14ac:dyDescent="0.2">
      <c r="A240" s="2">
        <v>43435</v>
      </c>
      <c r="B240" s="1" t="s">
        <v>4</v>
      </c>
      <c r="C240" s="1" t="s">
        <v>12</v>
      </c>
      <c r="D240" s="3">
        <v>2061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DFFB-B67B-4116-9652-1E2ECEF1BA4B}">
  <dimension ref="A1:E240"/>
  <sheetViews>
    <sheetView workbookViewId="0">
      <selection sqref="A1:B5"/>
    </sheetView>
  </sheetViews>
  <sheetFormatPr defaultRowHeight="14.25" x14ac:dyDescent="0.2"/>
  <cols>
    <col min="1" max="1" width="14" style="1" bestFit="1" customWidth="1"/>
    <col min="2" max="2" width="10.25" customWidth="1"/>
  </cols>
  <sheetData>
    <row r="1" spans="1:5" x14ac:dyDescent="0.2">
      <c r="A1" s="4" t="s">
        <v>9</v>
      </c>
      <c r="B1" s="5" t="s">
        <v>14</v>
      </c>
    </row>
    <row r="2" spans="1:5" x14ac:dyDescent="0.2">
      <c r="A2" s="4" t="s">
        <v>11</v>
      </c>
      <c r="B2" s="5">
        <v>1000</v>
      </c>
    </row>
    <row r="3" spans="1:5" x14ac:dyDescent="0.2">
      <c r="A3" s="4" t="s">
        <v>5</v>
      </c>
      <c r="B3" s="5">
        <v>100</v>
      </c>
    </row>
    <row r="4" spans="1:5" x14ac:dyDescent="0.2">
      <c r="A4" s="4" t="s">
        <v>6</v>
      </c>
      <c r="B4" s="5">
        <v>500</v>
      </c>
    </row>
    <row r="5" spans="1:5" x14ac:dyDescent="0.2">
      <c r="A5" s="4" t="s">
        <v>12</v>
      </c>
      <c r="B5" s="5">
        <v>2000</v>
      </c>
    </row>
    <row r="6" spans="1:5" x14ac:dyDescent="0.2">
      <c r="A6"/>
    </row>
    <row r="7" spans="1:5" x14ac:dyDescent="0.2">
      <c r="A7"/>
    </row>
    <row r="8" spans="1:5" x14ac:dyDescent="0.2">
      <c r="A8"/>
    </row>
    <row r="9" spans="1:5" x14ac:dyDescent="0.2">
      <c r="A9"/>
      <c r="E9" t="s">
        <v>11</v>
      </c>
    </row>
    <row r="10" spans="1:5" x14ac:dyDescent="0.2">
      <c r="A10"/>
      <c r="E10" t="s">
        <v>5</v>
      </c>
    </row>
    <row r="11" spans="1:5" x14ac:dyDescent="0.2">
      <c r="A11"/>
      <c r="E11" t="s">
        <v>6</v>
      </c>
    </row>
    <row r="12" spans="1:5" x14ac:dyDescent="0.2">
      <c r="A12"/>
      <c r="E12" t="s">
        <v>12</v>
      </c>
    </row>
    <row r="13" spans="1:5" x14ac:dyDescent="0.2">
      <c r="A13"/>
    </row>
    <row r="14" spans="1:5" x14ac:dyDescent="0.2">
      <c r="A14"/>
    </row>
    <row r="15" spans="1:5" x14ac:dyDescent="0.2">
      <c r="A15"/>
    </row>
    <row r="16" spans="1:5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C842-39FD-4A23-8BE1-E0EAA40B3555}">
  <dimension ref="B2:P242"/>
  <sheetViews>
    <sheetView workbookViewId="0">
      <selection activeCell="H9" sqref="H9"/>
    </sheetView>
  </sheetViews>
  <sheetFormatPr defaultRowHeight="14.25" x14ac:dyDescent="0.2"/>
  <cols>
    <col min="2" max="2" width="11.375" style="1" bestFit="1" customWidth="1"/>
    <col min="3" max="4" width="13" bestFit="1" customWidth="1"/>
    <col min="5" max="5" width="9.25" bestFit="1" customWidth="1"/>
    <col min="7" max="7" width="14.125" customWidth="1"/>
    <col min="12" max="12" width="15.625" bestFit="1" customWidth="1"/>
    <col min="13" max="13" width="9.125" bestFit="1" customWidth="1"/>
    <col min="15" max="15" width="5.5" bestFit="1" customWidth="1"/>
    <col min="16" max="16" width="6.5" bestFit="1" customWidth="1"/>
    <col min="17" max="17" width="7.5" bestFit="1" customWidth="1"/>
  </cols>
  <sheetData>
    <row r="2" spans="2:16" x14ac:dyDescent="0.2">
      <c r="B2" s="1" t="s">
        <v>19</v>
      </c>
      <c r="C2">
        <v>3</v>
      </c>
      <c r="G2" t="s">
        <v>21</v>
      </c>
      <c r="H2">
        <f>IF($C$3="总计",SUM(计算[实际消费]),SUMIF(计算[月份],$C$3,计算[实际消费]))</f>
        <v>18089</v>
      </c>
    </row>
    <row r="3" spans="2:16" x14ac:dyDescent="0.2">
      <c r="B3" s="1" t="s">
        <v>20</v>
      </c>
      <c r="C3" s="9">
        <f>VLOOKUP(C2,表5[],2,0)</f>
        <v>43132</v>
      </c>
      <c r="G3" t="s">
        <v>22</v>
      </c>
      <c r="H3">
        <f>IF($C$3="总计",SUM(计算[计划成本]),SUMIF(计算[月份],$C$3,计算[计划成本]))</f>
        <v>18000</v>
      </c>
    </row>
    <row r="4" spans="2:16" x14ac:dyDescent="0.2">
      <c r="G4" t="s">
        <v>23</v>
      </c>
      <c r="H4" s="10">
        <f>H2/H3</f>
        <v>1.0049444444444444</v>
      </c>
    </row>
    <row r="5" spans="2:16" x14ac:dyDescent="0.2">
      <c r="B5" s="5" t="s">
        <v>7</v>
      </c>
      <c r="C5" s="5" t="s">
        <v>15</v>
      </c>
      <c r="D5" s="5" t="s">
        <v>14</v>
      </c>
      <c r="E5" s="5" t="s">
        <v>16</v>
      </c>
    </row>
    <row r="6" spans="2:16" x14ac:dyDescent="0.2">
      <c r="B6" s="6">
        <v>43101</v>
      </c>
      <c r="C6" s="5">
        <f>SUMIF(实际消费!A:A,计算!B6,实际消费!D:D)</f>
        <v>16011</v>
      </c>
      <c r="D6" s="5">
        <f>SUM(成本[[#All],[计划成本]])*COUNTA(员工[员工])</f>
        <v>18000</v>
      </c>
      <c r="E6">
        <f>D6-C6</f>
        <v>1989</v>
      </c>
      <c r="L6" s="15" t="s">
        <v>36</v>
      </c>
      <c r="M6" s="15" t="s">
        <v>37</v>
      </c>
    </row>
    <row r="7" spans="2:16" x14ac:dyDescent="0.2">
      <c r="B7" s="6">
        <v>43132</v>
      </c>
      <c r="C7" s="5">
        <f>SUMIF(实际消费!A:A,计算!B7,实际消费!D:D)</f>
        <v>18089</v>
      </c>
      <c r="D7" s="5">
        <f>SUM(成本[[#All],[计划成本]])*COUNTA(员工[员工])</f>
        <v>18000</v>
      </c>
      <c r="E7">
        <f t="shared" ref="E7:E17" si="0">D7-C7</f>
        <v>-89</v>
      </c>
      <c r="G7" t="s">
        <v>11</v>
      </c>
      <c r="L7" s="15" t="s">
        <v>35</v>
      </c>
      <c r="M7" t="s">
        <v>11</v>
      </c>
      <c r="N7" t="s">
        <v>6</v>
      </c>
      <c r="O7" t="s">
        <v>5</v>
      </c>
      <c r="P7" t="s">
        <v>12</v>
      </c>
    </row>
    <row r="8" spans="2:16" x14ac:dyDescent="0.2">
      <c r="B8" s="6">
        <v>43160</v>
      </c>
      <c r="C8" s="5">
        <f>SUMIF(实际消费!A:A,计算!B8,实际消费!D:D)</f>
        <v>17875</v>
      </c>
      <c r="D8" s="5">
        <f>SUM(成本[[#All],[计划成本]])*COUNTA(员工[员工])</f>
        <v>18000</v>
      </c>
      <c r="E8">
        <f t="shared" si="0"/>
        <v>125</v>
      </c>
      <c r="G8" t="s">
        <v>24</v>
      </c>
      <c r="H8">
        <f>IF($C$3="总计",SUMIF(实际消费!C:C,计算!G7,实际消费!D:D),SUMIFS(实际消费!D:D,实际消费!A:A,计算!$C$3,实际消费!C:C,计算!G7))</f>
        <v>5546</v>
      </c>
      <c r="L8" s="16" t="s">
        <v>3</v>
      </c>
      <c r="M8" s="17">
        <v>11829</v>
      </c>
      <c r="N8" s="17">
        <v>4760</v>
      </c>
      <c r="O8" s="17">
        <v>1203</v>
      </c>
      <c r="P8" s="17">
        <v>22427</v>
      </c>
    </row>
    <row r="9" spans="2:16" x14ac:dyDescent="0.2">
      <c r="B9" s="6">
        <v>43191</v>
      </c>
      <c r="C9" s="5">
        <f>SUMIF(实际消费!A:A,计算!B9,实际消费!D:D)</f>
        <v>17766</v>
      </c>
      <c r="D9" s="5">
        <f>SUM(成本[[#All],[计划成本]])*COUNTA(员工[员工])</f>
        <v>18000</v>
      </c>
      <c r="E9">
        <f t="shared" si="0"/>
        <v>234</v>
      </c>
      <c r="G9" t="s">
        <v>25</v>
      </c>
      <c r="H9">
        <f>IF($C$3="总计",VLOOKUP(G7,成本[#All],2,0)*COUNTA(计算[月份])*COUNTA(员工[员工]),VLOOKUP(计算!G7,成本[#All],2,0)*COUNTA(员工[员工]))</f>
        <v>5000</v>
      </c>
      <c r="L9" s="16" t="s">
        <v>2</v>
      </c>
      <c r="M9" s="17">
        <v>12104</v>
      </c>
      <c r="N9" s="17">
        <v>4491</v>
      </c>
      <c r="O9" s="17">
        <v>1462</v>
      </c>
      <c r="P9" s="17">
        <v>23382</v>
      </c>
    </row>
    <row r="10" spans="2:16" x14ac:dyDescent="0.2">
      <c r="B10" s="6">
        <v>43221</v>
      </c>
      <c r="C10" s="5">
        <f>SUMIF(实际消费!A:A,计算!B10,实际消费!D:D)</f>
        <v>17354</v>
      </c>
      <c r="D10" s="5">
        <f>SUM(成本[[#All],[计划成本]])*COUNTA(员工[员工])</f>
        <v>18000</v>
      </c>
      <c r="E10">
        <f t="shared" si="0"/>
        <v>646</v>
      </c>
      <c r="G10" t="s">
        <v>26</v>
      </c>
      <c r="H10" s="10" t="str">
        <f>IF(H8/H9&gt;1,"",H8/H9)</f>
        <v/>
      </c>
      <c r="I10" s="10">
        <f>H8/H9</f>
        <v>1.1092</v>
      </c>
      <c r="L10" s="16" t="s">
        <v>1</v>
      </c>
      <c r="M10" s="17">
        <v>11983</v>
      </c>
      <c r="N10" s="17">
        <v>4654</v>
      </c>
      <c r="O10" s="17">
        <v>1336</v>
      </c>
      <c r="P10" s="17">
        <v>24598</v>
      </c>
    </row>
    <row r="11" spans="2:16" x14ac:dyDescent="0.2">
      <c r="B11" s="6">
        <v>43252</v>
      </c>
      <c r="C11" s="5">
        <f>SUMIF(实际消费!A:A,计算!B11,实际消费!D:D)</f>
        <v>17503</v>
      </c>
      <c r="D11" s="5">
        <f>SUM(成本[[#All],[计划成本]])*COUNTA(员工[员工])</f>
        <v>18000</v>
      </c>
      <c r="E11">
        <f t="shared" si="0"/>
        <v>497</v>
      </c>
      <c r="G11" t="s">
        <v>32</v>
      </c>
      <c r="H11" s="11" t="str">
        <f>IFERROR(1-H10,"")</f>
        <v/>
      </c>
      <c r="L11" s="16" t="s">
        <v>4</v>
      </c>
      <c r="M11" s="17">
        <v>12740</v>
      </c>
      <c r="N11" s="17">
        <v>4739</v>
      </c>
      <c r="O11" s="17">
        <v>1471</v>
      </c>
      <c r="P11" s="17">
        <v>24748</v>
      </c>
    </row>
    <row r="12" spans="2:16" x14ac:dyDescent="0.2">
      <c r="B12" s="6">
        <v>43282</v>
      </c>
      <c r="C12" s="5">
        <f>SUMIF(实际消费!A:A,计算!B12,实际消费!D:D)</f>
        <v>17791</v>
      </c>
      <c r="D12" s="5">
        <f>SUM(成本[[#All],[计划成本]])*COUNTA(员工[员工])</f>
        <v>18000</v>
      </c>
      <c r="E12">
        <f t="shared" si="0"/>
        <v>209</v>
      </c>
      <c r="G12" t="s">
        <v>33</v>
      </c>
      <c r="H12">
        <f>IF(H10="",1,"")</f>
        <v>1</v>
      </c>
      <c r="L12" s="16" t="s">
        <v>0</v>
      </c>
      <c r="M12" s="17">
        <v>11988</v>
      </c>
      <c r="N12" s="17">
        <v>4870</v>
      </c>
      <c r="O12" s="17">
        <v>1045</v>
      </c>
      <c r="P12" s="17">
        <v>24086</v>
      </c>
    </row>
    <row r="13" spans="2:16" x14ac:dyDescent="0.2">
      <c r="B13" s="6">
        <v>43313</v>
      </c>
      <c r="C13" s="5">
        <f>SUMIF(实际消费!A:A,计算!B13,实际消费!D:D)</f>
        <v>20356</v>
      </c>
      <c r="D13" s="5">
        <f>SUM(成本[[#All],[计划成本]])*COUNTA(员工[员工])</f>
        <v>18000</v>
      </c>
      <c r="E13">
        <f t="shared" si="0"/>
        <v>-2356</v>
      </c>
    </row>
    <row r="14" spans="2:16" x14ac:dyDescent="0.2">
      <c r="B14" s="6">
        <v>43344</v>
      </c>
      <c r="C14" s="5">
        <f>SUMIF(实际消费!A:A,计算!B14,实际消费!D:D)</f>
        <v>14045</v>
      </c>
      <c r="D14" s="5">
        <f>SUM(成本[[#All],[计划成本]])*COUNTA(员工[员工])</f>
        <v>18000</v>
      </c>
      <c r="E14">
        <f t="shared" si="0"/>
        <v>3955</v>
      </c>
      <c r="G14" t="s">
        <v>27</v>
      </c>
    </row>
    <row r="15" spans="2:16" x14ac:dyDescent="0.2">
      <c r="B15" s="6">
        <v>43374</v>
      </c>
      <c r="C15" s="5">
        <f>SUMIF(实际消费!A:A,计算!B15,实际消费!D:D)</f>
        <v>17766</v>
      </c>
      <c r="D15" s="5">
        <f>SUM(成本[[#All],[计划成本]])*COUNTA(员工[员工])</f>
        <v>18000</v>
      </c>
      <c r="E15">
        <f t="shared" si="0"/>
        <v>234</v>
      </c>
      <c r="G15" t="s">
        <v>24</v>
      </c>
      <c r="H15">
        <f>IF($C$3="总计",SUMIF(实际消费!C:C,计算!G14,实际消费!D:D),SUMIFS(实际消费!D:D,实际消费!A:A,计算!$C$3,实际消费!C:C,计算!G14))</f>
        <v>744</v>
      </c>
    </row>
    <row r="16" spans="2:16" x14ac:dyDescent="0.2">
      <c r="B16" s="6">
        <v>43405</v>
      </c>
      <c r="C16" s="5">
        <f>SUMIF(实际消费!A:A,计算!B16,实际消费!D:D)</f>
        <v>17611</v>
      </c>
      <c r="D16" s="5">
        <f>SUM(成本[[#All],[计划成本]])*COUNTA(员工[员工])</f>
        <v>18000</v>
      </c>
      <c r="E16">
        <f t="shared" si="0"/>
        <v>389</v>
      </c>
      <c r="G16" t="s">
        <v>25</v>
      </c>
      <c r="H16">
        <f>IF($C$3="总计",VLOOKUP(G14,成本[#All],2,0)*COUNTA(计算[月份])*COUNTA(员工[员工]),VLOOKUP(计算!G14,成本[#All],2,0)*COUNTA(员工[员工]))</f>
        <v>500</v>
      </c>
    </row>
    <row r="17" spans="2:9" x14ac:dyDescent="0.2">
      <c r="B17" s="6">
        <v>43435</v>
      </c>
      <c r="C17" s="5">
        <f>SUMIF(实际消费!A:A,计算!B17,实际消费!D:D)</f>
        <v>17749</v>
      </c>
      <c r="D17" s="5">
        <f>SUM(成本[[#All],[计划成本]])*COUNTA(员工[员工])</f>
        <v>18000</v>
      </c>
      <c r="E17">
        <f t="shared" si="0"/>
        <v>251</v>
      </c>
      <c r="G17" t="s">
        <v>28</v>
      </c>
      <c r="H17" s="10" t="str">
        <f>IF(H15/H16&gt;1,"",H15/H16)</f>
        <v/>
      </c>
      <c r="I17" s="10">
        <f>H15/H16</f>
        <v>1.488</v>
      </c>
    </row>
    <row r="18" spans="2:9" x14ac:dyDescent="0.2">
      <c r="B18"/>
      <c r="G18" t="s">
        <v>32</v>
      </c>
      <c r="H18" s="11" t="str">
        <f>IFERROR(1-H17,"")</f>
        <v/>
      </c>
    </row>
    <row r="19" spans="2:9" x14ac:dyDescent="0.2">
      <c r="B19"/>
      <c r="G19" t="s">
        <v>33</v>
      </c>
      <c r="H19">
        <f>IF(H17="",1,"")</f>
        <v>1</v>
      </c>
    </row>
    <row r="20" spans="2:9" x14ac:dyDescent="0.2">
      <c r="B20"/>
    </row>
    <row r="21" spans="2:9" x14ac:dyDescent="0.2">
      <c r="B21"/>
      <c r="G21" t="s">
        <v>29</v>
      </c>
    </row>
    <row r="22" spans="2:9" x14ac:dyDescent="0.2">
      <c r="B22"/>
      <c r="G22" t="s">
        <v>24</v>
      </c>
      <c r="H22">
        <f>IF($C$3="总计",SUMIF(实际消费!C:C,计算!G21,实际消费!D:D),SUMIFS(实际消费!D:D,实际消费!A:A,计算!$C$3,实际消费!C:C,计算!G21))</f>
        <v>1800</v>
      </c>
    </row>
    <row r="23" spans="2:9" x14ac:dyDescent="0.2">
      <c r="B23"/>
      <c r="G23" t="s">
        <v>25</v>
      </c>
      <c r="H23">
        <f>IF($C$3="总计",VLOOKUP(G21,成本[#All],2,0)*COUNTA(计算[月份])*COUNTA(员工[员工]),VLOOKUP(计算!G21,成本[#All],2,0)*COUNTA(员工[员工]))</f>
        <v>2500</v>
      </c>
    </row>
    <row r="24" spans="2:9" x14ac:dyDescent="0.2">
      <c r="B24"/>
      <c r="G24" t="s">
        <v>30</v>
      </c>
      <c r="H24" s="10">
        <f>IF(H22/H23&gt;1,"",H22/H23)</f>
        <v>0.72</v>
      </c>
      <c r="I24" s="10">
        <f>H22/H23</f>
        <v>0.72</v>
      </c>
    </row>
    <row r="25" spans="2:9" x14ac:dyDescent="0.2">
      <c r="B25"/>
      <c r="G25" t="s">
        <v>32</v>
      </c>
      <c r="H25" s="11">
        <f>IFERROR(1-H24,"")</f>
        <v>0.28000000000000003</v>
      </c>
    </row>
    <row r="26" spans="2:9" x14ac:dyDescent="0.2">
      <c r="B26"/>
      <c r="G26" t="s">
        <v>33</v>
      </c>
      <c r="H26" t="str">
        <f>IF(H24="",1,"")</f>
        <v/>
      </c>
    </row>
    <row r="27" spans="2:9" x14ac:dyDescent="0.2">
      <c r="B27"/>
    </row>
    <row r="28" spans="2:9" x14ac:dyDescent="0.2">
      <c r="B28"/>
      <c r="G28" t="s">
        <v>13</v>
      </c>
    </row>
    <row r="29" spans="2:9" x14ac:dyDescent="0.2">
      <c r="B29"/>
      <c r="G29" t="s">
        <v>24</v>
      </c>
      <c r="H29">
        <f>IF($C$3="总计",SUMIF(实际消费!C:C,计算!G28,实际消费!D:D),SUMIFS(实际消费!D:D,实际消费!A:A,计算!$C$3,实际消费!C:C,计算!G28))</f>
        <v>9999</v>
      </c>
    </row>
    <row r="30" spans="2:9" x14ac:dyDescent="0.2">
      <c r="B30"/>
      <c r="G30" t="s">
        <v>25</v>
      </c>
      <c r="H30">
        <f>IF($C$3="总计",VLOOKUP(G28,成本[#All],2,0)*COUNTA(计算[月份])*COUNTA(员工[员工]),VLOOKUP(计算!G28,成本[#All],2,0)*COUNTA(员工[员工]))</f>
        <v>10000</v>
      </c>
    </row>
    <row r="31" spans="2:9" x14ac:dyDescent="0.2">
      <c r="B31"/>
      <c r="G31" t="s">
        <v>31</v>
      </c>
      <c r="H31" s="10">
        <f>IF(H29/H30&gt;1,"",H29/H30)</f>
        <v>0.99990000000000001</v>
      </c>
      <c r="I31" s="10">
        <f>H29/H30</f>
        <v>0.99990000000000001</v>
      </c>
    </row>
    <row r="32" spans="2:9" x14ac:dyDescent="0.2">
      <c r="B32"/>
      <c r="G32" t="s">
        <v>32</v>
      </c>
      <c r="H32" s="11">
        <f>IFERROR(1-H31,"")</f>
        <v>9.9999999999988987E-5</v>
      </c>
    </row>
    <row r="33" spans="2:8" x14ac:dyDescent="0.2">
      <c r="B33"/>
      <c r="G33" t="s">
        <v>33</v>
      </c>
      <c r="H33" t="str">
        <f>IF(H31="",1,"")</f>
        <v/>
      </c>
    </row>
    <row r="34" spans="2:8" x14ac:dyDescent="0.2">
      <c r="B34"/>
    </row>
    <row r="35" spans="2:8" x14ac:dyDescent="0.2">
      <c r="B35"/>
    </row>
    <row r="36" spans="2:8" x14ac:dyDescent="0.2">
      <c r="B36"/>
    </row>
    <row r="37" spans="2:8" x14ac:dyDescent="0.2">
      <c r="B37"/>
    </row>
    <row r="38" spans="2:8" x14ac:dyDescent="0.2">
      <c r="B38"/>
    </row>
    <row r="39" spans="2:8" x14ac:dyDescent="0.2">
      <c r="B39"/>
    </row>
    <row r="40" spans="2:8" x14ac:dyDescent="0.2">
      <c r="B40"/>
    </row>
    <row r="41" spans="2:8" x14ac:dyDescent="0.2">
      <c r="B41"/>
    </row>
    <row r="42" spans="2:8" x14ac:dyDescent="0.2">
      <c r="B42"/>
    </row>
    <row r="43" spans="2:8" x14ac:dyDescent="0.2">
      <c r="B43"/>
    </row>
    <row r="44" spans="2:8" x14ac:dyDescent="0.2">
      <c r="B44"/>
    </row>
    <row r="45" spans="2:8" x14ac:dyDescent="0.2">
      <c r="B45"/>
    </row>
    <row r="46" spans="2:8" x14ac:dyDescent="0.2">
      <c r="B46"/>
    </row>
    <row r="47" spans="2:8" x14ac:dyDescent="0.2">
      <c r="B47"/>
    </row>
    <row r="48" spans="2:8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2:2" x14ac:dyDescent="0.2">
      <c r="B145"/>
    </row>
    <row r="146" spans="2:2" x14ac:dyDescent="0.2">
      <c r="B146"/>
    </row>
    <row r="147" spans="2:2" x14ac:dyDescent="0.2">
      <c r="B147"/>
    </row>
    <row r="148" spans="2:2" x14ac:dyDescent="0.2">
      <c r="B148"/>
    </row>
    <row r="149" spans="2:2" x14ac:dyDescent="0.2">
      <c r="B149"/>
    </row>
    <row r="150" spans="2:2" x14ac:dyDescent="0.2">
      <c r="B150"/>
    </row>
    <row r="151" spans="2:2" x14ac:dyDescent="0.2">
      <c r="B151"/>
    </row>
    <row r="152" spans="2:2" x14ac:dyDescent="0.2">
      <c r="B152"/>
    </row>
    <row r="153" spans="2:2" x14ac:dyDescent="0.2">
      <c r="B153"/>
    </row>
    <row r="154" spans="2:2" x14ac:dyDescent="0.2">
      <c r="B154"/>
    </row>
    <row r="155" spans="2:2" x14ac:dyDescent="0.2">
      <c r="B155"/>
    </row>
    <row r="156" spans="2:2" x14ac:dyDescent="0.2">
      <c r="B156"/>
    </row>
    <row r="157" spans="2:2" x14ac:dyDescent="0.2">
      <c r="B157"/>
    </row>
    <row r="158" spans="2:2" x14ac:dyDescent="0.2">
      <c r="B158"/>
    </row>
    <row r="159" spans="2:2" x14ac:dyDescent="0.2">
      <c r="B159"/>
    </row>
    <row r="160" spans="2:2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  <row r="183" spans="2:2" x14ac:dyDescent="0.2">
      <c r="B183"/>
    </row>
    <row r="184" spans="2:2" x14ac:dyDescent="0.2">
      <c r="B184"/>
    </row>
    <row r="185" spans="2:2" x14ac:dyDescent="0.2">
      <c r="B185"/>
    </row>
    <row r="186" spans="2:2" x14ac:dyDescent="0.2">
      <c r="B186"/>
    </row>
    <row r="187" spans="2:2" x14ac:dyDescent="0.2">
      <c r="B187"/>
    </row>
    <row r="188" spans="2:2" x14ac:dyDescent="0.2">
      <c r="B188"/>
    </row>
    <row r="189" spans="2:2" x14ac:dyDescent="0.2">
      <c r="B189"/>
    </row>
    <row r="190" spans="2:2" x14ac:dyDescent="0.2">
      <c r="B190"/>
    </row>
    <row r="191" spans="2:2" x14ac:dyDescent="0.2">
      <c r="B191"/>
    </row>
    <row r="192" spans="2:2" x14ac:dyDescent="0.2">
      <c r="B192"/>
    </row>
    <row r="193" spans="2:2" x14ac:dyDescent="0.2">
      <c r="B193"/>
    </row>
    <row r="194" spans="2:2" x14ac:dyDescent="0.2">
      <c r="B194"/>
    </row>
    <row r="195" spans="2:2" x14ac:dyDescent="0.2">
      <c r="B195"/>
    </row>
    <row r="196" spans="2:2" x14ac:dyDescent="0.2">
      <c r="B196"/>
    </row>
    <row r="197" spans="2:2" x14ac:dyDescent="0.2">
      <c r="B197"/>
    </row>
    <row r="198" spans="2:2" x14ac:dyDescent="0.2">
      <c r="B198"/>
    </row>
    <row r="199" spans="2:2" x14ac:dyDescent="0.2">
      <c r="B199"/>
    </row>
    <row r="200" spans="2:2" x14ac:dyDescent="0.2">
      <c r="B200"/>
    </row>
    <row r="201" spans="2:2" x14ac:dyDescent="0.2">
      <c r="B201"/>
    </row>
    <row r="202" spans="2:2" x14ac:dyDescent="0.2">
      <c r="B202"/>
    </row>
    <row r="203" spans="2:2" x14ac:dyDescent="0.2">
      <c r="B203"/>
    </row>
    <row r="204" spans="2:2" x14ac:dyDescent="0.2">
      <c r="B204"/>
    </row>
    <row r="205" spans="2:2" x14ac:dyDescent="0.2">
      <c r="B205"/>
    </row>
    <row r="206" spans="2:2" x14ac:dyDescent="0.2">
      <c r="B206"/>
    </row>
    <row r="207" spans="2:2" x14ac:dyDescent="0.2">
      <c r="B207"/>
    </row>
    <row r="208" spans="2:2" x14ac:dyDescent="0.2">
      <c r="B208"/>
    </row>
    <row r="209" spans="2:2" x14ac:dyDescent="0.2">
      <c r="B209"/>
    </row>
    <row r="210" spans="2:2" x14ac:dyDescent="0.2">
      <c r="B210"/>
    </row>
    <row r="211" spans="2:2" x14ac:dyDescent="0.2">
      <c r="B211"/>
    </row>
    <row r="212" spans="2:2" x14ac:dyDescent="0.2">
      <c r="B212"/>
    </row>
    <row r="213" spans="2:2" x14ac:dyDescent="0.2">
      <c r="B213"/>
    </row>
    <row r="214" spans="2:2" x14ac:dyDescent="0.2">
      <c r="B214"/>
    </row>
    <row r="215" spans="2:2" x14ac:dyDescent="0.2">
      <c r="B215"/>
    </row>
    <row r="216" spans="2:2" x14ac:dyDescent="0.2">
      <c r="B216"/>
    </row>
    <row r="217" spans="2:2" x14ac:dyDescent="0.2">
      <c r="B217"/>
    </row>
    <row r="218" spans="2:2" x14ac:dyDescent="0.2">
      <c r="B218"/>
    </row>
    <row r="219" spans="2:2" x14ac:dyDescent="0.2">
      <c r="B219"/>
    </row>
    <row r="220" spans="2:2" x14ac:dyDescent="0.2">
      <c r="B220"/>
    </row>
    <row r="221" spans="2:2" x14ac:dyDescent="0.2">
      <c r="B221"/>
    </row>
    <row r="222" spans="2:2" x14ac:dyDescent="0.2">
      <c r="B222"/>
    </row>
    <row r="223" spans="2:2" x14ac:dyDescent="0.2">
      <c r="B223"/>
    </row>
    <row r="224" spans="2:2" x14ac:dyDescent="0.2">
      <c r="B224"/>
    </row>
    <row r="225" spans="2:2" x14ac:dyDescent="0.2">
      <c r="B225"/>
    </row>
    <row r="226" spans="2:2" x14ac:dyDescent="0.2">
      <c r="B226"/>
    </row>
    <row r="227" spans="2:2" x14ac:dyDescent="0.2">
      <c r="B227"/>
    </row>
    <row r="228" spans="2:2" x14ac:dyDescent="0.2">
      <c r="B228"/>
    </row>
    <row r="229" spans="2:2" x14ac:dyDescent="0.2">
      <c r="B229"/>
    </row>
    <row r="230" spans="2:2" x14ac:dyDescent="0.2">
      <c r="B230"/>
    </row>
    <row r="231" spans="2:2" x14ac:dyDescent="0.2">
      <c r="B231"/>
    </row>
    <row r="232" spans="2:2" x14ac:dyDescent="0.2">
      <c r="B232"/>
    </row>
    <row r="233" spans="2:2" x14ac:dyDescent="0.2">
      <c r="B233"/>
    </row>
    <row r="234" spans="2:2" x14ac:dyDescent="0.2">
      <c r="B234"/>
    </row>
    <row r="235" spans="2:2" x14ac:dyDescent="0.2">
      <c r="B235"/>
    </row>
    <row r="236" spans="2:2" x14ac:dyDescent="0.2">
      <c r="B236"/>
    </row>
    <row r="237" spans="2:2" x14ac:dyDescent="0.2">
      <c r="B237"/>
    </row>
    <row r="238" spans="2:2" x14ac:dyDescent="0.2">
      <c r="B238"/>
    </row>
    <row r="239" spans="2:2" x14ac:dyDescent="0.2">
      <c r="B239"/>
    </row>
    <row r="240" spans="2:2" x14ac:dyDescent="0.2">
      <c r="B240"/>
    </row>
    <row r="241" spans="2:2" x14ac:dyDescent="0.2">
      <c r="B241"/>
    </row>
    <row r="242" spans="2:2" x14ac:dyDescent="0.2">
      <c r="B242"/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A257-F7D1-489A-81E4-49BAFF4FB60F}">
  <dimension ref="A1:D240"/>
  <sheetViews>
    <sheetView workbookViewId="0">
      <selection sqref="A1:A6"/>
    </sheetView>
  </sheetViews>
  <sheetFormatPr defaultRowHeight="14.25" x14ac:dyDescent="0.2"/>
  <cols>
    <col min="1" max="1" width="11.25" style="1" bestFit="1" customWidth="1"/>
    <col min="3" max="3" width="11" bestFit="1" customWidth="1"/>
    <col min="4" max="4" width="11.375" bestFit="1" customWidth="1"/>
  </cols>
  <sheetData>
    <row r="1" spans="1:4" x14ac:dyDescent="0.2">
      <c r="A1" s="1" t="s">
        <v>8</v>
      </c>
    </row>
    <row r="2" spans="1:4" x14ac:dyDescent="0.2">
      <c r="A2" s="1" t="s">
        <v>0</v>
      </c>
      <c r="C2" s="5" t="s">
        <v>18</v>
      </c>
      <c r="D2" s="5" t="s">
        <v>20</v>
      </c>
    </row>
    <row r="3" spans="1:4" x14ac:dyDescent="0.2">
      <c r="A3" s="1" t="s">
        <v>1</v>
      </c>
      <c r="C3" s="5">
        <v>1</v>
      </c>
      <c r="D3" s="5" t="s">
        <v>17</v>
      </c>
    </row>
    <row r="4" spans="1:4" x14ac:dyDescent="0.2">
      <c r="A4" s="1" t="s">
        <v>2</v>
      </c>
      <c r="C4" s="5">
        <v>2</v>
      </c>
      <c r="D4" s="7">
        <v>43101</v>
      </c>
    </row>
    <row r="5" spans="1:4" x14ac:dyDescent="0.2">
      <c r="A5" s="1" t="s">
        <v>3</v>
      </c>
      <c r="C5" s="5">
        <v>3</v>
      </c>
      <c r="D5" s="8">
        <v>43132</v>
      </c>
    </row>
    <row r="6" spans="1:4" x14ac:dyDescent="0.2">
      <c r="A6" s="1" t="s">
        <v>4</v>
      </c>
      <c r="C6" s="5">
        <v>4</v>
      </c>
      <c r="D6" s="7">
        <v>43160</v>
      </c>
    </row>
    <row r="7" spans="1:4" x14ac:dyDescent="0.2">
      <c r="A7"/>
      <c r="C7" s="5">
        <v>5</v>
      </c>
      <c r="D7" s="8">
        <v>43191</v>
      </c>
    </row>
    <row r="8" spans="1:4" x14ac:dyDescent="0.2">
      <c r="A8"/>
      <c r="C8" s="5">
        <v>6</v>
      </c>
      <c r="D8" s="7">
        <v>43221</v>
      </c>
    </row>
    <row r="9" spans="1:4" x14ac:dyDescent="0.2">
      <c r="A9"/>
      <c r="C9" s="5">
        <v>7</v>
      </c>
      <c r="D9" s="8">
        <v>43252</v>
      </c>
    </row>
    <row r="10" spans="1:4" x14ac:dyDescent="0.2">
      <c r="A10"/>
      <c r="C10" s="5">
        <v>8</v>
      </c>
      <c r="D10" s="7">
        <v>43282</v>
      </c>
    </row>
    <row r="11" spans="1:4" x14ac:dyDescent="0.2">
      <c r="A11"/>
      <c r="C11" s="5">
        <v>9</v>
      </c>
      <c r="D11" s="8">
        <v>43313</v>
      </c>
    </row>
    <row r="12" spans="1:4" x14ac:dyDescent="0.2">
      <c r="A12"/>
      <c r="C12" s="5">
        <v>10</v>
      </c>
      <c r="D12" s="7">
        <v>43344</v>
      </c>
    </row>
    <row r="13" spans="1:4" x14ac:dyDescent="0.2">
      <c r="A13"/>
      <c r="C13" s="5">
        <v>11</v>
      </c>
      <c r="D13" s="8">
        <v>43374</v>
      </c>
    </row>
    <row r="14" spans="1:4" x14ac:dyDescent="0.2">
      <c r="A14"/>
      <c r="C14" s="5">
        <v>12</v>
      </c>
      <c r="D14" s="7">
        <v>43405</v>
      </c>
    </row>
    <row r="15" spans="1:4" x14ac:dyDescent="0.2">
      <c r="A15"/>
      <c r="C15" s="5">
        <v>13</v>
      </c>
      <c r="D15" s="8">
        <v>43435</v>
      </c>
    </row>
    <row r="16" spans="1:4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AE2D-1333-4B42-8EC4-7B6DDFEFF477}">
  <dimension ref="B1:X32"/>
  <sheetViews>
    <sheetView showGridLines="0" tabSelected="1" zoomScale="85" zoomScaleNormal="85" workbookViewId="0">
      <selection activeCell="Y15" sqref="Y15"/>
    </sheetView>
  </sheetViews>
  <sheetFormatPr defaultRowHeight="16.5" x14ac:dyDescent="0.2"/>
  <cols>
    <col min="1" max="1" width="1.125" style="12" customWidth="1"/>
    <col min="2" max="23" width="9" style="12"/>
    <col min="24" max="24" width="3.5" style="12" customWidth="1"/>
    <col min="25" max="16384" width="9" style="12"/>
  </cols>
  <sheetData>
    <row r="1" spans="2:24" x14ac:dyDescent="0.2">
      <c r="B1" s="19" t="s">
        <v>38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2:24" ht="24" customHeight="1" x14ac:dyDescent="0.2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16" spans="2:24" ht="24.75" x14ac:dyDescent="0.2">
      <c r="B16" s="13"/>
      <c r="C16" s="14" t="s">
        <v>34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22" spans="4:15" x14ac:dyDescent="0.2">
      <c r="D22" s="18" t="s">
        <v>11</v>
      </c>
      <c r="E22" s="18"/>
      <c r="F22" s="18"/>
      <c r="G22" s="18" t="s">
        <v>5</v>
      </c>
      <c r="H22" s="18"/>
      <c r="I22" s="18"/>
      <c r="J22" s="18" t="s">
        <v>29</v>
      </c>
      <c r="K22" s="18"/>
      <c r="L22" s="18"/>
      <c r="M22" s="18" t="s">
        <v>13</v>
      </c>
      <c r="N22" s="18"/>
      <c r="O22" s="18"/>
    </row>
    <row r="31" spans="4:15" x14ac:dyDescent="0.2">
      <c r="D31" s="12" t="s">
        <v>24</v>
      </c>
      <c r="E31" s="12">
        <f>计算!H8</f>
        <v>5546</v>
      </c>
      <c r="G31" s="12" t="s">
        <v>24</v>
      </c>
      <c r="H31" s="12">
        <f>计算!H15</f>
        <v>744</v>
      </c>
      <c r="J31" s="12" t="s">
        <v>24</v>
      </c>
      <c r="K31" s="12">
        <f>计算!H22</f>
        <v>1800</v>
      </c>
      <c r="M31" s="12" t="s">
        <v>24</v>
      </c>
      <c r="N31" s="12">
        <f>计算!H29</f>
        <v>9999</v>
      </c>
    </row>
    <row r="32" spans="4:15" x14ac:dyDescent="0.2">
      <c r="D32" s="12" t="s">
        <v>25</v>
      </c>
      <c r="E32" s="12">
        <f>计算!H9</f>
        <v>5000</v>
      </c>
      <c r="G32" s="12" t="s">
        <v>25</v>
      </c>
      <c r="H32" s="12">
        <f>计算!H16</f>
        <v>500</v>
      </c>
      <c r="J32" s="12" t="s">
        <v>25</v>
      </c>
      <c r="K32" s="12">
        <f>计算!H23</f>
        <v>2500</v>
      </c>
      <c r="M32" s="12" t="s">
        <v>25</v>
      </c>
      <c r="N32" s="12">
        <f>计算!H30</f>
        <v>10000</v>
      </c>
    </row>
  </sheetData>
  <mergeCells count="5">
    <mergeCell ref="D22:F22"/>
    <mergeCell ref="G22:I22"/>
    <mergeCell ref="J22:L22"/>
    <mergeCell ref="M22:O22"/>
    <mergeCell ref="B1:X2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List Box 2">
              <controlPr defaultSize="0" autoLine="0" autoPict="0">
                <anchor moveWithCells="1">
                  <from>
                    <xdr:col>0</xdr:col>
                    <xdr:colOff>85725</xdr:colOff>
                    <xdr:row>16</xdr:row>
                    <xdr:rowOff>190500</xdr:rowOff>
                  </from>
                  <to>
                    <xdr:col>3</xdr:col>
                    <xdr:colOff>19050</xdr:colOff>
                    <xdr:row>28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实际消费</vt:lpstr>
      <vt:lpstr>成本</vt:lpstr>
      <vt:lpstr>计算</vt:lpstr>
      <vt:lpstr>查询</vt:lpstr>
      <vt:lpstr>仪表看板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2020-04-16T02:45:41Z</dcterms:created>
  <dcterms:modified xsi:type="dcterms:W3CDTF">2020-04-28T10:31:40Z</dcterms:modified>
</cp:coreProperties>
</file>