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A37BCF14-9289-4F17-83F2-25899973435E}" xr6:coauthVersionLast="45" xr6:coauthVersionMax="45" xr10:uidLastSave="{00000000-0000-0000-0000-000000000000}"/>
  <bookViews>
    <workbookView xWindow="5700" yWindow="60" windowWidth="22605" windowHeight="12750" activeTab="1" xr2:uid="{CEA86497-297F-4085-AB0F-C44EB8073CE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2" l="1"/>
  <c r="F9" i="2"/>
  <c r="G9" i="2"/>
  <c r="H9" i="2"/>
  <c r="I9" i="2"/>
  <c r="J9" i="2"/>
  <c r="K9" i="2"/>
  <c r="D9" i="2"/>
  <c r="D4" i="2"/>
  <c r="D8" i="2" s="1"/>
  <c r="C20" i="2"/>
  <c r="B20" i="2"/>
  <c r="C18" i="2"/>
  <c r="B18" i="2"/>
  <c r="C17" i="2"/>
  <c r="B17" i="2"/>
  <c r="C16" i="2"/>
  <c r="B16" i="2"/>
  <c r="C15" i="2"/>
  <c r="C6" i="2"/>
  <c r="C10" i="2" s="1"/>
  <c r="C12" i="2" s="1"/>
  <c r="B6" i="2"/>
  <c r="B10" i="2" s="1"/>
  <c r="B12" i="2" s="1"/>
  <c r="E7" i="1"/>
  <c r="F7" i="1"/>
  <c r="G7" i="1"/>
  <c r="H7" i="1"/>
  <c r="I7" i="1"/>
  <c r="J7" i="1"/>
  <c r="K7" i="1"/>
  <c r="D5" i="2" l="1"/>
  <c r="D6" i="2" s="1"/>
  <c r="D10" i="2" s="1"/>
  <c r="D7" i="2"/>
  <c r="E4" i="2"/>
  <c r="E8" i="2" s="1"/>
  <c r="C18" i="1"/>
  <c r="B18" i="1"/>
  <c r="D11" i="2" l="1"/>
  <c r="D12" i="2" s="1"/>
  <c r="E7" i="2"/>
  <c r="F4" i="2"/>
  <c r="E5" i="2"/>
  <c r="E6" i="2" s="1"/>
  <c r="E10" i="1"/>
  <c r="F10" i="1"/>
  <c r="G10" i="1"/>
  <c r="H10" i="1"/>
  <c r="I10" i="1"/>
  <c r="J10" i="1"/>
  <c r="K10" i="1"/>
  <c r="D10" i="1"/>
  <c r="D4" i="1"/>
  <c r="D7" i="1" s="1"/>
  <c r="E10" i="2" l="1"/>
  <c r="E11" i="2" s="1"/>
  <c r="E12" i="2" s="1"/>
  <c r="G4" i="2"/>
  <c r="F5" i="2"/>
  <c r="F6" i="2" s="1"/>
  <c r="F7" i="2"/>
  <c r="F8" i="2"/>
  <c r="E4" i="1"/>
  <c r="D5" i="1"/>
  <c r="D6" i="1" s="1"/>
  <c r="D8" i="1" s="1"/>
  <c r="D11" i="1" s="1"/>
  <c r="D12" i="1" s="1"/>
  <c r="D13" i="1" s="1"/>
  <c r="D9" i="1"/>
  <c r="C19" i="1"/>
  <c r="C20" i="1"/>
  <c r="B20" i="1"/>
  <c r="B19" i="1"/>
  <c r="C17" i="1"/>
  <c r="B17" i="1"/>
  <c r="C16" i="1"/>
  <c r="C6" i="1"/>
  <c r="C8" i="1" s="1"/>
  <c r="C11" i="1" s="1"/>
  <c r="C13" i="1" s="1"/>
  <c r="B6" i="1"/>
  <c r="B8" i="1" s="1"/>
  <c r="B11" i="1" s="1"/>
  <c r="H4" i="2" l="1"/>
  <c r="G5" i="2"/>
  <c r="G6" i="2" s="1"/>
  <c r="G8" i="2"/>
  <c r="G7" i="2"/>
  <c r="F10" i="2"/>
  <c r="F11" i="2" s="1"/>
  <c r="F12" i="2" s="1"/>
  <c r="E9" i="1"/>
  <c r="F4" i="1"/>
  <c r="E5" i="1"/>
  <c r="E6" i="1" s="1"/>
  <c r="E8" i="1" s="1"/>
  <c r="C21" i="1"/>
  <c r="B13" i="1"/>
  <c r="B21" i="1"/>
  <c r="G10" i="2" l="1"/>
  <c r="G11" i="2" s="1"/>
  <c r="G12" i="2" s="1"/>
  <c r="H7" i="2"/>
  <c r="I4" i="2"/>
  <c r="H5" i="2"/>
  <c r="H6" i="2"/>
  <c r="H8" i="2"/>
  <c r="G4" i="1"/>
  <c r="F5" i="1"/>
  <c r="F6" i="1"/>
  <c r="F8" i="1" s="1"/>
  <c r="F9" i="1"/>
  <c r="E11" i="1"/>
  <c r="E12" i="1" s="1"/>
  <c r="E13" i="1" s="1"/>
  <c r="H10" i="2" l="1"/>
  <c r="I7" i="2"/>
  <c r="I8" i="2"/>
  <c r="J4" i="2"/>
  <c r="I5" i="2"/>
  <c r="I6" i="2"/>
  <c r="I10" i="2" s="1"/>
  <c r="F11" i="1"/>
  <c r="H4" i="1"/>
  <c r="G9" i="1"/>
  <c r="G5" i="1"/>
  <c r="G6" i="1" s="1"/>
  <c r="G8" i="1" s="1"/>
  <c r="G11" i="1" s="1"/>
  <c r="G12" i="1" s="1"/>
  <c r="G13" i="1" s="1"/>
  <c r="I11" i="2" l="1"/>
  <c r="I12" i="2" s="1"/>
  <c r="J8" i="2"/>
  <c r="J5" i="2"/>
  <c r="J6" i="2" s="1"/>
  <c r="J7" i="2"/>
  <c r="K4" i="2"/>
  <c r="H11" i="2"/>
  <c r="H12" i="2" s="1"/>
  <c r="F12" i="1"/>
  <c r="F13" i="1" s="1"/>
  <c r="H9" i="1"/>
  <c r="H5" i="1"/>
  <c r="H6" i="1" s="1"/>
  <c r="H8" i="1" s="1"/>
  <c r="I4" i="1"/>
  <c r="J10" i="2" l="1"/>
  <c r="K5" i="2"/>
  <c r="K6" i="2" s="1"/>
  <c r="K7" i="2"/>
  <c r="K8" i="2"/>
  <c r="H11" i="1"/>
  <c r="H12" i="1" s="1"/>
  <c r="H13" i="1" s="1"/>
  <c r="I9" i="1"/>
  <c r="J4" i="1"/>
  <c r="I5" i="1"/>
  <c r="I6" i="1" s="1"/>
  <c r="I8" i="1" s="1"/>
  <c r="K10" i="2" l="1"/>
  <c r="J11" i="2"/>
  <c r="J12" i="2" s="1"/>
  <c r="I11" i="1"/>
  <c r="I12" i="1" s="1"/>
  <c r="I13" i="1" s="1"/>
  <c r="J9" i="1"/>
  <c r="K4" i="1"/>
  <c r="J5" i="1"/>
  <c r="J6" i="1" s="1"/>
  <c r="J8" i="1" s="1"/>
  <c r="K11" i="2" l="1"/>
  <c r="K12" i="2" s="1"/>
  <c r="J11" i="1"/>
  <c r="J12" i="1" s="1"/>
  <c r="J13" i="1" s="1"/>
  <c r="K5" i="1"/>
  <c r="K6" i="1" s="1"/>
  <c r="K8" i="1" s="1"/>
  <c r="K9" i="1"/>
  <c r="K11" i="1" l="1"/>
  <c r="K12" i="1" s="1"/>
  <c r="K13" i="1" s="1"/>
</calcChain>
</file>

<file path=xl/sharedStrings.xml><?xml version="1.0" encoding="utf-8"?>
<sst xmlns="http://schemas.openxmlformats.org/spreadsheetml/2006/main" count="45" uniqueCount="32">
  <si>
    <t>收入</t>
  </si>
  <si>
    <t>折旧</t>
  </si>
  <si>
    <t>净收益</t>
  </si>
  <si>
    <t>成本</t>
    <phoneticPr fontId="2" type="noConversion"/>
  </si>
  <si>
    <t>销售总务管理支出</t>
  </si>
  <si>
    <t>利息</t>
    <phoneticPr fontId="2" type="noConversion"/>
  </si>
  <si>
    <t>税前收入</t>
  </si>
  <si>
    <t>税前收入</t>
    <phoneticPr fontId="2" type="noConversion"/>
  </si>
  <si>
    <t>税收</t>
    <phoneticPr fontId="2" type="noConversion"/>
  </si>
  <si>
    <t>损益表[会计]</t>
    <phoneticPr fontId="2" type="noConversion"/>
  </si>
  <si>
    <t>会计假设</t>
  </si>
  <si>
    <t>收入增长</t>
    <phoneticPr fontId="2" type="noConversion"/>
  </si>
  <si>
    <t>成本占比</t>
    <phoneticPr fontId="2" type="noConversion"/>
  </si>
  <si>
    <t>折旧收入占比</t>
    <phoneticPr fontId="2" type="noConversion"/>
  </si>
  <si>
    <t>税率</t>
    <phoneticPr fontId="2" type="noConversion"/>
  </si>
  <si>
    <t xml:space="preserve">ALT H P </t>
    <phoneticPr fontId="2" type="noConversion"/>
  </si>
  <si>
    <t>百分比</t>
    <phoneticPr fontId="2" type="noConversion"/>
  </si>
  <si>
    <t>ALT H 0</t>
    <phoneticPr fontId="2" type="noConversion"/>
  </si>
  <si>
    <t>小数点</t>
    <phoneticPr fontId="2" type="noConversion"/>
  </si>
  <si>
    <t>年份</t>
    <phoneticPr fontId="2" type="noConversion"/>
  </si>
  <si>
    <t>管理支出收入比</t>
    <phoneticPr fontId="2" type="noConversion"/>
  </si>
  <si>
    <t>利润</t>
    <phoneticPr fontId="2" type="noConversion"/>
  </si>
  <si>
    <t>年份</t>
  </si>
  <si>
    <t>损益表[会计]</t>
  </si>
  <si>
    <t>成本</t>
  </si>
  <si>
    <t>利息</t>
  </si>
  <si>
    <t>税收</t>
  </si>
  <si>
    <t>毛利</t>
    <phoneticPr fontId="2" type="noConversion"/>
  </si>
  <si>
    <t>营业利润</t>
    <phoneticPr fontId="2" type="noConversion"/>
  </si>
  <si>
    <t>会计假设</t>
    <phoneticPr fontId="2" type="noConversion"/>
  </si>
  <si>
    <t>收入增长率</t>
    <phoneticPr fontId="2" type="noConversion"/>
  </si>
  <si>
    <t>折旧收入比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</si>
</sst>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%"/>
    <numFmt numFmtId="178" formatCode="0.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F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rgb="FF0033CC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9" fontId="3" fillId="0" borderId="0" xfId="1" applyFont="1">
      <alignment vertical="center"/>
    </xf>
    <xf numFmtId="177" fontId="3" fillId="0" borderId="0" xfId="1" applyNumberFormat="1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176" fontId="3" fillId="0" borderId="5" xfId="0" applyNumberFormat="1" applyFont="1" applyBorder="1">
      <alignment vertical="center"/>
    </xf>
    <xf numFmtId="176" fontId="4" fillId="0" borderId="5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176" fontId="3" fillId="0" borderId="7" xfId="0" applyNumberFormat="1" applyFont="1" applyBorder="1">
      <alignment vertical="center"/>
    </xf>
    <xf numFmtId="0" fontId="5" fillId="0" borderId="0" xfId="0" applyFont="1">
      <alignment vertical="center"/>
    </xf>
    <xf numFmtId="178" fontId="7" fillId="0" borderId="0" xfId="0" applyNumberFormat="1" applyFont="1">
      <alignment vertical="center"/>
    </xf>
    <xf numFmtId="178" fontId="3" fillId="0" borderId="1" xfId="0" applyNumberFormat="1" applyFont="1" applyBorder="1">
      <alignment vertical="center"/>
    </xf>
    <xf numFmtId="0" fontId="5" fillId="0" borderId="2" xfId="0" applyFont="1" applyBorder="1">
      <alignment vertical="center"/>
    </xf>
    <xf numFmtId="178" fontId="3" fillId="0" borderId="2" xfId="0" applyNumberFormat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净收益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Sheet1!$B$1:$K$1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Sheet1!$B$13:$K$13</c:f>
              <c:numCache>
                <c:formatCode>0.0_);[Red]\(0.0\)</c:formatCode>
                <c:ptCount val="10"/>
                <c:pt idx="0">
                  <c:v>88380</c:v>
                </c:pt>
                <c:pt idx="1">
                  <c:v>99288</c:v>
                </c:pt>
                <c:pt idx="2">
                  <c:v>77692.160000000003</c:v>
                </c:pt>
                <c:pt idx="3">
                  <c:v>87883.140800000008</c:v>
                </c:pt>
                <c:pt idx="4">
                  <c:v>100284.78051200003</c:v>
                </c:pt>
                <c:pt idx="5">
                  <c:v>114422.64978368001</c:v>
                </c:pt>
                <c:pt idx="6">
                  <c:v>130539.82075339521</c:v>
                </c:pt>
                <c:pt idx="7">
                  <c:v>148913.39565887052</c:v>
                </c:pt>
                <c:pt idx="8">
                  <c:v>169859.27105111239</c:v>
                </c:pt>
                <c:pt idx="9">
                  <c:v>193737.56899826811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9-4A1B-ABAA-C46DE2BD8D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Sheet1!$B$28:$K$28</c:f>
              <c:numCache>
                <c:formatCode>General</c:formatCode>
                <c:ptCount val="10"/>
                <c:pt idx="0">
                  <c:v>60000</c:v>
                </c:pt>
                <c:pt idx="1">
                  <c:v>60000</c:v>
                </c:pt>
                <c:pt idx="2">
                  <c:v>80000</c:v>
                </c:pt>
                <c:pt idx="3">
                  <c:v>80000</c:v>
                </c:pt>
                <c:pt idx="4">
                  <c:v>100000</c:v>
                </c:pt>
                <c:pt idx="5">
                  <c:v>100000</c:v>
                </c:pt>
                <c:pt idx="6">
                  <c:v>150000</c:v>
                </c:pt>
                <c:pt idx="7">
                  <c:v>160000</c:v>
                </c:pt>
                <c:pt idx="8">
                  <c:v>170000</c:v>
                </c:pt>
                <c:pt idx="9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9-4A1B-ABAA-C46DE2BD8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425848"/>
        <c:axId val="558430440"/>
      </c:lineChart>
      <c:catAx>
        <c:axId val="558425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430440"/>
        <c:crosses val="autoZero"/>
        <c:auto val="1"/>
        <c:lblAlgn val="ctr"/>
        <c:lblOffset val="100"/>
        <c:noMultiLvlLbl val="0"/>
      </c:catAx>
      <c:valAx>
        <c:axId val="55843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8425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Sheet2!$B$22:$K$22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</c:numCache>
            </c:numRef>
          </c:cat>
          <c:val>
            <c:numRef>
              <c:f>Sheet2!$B$23:$K$23</c:f>
              <c:numCache>
                <c:formatCode>General</c:formatCode>
                <c:ptCount val="10"/>
                <c:pt idx="0">
                  <c:v>60000</c:v>
                </c:pt>
                <c:pt idx="1">
                  <c:v>80000</c:v>
                </c:pt>
                <c:pt idx="2">
                  <c:v>90000</c:v>
                </c:pt>
                <c:pt idx="3">
                  <c:v>100000</c:v>
                </c:pt>
                <c:pt idx="4">
                  <c:v>120000</c:v>
                </c:pt>
                <c:pt idx="5">
                  <c:v>130000</c:v>
                </c:pt>
                <c:pt idx="6">
                  <c:v>150000</c:v>
                </c:pt>
                <c:pt idx="7">
                  <c:v>160000</c:v>
                </c:pt>
                <c:pt idx="8">
                  <c:v>170000</c:v>
                </c:pt>
                <c:pt idx="9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1-4305-A228-65E44705DF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Sheet2!$B$12:$K$12</c:f>
              <c:numCache>
                <c:formatCode>0.0</c:formatCode>
                <c:ptCount val="10"/>
                <c:pt idx="0">
                  <c:v>68380</c:v>
                </c:pt>
                <c:pt idx="1">
                  <c:v>79288</c:v>
                </c:pt>
                <c:pt idx="2">
                  <c:v>90921.51999999999</c:v>
                </c:pt>
                <c:pt idx="3">
                  <c:v>101928.1024</c:v>
                </c:pt>
                <c:pt idx="4">
                  <c:v>115282.75571200003</c:v>
                </c:pt>
                <c:pt idx="5">
                  <c:v>131534.34151167999</c:v>
                </c:pt>
                <c:pt idx="6">
                  <c:v>151384.49273843196</c:v>
                </c:pt>
                <c:pt idx="7">
                  <c:v>175734.01157658111</c:v>
                </c:pt>
                <c:pt idx="8">
                  <c:v>205744.79354459993</c:v>
                </c:pt>
                <c:pt idx="9">
                  <c:v>242922.85638262788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1-4305-A228-65E44705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241456"/>
        <c:axId val="724234240"/>
      </c:lineChart>
      <c:catAx>
        <c:axId val="72424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234240"/>
        <c:crosses val="autoZero"/>
        <c:auto val="1"/>
        <c:lblAlgn val="ctr"/>
        <c:lblOffset val="100"/>
        <c:noMultiLvlLbl val="0"/>
      </c:catAx>
      <c:valAx>
        <c:axId val="7242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424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0</xdr:rowOff>
    </xdr:from>
    <xdr:to>
      <xdr:col>17</xdr:col>
      <xdr:colOff>571499</xdr:colOff>
      <xdr:row>15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8376F1-E8D2-482B-856E-A100C2364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247649</xdr:colOff>
      <xdr:row>0</xdr:row>
      <xdr:rowOff>9524</xdr:rowOff>
    </xdr:from>
    <xdr:to>
      <xdr:col>17</xdr:col>
      <xdr:colOff>66674</xdr:colOff>
      <xdr:row>12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18B9168-6E6E-4BFA-981E-930F3C228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459B-1229-4CB3-ADD6-E56CCE162D0E}">
  <dimension ref="A1:N28"/>
  <sheetViews>
    <sheetView showGridLines="0" topLeftCell="A7" workbookViewId="0">
      <selection activeCell="A27" sqref="A27:K28"/>
    </sheetView>
  </sheetViews>
  <sheetFormatPr defaultRowHeight="16.5" x14ac:dyDescent="0.2"/>
  <cols>
    <col min="1" max="1" width="14.375" style="1" customWidth="1"/>
    <col min="2" max="11" width="10.75" style="1" bestFit="1" customWidth="1"/>
    <col min="12" max="16384" width="9" style="1"/>
  </cols>
  <sheetData>
    <row r="1" spans="1:14" x14ac:dyDescent="0.2">
      <c r="A1" s="1" t="s">
        <v>19</v>
      </c>
      <c r="B1" s="13">
        <v>2011</v>
      </c>
      <c r="C1" s="13">
        <v>2012</v>
      </c>
      <c r="D1" s="13">
        <v>2013</v>
      </c>
      <c r="E1" s="13">
        <v>2014</v>
      </c>
      <c r="F1" s="13">
        <v>2015</v>
      </c>
      <c r="G1" s="13">
        <v>2016</v>
      </c>
      <c r="H1" s="13">
        <v>2017</v>
      </c>
      <c r="I1" s="13">
        <v>2018</v>
      </c>
      <c r="J1" s="13">
        <v>2019</v>
      </c>
      <c r="K1" s="13">
        <v>2020</v>
      </c>
      <c r="M1" s="1" t="s">
        <v>15</v>
      </c>
      <c r="N1" s="1" t="s">
        <v>16</v>
      </c>
    </row>
    <row r="2" spans="1:14" x14ac:dyDescent="0.2">
      <c r="B2" s="14"/>
      <c r="C2" s="14"/>
      <c r="D2" s="14"/>
      <c r="E2" s="14"/>
      <c r="F2" s="14"/>
      <c r="G2" s="14"/>
      <c r="H2" s="14"/>
      <c r="I2" s="14"/>
      <c r="J2" s="14"/>
      <c r="K2" s="14"/>
      <c r="M2" s="1" t="s">
        <v>17</v>
      </c>
      <c r="N2" s="1" t="s">
        <v>18</v>
      </c>
    </row>
    <row r="3" spans="1:14" x14ac:dyDescent="0.2">
      <c r="A3" s="7" t="s">
        <v>9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4" x14ac:dyDescent="0.2">
      <c r="A4" s="8" t="s">
        <v>0</v>
      </c>
      <c r="B4" s="16">
        <v>150000</v>
      </c>
      <c r="C4" s="16">
        <v>165000</v>
      </c>
      <c r="D4" s="15">
        <f>C4*D16+C4</f>
        <v>184800</v>
      </c>
      <c r="E4" s="15">
        <f t="shared" ref="E4:K4" si="0">D4*E16+D4</f>
        <v>208824</v>
      </c>
      <c r="F4" s="15">
        <f t="shared" si="0"/>
        <v>238059.36000000002</v>
      </c>
      <c r="G4" s="15">
        <f t="shared" si="0"/>
        <v>271387.6704</v>
      </c>
      <c r="H4" s="15">
        <f t="shared" si="0"/>
        <v>309381.94425599999</v>
      </c>
      <c r="I4" s="15">
        <f t="shared" si="0"/>
        <v>352695.41645183996</v>
      </c>
      <c r="J4" s="15">
        <f t="shared" si="0"/>
        <v>402072.77475509758</v>
      </c>
      <c r="K4" s="15">
        <f t="shared" si="0"/>
        <v>458362.96322081122</v>
      </c>
    </row>
    <row r="5" spans="1:14" x14ac:dyDescent="0.2">
      <c r="A5" s="8" t="s">
        <v>3</v>
      </c>
      <c r="B5" s="16">
        <v>20000</v>
      </c>
      <c r="C5" s="16">
        <v>20000</v>
      </c>
      <c r="D5" s="15">
        <f>D4*D17</f>
        <v>46200</v>
      </c>
      <c r="E5" s="15">
        <f t="shared" ref="E5:K5" si="1">E4*E17</f>
        <v>52206</v>
      </c>
      <c r="F5" s="15">
        <f t="shared" si="1"/>
        <v>59514.840000000004</v>
      </c>
      <c r="G5" s="15">
        <f t="shared" si="1"/>
        <v>67846.917600000001</v>
      </c>
      <c r="H5" s="15">
        <f t="shared" si="1"/>
        <v>77345.486063999997</v>
      </c>
      <c r="I5" s="15">
        <f t="shared" si="1"/>
        <v>88173.854112959991</v>
      </c>
      <c r="J5" s="15">
        <f t="shared" si="1"/>
        <v>100518.19368877439</v>
      </c>
      <c r="K5" s="15">
        <f t="shared" si="1"/>
        <v>114590.7408052028</v>
      </c>
    </row>
    <row r="6" spans="1:14" x14ac:dyDescent="0.2">
      <c r="A6" s="10" t="s">
        <v>21</v>
      </c>
      <c r="B6" s="17">
        <f>B4-B5</f>
        <v>130000</v>
      </c>
      <c r="C6" s="17">
        <f>C4-C5</f>
        <v>145000</v>
      </c>
      <c r="D6" s="17">
        <f>D4-D5</f>
        <v>138600</v>
      </c>
      <c r="E6" s="17">
        <f t="shared" ref="E6:K6" si="2">E4-E5</f>
        <v>156618</v>
      </c>
      <c r="F6" s="17">
        <f t="shared" si="2"/>
        <v>178544.52000000002</v>
      </c>
      <c r="G6" s="17">
        <f t="shared" si="2"/>
        <v>203540.75280000002</v>
      </c>
      <c r="H6" s="17">
        <f t="shared" si="2"/>
        <v>232036.45819199999</v>
      </c>
      <c r="I6" s="17">
        <f t="shared" si="2"/>
        <v>264521.56233887997</v>
      </c>
      <c r="J6" s="17">
        <f t="shared" si="2"/>
        <v>301554.58106632321</v>
      </c>
      <c r="K6" s="17">
        <f t="shared" si="2"/>
        <v>343772.22241560841</v>
      </c>
    </row>
    <row r="7" spans="1:14" x14ac:dyDescent="0.2">
      <c r="A7" s="1" t="s">
        <v>4</v>
      </c>
      <c r="B7" s="16">
        <v>16500</v>
      </c>
      <c r="C7" s="16">
        <v>18150</v>
      </c>
      <c r="D7" s="15">
        <f>D18*D4</f>
        <v>18480</v>
      </c>
      <c r="E7" s="15">
        <f t="shared" ref="E7:K7" si="3">E18*E4</f>
        <v>20882.400000000001</v>
      </c>
      <c r="F7" s="15">
        <f t="shared" si="3"/>
        <v>23805.936000000002</v>
      </c>
      <c r="G7" s="15">
        <f t="shared" si="3"/>
        <v>27138.767040000002</v>
      </c>
      <c r="H7" s="15">
        <f t="shared" si="3"/>
        <v>30938.194425599999</v>
      </c>
      <c r="I7" s="15">
        <f t="shared" si="3"/>
        <v>35269.541645183999</v>
      </c>
      <c r="J7" s="15">
        <f t="shared" si="3"/>
        <v>40207.277475509763</v>
      </c>
      <c r="K7" s="15">
        <f t="shared" si="3"/>
        <v>45836.296322081122</v>
      </c>
    </row>
    <row r="8" spans="1:14" x14ac:dyDescent="0.2">
      <c r="A8" s="11" t="s">
        <v>6</v>
      </c>
      <c r="B8" s="17">
        <f>B6-B7</f>
        <v>113500</v>
      </c>
      <c r="C8" s="17">
        <f>C6-C7</f>
        <v>126850</v>
      </c>
      <c r="D8" s="17">
        <f>D6-D7</f>
        <v>120120</v>
      </c>
      <c r="E8" s="17">
        <f t="shared" ref="E8:K8" si="4">E6-E7</f>
        <v>135735.6</v>
      </c>
      <c r="F8" s="17">
        <f t="shared" si="4"/>
        <v>154738.58400000003</v>
      </c>
      <c r="G8" s="17">
        <f t="shared" si="4"/>
        <v>176401.98576000001</v>
      </c>
      <c r="H8" s="17">
        <f t="shared" si="4"/>
        <v>201098.26376639999</v>
      </c>
      <c r="I8" s="17">
        <f t="shared" si="4"/>
        <v>229252.02069369599</v>
      </c>
      <c r="J8" s="17">
        <f t="shared" si="4"/>
        <v>261347.30359081345</v>
      </c>
      <c r="K8" s="17">
        <f t="shared" si="4"/>
        <v>297935.92609352729</v>
      </c>
    </row>
    <row r="9" spans="1:14" x14ac:dyDescent="0.2">
      <c r="A9" s="8" t="s">
        <v>1</v>
      </c>
      <c r="B9" s="16">
        <v>6600</v>
      </c>
      <c r="C9" s="16">
        <v>7260</v>
      </c>
      <c r="D9" s="15">
        <f>D19*D4</f>
        <v>8131.2</v>
      </c>
      <c r="E9" s="15">
        <f t="shared" ref="E9:K9" si="5">E19*E4</f>
        <v>9188.2559999999994</v>
      </c>
      <c r="F9" s="15">
        <f t="shared" si="5"/>
        <v>10474.61184</v>
      </c>
      <c r="G9" s="15">
        <f t="shared" si="5"/>
        <v>11941.057497599999</v>
      </c>
      <c r="H9" s="15">
        <f t="shared" si="5"/>
        <v>13612.805547263999</v>
      </c>
      <c r="I9" s="15">
        <f t="shared" si="5"/>
        <v>15518.598323880957</v>
      </c>
      <c r="J9" s="15">
        <f t="shared" si="5"/>
        <v>17691.202089224291</v>
      </c>
      <c r="K9" s="15">
        <f t="shared" si="5"/>
        <v>20167.970381715691</v>
      </c>
    </row>
    <row r="10" spans="1:14" x14ac:dyDescent="0.2">
      <c r="A10" s="8" t="s">
        <v>5</v>
      </c>
      <c r="B10" s="16">
        <v>1000</v>
      </c>
      <c r="C10" s="16">
        <v>1000</v>
      </c>
      <c r="D10" s="15">
        <f>D20</f>
        <v>1000</v>
      </c>
      <c r="E10" s="15">
        <f t="shared" ref="E10:K10" si="6">E20</f>
        <v>1000</v>
      </c>
      <c r="F10" s="15">
        <f t="shared" si="6"/>
        <v>1000</v>
      </c>
      <c r="G10" s="15">
        <f t="shared" si="6"/>
        <v>1000</v>
      </c>
      <c r="H10" s="15">
        <f t="shared" si="6"/>
        <v>1000</v>
      </c>
      <c r="I10" s="15">
        <f t="shared" si="6"/>
        <v>1000</v>
      </c>
      <c r="J10" s="15">
        <f t="shared" si="6"/>
        <v>1000</v>
      </c>
      <c r="K10" s="15">
        <f t="shared" si="6"/>
        <v>1000</v>
      </c>
    </row>
    <row r="11" spans="1:14" x14ac:dyDescent="0.2">
      <c r="A11" s="10" t="s">
        <v>7</v>
      </c>
      <c r="B11" s="17">
        <f>B8-SUM(B9:B10)</f>
        <v>105900</v>
      </c>
      <c r="C11" s="17">
        <f>C8-SUM(C9:C10)</f>
        <v>118590</v>
      </c>
      <c r="D11" s="17">
        <f>D8-SUM(D9:D10)</f>
        <v>110988.8</v>
      </c>
      <c r="E11" s="17">
        <f t="shared" ref="E11:K11" si="7">E8-SUM(E9:E10)</f>
        <v>125547.34400000001</v>
      </c>
      <c r="F11" s="17">
        <f t="shared" si="7"/>
        <v>143263.97216000003</v>
      </c>
      <c r="G11" s="17">
        <f t="shared" si="7"/>
        <v>163460.9282624</v>
      </c>
      <c r="H11" s="17">
        <f t="shared" si="7"/>
        <v>186485.458219136</v>
      </c>
      <c r="I11" s="17">
        <f t="shared" si="7"/>
        <v>212733.42236981503</v>
      </c>
      <c r="J11" s="17">
        <f t="shared" si="7"/>
        <v>242656.10150158915</v>
      </c>
      <c r="K11" s="17">
        <f t="shared" si="7"/>
        <v>276767.95571181161</v>
      </c>
    </row>
    <row r="12" spans="1:14" x14ac:dyDescent="0.2">
      <c r="A12" s="8" t="s">
        <v>8</v>
      </c>
      <c r="B12" s="16">
        <v>17520</v>
      </c>
      <c r="C12" s="16">
        <v>19302</v>
      </c>
      <c r="D12" s="15">
        <f>D21*D11</f>
        <v>33296.639999999999</v>
      </c>
      <c r="E12" s="15">
        <f t="shared" ref="E12:K12" si="8">E21*E11</f>
        <v>37664.203200000004</v>
      </c>
      <c r="F12" s="15">
        <f t="shared" si="8"/>
        <v>42979.191648000007</v>
      </c>
      <c r="G12" s="15">
        <f t="shared" si="8"/>
        <v>49038.27847872</v>
      </c>
      <c r="H12" s="15">
        <f t="shared" si="8"/>
        <v>55945.637465740794</v>
      </c>
      <c r="I12" s="15">
        <f t="shared" si="8"/>
        <v>63820.026710944505</v>
      </c>
      <c r="J12" s="15">
        <f t="shared" si="8"/>
        <v>72796.830450476744</v>
      </c>
      <c r="K12" s="15">
        <f t="shared" si="8"/>
        <v>83030.386713543485</v>
      </c>
    </row>
    <row r="13" spans="1:14" ht="17.25" thickBot="1" x14ac:dyDescent="0.25">
      <c r="A13" s="12" t="s">
        <v>2</v>
      </c>
      <c r="B13" s="18">
        <f>B11-B12</f>
        <v>88380</v>
      </c>
      <c r="C13" s="18">
        <f>C11-C12</f>
        <v>99288</v>
      </c>
      <c r="D13" s="18">
        <f>D11-D12</f>
        <v>77692.160000000003</v>
      </c>
      <c r="E13" s="18">
        <f t="shared" ref="E13:K13" si="9">E11-E12</f>
        <v>87883.140800000008</v>
      </c>
      <c r="F13" s="18">
        <f t="shared" si="9"/>
        <v>100284.78051200003</v>
      </c>
      <c r="G13" s="18">
        <f t="shared" si="9"/>
        <v>114422.64978368001</v>
      </c>
      <c r="H13" s="18">
        <f t="shared" si="9"/>
        <v>130539.82075339521</v>
      </c>
      <c r="I13" s="18">
        <f t="shared" si="9"/>
        <v>148913.39565887052</v>
      </c>
      <c r="J13" s="18">
        <f t="shared" si="9"/>
        <v>169859.27105111239</v>
      </c>
      <c r="K13" s="18">
        <f t="shared" si="9"/>
        <v>193737.56899826811</v>
      </c>
    </row>
    <row r="14" spans="1:14" ht="17.25" thickTop="1" x14ac:dyDescent="0.2"/>
    <row r="15" spans="1:14" x14ac:dyDescent="0.2">
      <c r="A15" s="9" t="s">
        <v>10</v>
      </c>
    </row>
    <row r="16" spans="1:14" x14ac:dyDescent="0.2">
      <c r="A16" s="1" t="s">
        <v>11</v>
      </c>
      <c r="C16" s="4">
        <f>C4/B4-1</f>
        <v>0.10000000000000009</v>
      </c>
      <c r="D16" s="4">
        <v>0.12</v>
      </c>
      <c r="E16" s="4">
        <v>0.13</v>
      </c>
      <c r="F16" s="4">
        <v>0.14000000000000001</v>
      </c>
      <c r="G16" s="4">
        <v>0.14000000000000001</v>
      </c>
      <c r="H16" s="4">
        <v>0.14000000000000001</v>
      </c>
      <c r="I16" s="4">
        <v>0.14000000000000001</v>
      </c>
      <c r="J16" s="4">
        <v>0.14000000000000001</v>
      </c>
      <c r="K16" s="4">
        <v>0.14000000000000001</v>
      </c>
    </row>
    <row r="17" spans="1:11" x14ac:dyDescent="0.2">
      <c r="A17" s="1" t="s">
        <v>12</v>
      </c>
      <c r="B17" s="3">
        <f>B5/B4</f>
        <v>0.13333333333333333</v>
      </c>
      <c r="C17" s="3">
        <f>C5/C4</f>
        <v>0.12121212121212122</v>
      </c>
      <c r="D17" s="4">
        <v>0.25</v>
      </c>
      <c r="E17" s="4">
        <v>0.25</v>
      </c>
      <c r="F17" s="4">
        <v>0.25</v>
      </c>
      <c r="G17" s="4">
        <v>0.25</v>
      </c>
      <c r="H17" s="4">
        <v>0.25</v>
      </c>
      <c r="I17" s="4">
        <v>0.25</v>
      </c>
      <c r="J17" s="4">
        <v>0.25</v>
      </c>
      <c r="K17" s="4">
        <v>0.25</v>
      </c>
    </row>
    <row r="18" spans="1:11" x14ac:dyDescent="0.2">
      <c r="A18" s="1" t="s">
        <v>20</v>
      </c>
      <c r="B18" s="4">
        <f>B7/B4</f>
        <v>0.11</v>
      </c>
      <c r="C18" s="4">
        <f>C7/C4</f>
        <v>0.11</v>
      </c>
      <c r="D18" s="3">
        <v>0.1</v>
      </c>
      <c r="E18" s="3">
        <v>0.1</v>
      </c>
      <c r="F18" s="3">
        <v>0.1</v>
      </c>
      <c r="G18" s="3">
        <v>0.1</v>
      </c>
      <c r="H18" s="3">
        <v>0.1</v>
      </c>
      <c r="I18" s="3">
        <v>0.1</v>
      </c>
      <c r="J18" s="3">
        <v>0.1</v>
      </c>
      <c r="K18" s="3">
        <v>0.1</v>
      </c>
    </row>
    <row r="19" spans="1:11" x14ac:dyDescent="0.2">
      <c r="A19" s="8" t="s">
        <v>13</v>
      </c>
      <c r="B19" s="4">
        <f>B9/B4</f>
        <v>4.3999999999999997E-2</v>
      </c>
      <c r="C19" s="4">
        <f>C9/C4</f>
        <v>4.3999999999999997E-2</v>
      </c>
      <c r="D19" s="4">
        <v>4.3999999999999997E-2</v>
      </c>
      <c r="E19" s="4">
        <v>4.3999999999999997E-2</v>
      </c>
      <c r="F19" s="4">
        <v>4.3999999999999997E-2</v>
      </c>
      <c r="G19" s="4">
        <v>4.3999999999999997E-2</v>
      </c>
      <c r="H19" s="4">
        <v>4.3999999999999997E-2</v>
      </c>
      <c r="I19" s="4">
        <v>4.3999999999999997E-2</v>
      </c>
      <c r="J19" s="4">
        <v>4.3999999999999997E-2</v>
      </c>
      <c r="K19" s="4">
        <v>4.3999999999999997E-2</v>
      </c>
    </row>
    <row r="20" spans="1:11" x14ac:dyDescent="0.2">
      <c r="A20" s="8" t="s">
        <v>5</v>
      </c>
      <c r="B20" s="2">
        <f>B10</f>
        <v>1000</v>
      </c>
      <c r="C20" s="2">
        <f>C10</f>
        <v>1000</v>
      </c>
      <c r="D20" s="5">
        <v>1000</v>
      </c>
      <c r="E20" s="5">
        <v>1000</v>
      </c>
      <c r="F20" s="5">
        <v>1000</v>
      </c>
      <c r="G20" s="5">
        <v>1000</v>
      </c>
      <c r="H20" s="5">
        <v>1000</v>
      </c>
      <c r="I20" s="5">
        <v>1000</v>
      </c>
      <c r="J20" s="5">
        <v>1000</v>
      </c>
      <c r="K20" s="5">
        <v>1000</v>
      </c>
    </row>
    <row r="21" spans="1:11" x14ac:dyDescent="0.2">
      <c r="A21" s="1" t="s">
        <v>14</v>
      </c>
      <c r="B21" s="4">
        <f>B12/B11</f>
        <v>0.16543909348441926</v>
      </c>
      <c r="C21" s="4">
        <f>C12/C11</f>
        <v>0.16276245889198077</v>
      </c>
      <c r="D21" s="4">
        <v>0.3</v>
      </c>
      <c r="E21" s="4">
        <v>0.3</v>
      </c>
      <c r="F21" s="4">
        <v>0.3</v>
      </c>
      <c r="G21" s="4">
        <v>0.3</v>
      </c>
      <c r="H21" s="4">
        <v>0.3</v>
      </c>
      <c r="I21" s="4">
        <v>0.3</v>
      </c>
      <c r="J21" s="4">
        <v>0.3</v>
      </c>
      <c r="K21" s="4">
        <v>0.3</v>
      </c>
    </row>
    <row r="27" spans="1:11" x14ac:dyDescent="0.2">
      <c r="A27" s="6" t="s">
        <v>19</v>
      </c>
      <c r="B27" s="6">
        <v>2003</v>
      </c>
      <c r="C27" s="6">
        <v>2004</v>
      </c>
      <c r="D27" s="6">
        <v>2005</v>
      </c>
      <c r="E27" s="6">
        <v>2006</v>
      </c>
      <c r="F27" s="6">
        <v>2007</v>
      </c>
      <c r="G27" s="6">
        <v>2008</v>
      </c>
      <c r="H27" s="6">
        <v>2009</v>
      </c>
      <c r="I27" s="6">
        <v>2010</v>
      </c>
      <c r="J27" s="6">
        <v>2011</v>
      </c>
      <c r="K27" s="6">
        <v>2012</v>
      </c>
    </row>
    <row r="28" spans="1:11" x14ac:dyDescent="0.2">
      <c r="A28" s="6" t="s">
        <v>2</v>
      </c>
      <c r="B28" s="6">
        <v>60000</v>
      </c>
      <c r="C28" s="6">
        <v>60000</v>
      </c>
      <c r="D28" s="6">
        <v>80000</v>
      </c>
      <c r="E28" s="6">
        <v>80000</v>
      </c>
      <c r="F28" s="6">
        <v>100000</v>
      </c>
      <c r="G28" s="6">
        <v>100000</v>
      </c>
      <c r="H28" s="6">
        <v>150000</v>
      </c>
      <c r="I28" s="6">
        <v>160000</v>
      </c>
      <c r="J28" s="6">
        <v>170000</v>
      </c>
      <c r="K28" s="6">
        <v>180000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D7:K7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99D0-131D-4B20-8FBE-85E1D94C98F8}">
  <dimension ref="A1:K23"/>
  <sheetViews>
    <sheetView showGridLines="0" tabSelected="1" workbookViewId="0">
      <selection activeCell="M18" sqref="M18"/>
    </sheetView>
  </sheetViews>
  <sheetFormatPr defaultRowHeight="16.5" x14ac:dyDescent="0.2"/>
  <cols>
    <col min="1" max="1" width="17.25" style="1" bestFit="1" customWidth="1"/>
    <col min="2" max="6" width="10.125" style="1" bestFit="1" customWidth="1"/>
    <col min="7" max="7" width="10.75" style="1" bestFit="1" customWidth="1"/>
    <col min="8" max="11" width="10.125" style="1" bestFit="1" customWidth="1"/>
    <col min="12" max="16384" width="9" style="1"/>
  </cols>
  <sheetData>
    <row r="1" spans="1:11" s="19" customFormat="1" ht="15" x14ac:dyDescent="0.2">
      <c r="A1" s="19" t="s">
        <v>22</v>
      </c>
      <c r="B1" s="19">
        <v>2011</v>
      </c>
      <c r="C1" s="19">
        <v>2012</v>
      </c>
      <c r="D1" s="19">
        <v>2013</v>
      </c>
      <c r="E1" s="19">
        <v>2014</v>
      </c>
      <c r="F1" s="19">
        <v>2015</v>
      </c>
      <c r="G1" s="19">
        <v>2016</v>
      </c>
      <c r="H1" s="19">
        <v>2017</v>
      </c>
      <c r="I1" s="19">
        <v>2018</v>
      </c>
      <c r="J1" s="19">
        <v>2019</v>
      </c>
      <c r="K1" s="19">
        <v>2020</v>
      </c>
    </row>
    <row r="3" spans="1:11" x14ac:dyDescent="0.2">
      <c r="A3" s="19" t="s">
        <v>23</v>
      </c>
    </row>
    <row r="4" spans="1:11" x14ac:dyDescent="0.2">
      <c r="A4" s="1" t="s">
        <v>0</v>
      </c>
      <c r="B4" s="20">
        <v>150000</v>
      </c>
      <c r="C4" s="20">
        <v>165000</v>
      </c>
      <c r="D4" s="5">
        <f>C4*D15+C4</f>
        <v>183150</v>
      </c>
      <c r="E4" s="5">
        <f t="shared" ref="E4:K4" si="0">D4*E15+D4</f>
        <v>205128</v>
      </c>
      <c r="F4" s="5">
        <f t="shared" si="0"/>
        <v>231794.64</v>
      </c>
      <c r="G4" s="5">
        <f t="shared" si="0"/>
        <v>264245.88959999999</v>
      </c>
      <c r="H4" s="5">
        <f t="shared" si="0"/>
        <v>303882.77304</v>
      </c>
      <c r="I4" s="5">
        <f t="shared" si="0"/>
        <v>352504.0167264</v>
      </c>
      <c r="J4" s="5">
        <f t="shared" si="0"/>
        <v>412429.69956988801</v>
      </c>
      <c r="K4" s="5">
        <f t="shared" si="0"/>
        <v>486667.04549246782</v>
      </c>
    </row>
    <row r="5" spans="1:11" x14ac:dyDescent="0.2">
      <c r="A5" s="1" t="s">
        <v>24</v>
      </c>
      <c r="B5" s="20">
        <v>40000</v>
      </c>
      <c r="C5" s="20">
        <v>40000</v>
      </c>
      <c r="D5" s="5">
        <f>D4*D16</f>
        <v>40293</v>
      </c>
      <c r="E5" s="5">
        <f t="shared" ref="E5:K5" si="1">E4*E16</f>
        <v>45128.160000000003</v>
      </c>
      <c r="F5" s="5">
        <f t="shared" si="1"/>
        <v>50994.820800000001</v>
      </c>
      <c r="G5" s="5">
        <f t="shared" si="1"/>
        <v>58134.095712000002</v>
      </c>
      <c r="H5" s="5">
        <f t="shared" si="1"/>
        <v>66854.210068800006</v>
      </c>
      <c r="I5" s="5">
        <f t="shared" si="1"/>
        <v>77550.883679808001</v>
      </c>
      <c r="J5" s="5">
        <f t="shared" si="1"/>
        <v>90734.533905375356</v>
      </c>
      <c r="K5" s="5">
        <f t="shared" si="1"/>
        <v>107066.75000834292</v>
      </c>
    </row>
    <row r="6" spans="1:11" x14ac:dyDescent="0.2">
      <c r="A6" s="11" t="s">
        <v>27</v>
      </c>
      <c r="B6" s="21">
        <f>B4-B5</f>
        <v>110000</v>
      </c>
      <c r="C6" s="21">
        <f>C4-C5</f>
        <v>125000</v>
      </c>
      <c r="D6" s="21">
        <f>D4-D5</f>
        <v>142857</v>
      </c>
      <c r="E6" s="21">
        <f t="shared" ref="E6:K6" si="2">E4-E5</f>
        <v>159999.84</v>
      </c>
      <c r="F6" s="21">
        <f t="shared" si="2"/>
        <v>180799.81920000003</v>
      </c>
      <c r="G6" s="21">
        <f t="shared" si="2"/>
        <v>206111.79388799999</v>
      </c>
      <c r="H6" s="21">
        <f t="shared" si="2"/>
        <v>237028.56297119998</v>
      </c>
      <c r="I6" s="21">
        <f t="shared" si="2"/>
        <v>274953.133046592</v>
      </c>
      <c r="J6" s="21">
        <f t="shared" si="2"/>
        <v>321695.16566451266</v>
      </c>
      <c r="K6" s="21">
        <f t="shared" si="2"/>
        <v>379600.29548412492</v>
      </c>
    </row>
    <row r="7" spans="1:11" x14ac:dyDescent="0.2">
      <c r="A7" s="1" t="s">
        <v>4</v>
      </c>
      <c r="B7" s="20">
        <v>16500</v>
      </c>
      <c r="C7" s="20">
        <v>18150</v>
      </c>
      <c r="D7" s="5">
        <f>D4*D17</f>
        <v>20146.5</v>
      </c>
      <c r="E7" s="5">
        <f t="shared" ref="E7:K7" si="3">E4*E17</f>
        <v>22564.080000000002</v>
      </c>
      <c r="F7" s="5">
        <f t="shared" si="3"/>
        <v>25497.410400000001</v>
      </c>
      <c r="G7" s="5">
        <f t="shared" si="3"/>
        <v>29067.047856000001</v>
      </c>
      <c r="H7" s="5">
        <f t="shared" si="3"/>
        <v>33427.105034400003</v>
      </c>
      <c r="I7" s="5">
        <f t="shared" si="3"/>
        <v>38775.441839904001</v>
      </c>
      <c r="J7" s="5">
        <f t="shared" si="3"/>
        <v>45367.266952687678</v>
      </c>
      <c r="K7" s="5">
        <f t="shared" si="3"/>
        <v>53533.375004171459</v>
      </c>
    </row>
    <row r="8" spans="1:11" x14ac:dyDescent="0.2">
      <c r="A8" s="1" t="s">
        <v>1</v>
      </c>
      <c r="B8" s="20">
        <v>6600</v>
      </c>
      <c r="C8" s="20">
        <v>7260</v>
      </c>
      <c r="D8" s="5">
        <f>D4*D18</f>
        <v>8058.5999999999995</v>
      </c>
      <c r="E8" s="5">
        <f t="shared" ref="E8:K8" si="4">E4*E18</f>
        <v>9025.6319999999996</v>
      </c>
      <c r="F8" s="5">
        <f t="shared" si="4"/>
        <v>10198.96416</v>
      </c>
      <c r="G8" s="5">
        <f t="shared" si="4"/>
        <v>11626.8191424</v>
      </c>
      <c r="H8" s="5">
        <f t="shared" si="4"/>
        <v>13370.842013759999</v>
      </c>
      <c r="I8" s="5">
        <f t="shared" si="4"/>
        <v>15510.176735961599</v>
      </c>
      <c r="J8" s="5">
        <f t="shared" si="4"/>
        <v>18146.906781075071</v>
      </c>
      <c r="K8" s="5">
        <f t="shared" si="4"/>
        <v>21413.350001668583</v>
      </c>
    </row>
    <row r="9" spans="1:11" x14ac:dyDescent="0.2">
      <c r="A9" s="1" t="s">
        <v>25</v>
      </c>
      <c r="B9" s="20">
        <v>1000</v>
      </c>
      <c r="C9" s="20">
        <v>1000</v>
      </c>
      <c r="D9" s="5">
        <f>D19</f>
        <v>1000</v>
      </c>
      <c r="E9" s="5">
        <f t="shared" ref="E9:K9" si="5">E19</f>
        <v>1000</v>
      </c>
      <c r="F9" s="5">
        <f t="shared" si="5"/>
        <v>1000</v>
      </c>
      <c r="G9" s="5">
        <f t="shared" si="5"/>
        <v>1000</v>
      </c>
      <c r="H9" s="5">
        <f t="shared" si="5"/>
        <v>1000</v>
      </c>
      <c r="I9" s="5">
        <f t="shared" si="5"/>
        <v>1000</v>
      </c>
      <c r="J9" s="5">
        <f t="shared" si="5"/>
        <v>1000</v>
      </c>
      <c r="K9" s="5">
        <f t="shared" si="5"/>
        <v>1000</v>
      </c>
    </row>
    <row r="10" spans="1:11" x14ac:dyDescent="0.2">
      <c r="A10" s="11" t="s">
        <v>28</v>
      </c>
      <c r="B10" s="21">
        <f>B6-SUM(B7:B9)</f>
        <v>85900</v>
      </c>
      <c r="C10" s="21">
        <f>C6-SUM(C7:C9)</f>
        <v>98590</v>
      </c>
      <c r="D10" s="21">
        <f>D6-SUM(D7:D9)</f>
        <v>113651.9</v>
      </c>
      <c r="E10" s="21">
        <f t="shared" ref="E10:K10" si="6">E6-SUM(E7:E9)</f>
        <v>127410.128</v>
      </c>
      <c r="F10" s="21">
        <f t="shared" si="6"/>
        <v>144103.44464000003</v>
      </c>
      <c r="G10" s="21">
        <f t="shared" si="6"/>
        <v>164417.9268896</v>
      </c>
      <c r="H10" s="21">
        <f t="shared" si="6"/>
        <v>189230.61592303996</v>
      </c>
      <c r="I10" s="21">
        <f t="shared" si="6"/>
        <v>219667.5144707264</v>
      </c>
      <c r="J10" s="21">
        <f t="shared" si="6"/>
        <v>257180.99193074991</v>
      </c>
      <c r="K10" s="21">
        <f t="shared" si="6"/>
        <v>303653.57047828485</v>
      </c>
    </row>
    <row r="11" spans="1:11" x14ac:dyDescent="0.2">
      <c r="A11" s="1" t="s">
        <v>26</v>
      </c>
      <c r="B11" s="20">
        <v>17520</v>
      </c>
      <c r="C11" s="20">
        <v>19302</v>
      </c>
      <c r="D11" s="5">
        <f>D10*D20</f>
        <v>22730.38</v>
      </c>
      <c r="E11" s="5">
        <f t="shared" ref="E11:K11" si="7">E10*E20</f>
        <v>25482.025600000001</v>
      </c>
      <c r="F11" s="5">
        <f t="shared" si="7"/>
        <v>28820.688928000007</v>
      </c>
      <c r="G11" s="5">
        <f t="shared" si="7"/>
        <v>32883.585377920004</v>
      </c>
      <c r="H11" s="5">
        <f t="shared" si="7"/>
        <v>37846.123184607997</v>
      </c>
      <c r="I11" s="5">
        <f t="shared" si="7"/>
        <v>43933.502894145284</v>
      </c>
      <c r="J11" s="5">
        <f t="shared" si="7"/>
        <v>51436.198386149983</v>
      </c>
      <c r="K11" s="5">
        <f t="shared" si="7"/>
        <v>60730.714095656971</v>
      </c>
    </row>
    <row r="12" spans="1:11" ht="17.25" thickBot="1" x14ac:dyDescent="0.25">
      <c r="A12" s="22" t="s">
        <v>2</v>
      </c>
      <c r="B12" s="23">
        <f>B10-B11</f>
        <v>68380</v>
      </c>
      <c r="C12" s="23">
        <f>C10-C11</f>
        <v>79288</v>
      </c>
      <c r="D12" s="23">
        <f>D10-D11</f>
        <v>90921.51999999999</v>
      </c>
      <c r="E12" s="23">
        <f t="shared" ref="E12:K12" si="8">E10-E11</f>
        <v>101928.1024</v>
      </c>
      <c r="F12" s="23">
        <f t="shared" si="8"/>
        <v>115282.75571200003</v>
      </c>
      <c r="G12" s="23">
        <f t="shared" si="8"/>
        <v>131534.34151167999</v>
      </c>
      <c r="H12" s="23">
        <f t="shared" si="8"/>
        <v>151384.49273843196</v>
      </c>
      <c r="I12" s="23">
        <f t="shared" si="8"/>
        <v>175734.01157658111</v>
      </c>
      <c r="J12" s="23">
        <f t="shared" si="8"/>
        <v>205744.79354459993</v>
      </c>
      <c r="K12" s="23">
        <f t="shared" si="8"/>
        <v>242922.85638262788</v>
      </c>
    </row>
    <row r="13" spans="1:11" ht="17.25" thickTop="1" x14ac:dyDescent="0.2">
      <c r="G13" s="1">
        <v>45711795</v>
      </c>
    </row>
    <row r="14" spans="1:11" x14ac:dyDescent="0.2">
      <c r="A14" s="19" t="s">
        <v>29</v>
      </c>
    </row>
    <row r="15" spans="1:11" x14ac:dyDescent="0.2">
      <c r="A15" s="1" t="s">
        <v>30</v>
      </c>
      <c r="C15" s="4">
        <f>C4/B4-1</f>
        <v>0.10000000000000009</v>
      </c>
      <c r="D15" s="4">
        <v>0.11</v>
      </c>
      <c r="E15" s="4">
        <v>0.12</v>
      </c>
      <c r="F15" s="4">
        <v>0.13</v>
      </c>
      <c r="G15" s="4">
        <v>0.14000000000000001</v>
      </c>
      <c r="H15" s="4">
        <v>0.15</v>
      </c>
      <c r="I15" s="4">
        <v>0.16</v>
      </c>
      <c r="J15" s="4">
        <v>0.17</v>
      </c>
      <c r="K15" s="4">
        <v>0.18</v>
      </c>
    </row>
    <row r="16" spans="1:11" x14ac:dyDescent="0.2">
      <c r="A16" s="1" t="s">
        <v>12</v>
      </c>
      <c r="B16" s="4">
        <f>B5/B4</f>
        <v>0.26666666666666666</v>
      </c>
      <c r="C16" s="4">
        <f>C5/C4</f>
        <v>0.24242424242424243</v>
      </c>
      <c r="D16" s="4">
        <v>0.22</v>
      </c>
      <c r="E16" s="4">
        <v>0.22</v>
      </c>
      <c r="F16" s="4">
        <v>0.22</v>
      </c>
      <c r="G16" s="4">
        <v>0.22</v>
      </c>
      <c r="H16" s="4">
        <v>0.22</v>
      </c>
      <c r="I16" s="4">
        <v>0.22</v>
      </c>
      <c r="J16" s="4">
        <v>0.22</v>
      </c>
      <c r="K16" s="4">
        <v>0.22</v>
      </c>
    </row>
    <row r="17" spans="1:11" x14ac:dyDescent="0.2">
      <c r="A17" s="1" t="s">
        <v>20</v>
      </c>
      <c r="B17" s="4">
        <f>B7/B4</f>
        <v>0.11</v>
      </c>
      <c r="C17" s="4">
        <f>C7/C4</f>
        <v>0.11</v>
      </c>
      <c r="D17" s="4">
        <v>0.11</v>
      </c>
      <c r="E17" s="4">
        <v>0.11</v>
      </c>
      <c r="F17" s="4">
        <v>0.11</v>
      </c>
      <c r="G17" s="4">
        <v>0.11</v>
      </c>
      <c r="H17" s="4">
        <v>0.11</v>
      </c>
      <c r="I17" s="4">
        <v>0.11</v>
      </c>
      <c r="J17" s="4">
        <v>0.11</v>
      </c>
      <c r="K17" s="4">
        <v>0.11</v>
      </c>
    </row>
    <row r="18" spans="1:11" x14ac:dyDescent="0.2">
      <c r="A18" s="1" t="s">
        <v>31</v>
      </c>
      <c r="B18" s="4">
        <f>B8/B4</f>
        <v>4.3999999999999997E-2</v>
      </c>
      <c r="C18" s="4">
        <f>C8/C4</f>
        <v>4.3999999999999997E-2</v>
      </c>
      <c r="D18" s="4">
        <v>4.3999999999999997E-2</v>
      </c>
      <c r="E18" s="4">
        <v>4.3999999999999997E-2</v>
      </c>
      <c r="F18" s="4">
        <v>4.3999999999999997E-2</v>
      </c>
      <c r="G18" s="4">
        <v>4.3999999999999997E-2</v>
      </c>
      <c r="H18" s="4">
        <v>4.3999999999999997E-2</v>
      </c>
      <c r="I18" s="4">
        <v>4.3999999999999997E-2</v>
      </c>
      <c r="J18" s="4">
        <v>4.3999999999999997E-2</v>
      </c>
      <c r="K18" s="4">
        <v>4.3999999999999997E-2</v>
      </c>
    </row>
    <row r="19" spans="1:11" x14ac:dyDescent="0.2">
      <c r="A19" s="1" t="s">
        <v>5</v>
      </c>
      <c r="B19" s="5">
        <v>1000</v>
      </c>
      <c r="C19" s="5">
        <v>1000</v>
      </c>
      <c r="D19" s="5">
        <v>1000</v>
      </c>
      <c r="E19" s="5">
        <v>1000</v>
      </c>
      <c r="F19" s="5">
        <v>1000</v>
      </c>
      <c r="G19" s="5">
        <v>1000</v>
      </c>
      <c r="H19" s="5">
        <v>1000</v>
      </c>
      <c r="I19" s="5">
        <v>1000</v>
      </c>
      <c r="J19" s="5">
        <v>1000</v>
      </c>
      <c r="K19" s="5">
        <v>1000</v>
      </c>
    </row>
    <row r="20" spans="1:11" x14ac:dyDescent="0.2">
      <c r="A20" s="1" t="s">
        <v>14</v>
      </c>
      <c r="B20" s="4">
        <f>B11/B10</f>
        <v>0.20395809080325961</v>
      </c>
      <c r="C20" s="4">
        <f>C11/C10</f>
        <v>0.19578050512222334</v>
      </c>
      <c r="D20" s="4">
        <v>0.2</v>
      </c>
      <c r="E20" s="4">
        <v>0.2</v>
      </c>
      <c r="F20" s="4">
        <v>0.2</v>
      </c>
      <c r="G20" s="4">
        <v>0.2</v>
      </c>
      <c r="H20" s="4">
        <v>0.2</v>
      </c>
      <c r="I20" s="4">
        <v>0.2</v>
      </c>
      <c r="J20" s="4">
        <v>0.2</v>
      </c>
      <c r="K20" s="4">
        <v>0.2</v>
      </c>
    </row>
    <row r="22" spans="1:11" x14ac:dyDescent="0.2">
      <c r="A22" s="6" t="s">
        <v>19</v>
      </c>
      <c r="B22" s="6">
        <v>2003</v>
      </c>
      <c r="C22" s="6">
        <v>2004</v>
      </c>
      <c r="D22" s="6">
        <v>2005</v>
      </c>
      <c r="E22" s="6">
        <v>2006</v>
      </c>
      <c r="F22" s="6">
        <v>2007</v>
      </c>
      <c r="G22" s="6">
        <v>2008</v>
      </c>
      <c r="H22" s="6">
        <v>2009</v>
      </c>
      <c r="I22" s="6">
        <v>2010</v>
      </c>
      <c r="J22" s="6">
        <v>2011</v>
      </c>
      <c r="K22" s="6">
        <v>2012</v>
      </c>
    </row>
    <row r="23" spans="1:11" x14ac:dyDescent="0.2">
      <c r="A23" s="6" t="s">
        <v>2</v>
      </c>
      <c r="B23" s="6">
        <v>60000</v>
      </c>
      <c r="C23" s="6">
        <v>80000</v>
      </c>
      <c r="D23" s="6">
        <v>90000</v>
      </c>
      <c r="E23" s="6">
        <v>100000</v>
      </c>
      <c r="F23" s="6">
        <v>120000</v>
      </c>
      <c r="G23" s="6">
        <v>130000</v>
      </c>
      <c r="H23" s="6">
        <v>150000</v>
      </c>
      <c r="I23" s="6">
        <v>160000</v>
      </c>
      <c r="J23" s="6">
        <v>170000</v>
      </c>
      <c r="K23" s="6">
        <v>200000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02A6-0D19-4AD0-B587-68F366302F6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2020-04-26T15:47:38Z</dcterms:created>
  <dcterms:modified xsi:type="dcterms:W3CDTF">2020-04-27T09:41:21Z</dcterms:modified>
</cp:coreProperties>
</file>