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3BD40014-37ED-4627-A269-90E0690A97AA}" xr6:coauthVersionLast="46" xr6:coauthVersionMax="46" xr10:uidLastSave="{00000000-0000-0000-0000-000000000000}"/>
  <bookViews>
    <workbookView xWindow="4695" yWindow="0" windowWidth="24105" windowHeight="13560" xr2:uid="{7360B3BD-004D-4EEF-8527-17DEBBE55B12}"/>
  </bookViews>
  <sheets>
    <sheet name="Sheet1" sheetId="1" r:id="rId1"/>
    <sheet name="Sheet2" sheetId="2" r:id="rId2"/>
  </sheets>
  <externalReferences>
    <externalReference r:id="rId3"/>
  </externalReferences>
  <definedNames>
    <definedName name="产品名称">[1]产品明细!$A$6:$A$22</definedName>
    <definedName name="产品型号">[1]产品明细!$B$6:$B$22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E3" i="2" a="1"/>
  <c r="E3" i="2" s="1"/>
  <c r="E4" i="2" a="1"/>
  <c r="E4" i="2" s="1"/>
  <c r="E5" i="2" a="1"/>
  <c r="E5" i="2"/>
  <c r="E6" i="2" a="1"/>
  <c r="E6" i="2" s="1"/>
  <c r="E7" i="2" a="1"/>
  <c r="E7" i="2" s="1"/>
  <c r="E8" i="2" a="1"/>
  <c r="E8" i="2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/>
  <c r="E15" i="2" a="1"/>
  <c r="E15" i="2" s="1"/>
  <c r="E16" i="2" a="1"/>
  <c r="E16" i="2" s="1"/>
  <c r="E2" i="2" a="1"/>
  <c r="E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 a="1"/>
  <c r="E3" i="1" s="1"/>
  <c r="E4" i="1" a="1"/>
  <c r="E4" i="1" s="1"/>
  <c r="E5" i="1" a="1"/>
  <c r="E5" i="1"/>
  <c r="E6" i="1" a="1"/>
  <c r="E6" i="1" s="1"/>
  <c r="E7" i="1" a="1"/>
  <c r="E7" i="1" s="1"/>
  <c r="E8" i="1" a="1"/>
  <c r="E8" i="1"/>
  <c r="E9" i="1" a="1"/>
  <c r="E9" i="1" s="1"/>
  <c r="E10" i="1" a="1"/>
  <c r="E10" i="1" s="1"/>
  <c r="E11" i="1" a="1"/>
  <c r="E11" i="1"/>
  <c r="E12" i="1" a="1"/>
  <c r="E12" i="1" s="1"/>
  <c r="E13" i="1" a="1"/>
  <c r="E13" i="1" s="1"/>
  <c r="E14" i="1" a="1"/>
  <c r="E14" i="1"/>
  <c r="E15" i="1" a="1"/>
  <c r="E15" i="1" s="1"/>
  <c r="E16" i="1" a="1"/>
  <c r="E16" i="1" s="1"/>
  <c r="E2" i="1" a="1"/>
  <c r="E2" i="1" s="1"/>
</calcChain>
</file>

<file path=xl/sharedStrings.xml><?xml version="1.0" encoding="utf-8"?>
<sst xmlns="http://schemas.openxmlformats.org/spreadsheetml/2006/main" count="144" uniqueCount="23">
  <si>
    <t>采购时间</t>
    <phoneticPr fontId="3" type="noConversion"/>
  </si>
  <si>
    <t>产品名称</t>
    <phoneticPr fontId="3" type="noConversion"/>
  </si>
  <si>
    <t>产品型号</t>
    <phoneticPr fontId="3" type="noConversion"/>
  </si>
  <si>
    <t>采购量</t>
    <phoneticPr fontId="3" type="noConversion"/>
  </si>
  <si>
    <t>采购单价</t>
    <phoneticPr fontId="3" type="noConversion"/>
  </si>
  <si>
    <t>采购总价</t>
    <phoneticPr fontId="3" type="noConversion"/>
  </si>
  <si>
    <t>雀巢咖啡</t>
  </si>
  <si>
    <t>1L</t>
  </si>
  <si>
    <t>百事可乐</t>
  </si>
  <si>
    <t>6L</t>
  </si>
  <si>
    <t>2L</t>
  </si>
  <si>
    <t>1.5L</t>
  </si>
  <si>
    <t>2.5L</t>
  </si>
  <si>
    <t>可口可乐</t>
  </si>
  <si>
    <t>冰红茶</t>
  </si>
  <si>
    <t>小茗同学</t>
  </si>
  <si>
    <t>3L</t>
  </si>
  <si>
    <t>产品信息</t>
  </si>
  <si>
    <t>采购价格</t>
  </si>
  <si>
    <t>产品名称</t>
  </si>
  <si>
    <t>产品型号</t>
  </si>
  <si>
    <t>零售价</t>
  </si>
  <si>
    <t>果粒橙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</si>
</sst>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21</xdr:row>
      <xdr:rowOff>124240</xdr:rowOff>
    </xdr:from>
    <xdr:to>
      <xdr:col>7</xdr:col>
      <xdr:colOff>480392</xdr:colOff>
      <xdr:row>25</xdr:row>
      <xdr:rowOff>8284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47ADA50-FBE5-4DE7-BCFE-8E8AEA8A82AD}"/>
            </a:ext>
          </a:extLst>
        </xdr:cNvPr>
        <xdr:cNvSpPr txBox="1"/>
      </xdr:nvSpPr>
      <xdr:spPr>
        <a:xfrm>
          <a:off x="0" y="4472610"/>
          <a:ext cx="5557631" cy="712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600" b="1">
              <a:solidFill>
                <a:srgbClr val="7030A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HLOOKUP</a:t>
          </a:r>
          <a:r>
            <a:rPr lang="zh-CN" altLang="en-US" sz="1600" b="1">
              <a:solidFill>
                <a:srgbClr val="7030A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模糊查找搭配</a:t>
          </a:r>
          <a:r>
            <a:rPr lang="en-US" altLang="zh-CN" sz="1600" b="1">
              <a:solidFill>
                <a:srgbClr val="7030A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MATCH</a:t>
          </a:r>
          <a:r>
            <a:rPr lang="zh-CN" altLang="en-US" sz="1600" b="1">
              <a:solidFill>
                <a:srgbClr val="7030A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函数双条件 嵌套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419100</xdr:colOff>
      <xdr:row>3</xdr:row>
      <xdr:rowOff>0</xdr:rowOff>
    </xdr:from>
    <xdr:to>
      <xdr:col>13</xdr:col>
      <xdr:colOff>699881</xdr:colOff>
      <xdr:row>5</xdr:row>
      <xdr:rowOff>83654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554CE9E-94D9-4A7D-8A01-1F14073C27A7}"/>
            </a:ext>
          </a:extLst>
        </xdr:cNvPr>
        <xdr:cNvSpPr txBox="1"/>
      </xdr:nvSpPr>
      <xdr:spPr>
        <a:xfrm>
          <a:off x="4962525" y="628650"/>
          <a:ext cx="5557631" cy="5027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600" b="1">
              <a:solidFill>
                <a:srgbClr val="7030A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VLOOKUP</a:t>
          </a:r>
          <a:r>
            <a:rPr lang="zh-CN" altLang="en-US" sz="1600" b="1">
              <a:solidFill>
                <a:srgbClr val="7030A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模糊查找搭配</a:t>
          </a:r>
          <a:r>
            <a:rPr lang="en-US" altLang="zh-CN" sz="1600" b="1">
              <a:solidFill>
                <a:srgbClr val="7030A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MATCH</a:t>
          </a:r>
          <a:r>
            <a:rPr lang="zh-CN" altLang="en-US" sz="1600" b="1">
              <a:solidFill>
                <a:srgbClr val="7030A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函数双条件 嵌套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827;&#38144;&#24211;&#23384;&#20989;&#25968;&#34920;&#35838;&#2021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统计"/>
      <sheetName val="产品库存"/>
      <sheetName val="销售统计"/>
      <sheetName val="采购统计"/>
      <sheetName val="产品明细"/>
      <sheetName val="辅助表格"/>
    </sheetNames>
    <sheetDataSet>
      <sheetData sheetId="0" refreshError="1"/>
      <sheetData sheetId="1" refreshError="1"/>
      <sheetData sheetId="2" refreshError="1"/>
      <sheetData sheetId="3"/>
      <sheetData sheetId="4">
        <row r="6">
          <cell r="A6" t="str">
            <v>产品名称</v>
          </cell>
          <cell r="B6" t="str">
            <v>产品型号</v>
          </cell>
        </row>
        <row r="7">
          <cell r="A7" t="str">
            <v>百事可乐</v>
          </cell>
          <cell r="B7" t="str">
            <v>1.5L</v>
          </cell>
        </row>
        <row r="8">
          <cell r="A8" t="str">
            <v>百事可乐</v>
          </cell>
          <cell r="B8" t="str">
            <v>2.5L</v>
          </cell>
        </row>
        <row r="9">
          <cell r="A9" t="str">
            <v>百事可乐</v>
          </cell>
          <cell r="B9" t="str">
            <v>6L</v>
          </cell>
        </row>
        <row r="10">
          <cell r="A10" t="str">
            <v>可口可乐</v>
          </cell>
          <cell r="B10" t="str">
            <v>1.5L</v>
          </cell>
        </row>
        <row r="11">
          <cell r="A11" t="str">
            <v>可口可乐</v>
          </cell>
          <cell r="B11" t="str">
            <v>2.5L</v>
          </cell>
        </row>
        <row r="12">
          <cell r="A12" t="str">
            <v>可口可乐</v>
          </cell>
          <cell r="B12" t="str">
            <v>6L</v>
          </cell>
        </row>
        <row r="13">
          <cell r="A13" t="str">
            <v>冰红茶</v>
          </cell>
          <cell r="B13" t="str">
            <v>1.5L</v>
          </cell>
        </row>
        <row r="14">
          <cell r="A14" t="str">
            <v>冰红茶</v>
          </cell>
          <cell r="B14" t="str">
            <v>2.5L</v>
          </cell>
        </row>
        <row r="15">
          <cell r="A15" t="str">
            <v>小茗同学</v>
          </cell>
          <cell r="B15" t="str">
            <v>1.5L</v>
          </cell>
        </row>
        <row r="16">
          <cell r="A16" t="str">
            <v>小茗同学</v>
          </cell>
          <cell r="B16" t="str">
            <v>2.5L</v>
          </cell>
        </row>
        <row r="17">
          <cell r="A17" t="str">
            <v>小茗同学</v>
          </cell>
          <cell r="B17" t="str">
            <v>3L</v>
          </cell>
        </row>
        <row r="18">
          <cell r="A18" t="str">
            <v>雀巢咖啡</v>
          </cell>
          <cell r="B18" t="str">
            <v>1L</v>
          </cell>
        </row>
        <row r="19">
          <cell r="A19" t="str">
            <v>雀巢咖啡</v>
          </cell>
          <cell r="B19" t="str">
            <v>1.5L</v>
          </cell>
        </row>
        <row r="20">
          <cell r="A20" t="str">
            <v>雀巢咖啡</v>
          </cell>
          <cell r="B20" t="str">
            <v>2L</v>
          </cell>
        </row>
        <row r="21">
          <cell r="A21" t="str">
            <v>果粒橙</v>
          </cell>
          <cell r="B21" t="str">
            <v>2.5L</v>
          </cell>
        </row>
        <row r="22">
          <cell r="A22" t="str">
            <v>果粒橙</v>
          </cell>
          <cell r="B22" t="str">
            <v>6L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9F45-29A2-4A2A-9E14-4D16E708C13A}">
  <dimension ref="A1:O20"/>
  <sheetViews>
    <sheetView showGridLines="0" tabSelected="1" zoomScale="115" zoomScaleNormal="115" workbookViewId="0">
      <selection activeCell="K13" sqref="K13"/>
    </sheetView>
  </sheetViews>
  <sheetFormatPr defaultRowHeight="16.5" x14ac:dyDescent="0.3"/>
  <cols>
    <col min="1" max="1" width="9.88671875" bestFit="1" customWidth="1"/>
    <col min="7" max="7" width="4.88671875" customWidth="1"/>
  </cols>
  <sheetData>
    <row r="1" spans="1:15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5" x14ac:dyDescent="0.3">
      <c r="A2" s="3">
        <v>43831</v>
      </c>
      <c r="B2" s="4" t="s">
        <v>6</v>
      </c>
      <c r="C2" s="4" t="s">
        <v>7</v>
      </c>
      <c r="D2" s="4">
        <v>53</v>
      </c>
      <c r="E2" s="5">
        <f t="array" ref="E2">HLOOKUP(D2,$K$4:$O$20,MATCH(B2&amp;C2,$H$4:$H$20&amp;$I$4:$I$20,0),TRUE)</f>
        <v>3.4</v>
      </c>
      <c r="F2" s="5">
        <f>D2*E2</f>
        <v>180.2</v>
      </c>
    </row>
    <row r="3" spans="1:15" x14ac:dyDescent="0.3">
      <c r="A3" s="3">
        <v>43832</v>
      </c>
      <c r="B3" s="4" t="s">
        <v>8</v>
      </c>
      <c r="C3" s="4" t="s">
        <v>9</v>
      </c>
      <c r="D3" s="4">
        <v>470</v>
      </c>
      <c r="E3" s="5">
        <f t="array" ref="E3">HLOOKUP(D3,$K$4:$O$20,MATCH(B3&amp;C3,$H$4:$H$20&amp;$I$4:$I$20,0),TRUE)</f>
        <v>4.32</v>
      </c>
      <c r="F3" s="5">
        <f t="shared" ref="F3:F16" si="0">D3*E3</f>
        <v>2030.4</v>
      </c>
      <c r="H3" s="1" t="s">
        <v>17</v>
      </c>
      <c r="I3" s="1"/>
      <c r="J3" s="1"/>
      <c r="K3" s="1" t="s">
        <v>18</v>
      </c>
      <c r="L3" s="1"/>
      <c r="M3" s="1"/>
      <c r="N3" s="1"/>
      <c r="O3" s="1"/>
    </row>
    <row r="4" spans="1:15" x14ac:dyDescent="0.3">
      <c r="A4" s="3">
        <v>43833</v>
      </c>
      <c r="B4" s="4" t="s">
        <v>6</v>
      </c>
      <c r="C4" s="4" t="s">
        <v>10</v>
      </c>
      <c r="D4" s="4">
        <v>579</v>
      </c>
      <c r="E4" s="5">
        <f t="array" ref="E4">HLOOKUP(D4,$K$4:$O$20,MATCH(B4&amp;C4,$H$4:$H$20&amp;$I$4:$I$20,0),TRUE)</f>
        <v>5.18</v>
      </c>
      <c r="F4" s="5">
        <f t="shared" si="0"/>
        <v>2999.22</v>
      </c>
      <c r="H4" s="2" t="s">
        <v>19</v>
      </c>
      <c r="I4" s="2" t="s">
        <v>20</v>
      </c>
      <c r="J4" s="2" t="s">
        <v>21</v>
      </c>
      <c r="K4" s="2">
        <v>0</v>
      </c>
      <c r="L4" s="2">
        <v>100</v>
      </c>
      <c r="M4" s="2">
        <v>200</v>
      </c>
      <c r="N4" s="2">
        <v>500</v>
      </c>
      <c r="O4" s="2">
        <v>1000</v>
      </c>
    </row>
    <row r="5" spans="1:15" x14ac:dyDescent="0.3">
      <c r="A5" s="3">
        <v>43834</v>
      </c>
      <c r="B5" s="4" t="s">
        <v>6</v>
      </c>
      <c r="C5" s="4" t="s">
        <v>11</v>
      </c>
      <c r="D5" s="4">
        <v>990</v>
      </c>
      <c r="E5" s="5">
        <f t="array" ref="E5">HLOOKUP(D5,$K$4:$O$20,MATCH(B5&amp;C5,$H$4:$H$20&amp;$I$4:$I$20,0),TRUE)</f>
        <v>3.78</v>
      </c>
      <c r="F5" s="5">
        <f t="shared" si="0"/>
        <v>3742.2</v>
      </c>
      <c r="H5" s="9" t="s">
        <v>8</v>
      </c>
      <c r="I5" s="9" t="s">
        <v>11</v>
      </c>
      <c r="J5" s="9">
        <v>2.5</v>
      </c>
      <c r="K5" s="9">
        <v>1.9</v>
      </c>
      <c r="L5" s="9">
        <v>1.71</v>
      </c>
      <c r="M5" s="9">
        <v>1.52</v>
      </c>
      <c r="N5" s="9">
        <v>1.3299999999999998</v>
      </c>
      <c r="O5" s="9">
        <v>1.1399999999999999</v>
      </c>
    </row>
    <row r="6" spans="1:15" x14ac:dyDescent="0.3">
      <c r="A6" s="3">
        <v>43835</v>
      </c>
      <c r="B6" s="4" t="s">
        <v>8</v>
      </c>
      <c r="C6" s="4" t="s">
        <v>12</v>
      </c>
      <c r="D6" s="4">
        <v>702</v>
      </c>
      <c r="E6" s="5">
        <f t="array" ref="E6">HLOOKUP(D6,$K$4:$O$20,MATCH(B6&amp;C6,$H$4:$H$20&amp;$I$4:$I$20,0),TRUE)</f>
        <v>1.68</v>
      </c>
      <c r="F6" s="5">
        <f t="shared" si="0"/>
        <v>1179.3599999999999</v>
      </c>
      <c r="H6" s="9" t="s">
        <v>8</v>
      </c>
      <c r="I6" s="9" t="s">
        <v>12</v>
      </c>
      <c r="J6" s="9">
        <v>3</v>
      </c>
      <c r="K6" s="9">
        <v>2.4</v>
      </c>
      <c r="L6" s="9">
        <v>2.16</v>
      </c>
      <c r="M6" s="9">
        <v>1.92</v>
      </c>
      <c r="N6" s="9">
        <v>1.68</v>
      </c>
      <c r="O6" s="9">
        <v>1.44</v>
      </c>
    </row>
    <row r="7" spans="1:15" x14ac:dyDescent="0.3">
      <c r="A7" s="3">
        <v>43836</v>
      </c>
      <c r="B7" s="4" t="s">
        <v>13</v>
      </c>
      <c r="C7" s="4" t="s">
        <v>12</v>
      </c>
      <c r="D7" s="4">
        <v>49</v>
      </c>
      <c r="E7" s="5">
        <f t="array" ref="E7">HLOOKUP(D7,$K$4:$O$20,MATCH(B7&amp;C7,$H$4:$H$20&amp;$I$4:$I$20,0),TRUE)</f>
        <v>2.4</v>
      </c>
      <c r="F7" s="5">
        <f t="shared" si="0"/>
        <v>117.6</v>
      </c>
      <c r="H7" s="9" t="s">
        <v>8</v>
      </c>
      <c r="I7" s="9" t="s">
        <v>9</v>
      </c>
      <c r="J7" s="9">
        <v>6</v>
      </c>
      <c r="K7" s="9">
        <v>5.4</v>
      </c>
      <c r="L7" s="9">
        <v>4.8600000000000003</v>
      </c>
      <c r="M7" s="9">
        <v>4.32</v>
      </c>
      <c r="N7" s="9">
        <v>3.78</v>
      </c>
      <c r="O7" s="9">
        <v>3.24</v>
      </c>
    </row>
    <row r="8" spans="1:15" x14ac:dyDescent="0.3">
      <c r="A8" s="3">
        <v>43837</v>
      </c>
      <c r="B8" s="4" t="s">
        <v>14</v>
      </c>
      <c r="C8" s="4" t="s">
        <v>12</v>
      </c>
      <c r="D8" s="4">
        <v>1154</v>
      </c>
      <c r="E8" s="5">
        <f t="array" ref="E8">HLOOKUP(D8,$K$4:$O$20,MATCH(B8&amp;C8,$H$4:$H$20&amp;$I$4:$I$20,0),TRUE)</f>
        <v>1.74</v>
      </c>
      <c r="F8" s="5">
        <f t="shared" si="0"/>
        <v>2007.96</v>
      </c>
      <c r="H8" s="8" t="s">
        <v>13</v>
      </c>
      <c r="I8" s="8" t="s">
        <v>11</v>
      </c>
      <c r="J8" s="8">
        <v>2.5</v>
      </c>
      <c r="K8" s="8">
        <v>1.9</v>
      </c>
      <c r="L8" s="8">
        <v>1.71</v>
      </c>
      <c r="M8" s="8">
        <v>1.52</v>
      </c>
      <c r="N8" s="8">
        <v>1.3299999999999998</v>
      </c>
      <c r="O8" s="8">
        <v>1.1399999999999999</v>
      </c>
    </row>
    <row r="9" spans="1:15" x14ac:dyDescent="0.3">
      <c r="A9" s="3">
        <v>43838</v>
      </c>
      <c r="B9" s="4" t="s">
        <v>8</v>
      </c>
      <c r="C9" s="4" t="s">
        <v>12</v>
      </c>
      <c r="D9" s="4">
        <v>518</v>
      </c>
      <c r="E9" s="5">
        <f t="array" ref="E9">HLOOKUP(D9,$K$4:$O$20,MATCH(B9&amp;C9,$H$4:$H$20&amp;$I$4:$I$20,0),TRUE)</f>
        <v>1.68</v>
      </c>
      <c r="F9" s="5">
        <f t="shared" si="0"/>
        <v>870.24</v>
      </c>
      <c r="H9" s="8" t="s">
        <v>13</v>
      </c>
      <c r="I9" s="8" t="s">
        <v>12</v>
      </c>
      <c r="J9" s="8">
        <v>3</v>
      </c>
      <c r="K9" s="8">
        <v>2.4</v>
      </c>
      <c r="L9" s="8">
        <v>2.16</v>
      </c>
      <c r="M9" s="8">
        <v>1.92</v>
      </c>
      <c r="N9" s="8">
        <v>1.68</v>
      </c>
      <c r="O9" s="8">
        <v>1.44</v>
      </c>
    </row>
    <row r="10" spans="1:15" x14ac:dyDescent="0.3">
      <c r="A10" s="3">
        <v>43839</v>
      </c>
      <c r="B10" s="4" t="s">
        <v>13</v>
      </c>
      <c r="C10" s="4" t="s">
        <v>12</v>
      </c>
      <c r="D10" s="4">
        <v>930</v>
      </c>
      <c r="E10" s="5">
        <f t="array" ref="E10">HLOOKUP(D10,$K$4:$O$20,MATCH(B10&amp;C10,$H$4:$H$20&amp;$I$4:$I$20,0),TRUE)</f>
        <v>1.68</v>
      </c>
      <c r="F10" s="5">
        <f t="shared" si="0"/>
        <v>1562.3999999999999</v>
      </c>
      <c r="H10" s="8" t="s">
        <v>13</v>
      </c>
      <c r="I10" s="8" t="s">
        <v>9</v>
      </c>
      <c r="J10" s="8">
        <v>6</v>
      </c>
      <c r="K10" s="8">
        <v>5.4</v>
      </c>
      <c r="L10" s="8">
        <v>4.8600000000000003</v>
      </c>
      <c r="M10" s="8">
        <v>4.32</v>
      </c>
      <c r="N10" s="8">
        <v>3.78</v>
      </c>
      <c r="O10" s="8">
        <v>3.24</v>
      </c>
    </row>
    <row r="11" spans="1:15" x14ac:dyDescent="0.3">
      <c r="A11" s="3">
        <v>43840</v>
      </c>
      <c r="B11" s="4" t="s">
        <v>15</v>
      </c>
      <c r="C11" s="4" t="s">
        <v>16</v>
      </c>
      <c r="D11" s="4">
        <v>32</v>
      </c>
      <c r="E11" s="5">
        <f t="array" ref="E11">HLOOKUP(D11,$K$4:$O$20,MATCH(B11&amp;C11,$H$4:$H$20&amp;$I$4:$I$20,0),TRUE)</f>
        <v>5.4</v>
      </c>
      <c r="F11" s="5">
        <f t="shared" si="0"/>
        <v>172.8</v>
      </c>
      <c r="H11" s="9" t="s">
        <v>14</v>
      </c>
      <c r="I11" s="9" t="s">
        <v>11</v>
      </c>
      <c r="J11" s="9">
        <v>3</v>
      </c>
      <c r="K11" s="9">
        <v>2.4</v>
      </c>
      <c r="L11" s="9">
        <v>2.16</v>
      </c>
      <c r="M11" s="9">
        <v>1.92</v>
      </c>
      <c r="N11" s="9">
        <v>1.68</v>
      </c>
      <c r="O11" s="9">
        <v>1.44</v>
      </c>
    </row>
    <row r="12" spans="1:15" x14ac:dyDescent="0.3">
      <c r="A12" s="3">
        <v>43841</v>
      </c>
      <c r="B12" s="4" t="s">
        <v>13</v>
      </c>
      <c r="C12" s="4" t="s">
        <v>11</v>
      </c>
      <c r="D12" s="4">
        <v>854</v>
      </c>
      <c r="E12" s="5">
        <f t="array" ref="E12">HLOOKUP(D12,$K$4:$O$20,MATCH(B12&amp;C12,$H$4:$H$20&amp;$I$4:$I$20,0),TRUE)</f>
        <v>1.3299999999999998</v>
      </c>
      <c r="F12" s="5">
        <f t="shared" si="0"/>
        <v>1135.82</v>
      </c>
      <c r="H12" s="9" t="s">
        <v>14</v>
      </c>
      <c r="I12" s="9" t="s">
        <v>12</v>
      </c>
      <c r="J12" s="9">
        <v>3.5</v>
      </c>
      <c r="K12" s="9">
        <v>2.9</v>
      </c>
      <c r="L12" s="9">
        <v>2.61</v>
      </c>
      <c r="M12" s="9">
        <v>2.3199999999999998</v>
      </c>
      <c r="N12" s="9">
        <v>2.0299999999999998</v>
      </c>
      <c r="O12" s="9">
        <v>1.74</v>
      </c>
    </row>
    <row r="13" spans="1:15" x14ac:dyDescent="0.3">
      <c r="A13" s="3">
        <v>43842</v>
      </c>
      <c r="B13" s="4" t="s">
        <v>15</v>
      </c>
      <c r="C13" s="4" t="s">
        <v>16</v>
      </c>
      <c r="D13" s="4">
        <v>236</v>
      </c>
      <c r="E13" s="5">
        <f t="array" ref="E13">HLOOKUP(D13,$K$4:$O$20,MATCH(B13&amp;C13,$H$4:$H$20&amp;$I$4:$I$20,0),TRUE)</f>
        <v>4.32</v>
      </c>
      <c r="F13" s="5">
        <f t="shared" si="0"/>
        <v>1019.5200000000001</v>
      </c>
      <c r="H13" s="8" t="s">
        <v>15</v>
      </c>
      <c r="I13" s="8" t="s">
        <v>11</v>
      </c>
      <c r="J13" s="8">
        <v>4</v>
      </c>
      <c r="K13" s="8">
        <v>3.4</v>
      </c>
      <c r="L13" s="8">
        <v>3.06</v>
      </c>
      <c r="M13" s="8">
        <v>2.72</v>
      </c>
      <c r="N13" s="8">
        <v>2.38</v>
      </c>
      <c r="O13" s="8">
        <v>2.04</v>
      </c>
    </row>
    <row r="14" spans="1:15" x14ac:dyDescent="0.3">
      <c r="A14" s="3">
        <v>43843</v>
      </c>
      <c r="B14" s="4" t="s">
        <v>8</v>
      </c>
      <c r="C14" s="4" t="s">
        <v>11</v>
      </c>
      <c r="D14" s="4">
        <v>245</v>
      </c>
      <c r="E14" s="5">
        <f t="array" ref="E14">HLOOKUP(D14,$K$4:$O$20,MATCH(B14&amp;C14,$H$4:$H$20&amp;$I$4:$I$20,0),TRUE)</f>
        <v>1.52</v>
      </c>
      <c r="F14" s="5">
        <f t="shared" si="0"/>
        <v>372.4</v>
      </c>
      <c r="H14" s="8" t="s">
        <v>15</v>
      </c>
      <c r="I14" s="8" t="s">
        <v>12</v>
      </c>
      <c r="J14" s="8">
        <v>5</v>
      </c>
      <c r="K14" s="8">
        <v>4.4000000000000004</v>
      </c>
      <c r="L14" s="8">
        <v>3.9600000000000004</v>
      </c>
      <c r="M14" s="8">
        <v>3.5200000000000005</v>
      </c>
      <c r="N14" s="8">
        <v>3.08</v>
      </c>
      <c r="O14" s="8">
        <v>2.64</v>
      </c>
    </row>
    <row r="15" spans="1:15" x14ac:dyDescent="0.3">
      <c r="A15" s="3">
        <v>43844</v>
      </c>
      <c r="B15" s="4" t="s">
        <v>13</v>
      </c>
      <c r="C15" s="4" t="s">
        <v>12</v>
      </c>
      <c r="D15" s="4">
        <v>589</v>
      </c>
      <c r="E15" s="5">
        <f t="array" ref="E15">HLOOKUP(D15,$K$4:$O$20,MATCH(B15&amp;C15,$H$4:$H$20&amp;$I$4:$I$20,0),TRUE)</f>
        <v>1.68</v>
      </c>
      <c r="F15" s="5">
        <f t="shared" si="0"/>
        <v>989.52</v>
      </c>
      <c r="H15" s="8" t="s">
        <v>15</v>
      </c>
      <c r="I15" s="8" t="s">
        <v>16</v>
      </c>
      <c r="J15" s="8">
        <v>6</v>
      </c>
      <c r="K15" s="8">
        <v>5.4</v>
      </c>
      <c r="L15" s="8">
        <v>4.8600000000000003</v>
      </c>
      <c r="M15" s="8">
        <v>4.32</v>
      </c>
      <c r="N15" s="8">
        <v>3.78</v>
      </c>
      <c r="O15" s="8">
        <v>3.24</v>
      </c>
    </row>
    <row r="16" spans="1:15" x14ac:dyDescent="0.3">
      <c r="A16" s="3">
        <v>43845</v>
      </c>
      <c r="B16" s="4" t="s">
        <v>15</v>
      </c>
      <c r="C16" s="4" t="s">
        <v>16</v>
      </c>
      <c r="D16" s="4">
        <v>240</v>
      </c>
      <c r="E16" s="5">
        <f t="array" ref="E16">HLOOKUP(D16,$K$4:$O$20,MATCH(B16&amp;C16,$H$4:$H$20&amp;$I$4:$I$20,0),TRUE)</f>
        <v>4.32</v>
      </c>
      <c r="F16" s="5">
        <f t="shared" si="0"/>
        <v>1036.8000000000002</v>
      </c>
      <c r="H16" s="9" t="s">
        <v>6</v>
      </c>
      <c r="I16" s="9" t="s">
        <v>7</v>
      </c>
      <c r="J16" s="9">
        <v>4</v>
      </c>
      <c r="K16" s="9">
        <v>3.4</v>
      </c>
      <c r="L16" s="9">
        <v>3.06</v>
      </c>
      <c r="M16" s="9">
        <v>2.72</v>
      </c>
      <c r="N16" s="9">
        <v>2.38</v>
      </c>
      <c r="O16" s="9">
        <v>2.04</v>
      </c>
    </row>
    <row r="17" spans="6:15" x14ac:dyDescent="0.3">
      <c r="F17" s="11">
        <f>SUM(F2:F16)</f>
        <v>19416.440000000002</v>
      </c>
      <c r="H17" s="9" t="s">
        <v>6</v>
      </c>
      <c r="I17" s="9" t="s">
        <v>11</v>
      </c>
      <c r="J17" s="9">
        <v>6</v>
      </c>
      <c r="K17" s="9">
        <v>5.4</v>
      </c>
      <c r="L17" s="9">
        <v>4.8600000000000003</v>
      </c>
      <c r="M17" s="9">
        <v>4.32</v>
      </c>
      <c r="N17" s="9">
        <v>3.78</v>
      </c>
      <c r="O17" s="9">
        <v>3.24</v>
      </c>
    </row>
    <row r="18" spans="6:15" x14ac:dyDescent="0.3">
      <c r="H18" s="9" t="s">
        <v>6</v>
      </c>
      <c r="I18" s="9" t="s">
        <v>10</v>
      </c>
      <c r="J18" s="9">
        <v>8</v>
      </c>
      <c r="K18" s="9">
        <v>7.4</v>
      </c>
      <c r="L18" s="9">
        <v>6.66</v>
      </c>
      <c r="M18" s="9">
        <v>5.9200000000000008</v>
      </c>
      <c r="N18" s="9">
        <v>5.18</v>
      </c>
      <c r="O18" s="9">
        <v>4.4400000000000004</v>
      </c>
    </row>
    <row r="19" spans="6:15" x14ac:dyDescent="0.3">
      <c r="H19" s="8" t="s">
        <v>22</v>
      </c>
      <c r="I19" s="8" t="s">
        <v>12</v>
      </c>
      <c r="J19" s="8">
        <v>3.5</v>
      </c>
      <c r="K19" s="8">
        <v>2.9</v>
      </c>
      <c r="L19" s="8">
        <v>2.61</v>
      </c>
      <c r="M19" s="8">
        <v>2.3199999999999998</v>
      </c>
      <c r="N19" s="8">
        <v>2.0299999999999998</v>
      </c>
      <c r="O19" s="8">
        <v>1.74</v>
      </c>
    </row>
    <row r="20" spans="6:15" x14ac:dyDescent="0.3">
      <c r="H20" s="8" t="s">
        <v>22</v>
      </c>
      <c r="I20" s="8" t="s">
        <v>9</v>
      </c>
      <c r="J20" s="8">
        <v>8</v>
      </c>
      <c r="K20" s="8">
        <v>7.4</v>
      </c>
      <c r="L20" s="8">
        <v>6.66</v>
      </c>
      <c r="M20" s="8">
        <v>5.9200000000000008</v>
      </c>
      <c r="N20" s="8">
        <v>5.18</v>
      </c>
      <c r="O20" s="8">
        <v>4.4400000000000004</v>
      </c>
    </row>
  </sheetData>
  <mergeCells count="2">
    <mergeCell ref="H3:J3"/>
    <mergeCell ref="K3:O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FB5-A167-4D87-AE98-2BE209371E2B}">
  <dimension ref="A1:Q26"/>
  <sheetViews>
    <sheetView showGridLines="0" workbookViewId="0">
      <selection activeCell="G11" sqref="G11"/>
    </sheetView>
  </sheetViews>
  <sheetFormatPr defaultRowHeight="16.5" x14ac:dyDescent="0.3"/>
  <cols>
    <col min="1" max="1" width="9.88671875" bestFit="1" customWidth="1"/>
    <col min="5" max="5" width="8.33203125" customWidth="1"/>
    <col min="6" max="6" width="8.109375" customWidth="1"/>
    <col min="7" max="7" width="8.21875" bestFit="1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3">
        <v>43831</v>
      </c>
      <c r="B2" s="4" t="s">
        <v>6</v>
      </c>
      <c r="C2" s="4" t="s">
        <v>7</v>
      </c>
      <c r="D2" s="4">
        <v>53</v>
      </c>
      <c r="E2" s="10">
        <f t="array" ref="E2">VLOOKUP(D2,$A$22:$Q$26,MATCH(B2&amp;C2,$A$19:$Q$19&amp;$A$20:$Q$20,0))</f>
        <v>3.4</v>
      </c>
      <c r="F2" s="5">
        <f>D2*E2</f>
        <v>180.2</v>
      </c>
    </row>
    <row r="3" spans="1:6" x14ac:dyDescent="0.3">
      <c r="A3" s="3">
        <v>43832</v>
      </c>
      <c r="B3" s="4" t="s">
        <v>8</v>
      </c>
      <c r="C3" s="4" t="s">
        <v>9</v>
      </c>
      <c r="D3" s="4">
        <v>470</v>
      </c>
      <c r="E3" s="10">
        <f t="array" ref="E3">VLOOKUP(D3,$A$22:$Q$26,MATCH(B3&amp;C3,$A$19:$Q$19&amp;$A$20:$Q$20,0))</f>
        <v>4.32</v>
      </c>
      <c r="F3" s="5">
        <f t="shared" ref="F3:F16" si="0">D3*E3</f>
        <v>2030.4</v>
      </c>
    </row>
    <row r="4" spans="1:6" x14ac:dyDescent="0.3">
      <c r="A4" s="3">
        <v>43833</v>
      </c>
      <c r="B4" s="4" t="s">
        <v>6</v>
      </c>
      <c r="C4" s="4" t="s">
        <v>10</v>
      </c>
      <c r="D4" s="4">
        <v>579</v>
      </c>
      <c r="E4" s="10">
        <f t="array" ref="E4">VLOOKUP(D4,$A$22:$Q$26,MATCH(B4&amp;C4,$A$19:$Q$19&amp;$A$20:$Q$20,0))</f>
        <v>5.18</v>
      </c>
      <c r="F4" s="5">
        <f t="shared" si="0"/>
        <v>2999.22</v>
      </c>
    </row>
    <row r="5" spans="1:6" x14ac:dyDescent="0.3">
      <c r="A5" s="3">
        <v>43834</v>
      </c>
      <c r="B5" s="4" t="s">
        <v>6</v>
      </c>
      <c r="C5" s="4" t="s">
        <v>11</v>
      </c>
      <c r="D5" s="4">
        <v>990</v>
      </c>
      <c r="E5" s="10">
        <f t="array" ref="E5">VLOOKUP(D5,$A$22:$Q$26,MATCH(B5&amp;C5,$A$19:$Q$19&amp;$A$20:$Q$20,0))</f>
        <v>3.78</v>
      </c>
      <c r="F5" s="5">
        <f t="shared" si="0"/>
        <v>3742.2</v>
      </c>
    </row>
    <row r="6" spans="1:6" x14ac:dyDescent="0.3">
      <c r="A6" s="3">
        <v>43835</v>
      </c>
      <c r="B6" s="4" t="s">
        <v>8</v>
      </c>
      <c r="C6" s="4" t="s">
        <v>12</v>
      </c>
      <c r="D6" s="4">
        <v>702</v>
      </c>
      <c r="E6" s="10">
        <f t="array" ref="E6">VLOOKUP(D6,$A$22:$Q$26,MATCH(B6&amp;C6,$A$19:$Q$19&amp;$A$20:$Q$20,0))</f>
        <v>1.68</v>
      </c>
      <c r="F6" s="5">
        <f t="shared" si="0"/>
        <v>1179.3599999999999</v>
      </c>
    </row>
    <row r="7" spans="1:6" x14ac:dyDescent="0.3">
      <c r="A7" s="3">
        <v>43836</v>
      </c>
      <c r="B7" s="4" t="s">
        <v>13</v>
      </c>
      <c r="C7" s="4" t="s">
        <v>12</v>
      </c>
      <c r="D7" s="4">
        <v>49</v>
      </c>
      <c r="E7" s="10">
        <f t="array" ref="E7">VLOOKUP(D7,$A$22:$Q$26,MATCH(B7&amp;C7,$A$19:$Q$19&amp;$A$20:$Q$20,0))</f>
        <v>2.4</v>
      </c>
      <c r="F7" s="5">
        <f t="shared" si="0"/>
        <v>117.6</v>
      </c>
    </row>
    <row r="8" spans="1:6" x14ac:dyDescent="0.3">
      <c r="A8" s="3">
        <v>43837</v>
      </c>
      <c r="B8" s="4" t="s">
        <v>14</v>
      </c>
      <c r="C8" s="4" t="s">
        <v>12</v>
      </c>
      <c r="D8" s="4">
        <v>1154</v>
      </c>
      <c r="E8" s="10">
        <f t="array" ref="E8">VLOOKUP(D8,$A$22:$Q$26,MATCH(B8&amp;C8,$A$19:$Q$19&amp;$A$20:$Q$20,0))</f>
        <v>1.74</v>
      </c>
      <c r="F8" s="5">
        <f t="shared" si="0"/>
        <v>2007.96</v>
      </c>
    </row>
    <row r="9" spans="1:6" x14ac:dyDescent="0.3">
      <c r="A9" s="3">
        <v>43838</v>
      </c>
      <c r="B9" s="4" t="s">
        <v>8</v>
      </c>
      <c r="C9" s="4" t="s">
        <v>12</v>
      </c>
      <c r="D9" s="4">
        <v>518</v>
      </c>
      <c r="E9" s="10">
        <f t="array" ref="E9">VLOOKUP(D9,$A$22:$Q$26,MATCH(B9&amp;C9,$A$19:$Q$19&amp;$A$20:$Q$20,0))</f>
        <v>1.68</v>
      </c>
      <c r="F9" s="5">
        <f t="shared" si="0"/>
        <v>870.24</v>
      </c>
    </row>
    <row r="10" spans="1:6" x14ac:dyDescent="0.3">
      <c r="A10" s="3">
        <v>43839</v>
      </c>
      <c r="B10" s="4" t="s">
        <v>13</v>
      </c>
      <c r="C10" s="4" t="s">
        <v>12</v>
      </c>
      <c r="D10" s="4">
        <v>930</v>
      </c>
      <c r="E10" s="10">
        <f t="array" ref="E10">VLOOKUP(D10,$A$22:$Q$26,MATCH(B10&amp;C10,$A$19:$Q$19&amp;$A$20:$Q$20,0))</f>
        <v>1.68</v>
      </c>
      <c r="F10" s="5">
        <f t="shared" si="0"/>
        <v>1562.3999999999999</v>
      </c>
    </row>
    <row r="11" spans="1:6" x14ac:dyDescent="0.3">
      <c r="A11" s="3">
        <v>43840</v>
      </c>
      <c r="B11" s="4" t="s">
        <v>15</v>
      </c>
      <c r="C11" s="4" t="s">
        <v>16</v>
      </c>
      <c r="D11" s="4">
        <v>32</v>
      </c>
      <c r="E11" s="10">
        <f t="array" ref="E11">VLOOKUP(D11,$A$22:$Q$26,MATCH(B11&amp;C11,$A$19:$Q$19&amp;$A$20:$Q$20,0))</f>
        <v>5.4</v>
      </c>
      <c r="F11" s="5">
        <f t="shared" si="0"/>
        <v>172.8</v>
      </c>
    </row>
    <row r="12" spans="1:6" x14ac:dyDescent="0.3">
      <c r="A12" s="3">
        <v>43841</v>
      </c>
      <c r="B12" s="4" t="s">
        <v>13</v>
      </c>
      <c r="C12" s="4" t="s">
        <v>11</v>
      </c>
      <c r="D12" s="4">
        <v>854</v>
      </c>
      <c r="E12" s="10">
        <f t="array" ref="E12">VLOOKUP(D12,$A$22:$Q$26,MATCH(B12&amp;C12,$A$19:$Q$19&amp;$A$20:$Q$20,0))</f>
        <v>1.3299999999999998</v>
      </c>
      <c r="F12" s="5">
        <f t="shared" si="0"/>
        <v>1135.82</v>
      </c>
    </row>
    <row r="13" spans="1:6" x14ac:dyDescent="0.3">
      <c r="A13" s="3">
        <v>43842</v>
      </c>
      <c r="B13" s="4" t="s">
        <v>15</v>
      </c>
      <c r="C13" s="4" t="s">
        <v>16</v>
      </c>
      <c r="D13" s="4">
        <v>236</v>
      </c>
      <c r="E13" s="10">
        <f t="array" ref="E13">VLOOKUP(D13,$A$22:$Q$26,MATCH(B13&amp;C13,$A$19:$Q$19&amp;$A$20:$Q$20,0))</f>
        <v>4.32</v>
      </c>
      <c r="F13" s="5">
        <f t="shared" si="0"/>
        <v>1019.5200000000001</v>
      </c>
    </row>
    <row r="14" spans="1:6" x14ac:dyDescent="0.3">
      <c r="A14" s="3">
        <v>43843</v>
      </c>
      <c r="B14" s="4" t="s">
        <v>8</v>
      </c>
      <c r="C14" s="4" t="s">
        <v>11</v>
      </c>
      <c r="D14" s="4">
        <v>245</v>
      </c>
      <c r="E14" s="10">
        <f t="array" ref="E14">VLOOKUP(D14,$A$22:$Q$26,MATCH(B14&amp;C14,$A$19:$Q$19&amp;$A$20:$Q$20,0))</f>
        <v>1.52</v>
      </c>
      <c r="F14" s="5">
        <f t="shared" si="0"/>
        <v>372.4</v>
      </c>
    </row>
    <row r="15" spans="1:6" x14ac:dyDescent="0.3">
      <c r="A15" s="3">
        <v>43844</v>
      </c>
      <c r="B15" s="4" t="s">
        <v>13</v>
      </c>
      <c r="C15" s="4" t="s">
        <v>12</v>
      </c>
      <c r="D15" s="4">
        <v>589</v>
      </c>
      <c r="E15" s="10">
        <f t="array" ref="E15">VLOOKUP(D15,$A$22:$Q$26,MATCH(B15&amp;C15,$A$19:$Q$19&amp;$A$20:$Q$20,0))</f>
        <v>1.68</v>
      </c>
      <c r="F15" s="5">
        <f t="shared" si="0"/>
        <v>989.52</v>
      </c>
    </row>
    <row r="16" spans="1:6" x14ac:dyDescent="0.3">
      <c r="A16" s="3">
        <v>43845</v>
      </c>
      <c r="B16" s="4" t="s">
        <v>15</v>
      </c>
      <c r="C16" s="4" t="s">
        <v>16</v>
      </c>
      <c r="D16" s="4">
        <v>240</v>
      </c>
      <c r="E16" s="10">
        <f t="array" ref="E16">VLOOKUP(D16,$A$22:$Q$26,MATCH(B16&amp;C16,$A$19:$Q$19&amp;$A$20:$Q$20,0))</f>
        <v>4.32</v>
      </c>
      <c r="F16" s="5">
        <f t="shared" si="0"/>
        <v>1036.8000000000002</v>
      </c>
    </row>
    <row r="17" spans="1:17" x14ac:dyDescent="0.3">
      <c r="F17" s="11">
        <f>SUM(F2:F16)</f>
        <v>19416.440000000002</v>
      </c>
    </row>
    <row r="19" spans="1:17" x14ac:dyDescent="0.3">
      <c r="A19" s="2" t="s">
        <v>19</v>
      </c>
      <c r="B19" s="9" t="s">
        <v>8</v>
      </c>
      <c r="C19" s="9" t="s">
        <v>8</v>
      </c>
      <c r="D19" s="9" t="s">
        <v>8</v>
      </c>
      <c r="E19" s="8" t="s">
        <v>13</v>
      </c>
      <c r="F19" s="8" t="s">
        <v>13</v>
      </c>
      <c r="G19" s="8" t="s">
        <v>13</v>
      </c>
      <c r="H19" s="9" t="s">
        <v>14</v>
      </c>
      <c r="I19" s="9" t="s">
        <v>14</v>
      </c>
      <c r="J19" s="8" t="s">
        <v>15</v>
      </c>
      <c r="K19" s="8" t="s">
        <v>15</v>
      </c>
      <c r="L19" s="8" t="s">
        <v>15</v>
      </c>
      <c r="M19" s="9" t="s">
        <v>6</v>
      </c>
      <c r="N19" s="9" t="s">
        <v>6</v>
      </c>
      <c r="O19" s="9" t="s">
        <v>6</v>
      </c>
      <c r="P19" s="8" t="s">
        <v>22</v>
      </c>
      <c r="Q19" s="8" t="s">
        <v>22</v>
      </c>
    </row>
    <row r="20" spans="1:17" x14ac:dyDescent="0.3">
      <c r="A20" s="2" t="s">
        <v>20</v>
      </c>
      <c r="B20" s="9" t="s">
        <v>11</v>
      </c>
      <c r="C20" s="9" t="s">
        <v>12</v>
      </c>
      <c r="D20" s="9" t="s">
        <v>9</v>
      </c>
      <c r="E20" s="8" t="s">
        <v>11</v>
      </c>
      <c r="F20" s="8" t="s">
        <v>12</v>
      </c>
      <c r="G20" s="8" t="s">
        <v>9</v>
      </c>
      <c r="H20" s="9" t="s">
        <v>11</v>
      </c>
      <c r="I20" s="9" t="s">
        <v>12</v>
      </c>
      <c r="J20" s="8" t="s">
        <v>11</v>
      </c>
      <c r="K20" s="8" t="s">
        <v>12</v>
      </c>
      <c r="L20" s="8" t="s">
        <v>16</v>
      </c>
      <c r="M20" s="9" t="s">
        <v>7</v>
      </c>
      <c r="N20" s="9" t="s">
        <v>11</v>
      </c>
      <c r="O20" s="9" t="s">
        <v>10</v>
      </c>
      <c r="P20" s="8" t="s">
        <v>12</v>
      </c>
      <c r="Q20" s="8" t="s">
        <v>9</v>
      </c>
    </row>
    <row r="21" spans="1:17" x14ac:dyDescent="0.3">
      <c r="A21" s="2" t="s">
        <v>21</v>
      </c>
      <c r="B21" s="9">
        <v>2.5</v>
      </c>
      <c r="C21" s="9">
        <v>3</v>
      </c>
      <c r="D21" s="9">
        <v>6</v>
      </c>
      <c r="E21" s="8">
        <v>2.5</v>
      </c>
      <c r="F21" s="8">
        <v>3</v>
      </c>
      <c r="G21" s="8">
        <v>6</v>
      </c>
      <c r="H21" s="9">
        <v>3</v>
      </c>
      <c r="I21" s="9">
        <v>3.5</v>
      </c>
      <c r="J21" s="8">
        <v>4</v>
      </c>
      <c r="K21" s="8">
        <v>5</v>
      </c>
      <c r="L21" s="8">
        <v>6</v>
      </c>
      <c r="M21" s="9">
        <v>4</v>
      </c>
      <c r="N21" s="9">
        <v>6</v>
      </c>
      <c r="O21" s="9">
        <v>8</v>
      </c>
      <c r="P21" s="8">
        <v>3.5</v>
      </c>
      <c r="Q21" s="8">
        <v>8</v>
      </c>
    </row>
    <row r="22" spans="1:17" x14ac:dyDescent="0.3">
      <c r="A22" s="2">
        <v>0</v>
      </c>
      <c r="B22" s="9">
        <v>1.9</v>
      </c>
      <c r="C22" s="9">
        <v>2.4</v>
      </c>
      <c r="D22" s="9">
        <v>5.4</v>
      </c>
      <c r="E22" s="8">
        <v>1.9</v>
      </c>
      <c r="F22" s="8">
        <v>2.4</v>
      </c>
      <c r="G22" s="8">
        <v>5.4</v>
      </c>
      <c r="H22" s="9">
        <v>2.4</v>
      </c>
      <c r="I22" s="9">
        <v>2.9</v>
      </c>
      <c r="J22" s="8">
        <v>3.4</v>
      </c>
      <c r="K22" s="8">
        <v>4.4000000000000004</v>
      </c>
      <c r="L22" s="8">
        <v>5.4</v>
      </c>
      <c r="M22" s="9">
        <v>3.4</v>
      </c>
      <c r="N22" s="9">
        <v>5.4</v>
      </c>
      <c r="O22" s="9">
        <v>7.4</v>
      </c>
      <c r="P22" s="8">
        <v>2.9</v>
      </c>
      <c r="Q22" s="8">
        <v>7.4</v>
      </c>
    </row>
    <row r="23" spans="1:17" x14ac:dyDescent="0.3">
      <c r="A23" s="2">
        <v>100</v>
      </c>
      <c r="B23" s="9">
        <v>1.71</v>
      </c>
      <c r="C23" s="9">
        <v>2.16</v>
      </c>
      <c r="D23" s="9">
        <v>4.8600000000000003</v>
      </c>
      <c r="E23" s="8">
        <v>1.71</v>
      </c>
      <c r="F23" s="8">
        <v>2.16</v>
      </c>
      <c r="G23" s="8">
        <v>4.8600000000000003</v>
      </c>
      <c r="H23" s="9">
        <v>2.16</v>
      </c>
      <c r="I23" s="9">
        <v>2.61</v>
      </c>
      <c r="J23" s="8">
        <v>3.06</v>
      </c>
      <c r="K23" s="8">
        <v>3.9600000000000004</v>
      </c>
      <c r="L23" s="8">
        <v>4.8600000000000003</v>
      </c>
      <c r="M23" s="9">
        <v>3.06</v>
      </c>
      <c r="N23" s="9">
        <v>4.8600000000000003</v>
      </c>
      <c r="O23" s="9">
        <v>6.66</v>
      </c>
      <c r="P23" s="8">
        <v>2.61</v>
      </c>
      <c r="Q23" s="8">
        <v>6.66</v>
      </c>
    </row>
    <row r="24" spans="1:17" x14ac:dyDescent="0.3">
      <c r="A24" s="2">
        <v>200</v>
      </c>
      <c r="B24" s="9">
        <v>1.52</v>
      </c>
      <c r="C24" s="9">
        <v>1.92</v>
      </c>
      <c r="D24" s="9">
        <v>4.32</v>
      </c>
      <c r="E24" s="8">
        <v>1.52</v>
      </c>
      <c r="F24" s="8">
        <v>1.92</v>
      </c>
      <c r="G24" s="8">
        <v>4.32</v>
      </c>
      <c r="H24" s="9">
        <v>1.92</v>
      </c>
      <c r="I24" s="9">
        <v>2.3199999999999998</v>
      </c>
      <c r="J24" s="8">
        <v>2.72</v>
      </c>
      <c r="K24" s="8">
        <v>3.5200000000000005</v>
      </c>
      <c r="L24" s="8">
        <v>4.32</v>
      </c>
      <c r="M24" s="9">
        <v>2.72</v>
      </c>
      <c r="N24" s="9">
        <v>4.32</v>
      </c>
      <c r="O24" s="9">
        <v>5.9200000000000008</v>
      </c>
      <c r="P24" s="8">
        <v>2.3199999999999998</v>
      </c>
      <c r="Q24" s="8">
        <v>5.9200000000000008</v>
      </c>
    </row>
    <row r="25" spans="1:17" x14ac:dyDescent="0.3">
      <c r="A25" s="2">
        <v>500</v>
      </c>
      <c r="B25" s="9">
        <v>1.3299999999999998</v>
      </c>
      <c r="C25" s="9">
        <v>1.68</v>
      </c>
      <c r="D25" s="9">
        <v>3.78</v>
      </c>
      <c r="E25" s="8">
        <v>1.3299999999999998</v>
      </c>
      <c r="F25" s="8">
        <v>1.68</v>
      </c>
      <c r="G25" s="8">
        <v>3.78</v>
      </c>
      <c r="H25" s="9">
        <v>1.68</v>
      </c>
      <c r="I25" s="9">
        <v>2.0299999999999998</v>
      </c>
      <c r="J25" s="8">
        <v>2.38</v>
      </c>
      <c r="K25" s="8">
        <v>3.08</v>
      </c>
      <c r="L25" s="8">
        <v>3.78</v>
      </c>
      <c r="M25" s="9">
        <v>2.38</v>
      </c>
      <c r="N25" s="9">
        <v>3.78</v>
      </c>
      <c r="O25" s="9">
        <v>5.18</v>
      </c>
      <c r="P25" s="8">
        <v>2.0299999999999998</v>
      </c>
      <c r="Q25" s="8">
        <v>5.18</v>
      </c>
    </row>
    <row r="26" spans="1:17" x14ac:dyDescent="0.3">
      <c r="A26" s="2">
        <v>1000</v>
      </c>
      <c r="B26" s="9">
        <v>1.1399999999999999</v>
      </c>
      <c r="C26" s="9">
        <v>1.44</v>
      </c>
      <c r="D26" s="9">
        <v>3.24</v>
      </c>
      <c r="E26" s="8">
        <v>1.1399999999999999</v>
      </c>
      <c r="F26" s="8">
        <v>1.44</v>
      </c>
      <c r="G26" s="8">
        <v>3.24</v>
      </c>
      <c r="H26" s="9">
        <v>1.44</v>
      </c>
      <c r="I26" s="9">
        <v>1.74</v>
      </c>
      <c r="J26" s="8">
        <v>2.04</v>
      </c>
      <c r="K26" s="8">
        <v>2.64</v>
      </c>
      <c r="L26" s="8">
        <v>3.24</v>
      </c>
      <c r="M26" s="9">
        <v>2.04</v>
      </c>
      <c r="N26" s="9">
        <v>3.24</v>
      </c>
      <c r="O26" s="9">
        <v>4.4400000000000004</v>
      </c>
      <c r="P26" s="8">
        <v>1.74</v>
      </c>
      <c r="Q26" s="8">
        <v>4.4400000000000004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2021-04-23T08:16:37Z</dcterms:created>
  <dcterms:modified xsi:type="dcterms:W3CDTF">2021-04-23T09:13:25Z</dcterms:modified>
</cp:coreProperties>
</file>