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F58D096C-D472-4875-A353-4517018667B4}" xr6:coauthVersionLast="45" xr6:coauthVersionMax="45" xr10:uidLastSave="{00000000-0000-0000-0000-000000000000}"/>
  <bookViews>
    <workbookView xWindow="5700" yWindow="75" windowWidth="22605" windowHeight="12765" xr2:uid="{17E3E220-F57F-4B02-8EC0-1A715C0F069F}"/>
  </bookViews>
  <sheets>
    <sheet name="计算" sheetId="1" r:id="rId1"/>
    <sheet name="数组" sheetId="4" r:id="rId2"/>
  </sheets>
  <definedNames>
    <definedName name="_xlnm._FilterDatabase" localSheetId="0" hidden="1">计算!$A$1:$D$22</definedName>
    <definedName name="DATA">计算!$A$1:$E$41</definedName>
    <definedName name="数据">计算!$A$1:$E$41</definedName>
  </definedName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 a="1"/>
  <c r="H15" i="1" s="1"/>
  <c r="J12" i="1"/>
  <c r="H14" i="1" s="1" a="1"/>
  <c r="H14" i="1" s="1"/>
  <c r="H7" i="1" a="1"/>
  <c r="H7" i="1" s="1"/>
  <c r="F8" i="4" a="1"/>
  <c r="F8" i="4"/>
  <c r="I4" i="1"/>
  <c r="H6" i="1" s="1" a="1"/>
  <c r="H6" i="1" s="1"/>
</calcChain>
</file>

<file path=xl/sharedStrings.xml><?xml version="1.0" encoding="utf-8"?>
<sst xmlns="http://schemas.openxmlformats.org/spreadsheetml/2006/main" count="182" uniqueCount="87">
  <si>
    <t>性别</t>
    <phoneticPr fontId="3" type="noConversion"/>
  </si>
  <si>
    <t>岗位</t>
    <phoneticPr fontId="3" type="noConversion"/>
  </si>
  <si>
    <t>销售额</t>
    <phoneticPr fontId="3" type="noConversion"/>
  </si>
  <si>
    <t>男</t>
    <phoneticPr fontId="3" type="noConversion"/>
  </si>
  <si>
    <t>女</t>
    <phoneticPr fontId="3" type="noConversion"/>
  </si>
  <si>
    <t>中级</t>
    <phoneticPr fontId="3" type="noConversion"/>
  </si>
  <si>
    <t>高级</t>
    <phoneticPr fontId="3" type="noConversion"/>
  </si>
  <si>
    <t>初级</t>
    <phoneticPr fontId="3" type="noConversion"/>
  </si>
  <si>
    <t>女性销售最高的谁</t>
    <phoneticPr fontId="3" type="noConversion"/>
  </si>
  <si>
    <t>男性销售最高的谁</t>
    <phoneticPr fontId="3" type="noConversion"/>
  </si>
  <si>
    <t>林俊杰</t>
  </si>
  <si>
    <t>陈浩民</t>
  </si>
  <si>
    <t>阮经天</t>
  </si>
  <si>
    <t>唐嫣</t>
  </si>
  <si>
    <t>刘诗诗</t>
  </si>
  <si>
    <t>吴昕</t>
  </si>
  <si>
    <t>郑爽</t>
  </si>
  <si>
    <t>古力娜扎</t>
  </si>
  <si>
    <t>那英</t>
  </si>
  <si>
    <t>白百何</t>
  </si>
  <si>
    <t>胡歌</t>
  </si>
  <si>
    <t>周杰伦</t>
  </si>
  <si>
    <t>罗志祥</t>
  </si>
  <si>
    <t>潘玮柏</t>
  </si>
  <si>
    <t>李晨</t>
  </si>
  <si>
    <t>李维嘉</t>
  </si>
  <si>
    <t>杜海涛</t>
  </si>
  <si>
    <t>陈小春</t>
  </si>
  <si>
    <t>陈翔</t>
  </si>
  <si>
    <t>成龙</t>
  </si>
  <si>
    <t>吴奇隆</t>
  </si>
  <si>
    <t>汪峰</t>
  </si>
  <si>
    <t>钟汉良</t>
  </si>
  <si>
    <t>孙怡</t>
  </si>
  <si>
    <t>欧阳娜娜</t>
  </si>
  <si>
    <t>杨紫</t>
  </si>
  <si>
    <t>邓伦</t>
  </si>
  <si>
    <t>郑合惠子</t>
  </si>
  <si>
    <t>白敬亭</t>
  </si>
  <si>
    <t>陈学冬</t>
  </si>
  <si>
    <t>钱枫</t>
  </si>
  <si>
    <t>入职年限</t>
  </si>
  <si>
    <t>姓名</t>
  </si>
  <si>
    <t>大张伟</t>
  </si>
  <si>
    <t>汪涵</t>
  </si>
  <si>
    <t>王一博</t>
  </si>
  <si>
    <t>迪丽热巴</t>
  </si>
  <si>
    <t>赵丽颖</t>
  </si>
  <si>
    <t>盛一伦</t>
  </si>
  <si>
    <t>郑业成</t>
  </si>
  <si>
    <t>安悦溪</t>
  </si>
  <si>
    <t>陈奕迅</t>
    <phoneticPr fontId="3" type="noConversion"/>
  </si>
  <si>
    <t>日期</t>
    <phoneticPr fontId="8" type="noConversion"/>
  </si>
  <si>
    <t>区域</t>
    <phoneticPr fontId="8" type="noConversion"/>
  </si>
  <si>
    <t>5月</t>
    <phoneticPr fontId="8" type="noConversion"/>
  </si>
  <si>
    <t>城东</t>
    <phoneticPr fontId="8" type="noConversion"/>
  </si>
  <si>
    <t>城西</t>
    <phoneticPr fontId="8" type="noConversion"/>
  </si>
  <si>
    <t>7月</t>
    <phoneticPr fontId="8" type="noConversion"/>
  </si>
  <si>
    <t>城南</t>
    <phoneticPr fontId="8" type="noConversion"/>
  </si>
  <si>
    <t>8月</t>
    <phoneticPr fontId="8" type="noConversion"/>
  </si>
  <si>
    <t>4月</t>
    <phoneticPr fontId="8" type="noConversion"/>
  </si>
  <si>
    <t>城北</t>
    <phoneticPr fontId="8" type="noConversion"/>
  </si>
  <si>
    <t>6月</t>
    <phoneticPr fontId="8" type="noConversion"/>
  </si>
  <si>
    <t>考核评级</t>
    <phoneticPr fontId="8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</si>
  <si>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</si>
  <si>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</si>
  <si>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</si>
  <si>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</si>
  <si>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</si>
  <si>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</si>
  <si>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</si>
  <si>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</si>
  <si>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条件</t>
    <phoneticPr fontId="3" type="noConversion"/>
  </si>
  <si>
    <t>负责人</t>
    <phoneticPr fontId="3" type="noConversion"/>
  </si>
  <si>
    <t>小明</t>
    <phoneticPr fontId="3" type="noConversion"/>
  </si>
  <si>
    <t>小红</t>
    <phoneticPr fontId="3" type="noConversion"/>
  </si>
  <si>
    <t>结果</t>
    <phoneticPr fontId="3" type="noConversion"/>
  </si>
  <si>
    <t>行标签</t>
  </si>
  <si>
    <t>总计</t>
  </si>
  <si>
    <t>求和项:销售额</t>
  </si>
  <si>
    <t>性别</t>
  </si>
  <si>
    <t>女</t>
  </si>
  <si>
    <t>5月</t>
    <phoneticPr fontId="3" type="noConversion"/>
  </si>
  <si>
    <t>城西</t>
    <phoneticPr fontId="3" type="noConversion"/>
  </si>
  <si>
    <t>高级/初级/中级并且入职年限大于6年的销售最少的分别是谁</t>
    <phoneticPr fontId="3" type="noConversion"/>
  </si>
  <si>
    <t>&gt;6</t>
    <phoneticPr fontId="3" type="noConversion"/>
  </si>
  <si>
    <t>DMIN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</si>
</sst>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3941.024404166666" createdVersion="6" refreshedVersion="6" minRefreshableVersion="3" recordCount="40" xr:uid="{1ACBF93B-47AC-48E7-8099-9A720A571955}">
  <cacheSource type="worksheet">
    <worksheetSource ref="A1:E41" sheet="计算"/>
  </cacheSource>
  <cacheFields count="5">
    <cacheField name="姓名" numFmtId="0">
      <sharedItems count="40">
        <s v="林俊杰"/>
        <s v="陈浩民"/>
        <s v="阮经天"/>
        <s v="唐嫣"/>
        <s v="刘诗诗"/>
        <s v="吴昕"/>
        <s v="郑爽"/>
        <s v="古力娜扎"/>
        <s v="那英"/>
        <s v="白百何"/>
        <s v="胡歌"/>
        <s v="周杰伦"/>
        <s v="罗志祥"/>
        <s v="陈奕迅"/>
        <s v="潘玮柏"/>
        <s v="李晨"/>
        <s v="李维嘉"/>
        <s v="杜海涛"/>
        <s v="陈小春"/>
        <s v="陈翔"/>
        <s v="成龙"/>
        <s v="吴奇隆"/>
        <s v="汪峰"/>
        <s v="钟汉良"/>
        <s v="孙怡"/>
        <s v="欧阳娜娜"/>
        <s v="杨紫"/>
        <s v="邓伦"/>
        <s v="郑合惠子"/>
        <s v="白敬亭"/>
        <s v="陈学冬"/>
        <s v="钱枫"/>
        <s v="大张伟"/>
        <s v="汪涵"/>
        <s v="王一博"/>
        <s v="迪丽热巴"/>
        <s v="赵丽颖"/>
        <s v="盛一伦"/>
        <s v="郑业成"/>
        <s v="安悦溪"/>
      </sharedItems>
    </cacheField>
    <cacheField name="性别" numFmtId="0">
      <sharedItems count="2">
        <s v="男"/>
        <s v="女"/>
      </sharedItems>
    </cacheField>
    <cacheField name="岗位" numFmtId="0">
      <sharedItems/>
    </cacheField>
    <cacheField name="销售额" numFmtId="0">
      <sharedItems containsSemiMixedTypes="0" containsString="0" containsNumber="1" containsInteger="1" minValue="10087" maxValue="19469"/>
    </cacheField>
    <cacheField name="入职年限" numFmtId="0">
      <sharedItems containsSemiMixedTypes="0" containsString="0" containsNumber="1" containsInteger="1" minValue="5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s v="中级"/>
    <n v="14637"/>
    <n v="9"/>
  </r>
  <r>
    <x v="1"/>
    <x v="1"/>
    <s v="高级"/>
    <n v="14557"/>
    <n v="10"/>
  </r>
  <r>
    <x v="2"/>
    <x v="0"/>
    <s v="中级"/>
    <n v="19111"/>
    <n v="10"/>
  </r>
  <r>
    <x v="3"/>
    <x v="1"/>
    <s v="初级"/>
    <n v="14000"/>
    <n v="6"/>
  </r>
  <r>
    <x v="4"/>
    <x v="0"/>
    <s v="高级"/>
    <n v="15458"/>
    <n v="10"/>
  </r>
  <r>
    <x v="5"/>
    <x v="1"/>
    <s v="初级"/>
    <n v="18022"/>
    <n v="6"/>
  </r>
  <r>
    <x v="6"/>
    <x v="1"/>
    <s v="高级"/>
    <n v="15225"/>
    <n v="11"/>
  </r>
  <r>
    <x v="7"/>
    <x v="0"/>
    <s v="初级"/>
    <n v="10532"/>
    <n v="8"/>
  </r>
  <r>
    <x v="8"/>
    <x v="0"/>
    <s v="中级"/>
    <n v="12503"/>
    <n v="8"/>
  </r>
  <r>
    <x v="9"/>
    <x v="0"/>
    <s v="中级"/>
    <n v="18350"/>
    <n v="10"/>
  </r>
  <r>
    <x v="10"/>
    <x v="0"/>
    <s v="中级"/>
    <n v="13933"/>
    <n v="8"/>
  </r>
  <r>
    <x v="11"/>
    <x v="1"/>
    <s v="初级"/>
    <n v="13450"/>
    <n v="13"/>
  </r>
  <r>
    <x v="12"/>
    <x v="1"/>
    <s v="高级"/>
    <n v="14979"/>
    <n v="10"/>
  </r>
  <r>
    <x v="13"/>
    <x v="0"/>
    <s v="中级"/>
    <n v="15067"/>
    <n v="10"/>
  </r>
  <r>
    <x v="14"/>
    <x v="1"/>
    <s v="高级"/>
    <n v="11404"/>
    <n v="7"/>
  </r>
  <r>
    <x v="15"/>
    <x v="0"/>
    <s v="初级"/>
    <n v="14117"/>
    <n v="9"/>
  </r>
  <r>
    <x v="16"/>
    <x v="0"/>
    <s v="高级"/>
    <n v="13862"/>
    <n v="18"/>
  </r>
  <r>
    <x v="17"/>
    <x v="0"/>
    <s v="初级"/>
    <n v="15094"/>
    <n v="5"/>
  </r>
  <r>
    <x v="18"/>
    <x v="1"/>
    <s v="中级"/>
    <n v="16000"/>
    <n v="10"/>
  </r>
  <r>
    <x v="19"/>
    <x v="0"/>
    <s v="中级"/>
    <n v="16224"/>
    <n v="5"/>
  </r>
  <r>
    <x v="20"/>
    <x v="0"/>
    <s v="中级"/>
    <n v="14655"/>
    <n v="9"/>
  </r>
  <r>
    <x v="21"/>
    <x v="0"/>
    <s v="高级"/>
    <n v="16639"/>
    <n v="5"/>
  </r>
  <r>
    <x v="22"/>
    <x v="0"/>
    <s v="中级"/>
    <n v="13710"/>
    <n v="7"/>
  </r>
  <r>
    <x v="23"/>
    <x v="0"/>
    <s v="初级"/>
    <n v="19371"/>
    <n v="5"/>
  </r>
  <r>
    <x v="24"/>
    <x v="1"/>
    <s v="高级"/>
    <n v="10087"/>
    <n v="5"/>
  </r>
  <r>
    <x v="25"/>
    <x v="1"/>
    <s v="初级"/>
    <n v="10787"/>
    <n v="7"/>
  </r>
  <r>
    <x v="26"/>
    <x v="1"/>
    <s v="高级"/>
    <n v="14168"/>
    <n v="10"/>
  </r>
  <r>
    <x v="27"/>
    <x v="0"/>
    <s v="初级"/>
    <n v="14992"/>
    <n v="6"/>
  </r>
  <r>
    <x v="28"/>
    <x v="1"/>
    <s v="中级"/>
    <n v="11029"/>
    <n v="9"/>
  </r>
  <r>
    <x v="29"/>
    <x v="0"/>
    <s v="中级"/>
    <n v="18745"/>
    <n v="7"/>
  </r>
  <r>
    <x v="30"/>
    <x v="0"/>
    <s v="中级"/>
    <n v="13863"/>
    <n v="6"/>
  </r>
  <r>
    <x v="31"/>
    <x v="0"/>
    <s v="初级"/>
    <n v="13662"/>
    <n v="7"/>
  </r>
  <r>
    <x v="32"/>
    <x v="0"/>
    <s v="高级"/>
    <n v="10839"/>
    <n v="6"/>
  </r>
  <r>
    <x v="33"/>
    <x v="0"/>
    <s v="中级"/>
    <n v="18836"/>
    <n v="9"/>
  </r>
  <r>
    <x v="34"/>
    <x v="0"/>
    <s v="高级"/>
    <n v="10776"/>
    <n v="5"/>
  </r>
  <r>
    <x v="35"/>
    <x v="1"/>
    <s v="初级"/>
    <n v="19111"/>
    <n v="8"/>
  </r>
  <r>
    <x v="36"/>
    <x v="1"/>
    <s v="高级"/>
    <n v="14864"/>
    <n v="6"/>
  </r>
  <r>
    <x v="37"/>
    <x v="0"/>
    <s v="初级"/>
    <n v="19448"/>
    <n v="7"/>
  </r>
  <r>
    <x v="38"/>
    <x v="0"/>
    <s v="中级"/>
    <n v="19469"/>
    <n v="9"/>
  </r>
  <r>
    <x v="39"/>
    <x v="1"/>
    <s v="中级"/>
    <n v="17949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F91FB-4FD5-4DF1-890C-70497E0982FC}" name="数据透视表2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K3:L5" firstHeaderRow="1" firstDataRow="1" firstDataCol="1" rowPageCount="1" colPageCount="1"/>
  <pivotFields count="5">
    <pivotField axis="axisRow" showAll="0" measureFilter="1" sortType="descending">
      <items count="41">
        <item x="39"/>
        <item x="9"/>
        <item x="29"/>
        <item x="1"/>
        <item x="19"/>
        <item x="18"/>
        <item x="30"/>
        <item x="13"/>
        <item x="20"/>
        <item x="32"/>
        <item x="27"/>
        <item x="35"/>
        <item x="17"/>
        <item x="7"/>
        <item x="10"/>
        <item x="15"/>
        <item x="16"/>
        <item x="0"/>
        <item x="4"/>
        <item x="12"/>
        <item x="8"/>
        <item x="25"/>
        <item x="14"/>
        <item x="31"/>
        <item x="2"/>
        <item x="37"/>
        <item x="24"/>
        <item x="3"/>
        <item x="22"/>
        <item x="33"/>
        <item x="34"/>
        <item x="21"/>
        <item x="5"/>
        <item x="26"/>
        <item x="36"/>
        <item x="28"/>
        <item x="6"/>
        <item x="38"/>
        <item x="23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3">
        <item x="0"/>
        <item x="1"/>
        <item t="default"/>
      </items>
    </pivotField>
    <pivotField showAll="0"/>
    <pivotField dataField="1" showAll="0"/>
    <pivotField showAll="0"/>
  </pivotFields>
  <rowFields count="1">
    <field x="0"/>
  </rowFields>
  <rowItems count="2">
    <i>
      <x v="11"/>
    </i>
    <i t="grand">
      <x/>
    </i>
  </rowItems>
  <colItems count="1">
    <i/>
  </colItems>
  <pageFields count="1">
    <pageField fld="1" item="1" hier="-1"/>
  </pageFields>
  <dataFields count="1">
    <dataField name="求和项:销售额" fld="3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1B28-B546-4E08-AE15-105DADDFEC9D}">
  <sheetPr codeName="Sheet1"/>
  <dimension ref="A1:M44"/>
  <sheetViews>
    <sheetView showGridLines="0" tabSelected="1" zoomScale="145" zoomScaleNormal="145" workbookViewId="0">
      <selection activeCell="H17" sqref="H17"/>
    </sheetView>
  </sheetViews>
  <sheetFormatPr defaultRowHeight="16.5" x14ac:dyDescent="0.3"/>
  <cols>
    <col min="1" max="1" width="8.21875" style="1" bestFit="1" customWidth="1"/>
    <col min="2" max="3" width="4.88671875" style="1" bestFit="1" customWidth="1"/>
    <col min="4" max="4" width="6.5546875" style="1" bestFit="1" customWidth="1"/>
    <col min="5" max="5" width="8.21875" style="1" bestFit="1" customWidth="1"/>
    <col min="6" max="6" width="0.77734375" style="1" customWidth="1"/>
    <col min="7" max="7" width="3.33203125" style="2" customWidth="1"/>
    <col min="8" max="8" width="11.33203125" style="2" customWidth="1"/>
    <col min="9" max="9" width="11.5546875" style="2" customWidth="1"/>
    <col min="10" max="10" width="6.77734375" style="2" customWidth="1"/>
    <col min="11" max="11" width="8.33203125" style="2" bestFit="1" customWidth="1"/>
    <col min="12" max="12" width="12.21875" style="2" bestFit="1" customWidth="1"/>
    <col min="13" max="16384" width="8.88671875" style="1"/>
  </cols>
  <sheetData>
    <row r="1" spans="1:13" x14ac:dyDescent="0.3">
      <c r="A1" s="7" t="s">
        <v>42</v>
      </c>
      <c r="B1" s="7" t="s">
        <v>0</v>
      </c>
      <c r="C1" s="7" t="s">
        <v>1</v>
      </c>
      <c r="D1" s="7" t="s">
        <v>2</v>
      </c>
      <c r="E1" s="7" t="s">
        <v>41</v>
      </c>
      <c r="K1" s="18" t="s">
        <v>80</v>
      </c>
      <c r="L1" t="s">
        <v>81</v>
      </c>
    </row>
    <row r="2" spans="1:13" x14ac:dyDescent="0.3">
      <c r="A2" s="5" t="s">
        <v>10</v>
      </c>
      <c r="B2" s="5" t="s">
        <v>3</v>
      </c>
      <c r="C2" s="5" t="s">
        <v>5</v>
      </c>
      <c r="D2" s="6">
        <v>14637</v>
      </c>
      <c r="E2" s="5">
        <v>9</v>
      </c>
      <c r="G2" s="8">
        <v>1</v>
      </c>
      <c r="H2" s="3" t="s">
        <v>8</v>
      </c>
      <c r="J2"/>
      <c r="K2"/>
      <c r="L2"/>
      <c r="M2"/>
    </row>
    <row r="3" spans="1:13" x14ac:dyDescent="0.3">
      <c r="A3" s="5" t="s">
        <v>11</v>
      </c>
      <c r="B3" s="5" t="s">
        <v>4</v>
      </c>
      <c r="C3" s="5" t="s">
        <v>6</v>
      </c>
      <c r="D3" s="6">
        <v>14557</v>
      </c>
      <c r="E3" s="5">
        <v>10</v>
      </c>
      <c r="H3" s="3" t="s">
        <v>9</v>
      </c>
      <c r="J3"/>
      <c r="K3" s="18" t="s">
        <v>77</v>
      </c>
      <c r="L3" t="s">
        <v>79</v>
      </c>
      <c r="M3"/>
    </row>
    <row r="4" spans="1:13" x14ac:dyDescent="0.3">
      <c r="A4" s="5" t="s">
        <v>12</v>
      </c>
      <c r="B4" s="5" t="s">
        <v>3</v>
      </c>
      <c r="C4" s="5" t="s">
        <v>5</v>
      </c>
      <c r="D4" s="6">
        <v>19111</v>
      </c>
      <c r="E4" s="5">
        <v>10</v>
      </c>
      <c r="H4" s="7" t="s">
        <v>0</v>
      </c>
      <c r="I4" s="2">
        <f>DMAX(DATA,D1,H4:H5)</f>
        <v>19469</v>
      </c>
      <c r="J4"/>
      <c r="K4" s="2" t="s">
        <v>46</v>
      </c>
      <c r="L4" s="19">
        <v>19111</v>
      </c>
      <c r="M4"/>
    </row>
    <row r="5" spans="1:13" x14ac:dyDescent="0.3">
      <c r="A5" s="5" t="s">
        <v>13</v>
      </c>
      <c r="B5" s="5" t="s">
        <v>4</v>
      </c>
      <c r="C5" s="5" t="s">
        <v>7</v>
      </c>
      <c r="D5" s="6">
        <v>14000</v>
      </c>
      <c r="E5" s="5">
        <v>6</v>
      </c>
      <c r="H5" s="5" t="s">
        <v>3</v>
      </c>
      <c r="J5"/>
      <c r="K5" s="2" t="s">
        <v>78</v>
      </c>
      <c r="L5" s="19">
        <v>19111</v>
      </c>
      <c r="M5"/>
    </row>
    <row r="6" spans="1:13" x14ac:dyDescent="0.3">
      <c r="A6" s="5" t="s">
        <v>14</v>
      </c>
      <c r="B6" s="5" t="s">
        <v>3</v>
      </c>
      <c r="C6" s="5" t="s">
        <v>6</v>
      </c>
      <c r="D6" s="6">
        <v>15458</v>
      </c>
      <c r="E6" s="5">
        <v>10</v>
      </c>
      <c r="H6" s="2" t="str">
        <f t="array" ref="H6">INDEX(A:A,MATCH(I4&amp;H5,D:D&amp;B:B,0))</f>
        <v>郑业成</v>
      </c>
      <c r="J6"/>
      <c r="K6"/>
      <c r="L6"/>
      <c r="M6"/>
    </row>
    <row r="7" spans="1:13" x14ac:dyDescent="0.3">
      <c r="A7" s="5" t="s">
        <v>15</v>
      </c>
      <c r="B7" s="5" t="s">
        <v>4</v>
      </c>
      <c r="C7" s="6" t="s">
        <v>7</v>
      </c>
      <c r="D7" s="6">
        <v>18022</v>
      </c>
      <c r="E7" s="5">
        <v>6</v>
      </c>
      <c r="H7" s="2" t="str">
        <f t="array" ref="H7">INDEX(A:A,MATCH(DMAX(DATA,D1,H4:H5)&amp;H5,D:D&amp;B:B,0))</f>
        <v>郑业成</v>
      </c>
      <c r="J7"/>
      <c r="K7"/>
      <c r="L7"/>
      <c r="M7"/>
    </row>
    <row r="8" spans="1:13" x14ac:dyDescent="0.3">
      <c r="A8" s="5" t="s">
        <v>16</v>
      </c>
      <c r="B8" s="5" t="s">
        <v>4</v>
      </c>
      <c r="C8" s="5" t="s">
        <v>6</v>
      </c>
      <c r="D8" s="6">
        <v>15225</v>
      </c>
      <c r="E8" s="5">
        <v>11</v>
      </c>
      <c r="J8"/>
      <c r="K8"/>
      <c r="L8"/>
      <c r="M8"/>
    </row>
    <row r="9" spans="1:13" x14ac:dyDescent="0.3">
      <c r="A9" s="5" t="s">
        <v>17</v>
      </c>
      <c r="B9" s="5" t="s">
        <v>3</v>
      </c>
      <c r="C9" s="5" t="s">
        <v>7</v>
      </c>
      <c r="D9" s="6">
        <v>10532</v>
      </c>
      <c r="E9" s="5">
        <v>8</v>
      </c>
      <c r="J9"/>
      <c r="K9"/>
      <c r="L9"/>
      <c r="M9"/>
    </row>
    <row r="10" spans="1:13" x14ac:dyDescent="0.3">
      <c r="A10" s="5" t="s">
        <v>18</v>
      </c>
      <c r="B10" s="5" t="s">
        <v>3</v>
      </c>
      <c r="C10" s="5" t="s">
        <v>5</v>
      </c>
      <c r="D10" s="6">
        <v>12503</v>
      </c>
      <c r="E10" s="5">
        <v>8</v>
      </c>
      <c r="G10" s="8">
        <v>2</v>
      </c>
      <c r="H10" s="4" t="s">
        <v>84</v>
      </c>
      <c r="J10"/>
      <c r="K10"/>
      <c r="L10"/>
      <c r="M10"/>
    </row>
    <row r="11" spans="1:13" x14ac:dyDescent="0.3">
      <c r="A11" s="5" t="s">
        <v>19</v>
      </c>
      <c r="B11" s="5" t="s">
        <v>3</v>
      </c>
      <c r="C11" s="5" t="s">
        <v>5</v>
      </c>
      <c r="D11" s="6">
        <v>18350</v>
      </c>
      <c r="E11" s="5">
        <v>10</v>
      </c>
      <c r="H11" s="7" t="s">
        <v>1</v>
      </c>
      <c r="I11" s="7" t="s">
        <v>41</v>
      </c>
      <c r="J11" t="s">
        <v>86</v>
      </c>
      <c r="K11"/>
      <c r="L11"/>
      <c r="M11"/>
    </row>
    <row r="12" spans="1:13" x14ac:dyDescent="0.3">
      <c r="A12" s="5" t="s">
        <v>20</v>
      </c>
      <c r="B12" s="5" t="s">
        <v>3</v>
      </c>
      <c r="C12" s="5" t="s">
        <v>5</v>
      </c>
      <c r="D12" s="6">
        <v>13933</v>
      </c>
      <c r="E12" s="5">
        <v>8</v>
      </c>
      <c r="H12" s="5" t="s">
        <v>6</v>
      </c>
      <c r="I12" s="9" t="s">
        <v>85</v>
      </c>
      <c r="J12">
        <f>DMIN(DATA,D1,H11:I12)</f>
        <v>11404</v>
      </c>
      <c r="K12"/>
      <c r="L12"/>
      <c r="M12"/>
    </row>
    <row r="13" spans="1:13" x14ac:dyDescent="0.3">
      <c r="A13" s="5" t="s">
        <v>21</v>
      </c>
      <c r="B13" s="5" t="s">
        <v>4</v>
      </c>
      <c r="C13" s="5" t="s">
        <v>7</v>
      </c>
      <c r="D13" s="6">
        <v>13450</v>
      </c>
      <c r="E13" s="5">
        <v>13</v>
      </c>
      <c r="J13"/>
      <c r="K13"/>
      <c r="L13"/>
      <c r="M13"/>
    </row>
    <row r="14" spans="1:13" x14ac:dyDescent="0.3">
      <c r="A14" s="5" t="s">
        <v>22</v>
      </c>
      <c r="B14" s="5" t="s">
        <v>4</v>
      </c>
      <c r="C14" s="5" t="s">
        <v>6</v>
      </c>
      <c r="D14" s="6">
        <v>14979</v>
      </c>
      <c r="E14" s="5">
        <v>10</v>
      </c>
      <c r="H14" s="2" t="str">
        <f t="array" ref="H14">INDEX(A:A,MATCH(J12&amp;H12,D:D&amp;C:C,0))</f>
        <v>潘玮柏</v>
      </c>
      <c r="J14"/>
      <c r="K14"/>
      <c r="L14"/>
      <c r="M14"/>
    </row>
    <row r="15" spans="1:13" x14ac:dyDescent="0.3">
      <c r="A15" s="5" t="s">
        <v>51</v>
      </c>
      <c r="B15" s="5" t="s">
        <v>3</v>
      </c>
      <c r="C15" s="5" t="s">
        <v>5</v>
      </c>
      <c r="D15" s="6">
        <v>15067</v>
      </c>
      <c r="E15" s="5">
        <v>10</v>
      </c>
      <c r="H15" s="2" t="str">
        <f t="array" ref="H15">INDEX(A:A,MATCH(DMIN(DATA,D1,H11:I12)&amp;H12,D:D&amp;C:C,0))</f>
        <v>潘玮柏</v>
      </c>
      <c r="J15"/>
      <c r="K15"/>
      <c r="L15"/>
      <c r="M15"/>
    </row>
    <row r="16" spans="1:13" x14ac:dyDescent="0.3">
      <c r="A16" s="5" t="s">
        <v>23</v>
      </c>
      <c r="B16" s="5" t="s">
        <v>4</v>
      </c>
      <c r="C16" s="5" t="s">
        <v>6</v>
      </c>
      <c r="D16" s="6">
        <v>11404</v>
      </c>
      <c r="E16" s="5">
        <v>7</v>
      </c>
      <c r="J16"/>
      <c r="K16"/>
      <c r="L16"/>
      <c r="M16"/>
    </row>
    <row r="17" spans="1:13" x14ac:dyDescent="0.3">
      <c r="A17" s="5" t="s">
        <v>24</v>
      </c>
      <c r="B17" s="5" t="s">
        <v>3</v>
      </c>
      <c r="C17" s="5" t="s">
        <v>7</v>
      </c>
      <c r="D17" s="6">
        <v>14117</v>
      </c>
      <c r="E17" s="5">
        <v>9</v>
      </c>
      <c r="J17"/>
      <c r="K17"/>
      <c r="L17"/>
      <c r="M17"/>
    </row>
    <row r="18" spans="1:13" x14ac:dyDescent="0.3">
      <c r="A18" s="5" t="s">
        <v>25</v>
      </c>
      <c r="B18" s="5" t="s">
        <v>3</v>
      </c>
      <c r="C18" s="5" t="s">
        <v>6</v>
      </c>
      <c r="D18" s="6">
        <v>13862</v>
      </c>
      <c r="E18" s="5">
        <v>18</v>
      </c>
      <c r="J18"/>
      <c r="K18"/>
      <c r="L18"/>
      <c r="M18"/>
    </row>
    <row r="19" spans="1:13" x14ac:dyDescent="0.3">
      <c r="A19" s="5" t="s">
        <v>26</v>
      </c>
      <c r="B19" s="5" t="s">
        <v>3</v>
      </c>
      <c r="C19" s="5" t="s">
        <v>7</v>
      </c>
      <c r="D19" s="6">
        <v>15094</v>
      </c>
      <c r="E19" s="5">
        <v>5</v>
      </c>
      <c r="J19"/>
      <c r="K19"/>
      <c r="L19"/>
      <c r="M19"/>
    </row>
    <row r="20" spans="1:13" x14ac:dyDescent="0.3">
      <c r="A20" s="5" t="s">
        <v>27</v>
      </c>
      <c r="B20" s="5" t="s">
        <v>4</v>
      </c>
      <c r="C20" s="5" t="s">
        <v>5</v>
      </c>
      <c r="D20" s="6">
        <v>16000</v>
      </c>
      <c r="E20" s="5">
        <v>10</v>
      </c>
      <c r="K20"/>
      <c r="L20"/>
    </row>
    <row r="21" spans="1:13" x14ac:dyDescent="0.3">
      <c r="A21" s="5" t="s">
        <v>28</v>
      </c>
      <c r="B21" s="5" t="s">
        <v>3</v>
      </c>
      <c r="C21" s="5" t="s">
        <v>5</v>
      </c>
      <c r="D21" s="6">
        <v>16224</v>
      </c>
      <c r="E21" s="5">
        <v>5</v>
      </c>
      <c r="K21"/>
      <c r="L21"/>
    </row>
    <row r="22" spans="1:13" x14ac:dyDescent="0.3">
      <c r="A22" s="5" t="s">
        <v>29</v>
      </c>
      <c r="B22" s="5" t="s">
        <v>3</v>
      </c>
      <c r="C22" s="5" t="s">
        <v>5</v>
      </c>
      <c r="D22" s="6">
        <v>14655</v>
      </c>
      <c r="E22" s="5">
        <v>9</v>
      </c>
      <c r="K22"/>
      <c r="L22"/>
    </row>
    <row r="23" spans="1:13" x14ac:dyDescent="0.3">
      <c r="A23" s="5" t="s">
        <v>30</v>
      </c>
      <c r="B23" s="5" t="s">
        <v>3</v>
      </c>
      <c r="C23" s="5" t="s">
        <v>6</v>
      </c>
      <c r="D23" s="5">
        <v>16639</v>
      </c>
      <c r="E23" s="5">
        <v>5</v>
      </c>
      <c r="K23"/>
      <c r="L23"/>
    </row>
    <row r="24" spans="1:13" x14ac:dyDescent="0.3">
      <c r="A24" s="5" t="s">
        <v>31</v>
      </c>
      <c r="B24" s="5" t="s">
        <v>3</v>
      </c>
      <c r="C24" s="5" t="s">
        <v>5</v>
      </c>
      <c r="D24" s="5">
        <v>13710</v>
      </c>
      <c r="E24" s="5">
        <v>7</v>
      </c>
      <c r="K24"/>
      <c r="L24"/>
    </row>
    <row r="25" spans="1:13" x14ac:dyDescent="0.3">
      <c r="A25" s="5" t="s">
        <v>32</v>
      </c>
      <c r="B25" s="5" t="s">
        <v>3</v>
      </c>
      <c r="C25" s="5" t="s">
        <v>7</v>
      </c>
      <c r="D25" s="5">
        <v>19371</v>
      </c>
      <c r="E25" s="5">
        <v>5</v>
      </c>
      <c r="K25"/>
      <c r="L25"/>
    </row>
    <row r="26" spans="1:13" x14ac:dyDescent="0.3">
      <c r="A26" s="5" t="s">
        <v>33</v>
      </c>
      <c r="B26" s="5" t="s">
        <v>4</v>
      </c>
      <c r="C26" s="5" t="s">
        <v>6</v>
      </c>
      <c r="D26" s="5">
        <v>10087</v>
      </c>
      <c r="E26" s="5">
        <v>5</v>
      </c>
      <c r="K26"/>
      <c r="L26"/>
    </row>
    <row r="27" spans="1:13" x14ac:dyDescent="0.3">
      <c r="A27" s="5" t="s">
        <v>34</v>
      </c>
      <c r="B27" s="5" t="s">
        <v>4</v>
      </c>
      <c r="C27" s="6" t="s">
        <v>7</v>
      </c>
      <c r="D27" s="5">
        <v>10787</v>
      </c>
      <c r="E27" s="5">
        <v>7</v>
      </c>
      <c r="K27"/>
      <c r="L27"/>
    </row>
    <row r="28" spans="1:13" x14ac:dyDescent="0.3">
      <c r="A28" s="5" t="s">
        <v>35</v>
      </c>
      <c r="B28" s="5" t="s">
        <v>4</v>
      </c>
      <c r="C28" s="5" t="s">
        <v>6</v>
      </c>
      <c r="D28" s="5">
        <v>14168</v>
      </c>
      <c r="E28" s="5">
        <v>10</v>
      </c>
      <c r="K28"/>
      <c r="L28"/>
    </row>
    <row r="29" spans="1:13" x14ac:dyDescent="0.3">
      <c r="A29" s="5" t="s">
        <v>36</v>
      </c>
      <c r="B29" s="5" t="s">
        <v>3</v>
      </c>
      <c r="C29" s="5" t="s">
        <v>7</v>
      </c>
      <c r="D29" s="5">
        <v>14992</v>
      </c>
      <c r="E29" s="5">
        <v>6</v>
      </c>
      <c r="K29"/>
      <c r="L29"/>
    </row>
    <row r="30" spans="1:13" x14ac:dyDescent="0.3">
      <c r="A30" s="5" t="s">
        <v>37</v>
      </c>
      <c r="B30" s="5" t="s">
        <v>4</v>
      </c>
      <c r="C30" s="5" t="s">
        <v>5</v>
      </c>
      <c r="D30" s="5">
        <v>11029</v>
      </c>
      <c r="E30" s="5">
        <v>9</v>
      </c>
      <c r="K30"/>
      <c r="L30"/>
    </row>
    <row r="31" spans="1:13" x14ac:dyDescent="0.3">
      <c r="A31" s="5" t="s">
        <v>38</v>
      </c>
      <c r="B31" s="5" t="s">
        <v>3</v>
      </c>
      <c r="C31" s="5" t="s">
        <v>5</v>
      </c>
      <c r="D31" s="5">
        <v>18745</v>
      </c>
      <c r="E31" s="5">
        <v>7</v>
      </c>
      <c r="K31"/>
      <c r="L31"/>
    </row>
    <row r="32" spans="1:13" x14ac:dyDescent="0.3">
      <c r="A32" s="5" t="s">
        <v>39</v>
      </c>
      <c r="B32" s="5" t="s">
        <v>3</v>
      </c>
      <c r="C32" s="5" t="s">
        <v>5</v>
      </c>
      <c r="D32" s="5">
        <v>13863</v>
      </c>
      <c r="E32" s="5">
        <v>6</v>
      </c>
      <c r="K32"/>
      <c r="L32"/>
    </row>
    <row r="33" spans="1:12" x14ac:dyDescent="0.3">
      <c r="A33" s="5" t="s">
        <v>40</v>
      </c>
      <c r="B33" s="5" t="s">
        <v>3</v>
      </c>
      <c r="C33" s="5" t="s">
        <v>7</v>
      </c>
      <c r="D33" s="5">
        <v>13662</v>
      </c>
      <c r="E33" s="5">
        <v>7</v>
      </c>
      <c r="K33"/>
      <c r="L33"/>
    </row>
    <row r="34" spans="1:12" x14ac:dyDescent="0.3">
      <c r="A34" s="5" t="s">
        <v>43</v>
      </c>
      <c r="B34" s="5" t="s">
        <v>3</v>
      </c>
      <c r="C34" s="5" t="s">
        <v>6</v>
      </c>
      <c r="D34" s="5">
        <v>10839</v>
      </c>
      <c r="E34" s="5">
        <v>6</v>
      </c>
      <c r="K34"/>
      <c r="L34"/>
    </row>
    <row r="35" spans="1:12" x14ac:dyDescent="0.3">
      <c r="A35" s="5" t="s">
        <v>44</v>
      </c>
      <c r="B35" s="5" t="s">
        <v>3</v>
      </c>
      <c r="C35" s="5" t="s">
        <v>5</v>
      </c>
      <c r="D35" s="5">
        <v>18836</v>
      </c>
      <c r="E35" s="5">
        <v>9</v>
      </c>
      <c r="K35"/>
      <c r="L35"/>
    </row>
    <row r="36" spans="1:12" x14ac:dyDescent="0.3">
      <c r="A36" s="5" t="s">
        <v>45</v>
      </c>
      <c r="B36" s="5" t="s">
        <v>3</v>
      </c>
      <c r="C36" s="5" t="s">
        <v>6</v>
      </c>
      <c r="D36" s="5">
        <v>10776</v>
      </c>
      <c r="E36" s="5">
        <v>5</v>
      </c>
      <c r="K36"/>
      <c r="L36"/>
    </row>
    <row r="37" spans="1:12" x14ac:dyDescent="0.3">
      <c r="A37" s="5" t="s">
        <v>46</v>
      </c>
      <c r="B37" s="5" t="s">
        <v>4</v>
      </c>
      <c r="C37" s="5" t="s">
        <v>7</v>
      </c>
      <c r="D37" s="5">
        <v>19111</v>
      </c>
      <c r="E37" s="5">
        <v>8</v>
      </c>
      <c r="K37"/>
      <c r="L37"/>
    </row>
    <row r="38" spans="1:12" x14ac:dyDescent="0.3">
      <c r="A38" s="5" t="s">
        <v>47</v>
      </c>
      <c r="B38" s="5" t="s">
        <v>4</v>
      </c>
      <c r="C38" s="5" t="s">
        <v>6</v>
      </c>
      <c r="D38" s="5">
        <v>14864</v>
      </c>
      <c r="E38" s="5">
        <v>6</v>
      </c>
      <c r="K38"/>
      <c r="L38"/>
    </row>
    <row r="39" spans="1:12" x14ac:dyDescent="0.3">
      <c r="A39" s="5" t="s">
        <v>48</v>
      </c>
      <c r="B39" s="5" t="s">
        <v>3</v>
      </c>
      <c r="C39" s="5" t="s">
        <v>7</v>
      </c>
      <c r="D39" s="5">
        <v>19448</v>
      </c>
      <c r="E39" s="5">
        <v>7</v>
      </c>
      <c r="K39"/>
      <c r="L39"/>
    </row>
    <row r="40" spans="1:12" x14ac:dyDescent="0.3">
      <c r="A40" s="5" t="s">
        <v>49</v>
      </c>
      <c r="B40" s="5" t="s">
        <v>3</v>
      </c>
      <c r="C40" s="5" t="s">
        <v>5</v>
      </c>
      <c r="D40" s="5">
        <v>19469</v>
      </c>
      <c r="E40" s="5">
        <v>9</v>
      </c>
      <c r="K40"/>
      <c r="L40"/>
    </row>
    <row r="41" spans="1:12" x14ac:dyDescent="0.3">
      <c r="A41" s="5" t="s">
        <v>50</v>
      </c>
      <c r="B41" s="5" t="s">
        <v>4</v>
      </c>
      <c r="C41" s="5" t="s">
        <v>5</v>
      </c>
      <c r="D41" s="5">
        <v>17949</v>
      </c>
      <c r="E41" s="5">
        <v>10</v>
      </c>
      <c r="K41"/>
      <c r="L41"/>
    </row>
    <row r="42" spans="1:12" x14ac:dyDescent="0.3">
      <c r="K42"/>
      <c r="L42"/>
    </row>
    <row r="43" spans="1:12" x14ac:dyDescent="0.3">
      <c r="K43"/>
      <c r="L43"/>
    </row>
    <row r="44" spans="1:12" x14ac:dyDescent="0.3">
      <c r="K44"/>
      <c r="L44"/>
    </row>
  </sheetData>
  <phoneticPr fontId="3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205B-AFF7-4E57-B059-AFE9ACAB614D}">
  <sheetPr codeName="Sheet2"/>
  <dimension ref="A1:F9"/>
  <sheetViews>
    <sheetView zoomScale="160" zoomScaleNormal="160" workbookViewId="0">
      <selection activeCell="G11" sqref="G11"/>
    </sheetView>
  </sheetViews>
  <sheetFormatPr defaultRowHeight="16.5" x14ac:dyDescent="0.3"/>
  <cols>
    <col min="3" max="3" width="8.88671875" customWidth="1"/>
    <col min="5" max="5" width="1.77734375" customWidth="1"/>
    <col min="6" max="6" width="8.88671875" style="2"/>
  </cols>
  <sheetData>
    <row r="1" spans="1:6" x14ac:dyDescent="0.3">
      <c r="A1" s="10" t="s">
        <v>52</v>
      </c>
      <c r="B1" s="10" t="s">
        <v>53</v>
      </c>
      <c r="C1" s="10" t="s">
        <v>73</v>
      </c>
      <c r="D1" s="10" t="s">
        <v>63</v>
      </c>
    </row>
    <row r="2" spans="1:6" x14ac:dyDescent="0.3">
      <c r="A2" s="11" t="s">
        <v>54</v>
      </c>
      <c r="B2" s="12" t="s">
        <v>55</v>
      </c>
      <c r="C2" s="12" t="s">
        <v>74</v>
      </c>
      <c r="D2" s="12" t="s">
        <v>64</v>
      </c>
      <c r="F2" s="14" t="s">
        <v>72</v>
      </c>
    </row>
    <row r="3" spans="1:6" x14ac:dyDescent="0.3">
      <c r="A3" s="11" t="s">
        <v>54</v>
      </c>
      <c r="B3" s="11" t="s">
        <v>56</v>
      </c>
      <c r="C3" s="12" t="s">
        <v>74</v>
      </c>
      <c r="D3" s="13" t="s">
        <v>65</v>
      </c>
      <c r="F3" s="16" t="s">
        <v>82</v>
      </c>
    </row>
    <row r="4" spans="1:6" x14ac:dyDescent="0.3">
      <c r="A4" s="12" t="s">
        <v>57</v>
      </c>
      <c r="B4" s="12" t="s">
        <v>58</v>
      </c>
      <c r="C4" s="12" t="s">
        <v>74</v>
      </c>
      <c r="D4" s="12" t="s">
        <v>66</v>
      </c>
      <c r="F4" s="15" t="s">
        <v>83</v>
      </c>
    </row>
    <row r="5" spans="1:6" x14ac:dyDescent="0.3">
      <c r="A5" s="12" t="s">
        <v>59</v>
      </c>
      <c r="B5" s="12" t="s">
        <v>55</v>
      </c>
      <c r="C5" s="12" t="s">
        <v>74</v>
      </c>
      <c r="D5" s="12" t="s">
        <v>67</v>
      </c>
      <c r="F5" s="12" t="s">
        <v>74</v>
      </c>
    </row>
    <row r="6" spans="1:6" x14ac:dyDescent="0.3">
      <c r="A6" s="11" t="s">
        <v>54</v>
      </c>
      <c r="B6" s="12" t="s">
        <v>58</v>
      </c>
      <c r="C6" s="12" t="s">
        <v>75</v>
      </c>
      <c r="D6" s="12" t="s">
        <v>68</v>
      </c>
    </row>
    <row r="7" spans="1:6" x14ac:dyDescent="0.3">
      <c r="A7" s="11" t="s">
        <v>54</v>
      </c>
      <c r="B7" s="11" t="s">
        <v>56</v>
      </c>
      <c r="C7" s="12" t="s">
        <v>75</v>
      </c>
      <c r="D7" s="12" t="s">
        <v>69</v>
      </c>
      <c r="F7" s="14" t="s">
        <v>76</v>
      </c>
    </row>
    <row r="8" spans="1:6" x14ac:dyDescent="0.3">
      <c r="A8" s="12" t="s">
        <v>60</v>
      </c>
      <c r="B8" s="12" t="s">
        <v>61</v>
      </c>
      <c r="C8" s="12" t="s">
        <v>75</v>
      </c>
      <c r="D8" s="12" t="s">
        <v>70</v>
      </c>
      <c r="F8" s="17" t="str">
        <f t="array" ref="F8">INDEX(D1:D9,MATCH(F3&amp;F4&amp;F5,A1:A9&amp;B1:B9&amp;C1:C9,0))</f>
        <v>B</v>
      </c>
    </row>
    <row r="9" spans="1:6" x14ac:dyDescent="0.3">
      <c r="A9" s="12" t="s">
        <v>62</v>
      </c>
      <c r="B9" s="12" t="s">
        <v>55</v>
      </c>
      <c r="C9" s="12" t="s">
        <v>75</v>
      </c>
      <c r="D9" s="12" t="s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计算</vt:lpstr>
      <vt:lpstr>数组</vt:lpstr>
      <vt:lpstr>DATA</vt:lpstr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xu james</cp:lastModifiedBy>
  <dcterms:created xsi:type="dcterms:W3CDTF">2019-04-14T07:54:57Z</dcterms:created>
  <dcterms:modified xsi:type="dcterms:W3CDTF">2020-04-24T16:54:45Z</dcterms:modified>
</cp:coreProperties>
</file>