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96498D00-D6F5-474C-BF41-9EB73DF114A6}" xr6:coauthVersionLast="45" xr6:coauthVersionMax="45" xr10:uidLastSave="{00000000-0000-0000-0000-000000000000}"/>
  <bookViews>
    <workbookView xWindow="5580" yWindow="255" windowWidth="22635" windowHeight="12780" activeTab="2" xr2:uid="{F001F083-EBFD-46EC-9DB8-CCD42A016DCC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3" l="1"/>
  <c r="H9" i="3"/>
  <c r="H7" i="3"/>
  <c r="H5" i="3"/>
  <c r="J10" i="1" l="1"/>
  <c r="J6" i="1"/>
  <c r="J13" i="1" l="1"/>
</calcChain>
</file>

<file path=xl/sharedStrings.xml><?xml version="1.0" encoding="utf-8"?>
<sst xmlns="http://schemas.openxmlformats.org/spreadsheetml/2006/main" count="153" uniqueCount="45">
  <si>
    <t>M</t>
  </si>
  <si>
    <t>F</t>
  </si>
  <si>
    <t>姓名</t>
    <phoneticPr fontId="2" type="noConversion"/>
  </si>
  <si>
    <t>性别</t>
    <phoneticPr fontId="2" type="noConversion"/>
  </si>
  <si>
    <t>部门</t>
    <phoneticPr fontId="2" type="noConversion"/>
  </si>
  <si>
    <t>小红</t>
    <phoneticPr fontId="2" type="noConversion"/>
  </si>
  <si>
    <t>小明</t>
    <phoneticPr fontId="2" type="noConversion"/>
  </si>
  <si>
    <t>小张</t>
    <phoneticPr fontId="2" type="noConversion"/>
  </si>
  <si>
    <t>小陈</t>
    <phoneticPr fontId="2" type="noConversion"/>
  </si>
  <si>
    <t>小李</t>
    <phoneticPr fontId="2" type="noConversion"/>
  </si>
  <si>
    <t>小徐</t>
    <phoneticPr fontId="2" type="noConversion"/>
  </si>
  <si>
    <t>小何</t>
    <phoneticPr fontId="2" type="noConversion"/>
  </si>
  <si>
    <t>小曦</t>
    <phoneticPr fontId="2" type="noConversion"/>
  </si>
  <si>
    <t>小鹏</t>
    <phoneticPr fontId="2" type="noConversion"/>
  </si>
  <si>
    <t>小云</t>
    <phoneticPr fontId="2" type="noConversion"/>
  </si>
  <si>
    <t>小孙</t>
    <phoneticPr fontId="2" type="noConversion"/>
  </si>
  <si>
    <t>小钱</t>
    <phoneticPr fontId="2" type="noConversion"/>
  </si>
  <si>
    <t>小赵</t>
    <phoneticPr fontId="2" type="noConversion"/>
  </si>
  <si>
    <t>小刘</t>
    <phoneticPr fontId="2" type="noConversion"/>
  </si>
  <si>
    <t>小王</t>
    <phoneticPr fontId="2" type="noConversion"/>
  </si>
  <si>
    <t>小胖</t>
    <phoneticPr fontId="2" type="noConversion"/>
  </si>
  <si>
    <t>小平</t>
    <phoneticPr fontId="2" type="noConversion"/>
  </si>
  <si>
    <t>小郭</t>
    <phoneticPr fontId="2" type="noConversion"/>
  </si>
  <si>
    <t>小艾</t>
    <phoneticPr fontId="2" type="noConversion"/>
  </si>
  <si>
    <t>小菜</t>
    <phoneticPr fontId="2" type="noConversion"/>
  </si>
  <si>
    <t>财务</t>
  </si>
  <si>
    <t>运营</t>
  </si>
  <si>
    <t>技术</t>
  </si>
  <si>
    <t>人事</t>
  </si>
  <si>
    <t>生产</t>
  </si>
  <si>
    <t>后勤</t>
  </si>
  <si>
    <t>基本工资</t>
    <phoneticPr fontId="2" type="noConversion"/>
  </si>
  <si>
    <t>奖金</t>
    <phoneticPr fontId="2" type="noConversion"/>
  </si>
  <si>
    <t>绩效</t>
    <phoneticPr fontId="2" type="noConversion"/>
  </si>
  <si>
    <t>???</t>
    <phoneticPr fontId="2" type="noConversion"/>
  </si>
  <si>
    <t>INDEX AREA</t>
    <phoneticPr fontId="2" type="noConversion"/>
  </si>
  <si>
    <t>SUMPRODUCT</t>
    <phoneticPr fontId="2" type="noConversion"/>
  </si>
  <si>
    <t>INDEX</t>
    <phoneticPr fontId="2" type="noConversion"/>
  </si>
  <si>
    <t>基本工资</t>
  </si>
  <si>
    <t>SUMIFS+INDEX+MATCH</t>
    <phoneticPr fontId="2" type="noConversion"/>
  </si>
  <si>
    <t>SUMIFS+INDEX+MATCH+AREA</t>
    <phoneticPr fontId="2" type="noConversion"/>
  </si>
  <si>
    <t>SUMPRODUCT</t>
    <phoneticPr fontId="2" type="noConversion"/>
  </si>
  <si>
    <t>DSUM</t>
    <phoneticPr fontId="2" type="noConversion"/>
  </si>
  <si>
    <t>绩效</t>
  </si>
  <si>
    <t>奖金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</si>
</sst>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1" tint="0.34998626667073579"/>
      </top>
      <bottom style="thin">
        <color theme="0" tint="-0.2499465926084170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3" borderId="1" xfId="0" quotePrefix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44670</xdr:colOff>
      <xdr:row>0</xdr:row>
      <xdr:rowOff>243709</xdr:rowOff>
    </xdr:from>
    <xdr:to>
      <xdr:col>9</xdr:col>
      <xdr:colOff>2095500</xdr:colOff>
      <xdr:row>2</xdr:row>
      <xdr:rowOff>19707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42CA2EBD-FADB-4F30-8CCE-015A2E2521A6}"/>
            </a:ext>
          </a:extLst>
        </xdr:cNvPr>
        <xdr:cNvSpPr txBox="1"/>
      </xdr:nvSpPr>
      <xdr:spPr>
        <a:xfrm>
          <a:off x="3578773" y="243709"/>
          <a:ext cx="4212020" cy="3015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rPr>
            <a:t>=SUMIFS(INDEX(D2:F21,,MATCH(I5,D1:F1,0)),A2:A21,H5)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65690</xdr:colOff>
      <xdr:row>7</xdr:row>
      <xdr:rowOff>111673</xdr:rowOff>
    </xdr:from>
    <xdr:to>
      <xdr:col>10</xdr:col>
      <xdr:colOff>847398</xdr:colOff>
      <xdr:row>8</xdr:row>
      <xdr:rowOff>156998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521C156C-3BA2-463C-ADC9-515F53A5D1D3}"/>
            </a:ext>
          </a:extLst>
        </xdr:cNvPr>
        <xdr:cNvSpPr txBox="1"/>
      </xdr:nvSpPr>
      <xdr:spPr>
        <a:xfrm>
          <a:off x="3599793" y="1964121"/>
          <a:ext cx="5393122" cy="3015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rPr>
            <a:t>=SUMIFS(INDEX((D2:D21,E2:E21,F2:F21),,,MATCH(I5,D1:F1,0)),A2:A21,H5)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78827</xdr:colOff>
      <xdr:row>10</xdr:row>
      <xdr:rowOff>157655</xdr:rowOff>
    </xdr:from>
    <xdr:to>
      <xdr:col>9</xdr:col>
      <xdr:colOff>1668517</xdr:colOff>
      <xdr:row>11</xdr:row>
      <xdr:rowOff>202980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8FB0D81A-8A2B-45B3-BBEB-1E8B6FEE5818}"/>
            </a:ext>
          </a:extLst>
        </xdr:cNvPr>
        <xdr:cNvSpPr txBox="1"/>
      </xdr:nvSpPr>
      <xdr:spPr>
        <a:xfrm>
          <a:off x="3612930" y="2804948"/>
          <a:ext cx="3750880" cy="3015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rPr>
            <a:t>=SUMPRODUCT((A2:A21=H5)*(D1:F1=I5)*D2:F21)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0B41B-D882-424D-9B53-D98BEEFA7AF3}">
  <dimension ref="A1:J21"/>
  <sheetViews>
    <sheetView showGridLines="0" zoomScale="145" zoomScaleNormal="145" workbookViewId="0">
      <selection activeCell="J10" sqref="J10"/>
    </sheetView>
  </sheetViews>
  <sheetFormatPr defaultRowHeight="20.25" x14ac:dyDescent="0.35"/>
  <cols>
    <col min="1" max="3" width="4.7265625" style="1" bestFit="1" customWidth="1"/>
    <col min="4" max="4" width="8.1796875" style="1" bestFit="1" customWidth="1"/>
    <col min="5" max="6" width="5.7265625" style="1" bestFit="1" customWidth="1"/>
    <col min="7" max="7" width="1.1796875" style="1" customWidth="1"/>
    <col min="8" max="8" width="8.7265625" style="1"/>
    <col min="9" max="9" width="10.7265625" style="1" customWidth="1"/>
    <col min="10" max="10" width="23.36328125" style="1" customWidth="1"/>
    <col min="11" max="16384" width="8.7265625" style="1"/>
  </cols>
  <sheetData>
    <row r="1" spans="1:10" ht="21" x14ac:dyDescent="0.35">
      <c r="A1" s="5" t="s">
        <v>4</v>
      </c>
      <c r="B1" s="5" t="s">
        <v>2</v>
      </c>
      <c r="C1" s="5" t="s">
        <v>3</v>
      </c>
      <c r="D1" s="5" t="s">
        <v>31</v>
      </c>
      <c r="E1" s="5" t="s">
        <v>33</v>
      </c>
      <c r="F1" s="5" t="s">
        <v>32</v>
      </c>
    </row>
    <row r="2" spans="1:10" x14ac:dyDescent="0.35">
      <c r="A2" s="2" t="s">
        <v>25</v>
      </c>
      <c r="B2" s="2" t="s">
        <v>5</v>
      </c>
      <c r="C2" s="2" t="s">
        <v>0</v>
      </c>
      <c r="D2" s="3">
        <v>40000</v>
      </c>
      <c r="E2" s="3">
        <v>6000</v>
      </c>
      <c r="F2" s="3">
        <v>2000</v>
      </c>
    </row>
    <row r="3" spans="1:10" x14ac:dyDescent="0.35">
      <c r="A3" s="2" t="s">
        <v>25</v>
      </c>
      <c r="B3" s="2" t="s">
        <v>6</v>
      </c>
      <c r="C3" s="2" t="s">
        <v>0</v>
      </c>
      <c r="D3" s="3">
        <v>42000</v>
      </c>
      <c r="E3" s="3">
        <v>6300</v>
      </c>
      <c r="F3" s="3">
        <v>3000</v>
      </c>
    </row>
    <row r="4" spans="1:10" ht="21" thickBot="1" x14ac:dyDescent="0.4">
      <c r="A4" s="2" t="s">
        <v>26</v>
      </c>
      <c r="B4" s="2" t="s">
        <v>7</v>
      </c>
      <c r="C4" s="2" t="s">
        <v>0</v>
      </c>
      <c r="D4" s="3">
        <v>38000</v>
      </c>
      <c r="E4" s="3">
        <v>5700</v>
      </c>
      <c r="F4" s="3">
        <v>1000</v>
      </c>
    </row>
    <row r="5" spans="1:10" ht="21.75" thickTop="1" thickBot="1" x14ac:dyDescent="0.4">
      <c r="A5" s="2" t="s">
        <v>26</v>
      </c>
      <c r="B5" s="2" t="s">
        <v>8</v>
      </c>
      <c r="C5" s="2" t="s">
        <v>0</v>
      </c>
      <c r="D5" s="3">
        <v>36000</v>
      </c>
      <c r="E5" s="3">
        <v>5400</v>
      </c>
      <c r="F5" s="3">
        <v>1000</v>
      </c>
      <c r="H5" s="4" t="s">
        <v>25</v>
      </c>
      <c r="I5" s="4" t="s">
        <v>38</v>
      </c>
      <c r="J5" s="1" t="s">
        <v>34</v>
      </c>
    </row>
    <row r="6" spans="1:10" ht="21" thickTop="1" x14ac:dyDescent="0.35">
      <c r="A6" s="2" t="s">
        <v>26</v>
      </c>
      <c r="B6" s="2" t="s">
        <v>9</v>
      </c>
      <c r="C6" s="2" t="s">
        <v>0</v>
      </c>
      <c r="D6" s="3">
        <v>65000</v>
      </c>
      <c r="E6" s="3">
        <v>9750</v>
      </c>
      <c r="F6" s="3">
        <v>5000</v>
      </c>
      <c r="H6" s="1" t="s">
        <v>37</v>
      </c>
      <c r="J6" s="4">
        <f>SUMIFS(D2:D21,A2:A21,H5)</f>
        <v>112000</v>
      </c>
    </row>
    <row r="7" spans="1:10" x14ac:dyDescent="0.35">
      <c r="A7" s="2" t="s">
        <v>27</v>
      </c>
      <c r="B7" s="2" t="s">
        <v>10</v>
      </c>
      <c r="C7" s="2" t="s">
        <v>0</v>
      </c>
      <c r="D7" s="3">
        <v>45000</v>
      </c>
      <c r="E7" s="3">
        <v>6750</v>
      </c>
      <c r="F7" s="3">
        <v>3000</v>
      </c>
    </row>
    <row r="8" spans="1:10" x14ac:dyDescent="0.35">
      <c r="A8" s="2" t="s">
        <v>27</v>
      </c>
      <c r="B8" s="2" t="s">
        <v>11</v>
      </c>
      <c r="C8" s="2" t="s">
        <v>0</v>
      </c>
      <c r="D8" s="3">
        <v>35000</v>
      </c>
      <c r="E8" s="3">
        <v>5250</v>
      </c>
      <c r="F8" s="3"/>
    </row>
    <row r="9" spans="1:10" ht="21" thickBot="1" x14ac:dyDescent="0.4">
      <c r="A9" s="2" t="s">
        <v>27</v>
      </c>
      <c r="B9" s="2" t="s">
        <v>12</v>
      </c>
      <c r="C9" s="2" t="s">
        <v>0</v>
      </c>
      <c r="D9" s="3">
        <v>39000</v>
      </c>
      <c r="E9" s="3">
        <v>5850</v>
      </c>
      <c r="F9" s="3"/>
    </row>
    <row r="10" spans="1:10" ht="21" thickTop="1" x14ac:dyDescent="0.35">
      <c r="A10" s="2" t="s">
        <v>27</v>
      </c>
      <c r="B10" s="2" t="s">
        <v>13</v>
      </c>
      <c r="C10" s="2" t="s">
        <v>0</v>
      </c>
      <c r="D10" s="3">
        <v>37000</v>
      </c>
      <c r="E10" s="3">
        <v>5550</v>
      </c>
      <c r="F10" s="3"/>
      <c r="H10" s="6" t="s">
        <v>35</v>
      </c>
      <c r="J10" s="4" t="e">
        <f>SUMIFS(INDEX((D2:D21,E:E21,F2:F21),,,MATCH(I5,D1:F1,0)),A2:A21,H5)</f>
        <v>#NAME?</v>
      </c>
    </row>
    <row r="11" spans="1:10" x14ac:dyDescent="0.35">
      <c r="A11" s="2" t="s">
        <v>28</v>
      </c>
      <c r="B11" s="2" t="s">
        <v>14</v>
      </c>
      <c r="C11" s="2" t="s">
        <v>0</v>
      </c>
      <c r="D11" s="3">
        <v>34000</v>
      </c>
      <c r="E11" s="3">
        <v>5100</v>
      </c>
      <c r="F11" s="3"/>
    </row>
    <row r="12" spans="1:10" ht="21" thickBot="1" x14ac:dyDescent="0.4">
      <c r="A12" s="2" t="s">
        <v>28</v>
      </c>
      <c r="B12" s="2" t="s">
        <v>15</v>
      </c>
      <c r="C12" s="2" t="s">
        <v>1</v>
      </c>
      <c r="D12" s="3">
        <v>20000</v>
      </c>
      <c r="E12" s="3">
        <v>3000</v>
      </c>
      <c r="F12" s="3"/>
    </row>
    <row r="13" spans="1:10" ht="21" thickTop="1" x14ac:dyDescent="0.35">
      <c r="A13" s="2" t="s">
        <v>29</v>
      </c>
      <c r="B13" s="2" t="s">
        <v>16</v>
      </c>
      <c r="C13" s="2" t="s">
        <v>1</v>
      </c>
      <c r="D13" s="3">
        <v>40000</v>
      </c>
      <c r="E13" s="3">
        <v>6000</v>
      </c>
      <c r="F13" s="3">
        <v>2000</v>
      </c>
      <c r="H13" s="6" t="s">
        <v>36</v>
      </c>
      <c r="J13" s="4">
        <f>SUMPRODUCT((A2:A21=H5)*(D1:F1=I5)*D2:F21)</f>
        <v>112000</v>
      </c>
    </row>
    <row r="14" spans="1:10" x14ac:dyDescent="0.35">
      <c r="A14" s="2" t="s">
        <v>29</v>
      </c>
      <c r="B14" s="2" t="s">
        <v>17</v>
      </c>
      <c r="C14" s="2" t="s">
        <v>1</v>
      </c>
      <c r="D14" s="3">
        <v>42000</v>
      </c>
      <c r="E14" s="3">
        <v>6300</v>
      </c>
      <c r="F14" s="3">
        <v>2000</v>
      </c>
    </row>
    <row r="15" spans="1:10" x14ac:dyDescent="0.35">
      <c r="A15" s="2" t="s">
        <v>29</v>
      </c>
      <c r="B15" s="2" t="s">
        <v>18</v>
      </c>
      <c r="C15" s="2" t="s">
        <v>1</v>
      </c>
      <c r="D15" s="3">
        <v>38000</v>
      </c>
      <c r="E15" s="3">
        <v>5700</v>
      </c>
      <c r="F15" s="3"/>
    </row>
    <row r="16" spans="1:10" x14ac:dyDescent="0.35">
      <c r="A16" s="2" t="s">
        <v>29</v>
      </c>
      <c r="B16" s="2" t="s">
        <v>19</v>
      </c>
      <c r="C16" s="2" t="s">
        <v>1</v>
      </c>
      <c r="D16" s="3">
        <v>36000</v>
      </c>
      <c r="E16" s="3">
        <v>5400</v>
      </c>
      <c r="F16" s="3"/>
    </row>
    <row r="17" spans="1:6" x14ac:dyDescent="0.35">
      <c r="A17" s="2" t="s">
        <v>29</v>
      </c>
      <c r="B17" s="2" t="s">
        <v>20</v>
      </c>
      <c r="C17" s="2" t="s">
        <v>1</v>
      </c>
      <c r="D17" s="3">
        <v>25000</v>
      </c>
      <c r="E17" s="3">
        <v>3750</v>
      </c>
      <c r="F17" s="3"/>
    </row>
    <row r="18" spans="1:6" x14ac:dyDescent="0.35">
      <c r="A18" s="2" t="s">
        <v>30</v>
      </c>
      <c r="B18" s="2" t="s">
        <v>21</v>
      </c>
      <c r="C18" s="2" t="s">
        <v>1</v>
      </c>
      <c r="D18" s="3">
        <v>60000</v>
      </c>
      <c r="E18" s="3">
        <v>9000</v>
      </c>
      <c r="F18" s="3">
        <v>4000</v>
      </c>
    </row>
    <row r="19" spans="1:6" x14ac:dyDescent="0.35">
      <c r="A19" s="2" t="s">
        <v>30</v>
      </c>
      <c r="B19" s="2" t="s">
        <v>22</v>
      </c>
      <c r="C19" s="2" t="s">
        <v>1</v>
      </c>
      <c r="D19" s="3">
        <v>35000</v>
      </c>
      <c r="E19" s="3">
        <v>5250</v>
      </c>
      <c r="F19" s="3"/>
    </row>
    <row r="20" spans="1:6" x14ac:dyDescent="0.35">
      <c r="A20" s="2" t="s">
        <v>30</v>
      </c>
      <c r="B20" s="2" t="s">
        <v>23</v>
      </c>
      <c r="C20" s="2" t="s">
        <v>1</v>
      </c>
      <c r="D20" s="3">
        <v>32000</v>
      </c>
      <c r="E20" s="3">
        <v>4800</v>
      </c>
      <c r="F20" s="3"/>
    </row>
    <row r="21" spans="1:6" x14ac:dyDescent="0.35">
      <c r="A21" s="2" t="s">
        <v>25</v>
      </c>
      <c r="B21" s="2" t="s">
        <v>24</v>
      </c>
      <c r="C21" s="2" t="s">
        <v>0</v>
      </c>
      <c r="D21" s="3">
        <v>30000</v>
      </c>
      <c r="E21" s="3">
        <v>4000</v>
      </c>
      <c r="F21" s="3">
        <v>2000</v>
      </c>
    </row>
  </sheetData>
  <phoneticPr fontId="2" type="noConversion"/>
  <dataValidations disablePrompts="1" count="1">
    <dataValidation type="list" allowBlank="1" showInputMessage="1" showErrorMessage="1" sqref="I5" xr:uid="{508CA01D-7B19-4F9B-B90C-1088C00044C9}">
      <formula1>$D$1:$F$1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771BB5F-01C1-4E21-ABB7-0C6BEB05ADBD}">
          <x14:formula1>
            <xm:f>Sheet2!$A$1:$A$6</xm:f>
          </x14:formula1>
          <xm:sqref>H5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3B5B-C97A-49F4-A07B-2B2D614591AC}">
  <dimension ref="A1:A6"/>
  <sheetViews>
    <sheetView workbookViewId="0">
      <selection activeCell="E16" sqref="E16"/>
    </sheetView>
  </sheetViews>
  <sheetFormatPr defaultRowHeight="20.25" x14ac:dyDescent="0.35"/>
  <sheetData>
    <row r="1" spans="1:1" x14ac:dyDescent="0.35">
      <c r="A1" s="2" t="s">
        <v>25</v>
      </c>
    </row>
    <row r="2" spans="1:1" x14ac:dyDescent="0.35">
      <c r="A2" s="2" t="s">
        <v>26</v>
      </c>
    </row>
    <row r="3" spans="1:1" x14ac:dyDescent="0.35">
      <c r="A3" s="2" t="s">
        <v>27</v>
      </c>
    </row>
    <row r="4" spans="1:1" x14ac:dyDescent="0.35">
      <c r="A4" s="2" t="s">
        <v>28</v>
      </c>
    </row>
    <row r="5" spans="1:1" x14ac:dyDescent="0.35">
      <c r="A5" s="2" t="s">
        <v>29</v>
      </c>
    </row>
    <row r="6" spans="1:1" x14ac:dyDescent="0.35">
      <c r="A6" s="2" t="s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50F1-1B21-4265-B6C1-DFD4DBE5122A}">
  <dimension ref="A1:J21"/>
  <sheetViews>
    <sheetView showGridLines="0" tabSelected="1" zoomScale="110" zoomScaleNormal="110" workbookViewId="0">
      <selection activeCell="I14" sqref="I14"/>
    </sheetView>
  </sheetViews>
  <sheetFormatPr defaultRowHeight="20.25" x14ac:dyDescent="0.35"/>
  <cols>
    <col min="1" max="3" width="4.7265625" style="1" bestFit="1" customWidth="1"/>
    <col min="4" max="4" width="8.1796875" style="1" bestFit="1" customWidth="1"/>
    <col min="5" max="6" width="5.7265625" style="1" bestFit="1" customWidth="1"/>
    <col min="7" max="7" width="0.453125" style="1" customWidth="1"/>
    <col min="8" max="8" width="10.54296875" style="9" customWidth="1"/>
    <col min="9" max="9" width="10.7265625" style="9" customWidth="1"/>
    <col min="10" max="10" width="23.36328125" style="1" customWidth="1"/>
    <col min="11" max="16384" width="8.7265625" style="1"/>
  </cols>
  <sheetData>
    <row r="1" spans="1:10" ht="21.75" thickBot="1" x14ac:dyDescent="0.4">
      <c r="A1" s="5" t="s">
        <v>4</v>
      </c>
      <c r="B1" s="5" t="s">
        <v>2</v>
      </c>
      <c r="C1" s="5" t="s">
        <v>3</v>
      </c>
      <c r="D1" s="5" t="s">
        <v>31</v>
      </c>
      <c r="E1" s="5" t="s">
        <v>33</v>
      </c>
      <c r="F1" s="5" t="s">
        <v>32</v>
      </c>
    </row>
    <row r="2" spans="1:10" ht="21" thickTop="1" x14ac:dyDescent="0.35">
      <c r="A2" s="2" t="s">
        <v>25</v>
      </c>
      <c r="B2" s="2" t="s">
        <v>5</v>
      </c>
      <c r="C2" s="2" t="s">
        <v>0</v>
      </c>
      <c r="D2" s="3">
        <v>40000</v>
      </c>
      <c r="E2" s="3">
        <v>6000</v>
      </c>
      <c r="F2" s="3">
        <v>2000</v>
      </c>
      <c r="H2" s="10" t="s">
        <v>27</v>
      </c>
      <c r="I2" s="10" t="s">
        <v>44</v>
      </c>
    </row>
    <row r="3" spans="1:10" x14ac:dyDescent="0.35">
      <c r="A3" s="2" t="s">
        <v>25</v>
      </c>
      <c r="B3" s="2" t="s">
        <v>6</v>
      </c>
      <c r="C3" s="2" t="s">
        <v>0</v>
      </c>
      <c r="D3" s="3">
        <v>42000</v>
      </c>
      <c r="E3" s="3">
        <v>6300</v>
      </c>
      <c r="F3" s="3">
        <v>3000</v>
      </c>
    </row>
    <row r="4" spans="1:10" x14ac:dyDescent="0.35">
      <c r="A4" s="2" t="s">
        <v>26</v>
      </c>
      <c r="B4" s="2" t="s">
        <v>7</v>
      </c>
      <c r="C4" s="2" t="s">
        <v>0</v>
      </c>
      <c r="D4" s="3">
        <v>38000</v>
      </c>
      <c r="E4" s="3">
        <v>5700</v>
      </c>
      <c r="F4" s="3">
        <v>1000</v>
      </c>
      <c r="H4" s="11" t="s">
        <v>39</v>
      </c>
      <c r="I4" s="11"/>
      <c r="J4" s="7"/>
    </row>
    <row r="5" spans="1:10" x14ac:dyDescent="0.35">
      <c r="A5" s="2" t="s">
        <v>26</v>
      </c>
      <c r="B5" s="2" t="s">
        <v>8</v>
      </c>
      <c r="C5" s="2" t="s">
        <v>0</v>
      </c>
      <c r="D5" s="3">
        <v>36000</v>
      </c>
      <c r="E5" s="3">
        <v>5400</v>
      </c>
      <c r="F5" s="3">
        <v>1000</v>
      </c>
      <c r="H5" s="13">
        <f>SUMIFS(INDEX(D2:F21,,MATCH(I2,D1:F1,0)),A2:A21,H2)</f>
        <v>3000</v>
      </c>
      <c r="J5" s="6"/>
    </row>
    <row r="6" spans="1:10" x14ac:dyDescent="0.35">
      <c r="A6" s="2" t="s">
        <v>26</v>
      </c>
      <c r="B6" s="2" t="s">
        <v>9</v>
      </c>
      <c r="C6" s="2" t="s">
        <v>0</v>
      </c>
      <c r="D6" s="3">
        <v>65000</v>
      </c>
      <c r="E6" s="3">
        <v>9750</v>
      </c>
      <c r="F6" s="3">
        <v>5000</v>
      </c>
      <c r="H6" s="11" t="s">
        <v>40</v>
      </c>
      <c r="I6" s="11"/>
      <c r="J6" s="11"/>
    </row>
    <row r="7" spans="1:10" x14ac:dyDescent="0.35">
      <c r="A7" s="2" t="s">
        <v>27</v>
      </c>
      <c r="B7" s="2" t="s">
        <v>10</v>
      </c>
      <c r="C7" s="2" t="s">
        <v>0</v>
      </c>
      <c r="D7" s="3">
        <v>45000</v>
      </c>
      <c r="E7" s="3">
        <v>6750</v>
      </c>
      <c r="F7" s="3">
        <v>3000</v>
      </c>
      <c r="H7" s="8">
        <f>SUMIFS(INDEX((D2:D21,E2:E21,F2:F21),,,MATCH(I2,D1:F1,0)),A2:A21,H2)</f>
        <v>3000</v>
      </c>
      <c r="J7" s="6"/>
    </row>
    <row r="8" spans="1:10" x14ac:dyDescent="0.35">
      <c r="A8" s="2" t="s">
        <v>27</v>
      </c>
      <c r="B8" s="2" t="s">
        <v>11</v>
      </c>
      <c r="C8" s="2" t="s">
        <v>0</v>
      </c>
      <c r="D8" s="3">
        <v>35000</v>
      </c>
      <c r="E8" s="3">
        <v>5250</v>
      </c>
      <c r="F8" s="3"/>
      <c r="H8" s="11" t="s">
        <v>41</v>
      </c>
      <c r="I8" s="11"/>
      <c r="J8" s="6"/>
    </row>
    <row r="9" spans="1:10" x14ac:dyDescent="0.35">
      <c r="A9" s="2" t="s">
        <v>27</v>
      </c>
      <c r="B9" s="2" t="s">
        <v>12</v>
      </c>
      <c r="C9" s="2" t="s">
        <v>0</v>
      </c>
      <c r="D9" s="3">
        <v>39000</v>
      </c>
      <c r="E9" s="3">
        <v>5850</v>
      </c>
      <c r="F9" s="3"/>
      <c r="H9" s="8">
        <f>SUMPRODUCT((D1:F1=I2)*D2:F21*(A2:A21=H2))</f>
        <v>3000</v>
      </c>
      <c r="J9" s="6"/>
    </row>
    <row r="10" spans="1:10" x14ac:dyDescent="0.35">
      <c r="A10" s="2" t="s">
        <v>27</v>
      </c>
      <c r="B10" s="2" t="s">
        <v>13</v>
      </c>
      <c r="C10" s="2" t="s">
        <v>0</v>
      </c>
      <c r="D10" s="3">
        <v>37000</v>
      </c>
      <c r="E10" s="3">
        <v>5550</v>
      </c>
      <c r="F10" s="3"/>
      <c r="H10" s="12" t="s">
        <v>42</v>
      </c>
      <c r="I10" s="12"/>
      <c r="J10" s="6"/>
    </row>
    <row r="11" spans="1:10" ht="21" x14ac:dyDescent="0.35">
      <c r="A11" s="2" t="s">
        <v>28</v>
      </c>
      <c r="B11" s="2" t="s">
        <v>14</v>
      </c>
      <c r="C11" s="2" t="s">
        <v>0</v>
      </c>
      <c r="D11" s="3">
        <v>34000</v>
      </c>
      <c r="E11" s="3">
        <v>5100</v>
      </c>
      <c r="F11" s="3"/>
      <c r="H11" s="5" t="s">
        <v>4</v>
      </c>
      <c r="I11" s="5" t="s">
        <v>43</v>
      </c>
    </row>
    <row r="12" spans="1:10" x14ac:dyDescent="0.35">
      <c r="A12" s="2" t="s">
        <v>28</v>
      </c>
      <c r="B12" s="2" t="s">
        <v>15</v>
      </c>
      <c r="C12" s="2" t="s">
        <v>1</v>
      </c>
      <c r="D12" s="3">
        <v>20000</v>
      </c>
      <c r="E12" s="3">
        <v>3000</v>
      </c>
      <c r="F12" s="3"/>
      <c r="H12" s="2" t="s">
        <v>27</v>
      </c>
      <c r="I12" s="1"/>
    </row>
    <row r="13" spans="1:10" x14ac:dyDescent="0.35">
      <c r="A13" s="2" t="s">
        <v>29</v>
      </c>
      <c r="B13" s="2" t="s">
        <v>16</v>
      </c>
      <c r="C13" s="2" t="s">
        <v>1</v>
      </c>
      <c r="D13" s="3">
        <v>40000</v>
      </c>
      <c r="E13" s="3">
        <v>6000</v>
      </c>
      <c r="F13" s="3">
        <v>2000</v>
      </c>
      <c r="H13" s="8">
        <f>DSUM(A1:F21,I11,H11:H12)</f>
        <v>23400</v>
      </c>
    </row>
    <row r="14" spans="1:10" x14ac:dyDescent="0.35">
      <c r="A14" s="2" t="s">
        <v>29</v>
      </c>
      <c r="B14" s="2" t="s">
        <v>17</v>
      </c>
      <c r="C14" s="2" t="s">
        <v>1</v>
      </c>
      <c r="D14" s="3">
        <v>42000</v>
      </c>
      <c r="E14" s="3">
        <v>6300</v>
      </c>
      <c r="F14" s="3">
        <v>2000</v>
      </c>
    </row>
    <row r="15" spans="1:10" x14ac:dyDescent="0.35">
      <c r="A15" s="2" t="s">
        <v>29</v>
      </c>
      <c r="B15" s="2" t="s">
        <v>18</v>
      </c>
      <c r="C15" s="2" t="s">
        <v>1</v>
      </c>
      <c r="D15" s="3">
        <v>38000</v>
      </c>
      <c r="E15" s="3">
        <v>5700</v>
      </c>
      <c r="F15" s="3"/>
    </row>
    <row r="16" spans="1:10" x14ac:dyDescent="0.35">
      <c r="A16" s="2" t="s">
        <v>29</v>
      </c>
      <c r="B16" s="2" t="s">
        <v>19</v>
      </c>
      <c r="C16" s="2" t="s">
        <v>1</v>
      </c>
      <c r="D16" s="3">
        <v>36000</v>
      </c>
      <c r="E16" s="3">
        <v>5400</v>
      </c>
      <c r="F16" s="3"/>
    </row>
    <row r="17" spans="1:6" x14ac:dyDescent="0.35">
      <c r="A17" s="2" t="s">
        <v>29</v>
      </c>
      <c r="B17" s="2" t="s">
        <v>20</v>
      </c>
      <c r="C17" s="2" t="s">
        <v>1</v>
      </c>
      <c r="D17" s="3">
        <v>25000</v>
      </c>
      <c r="E17" s="3">
        <v>3750</v>
      </c>
      <c r="F17" s="3"/>
    </row>
    <row r="18" spans="1:6" x14ac:dyDescent="0.35">
      <c r="A18" s="2" t="s">
        <v>30</v>
      </c>
      <c r="B18" s="2" t="s">
        <v>21</v>
      </c>
      <c r="C18" s="2" t="s">
        <v>1</v>
      </c>
      <c r="D18" s="3">
        <v>60000</v>
      </c>
      <c r="E18" s="3">
        <v>9000</v>
      </c>
      <c r="F18" s="3">
        <v>4000</v>
      </c>
    </row>
    <row r="19" spans="1:6" x14ac:dyDescent="0.35">
      <c r="A19" s="2" t="s">
        <v>30</v>
      </c>
      <c r="B19" s="2" t="s">
        <v>22</v>
      </c>
      <c r="C19" s="2" t="s">
        <v>1</v>
      </c>
      <c r="D19" s="3">
        <v>35000</v>
      </c>
      <c r="E19" s="3">
        <v>5250</v>
      </c>
      <c r="F19" s="3"/>
    </row>
    <row r="20" spans="1:6" x14ac:dyDescent="0.35">
      <c r="A20" s="2" t="s">
        <v>30</v>
      </c>
      <c r="B20" s="2" t="s">
        <v>23</v>
      </c>
      <c r="C20" s="2" t="s">
        <v>1</v>
      </c>
      <c r="D20" s="3">
        <v>32000</v>
      </c>
      <c r="E20" s="3">
        <v>4800</v>
      </c>
      <c r="F20" s="3"/>
    </row>
    <row r="21" spans="1:6" x14ac:dyDescent="0.35">
      <c r="A21" s="2" t="s">
        <v>25</v>
      </c>
      <c r="B21" s="2" t="s">
        <v>24</v>
      </c>
      <c r="C21" s="2" t="s">
        <v>0</v>
      </c>
      <c r="D21" s="3">
        <v>30000</v>
      </c>
      <c r="E21" s="3">
        <v>4000</v>
      </c>
      <c r="F21" s="3">
        <v>2000</v>
      </c>
    </row>
  </sheetData>
  <mergeCells count="3">
    <mergeCell ref="H4:I4"/>
    <mergeCell ref="H6:J6"/>
    <mergeCell ref="H8:I8"/>
  </mergeCells>
  <phoneticPr fontId="2" type="noConversion"/>
  <dataValidations disablePrompts="1" count="1">
    <dataValidation type="list" allowBlank="1" showInputMessage="1" showErrorMessage="1" sqref="I2 I11" xr:uid="{06C5AE19-65A5-48CE-BC8E-A3035DDCEB5B}">
      <formula1>$D$1:$F$1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B55BE43-D4BE-40CC-B343-FE91C80145B1}">
          <x14:formula1>
            <xm:f>Sheet2!$A$1:$A$6</xm:f>
          </x14:formula1>
          <xm:sqref>H2 H12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XU</dc:creator>
  <cp:lastModifiedBy>xu james</cp:lastModifiedBy>
  <dcterms:created xsi:type="dcterms:W3CDTF">2019-09-12T03:35:23Z</dcterms:created>
  <dcterms:modified xsi:type="dcterms:W3CDTF">2020-07-13T17:51:47Z</dcterms:modified>
</cp:coreProperties>
</file>