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9378A41C-3DBB-4276-B97C-DD7E2CE2EE45}" xr6:coauthVersionLast="45" xr6:coauthVersionMax="45" xr10:uidLastSave="{00000000-0000-0000-0000-000000000000}"/>
  <bookViews>
    <workbookView xWindow="5685" yWindow="90" windowWidth="22620" windowHeight="12735" xr2:uid="{83B97A62-54E0-4461-A265-80A264474E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9" i="1" l="1"/>
  <c r="F137" i="1"/>
  <c r="F122" i="1"/>
  <c r="F128" i="1"/>
  <c r="F121" i="1"/>
  <c r="F126" i="1"/>
  <c r="D106" i="1"/>
  <c r="D99" i="1"/>
  <c r="G82" i="1"/>
  <c r="E73" i="1"/>
  <c r="C66" i="1"/>
  <c r="C67" i="1"/>
  <c r="C68" i="1"/>
  <c r="C69" i="1"/>
  <c r="C70" i="1"/>
  <c r="C71" i="1"/>
  <c r="C72" i="1"/>
  <c r="C73" i="1"/>
  <c r="C74" i="1"/>
  <c r="C75" i="1"/>
  <c r="C76" i="1"/>
  <c r="C65" i="1"/>
  <c r="E70" i="1" s="1"/>
  <c r="H46" i="1"/>
  <c r="I46" i="1"/>
  <c r="G46" i="1"/>
  <c r="I39" i="1"/>
  <c r="C39" i="1"/>
  <c r="B19" i="1"/>
  <c r="E19" i="1"/>
  <c r="E9" i="1"/>
  <c r="E5" i="1"/>
</calcChain>
</file>

<file path=xl/sharedStrings.xml><?xml version="1.0" encoding="utf-8"?>
<sst xmlns="http://schemas.openxmlformats.org/spreadsheetml/2006/main" count="279" uniqueCount="49">
  <si>
    <t>员工</t>
    <phoneticPr fontId="1" type="noConversion"/>
  </si>
  <si>
    <t>产品名称</t>
    <phoneticPr fontId="1" type="noConversion"/>
  </si>
  <si>
    <t>销量</t>
    <phoneticPr fontId="1" type="noConversion"/>
  </si>
  <si>
    <t>销售额</t>
    <phoneticPr fontId="1" type="noConversion"/>
  </si>
  <si>
    <t>杨幂</t>
  </si>
  <si>
    <t>产品2</t>
  </si>
  <si>
    <t>李易峰</t>
  </si>
  <si>
    <t>产品1</t>
  </si>
  <si>
    <t>李宇春</t>
  </si>
  <si>
    <t>产品3</t>
  </si>
  <si>
    <t>张靓颖</t>
  </si>
  <si>
    <t>周笔畅</t>
  </si>
  <si>
    <t>韩雪</t>
  </si>
  <si>
    <t>范冰冰</t>
  </si>
  <si>
    <t>赵薇</t>
  </si>
  <si>
    <t>马苏</t>
  </si>
  <si>
    <t>李小璐</t>
  </si>
  <si>
    <t>刘涛</t>
  </si>
  <si>
    <t>林依晨</t>
  </si>
  <si>
    <t>奖金</t>
    <phoneticPr fontId="1" type="noConversion"/>
  </si>
  <si>
    <t>LOOKUP函数</t>
    <phoneticPr fontId="1" type="noConversion"/>
  </si>
  <si>
    <t>VLOOKUP</t>
    <phoneticPr fontId="1" type="noConversion"/>
  </si>
  <si>
    <t>LOOKUP</t>
    <phoneticPr fontId="1" type="noConversion"/>
  </si>
  <si>
    <t>要求升序</t>
    <phoneticPr fontId="1" type="noConversion"/>
  </si>
  <si>
    <t>单价</t>
    <phoneticPr fontId="1" type="noConversion"/>
  </si>
  <si>
    <t>产品1</t>
    <phoneticPr fontId="1" type="noConversion"/>
  </si>
  <si>
    <t>产品2</t>
    <phoneticPr fontId="1" type="noConversion"/>
  </si>
  <si>
    <t>产品3</t>
    <phoneticPr fontId="1" type="noConversion"/>
  </si>
  <si>
    <t>总销售额</t>
    <phoneticPr fontId="1" type="noConversion"/>
  </si>
  <si>
    <t>1，LOOKUP数组求出对应的每个产品的单价</t>
    <phoneticPr fontId="1" type="noConversion"/>
  </si>
  <si>
    <t>2，使用SUMPRODUCT函数直接相乘</t>
    <phoneticPr fontId="1" type="noConversion"/>
  </si>
  <si>
    <t>3，不占用多余的空间</t>
    <phoneticPr fontId="1" type="noConversion"/>
  </si>
  <si>
    <t>总奖金</t>
    <phoneticPr fontId="1" type="noConversion"/>
  </si>
  <si>
    <t>1，用LOOKUP数组求出对应的奖金</t>
    <phoneticPr fontId="1" type="noConversion"/>
  </si>
  <si>
    <t>2，直接使用SUMPRODUCT进行求和</t>
    <phoneticPr fontId="1" type="noConversion"/>
  </si>
  <si>
    <t>3，很精彩的用法</t>
    <phoneticPr fontId="1" type="noConversion"/>
  </si>
  <si>
    <t>找到最后一个出现的内容</t>
    <phoneticPr fontId="1" type="noConversion"/>
  </si>
  <si>
    <t>1，TRUE;TRUE;FALSE;TRUE;FALSE;TRUE;TRUE;FALSE;TRUE;TRUE;FALSE;FALSE</t>
    <phoneticPr fontId="1" type="noConversion"/>
  </si>
  <si>
    <t>2，使用LOOKUP并且使用1/</t>
    <phoneticPr fontId="1" type="noConversion"/>
  </si>
  <si>
    <t>3，使用一个大于这个数组中的一个值,来找到最后的内容</t>
    <phoneticPr fontId="1" type="noConversion"/>
  </si>
  <si>
    <t>找到最后一个出现的内容对应的员工</t>
    <phoneticPr fontId="1" type="noConversion"/>
  </si>
  <si>
    <t>条件查找</t>
    <phoneticPr fontId="1" type="noConversion"/>
  </si>
  <si>
    <t>最后一次统计</t>
    <phoneticPr fontId="1" type="noConversion"/>
  </si>
  <si>
    <t>南区</t>
    <phoneticPr fontId="1" type="noConversion"/>
  </si>
  <si>
    <t>分区</t>
    <phoneticPr fontId="1" type="noConversion"/>
  </si>
  <si>
    <t>北区</t>
    <phoneticPr fontId="1" type="noConversion"/>
  </si>
  <si>
    <t>西区</t>
    <phoneticPr fontId="1" type="noConversion"/>
  </si>
  <si>
    <t>LOOKUP</t>
    <phoneticPr fontId="1" type="noConversion"/>
  </si>
  <si>
    <t>HLOOKUP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</si>
</sst>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B367-5323-4008-8BF2-CDEABF348DB9}">
  <dimension ref="A1:P143"/>
  <sheetViews>
    <sheetView showGridLines="0" tabSelected="1" zoomScale="145" zoomScaleNormal="145" workbookViewId="0">
      <selection activeCell="F7" sqref="F7"/>
    </sheetView>
  </sheetViews>
  <sheetFormatPr defaultRowHeight="16.5" x14ac:dyDescent="0.2"/>
  <cols>
    <col min="1" max="16384" width="9" style="2"/>
  </cols>
  <sheetData>
    <row r="1" spans="1:7" ht="25.5" thickBot="1" x14ac:dyDescent="0.25">
      <c r="A1" s="10" t="s">
        <v>20</v>
      </c>
    </row>
    <row r="2" spans="1:7" s="6" customFormat="1" x14ac:dyDescent="0.2"/>
    <row r="3" spans="1:7" x14ac:dyDescent="0.2">
      <c r="D3" s="2" t="s">
        <v>21</v>
      </c>
    </row>
    <row r="4" spans="1:7" x14ac:dyDescent="0.2">
      <c r="A4" s="1" t="s">
        <v>3</v>
      </c>
      <c r="B4" s="1" t="s">
        <v>19</v>
      </c>
      <c r="D4" s="1" t="s">
        <v>3</v>
      </c>
      <c r="E4" s="1" t="s">
        <v>19</v>
      </c>
    </row>
    <row r="5" spans="1:7" x14ac:dyDescent="0.2">
      <c r="A5" s="5">
        <v>0</v>
      </c>
      <c r="B5" s="5">
        <v>0</v>
      </c>
      <c r="D5" s="22">
        <v>9999</v>
      </c>
      <c r="E5" s="4">
        <f>VLOOKUP(D5,A5:B10,2,TRUE)</f>
        <v>300</v>
      </c>
    </row>
    <row r="6" spans="1:7" x14ac:dyDescent="0.2">
      <c r="A6" s="5">
        <v>1000</v>
      </c>
      <c r="B6" s="5">
        <v>50</v>
      </c>
    </row>
    <row r="7" spans="1:7" x14ac:dyDescent="0.2">
      <c r="A7" s="5">
        <v>2000</v>
      </c>
      <c r="B7" s="5">
        <v>110</v>
      </c>
      <c r="D7" s="2" t="s">
        <v>22</v>
      </c>
    </row>
    <row r="8" spans="1:7" x14ac:dyDescent="0.2">
      <c r="A8" s="5">
        <v>5000</v>
      </c>
      <c r="B8" s="5">
        <v>300</v>
      </c>
      <c r="D8" s="1" t="s">
        <v>3</v>
      </c>
      <c r="E8" s="1" t="s">
        <v>19</v>
      </c>
    </row>
    <row r="9" spans="1:7" x14ac:dyDescent="0.2">
      <c r="A9" s="5">
        <v>10000</v>
      </c>
      <c r="B9" s="5">
        <v>800</v>
      </c>
      <c r="D9" s="22">
        <v>9999</v>
      </c>
      <c r="E9" s="4">
        <f>LOOKUP(D9,A5:B10)</f>
        <v>300</v>
      </c>
    </row>
    <row r="10" spans="1:7" x14ac:dyDescent="0.2">
      <c r="A10" s="5">
        <v>20000</v>
      </c>
      <c r="B10" s="5">
        <v>2000</v>
      </c>
    </row>
    <row r="12" spans="1:7" ht="17.25" thickBot="1" x14ac:dyDescent="0.25"/>
    <row r="13" spans="1:7" s="7" customFormat="1" x14ac:dyDescent="0.2"/>
    <row r="14" spans="1:7" x14ac:dyDescent="0.2">
      <c r="A14" s="1" t="s">
        <v>3</v>
      </c>
      <c r="B14" s="5">
        <v>0</v>
      </c>
      <c r="C14" s="5">
        <v>1000</v>
      </c>
      <c r="D14" s="5">
        <v>2000</v>
      </c>
      <c r="E14" s="5">
        <v>5000</v>
      </c>
      <c r="F14" s="5">
        <v>10000</v>
      </c>
      <c r="G14" s="5">
        <v>20000</v>
      </c>
    </row>
    <row r="15" spans="1:7" x14ac:dyDescent="0.2">
      <c r="A15" s="1" t="s">
        <v>19</v>
      </c>
      <c r="B15" s="5">
        <v>0</v>
      </c>
      <c r="C15" s="5">
        <v>50</v>
      </c>
      <c r="D15" s="5">
        <v>110</v>
      </c>
      <c r="E15" s="5">
        <v>300</v>
      </c>
      <c r="F15" s="5">
        <v>800</v>
      </c>
      <c r="G15" s="5">
        <v>2000</v>
      </c>
    </row>
    <row r="17" spans="1:16" x14ac:dyDescent="0.2">
      <c r="A17" s="2" t="s">
        <v>47</v>
      </c>
      <c r="D17" s="2" t="s">
        <v>48</v>
      </c>
    </row>
    <row r="18" spans="1:16" x14ac:dyDescent="0.2">
      <c r="A18" s="1" t="s">
        <v>3</v>
      </c>
      <c r="B18" s="1" t="s">
        <v>19</v>
      </c>
      <c r="D18" s="1" t="s">
        <v>3</v>
      </c>
      <c r="E18" s="1" t="s">
        <v>19</v>
      </c>
    </row>
    <row r="19" spans="1:16" x14ac:dyDescent="0.2">
      <c r="A19" s="22">
        <v>2222</v>
      </c>
      <c r="B19" s="4">
        <f>LOOKUP(A19,B14:G15)</f>
        <v>110</v>
      </c>
      <c r="D19" s="22">
        <v>2222</v>
      </c>
      <c r="E19" s="4">
        <f>HLOOKUP(D19,B14:G15,2,TRUE)</f>
        <v>110</v>
      </c>
    </row>
    <row r="21" spans="1:16" ht="17.25" thickBot="1" x14ac:dyDescent="0.25"/>
    <row r="22" spans="1:16" s="7" customFormat="1" x14ac:dyDescent="0.2"/>
    <row r="24" spans="1:16" x14ac:dyDescent="0.2">
      <c r="A24" s="3" t="s">
        <v>0</v>
      </c>
      <c r="B24" s="3" t="s">
        <v>1</v>
      </c>
      <c r="C24" s="3" t="s">
        <v>2</v>
      </c>
      <c r="D24" s="3" t="s">
        <v>3</v>
      </c>
      <c r="G24" s="3" t="s">
        <v>0</v>
      </c>
      <c r="H24" s="3" t="s">
        <v>1</v>
      </c>
      <c r="I24" s="3" t="s">
        <v>2</v>
      </c>
      <c r="J24" s="3" t="s">
        <v>3</v>
      </c>
      <c r="M24" s="3" t="s">
        <v>0</v>
      </c>
      <c r="N24" s="3" t="s">
        <v>1</v>
      </c>
      <c r="O24" s="3" t="s">
        <v>2</v>
      </c>
      <c r="P24" s="3" t="s">
        <v>3</v>
      </c>
    </row>
    <row r="25" spans="1:16" x14ac:dyDescent="0.2">
      <c r="A25" s="4" t="s">
        <v>13</v>
      </c>
      <c r="B25" s="4" t="s">
        <v>7</v>
      </c>
      <c r="C25" s="4">
        <v>97</v>
      </c>
      <c r="D25" s="4">
        <v>1189</v>
      </c>
      <c r="G25" s="4" t="s">
        <v>13</v>
      </c>
      <c r="H25" s="4" t="s">
        <v>7</v>
      </c>
      <c r="I25" s="4">
        <v>97</v>
      </c>
      <c r="J25" s="4">
        <v>1189</v>
      </c>
      <c r="M25" s="4" t="s">
        <v>11</v>
      </c>
      <c r="N25" s="4" t="s">
        <v>7</v>
      </c>
      <c r="O25" s="4">
        <v>71</v>
      </c>
      <c r="P25" s="4">
        <v>2341</v>
      </c>
    </row>
    <row r="26" spans="1:16" x14ac:dyDescent="0.2">
      <c r="A26" s="4" t="s">
        <v>12</v>
      </c>
      <c r="B26" s="4" t="s">
        <v>5</v>
      </c>
      <c r="C26" s="4">
        <v>99</v>
      </c>
      <c r="D26" s="4">
        <v>1793</v>
      </c>
      <c r="G26" s="4" t="s">
        <v>12</v>
      </c>
      <c r="H26" s="4" t="s">
        <v>5</v>
      </c>
      <c r="I26" s="4">
        <v>99</v>
      </c>
      <c r="J26" s="4">
        <v>1793</v>
      </c>
      <c r="M26" s="4" t="s">
        <v>14</v>
      </c>
      <c r="N26" s="4" t="s">
        <v>7</v>
      </c>
      <c r="O26" s="4">
        <v>55</v>
      </c>
      <c r="P26" s="4">
        <v>2708</v>
      </c>
    </row>
    <row r="27" spans="1:16" x14ac:dyDescent="0.2">
      <c r="A27" s="4" t="s">
        <v>16</v>
      </c>
      <c r="B27" s="4" t="s">
        <v>5</v>
      </c>
      <c r="C27" s="4">
        <v>75</v>
      </c>
      <c r="D27" s="4">
        <v>1278</v>
      </c>
      <c r="G27" s="4" t="s">
        <v>16</v>
      </c>
      <c r="H27" s="4" t="s">
        <v>5</v>
      </c>
      <c r="I27" s="4">
        <v>75</v>
      </c>
      <c r="J27" s="4">
        <v>1278</v>
      </c>
      <c r="M27" s="4" t="s">
        <v>10</v>
      </c>
      <c r="N27" s="4" t="s">
        <v>7</v>
      </c>
      <c r="O27" s="4">
        <v>97</v>
      </c>
      <c r="P27" s="4">
        <v>2051</v>
      </c>
    </row>
    <row r="28" spans="1:16" x14ac:dyDescent="0.2">
      <c r="A28" s="4" t="s">
        <v>6</v>
      </c>
      <c r="B28" s="4" t="s">
        <v>7</v>
      </c>
      <c r="C28" s="4">
        <v>87</v>
      </c>
      <c r="D28" s="4">
        <v>1315</v>
      </c>
      <c r="G28" s="4" t="s">
        <v>6</v>
      </c>
      <c r="H28" s="4" t="s">
        <v>7</v>
      </c>
      <c r="I28" s="4">
        <v>87</v>
      </c>
      <c r="J28" s="4">
        <v>1315</v>
      </c>
      <c r="M28" s="4" t="s">
        <v>4</v>
      </c>
      <c r="N28" s="4" t="s">
        <v>5</v>
      </c>
      <c r="O28" s="4">
        <v>65</v>
      </c>
      <c r="P28" s="4">
        <v>1076</v>
      </c>
    </row>
    <row r="29" spans="1:16" x14ac:dyDescent="0.2">
      <c r="A29" s="4" t="s">
        <v>8</v>
      </c>
      <c r="B29" s="4" t="s">
        <v>9</v>
      </c>
      <c r="C29" s="4">
        <v>57</v>
      </c>
      <c r="D29" s="4">
        <v>2880</v>
      </c>
      <c r="G29" s="4" t="s">
        <v>8</v>
      </c>
      <c r="H29" s="4" t="s">
        <v>9</v>
      </c>
      <c r="I29" s="4">
        <v>533</v>
      </c>
      <c r="J29" s="4">
        <v>2880</v>
      </c>
      <c r="M29" s="4" t="s">
        <v>15</v>
      </c>
      <c r="N29" s="4" t="s">
        <v>7</v>
      </c>
      <c r="O29" s="4">
        <v>98</v>
      </c>
      <c r="P29" s="4">
        <v>2323</v>
      </c>
    </row>
    <row r="30" spans="1:16" x14ac:dyDescent="0.2">
      <c r="A30" s="4" t="s">
        <v>18</v>
      </c>
      <c r="B30" s="4" t="s">
        <v>9</v>
      </c>
      <c r="C30" s="4">
        <v>84</v>
      </c>
      <c r="D30" s="4">
        <v>2349</v>
      </c>
      <c r="G30" s="4" t="s">
        <v>18</v>
      </c>
      <c r="H30" s="4" t="s">
        <v>9</v>
      </c>
      <c r="I30" s="4">
        <v>84</v>
      </c>
      <c r="J30" s="4">
        <v>2349</v>
      </c>
      <c r="M30" s="4" t="s">
        <v>17</v>
      </c>
      <c r="N30" s="4" t="s">
        <v>5</v>
      </c>
      <c r="O30" s="4">
        <v>52</v>
      </c>
      <c r="P30" s="4">
        <v>2519</v>
      </c>
    </row>
    <row r="31" spans="1:16" x14ac:dyDescent="0.2">
      <c r="A31" s="4" t="s">
        <v>17</v>
      </c>
      <c r="B31" s="4" t="s">
        <v>5</v>
      </c>
      <c r="C31" s="4">
        <v>52</v>
      </c>
      <c r="D31" s="4">
        <v>2519</v>
      </c>
      <c r="G31" s="4" t="s">
        <v>17</v>
      </c>
      <c r="H31" s="4" t="s">
        <v>5</v>
      </c>
      <c r="I31" s="4">
        <v>52</v>
      </c>
      <c r="J31" s="4">
        <v>2519</v>
      </c>
      <c r="M31" s="4" t="s">
        <v>18</v>
      </c>
      <c r="N31" s="4" t="s">
        <v>9</v>
      </c>
      <c r="O31" s="4">
        <v>84</v>
      </c>
      <c r="P31" s="4">
        <v>2349</v>
      </c>
    </row>
    <row r="32" spans="1:16" x14ac:dyDescent="0.2">
      <c r="A32" s="4" t="s">
        <v>15</v>
      </c>
      <c r="B32" s="4" t="s">
        <v>7</v>
      </c>
      <c r="C32" s="4">
        <v>98</v>
      </c>
      <c r="D32" s="4">
        <v>2323</v>
      </c>
      <c r="G32" s="4" t="s">
        <v>15</v>
      </c>
      <c r="H32" s="4" t="s">
        <v>7</v>
      </c>
      <c r="I32" s="4">
        <v>98</v>
      </c>
      <c r="J32" s="4">
        <v>2323</v>
      </c>
      <c r="M32" s="4" t="s">
        <v>8</v>
      </c>
      <c r="N32" s="4" t="s">
        <v>9</v>
      </c>
      <c r="O32" s="4">
        <v>57</v>
      </c>
      <c r="P32" s="4">
        <v>2880</v>
      </c>
    </row>
    <row r="33" spans="1:16" x14ac:dyDescent="0.2">
      <c r="A33" s="4" t="s">
        <v>4</v>
      </c>
      <c r="B33" s="4" t="s">
        <v>5</v>
      </c>
      <c r="C33" s="4">
        <v>65</v>
      </c>
      <c r="D33" s="4">
        <v>1076</v>
      </c>
      <c r="G33" s="4" t="s">
        <v>4</v>
      </c>
      <c r="H33" s="4" t="s">
        <v>5</v>
      </c>
      <c r="I33" s="4">
        <v>65</v>
      </c>
      <c r="J33" s="4">
        <v>1076</v>
      </c>
      <c r="M33" s="4" t="s">
        <v>6</v>
      </c>
      <c r="N33" s="4" t="s">
        <v>7</v>
      </c>
      <c r="O33" s="4">
        <v>87</v>
      </c>
      <c r="P33" s="4">
        <v>1315</v>
      </c>
    </row>
    <row r="34" spans="1:16" x14ac:dyDescent="0.2">
      <c r="A34" s="4" t="s">
        <v>10</v>
      </c>
      <c r="B34" s="4" t="s">
        <v>7</v>
      </c>
      <c r="C34" s="4">
        <v>97</v>
      </c>
      <c r="D34" s="4">
        <v>2051</v>
      </c>
      <c r="G34" s="4" t="s">
        <v>10</v>
      </c>
      <c r="H34" s="4" t="s">
        <v>7</v>
      </c>
      <c r="I34" s="4">
        <v>97</v>
      </c>
      <c r="J34" s="4">
        <v>2051</v>
      </c>
      <c r="M34" s="4" t="s">
        <v>16</v>
      </c>
      <c r="N34" s="4" t="s">
        <v>5</v>
      </c>
      <c r="O34" s="4">
        <v>75</v>
      </c>
      <c r="P34" s="4">
        <v>1278</v>
      </c>
    </row>
    <row r="35" spans="1:16" x14ac:dyDescent="0.2">
      <c r="A35" s="4" t="s">
        <v>14</v>
      </c>
      <c r="B35" s="4" t="s">
        <v>7</v>
      </c>
      <c r="C35" s="4">
        <v>55</v>
      </c>
      <c r="D35" s="4">
        <v>2708</v>
      </c>
      <c r="G35" s="4" t="s">
        <v>14</v>
      </c>
      <c r="H35" s="4" t="s">
        <v>7</v>
      </c>
      <c r="I35" s="4">
        <v>55</v>
      </c>
      <c r="J35" s="4">
        <v>2708</v>
      </c>
      <c r="M35" s="4" t="s">
        <v>12</v>
      </c>
      <c r="N35" s="4" t="s">
        <v>5</v>
      </c>
      <c r="O35" s="4">
        <v>99</v>
      </c>
      <c r="P35" s="4">
        <v>1793</v>
      </c>
    </row>
    <row r="36" spans="1:16" x14ac:dyDescent="0.2">
      <c r="A36" s="4" t="s">
        <v>11</v>
      </c>
      <c r="B36" s="4" t="s">
        <v>7</v>
      </c>
      <c r="C36" s="4">
        <v>71</v>
      </c>
      <c r="D36" s="4">
        <v>2341</v>
      </c>
      <c r="G36" s="4" t="s">
        <v>11</v>
      </c>
      <c r="H36" s="4" t="s">
        <v>7</v>
      </c>
      <c r="I36" s="4">
        <v>71</v>
      </c>
      <c r="J36" s="4">
        <v>2341</v>
      </c>
      <c r="M36" s="4" t="s">
        <v>13</v>
      </c>
      <c r="N36" s="4" t="s">
        <v>7</v>
      </c>
      <c r="O36" s="4">
        <v>97</v>
      </c>
      <c r="P36" s="4">
        <v>1189</v>
      </c>
    </row>
    <row r="38" spans="1:16" x14ac:dyDescent="0.2">
      <c r="B38" s="3" t="s">
        <v>0</v>
      </c>
      <c r="C38" s="3" t="s">
        <v>3</v>
      </c>
      <c r="E38" s="8" t="s">
        <v>23</v>
      </c>
      <c r="H38" s="3" t="s">
        <v>0</v>
      </c>
      <c r="I38" s="3" t="s">
        <v>2</v>
      </c>
      <c r="N38" s="3" t="s">
        <v>0</v>
      </c>
      <c r="O38" s="3" t="s">
        <v>3</v>
      </c>
    </row>
    <row r="39" spans="1:16" x14ac:dyDescent="0.2">
      <c r="B39" s="4" t="s">
        <v>10</v>
      </c>
      <c r="C39" s="4">
        <f>LOOKUP(B39,A25:D36)</f>
        <v>2051</v>
      </c>
      <c r="E39" s="8" t="s">
        <v>23</v>
      </c>
      <c r="H39" s="4" t="s">
        <v>8</v>
      </c>
      <c r="I39" s="4">
        <f>LOOKUP(H39,G25:I36)</f>
        <v>533</v>
      </c>
      <c r="N39" s="4" t="s">
        <v>10</v>
      </c>
      <c r="O39" s="4">
        <f>LOOKUP(1,0/(M25:M36=N39),P25:P36)</f>
        <v>2051</v>
      </c>
    </row>
    <row r="40" spans="1:16" x14ac:dyDescent="0.2">
      <c r="E40" s="8" t="s">
        <v>23</v>
      </c>
    </row>
    <row r="42" spans="1:16" ht="17.25" thickBot="1" x14ac:dyDescent="0.25"/>
    <row r="43" spans="1:16" s="7" customFormat="1" x14ac:dyDescent="0.2"/>
    <row r="45" spans="1:16" x14ac:dyDescent="0.2">
      <c r="A45" s="3" t="s">
        <v>0</v>
      </c>
      <c r="B45" s="3" t="s">
        <v>1</v>
      </c>
      <c r="C45" s="3" t="s">
        <v>2</v>
      </c>
      <c r="D45" s="3" t="s">
        <v>3</v>
      </c>
      <c r="F45" s="3" t="s">
        <v>0</v>
      </c>
      <c r="G45" s="3" t="s">
        <v>1</v>
      </c>
      <c r="H45" s="3" t="s">
        <v>2</v>
      </c>
      <c r="I45" s="3" t="s">
        <v>3</v>
      </c>
    </row>
    <row r="46" spans="1:16" x14ac:dyDescent="0.2">
      <c r="A46" s="4" t="s">
        <v>13</v>
      </c>
      <c r="B46" s="4" t="s">
        <v>7</v>
      </c>
      <c r="C46" s="4">
        <v>97</v>
      </c>
      <c r="D46" s="4">
        <v>1189</v>
      </c>
      <c r="F46" s="4" t="s">
        <v>8</v>
      </c>
      <c r="G46" s="4" t="str">
        <f>LOOKUP($F$46,$A$46:$A$57,B46:B57)</f>
        <v>产品3</v>
      </c>
      <c r="H46" s="4">
        <f t="shared" ref="H46:I46" si="0">LOOKUP($F$46,$A$46:$A$57,C46:C57)</f>
        <v>57</v>
      </c>
      <c r="I46" s="4">
        <f t="shared" si="0"/>
        <v>2880</v>
      </c>
    </row>
    <row r="47" spans="1:16" x14ac:dyDescent="0.2">
      <c r="A47" s="4" t="s">
        <v>12</v>
      </c>
      <c r="B47" s="4" t="s">
        <v>5</v>
      </c>
      <c r="C47" s="4">
        <v>99</v>
      </c>
      <c r="D47" s="4">
        <v>1793</v>
      </c>
    </row>
    <row r="48" spans="1:16" x14ac:dyDescent="0.2">
      <c r="A48" s="4" t="s">
        <v>16</v>
      </c>
      <c r="B48" s="4" t="s">
        <v>5</v>
      </c>
      <c r="C48" s="4">
        <v>75</v>
      </c>
      <c r="D48" s="4">
        <v>1278</v>
      </c>
    </row>
    <row r="49" spans="1:6" x14ac:dyDescent="0.2">
      <c r="A49" s="4" t="s">
        <v>6</v>
      </c>
      <c r="B49" s="4" t="s">
        <v>7</v>
      </c>
      <c r="C49" s="4">
        <v>87</v>
      </c>
      <c r="D49" s="4">
        <v>1315</v>
      </c>
    </row>
    <row r="50" spans="1:6" x14ac:dyDescent="0.2">
      <c r="A50" s="4" t="s">
        <v>8</v>
      </c>
      <c r="B50" s="4" t="s">
        <v>9</v>
      </c>
      <c r="C50" s="4">
        <v>57</v>
      </c>
      <c r="D50" s="4">
        <v>2880</v>
      </c>
    </row>
    <row r="51" spans="1:6" x14ac:dyDescent="0.2">
      <c r="A51" s="4" t="s">
        <v>18</v>
      </c>
      <c r="B51" s="4" t="s">
        <v>9</v>
      </c>
      <c r="C51" s="4">
        <v>84</v>
      </c>
      <c r="D51" s="4">
        <v>2349</v>
      </c>
    </row>
    <row r="52" spans="1:6" x14ac:dyDescent="0.2">
      <c r="A52" s="4" t="s">
        <v>17</v>
      </c>
      <c r="B52" s="4" t="s">
        <v>5</v>
      </c>
      <c r="C52" s="4">
        <v>52</v>
      </c>
      <c r="D52" s="4">
        <v>2519</v>
      </c>
    </row>
    <row r="53" spans="1:6" x14ac:dyDescent="0.2">
      <c r="A53" s="4" t="s">
        <v>15</v>
      </c>
      <c r="B53" s="4" t="s">
        <v>7</v>
      </c>
      <c r="C53" s="4">
        <v>98</v>
      </c>
      <c r="D53" s="4">
        <v>2323</v>
      </c>
    </row>
    <row r="54" spans="1:6" x14ac:dyDescent="0.2">
      <c r="A54" s="4" t="s">
        <v>4</v>
      </c>
      <c r="B54" s="4" t="s">
        <v>5</v>
      </c>
      <c r="C54" s="4">
        <v>65</v>
      </c>
      <c r="D54" s="4">
        <v>1076</v>
      </c>
    </row>
    <row r="55" spans="1:6" x14ac:dyDescent="0.2">
      <c r="A55" s="4" t="s">
        <v>10</v>
      </c>
      <c r="B55" s="4" t="s">
        <v>7</v>
      </c>
      <c r="C55" s="4">
        <v>97</v>
      </c>
      <c r="D55" s="4">
        <v>2051</v>
      </c>
    </row>
    <row r="56" spans="1:6" x14ac:dyDescent="0.2">
      <c r="A56" s="4" t="s">
        <v>14</v>
      </c>
      <c r="B56" s="4" t="s">
        <v>7</v>
      </c>
      <c r="C56" s="4">
        <v>55</v>
      </c>
      <c r="D56" s="4">
        <v>2708</v>
      </c>
    </row>
    <row r="57" spans="1:6" x14ac:dyDescent="0.2">
      <c r="A57" s="4" t="s">
        <v>11</v>
      </c>
      <c r="B57" s="4" t="s">
        <v>7</v>
      </c>
      <c r="C57" s="4">
        <v>71</v>
      </c>
      <c r="D57" s="4">
        <v>2341</v>
      </c>
    </row>
    <row r="61" spans="1:6" ht="17.25" thickBot="1" x14ac:dyDescent="0.25"/>
    <row r="62" spans="1:6" s="7" customFormat="1" x14ac:dyDescent="0.2"/>
    <row r="64" spans="1:6" x14ac:dyDescent="0.2">
      <c r="A64" s="3" t="s">
        <v>1</v>
      </c>
      <c r="B64" s="3" t="s">
        <v>2</v>
      </c>
      <c r="E64" s="3" t="s">
        <v>1</v>
      </c>
      <c r="F64" s="3" t="s">
        <v>24</v>
      </c>
    </row>
    <row r="65" spans="1:12" x14ac:dyDescent="0.2">
      <c r="A65" s="4" t="s">
        <v>7</v>
      </c>
      <c r="B65" s="4">
        <v>97</v>
      </c>
      <c r="C65" s="2">
        <f>VLOOKUP(A65,$E$65:$F$67,2,0)</f>
        <v>50</v>
      </c>
      <c r="E65" s="4" t="s">
        <v>25</v>
      </c>
      <c r="F65" s="4">
        <v>50</v>
      </c>
    </row>
    <row r="66" spans="1:12" x14ac:dyDescent="0.2">
      <c r="A66" s="4" t="s">
        <v>5</v>
      </c>
      <c r="B66" s="4">
        <v>99</v>
      </c>
      <c r="C66" s="2">
        <f t="shared" ref="C66:C76" si="1">VLOOKUP(A66,$E$65:$F$67,2,0)</f>
        <v>60</v>
      </c>
      <c r="E66" s="4" t="s">
        <v>26</v>
      </c>
      <c r="F66" s="4">
        <v>60</v>
      </c>
    </row>
    <row r="67" spans="1:12" x14ac:dyDescent="0.2">
      <c r="A67" s="4" t="s">
        <v>5</v>
      </c>
      <c r="B67" s="4">
        <v>75</v>
      </c>
      <c r="C67" s="2">
        <f t="shared" si="1"/>
        <v>60</v>
      </c>
      <c r="E67" s="4" t="s">
        <v>27</v>
      </c>
      <c r="F67" s="4">
        <v>70</v>
      </c>
      <c r="H67" s="11" t="s">
        <v>29</v>
      </c>
      <c r="I67" s="12"/>
      <c r="J67" s="12"/>
      <c r="K67" s="12"/>
      <c r="L67" s="13"/>
    </row>
    <row r="68" spans="1:12" x14ac:dyDescent="0.2">
      <c r="A68" s="4" t="s">
        <v>7</v>
      </c>
      <c r="B68" s="4">
        <v>87</v>
      </c>
      <c r="C68" s="2">
        <f t="shared" si="1"/>
        <v>50</v>
      </c>
      <c r="H68" s="14" t="s">
        <v>30</v>
      </c>
      <c r="I68" s="15"/>
      <c r="J68" s="15"/>
      <c r="K68" s="15"/>
      <c r="L68" s="16"/>
    </row>
    <row r="69" spans="1:12" x14ac:dyDescent="0.2">
      <c r="A69" s="4" t="s">
        <v>9</v>
      </c>
      <c r="B69" s="4">
        <v>57</v>
      </c>
      <c r="C69" s="2">
        <f t="shared" si="1"/>
        <v>70</v>
      </c>
      <c r="H69" s="17" t="s">
        <v>31</v>
      </c>
      <c r="I69" s="18"/>
      <c r="J69" s="18"/>
      <c r="K69" s="18"/>
      <c r="L69" s="19"/>
    </row>
    <row r="70" spans="1:12" x14ac:dyDescent="0.2">
      <c r="A70" s="4" t="s">
        <v>9</v>
      </c>
      <c r="B70" s="4">
        <v>84</v>
      </c>
      <c r="C70" s="2">
        <f t="shared" si="1"/>
        <v>70</v>
      </c>
      <c r="E70" s="2">
        <f>SUMPRODUCT(B65:B76,C65:C76)</f>
        <v>52580</v>
      </c>
    </row>
    <row r="71" spans="1:12" x14ac:dyDescent="0.2">
      <c r="A71" s="4" t="s">
        <v>5</v>
      </c>
      <c r="B71" s="4">
        <v>52</v>
      </c>
      <c r="C71" s="2">
        <f t="shared" si="1"/>
        <v>60</v>
      </c>
    </row>
    <row r="72" spans="1:12" x14ac:dyDescent="0.2">
      <c r="A72" s="4" t="s">
        <v>7</v>
      </c>
      <c r="B72" s="4">
        <v>98</v>
      </c>
      <c r="C72" s="2">
        <f t="shared" si="1"/>
        <v>50</v>
      </c>
      <c r="E72" s="3" t="s">
        <v>28</v>
      </c>
    </row>
    <row r="73" spans="1:12" x14ac:dyDescent="0.2">
      <c r="A73" s="4" t="s">
        <v>5</v>
      </c>
      <c r="B73" s="4">
        <v>65</v>
      </c>
      <c r="C73" s="2">
        <f t="shared" si="1"/>
        <v>60</v>
      </c>
      <c r="E73" s="4">
        <f>SUMPRODUCT(LOOKUP(A65:A76,E65:F67),B65:B76)</f>
        <v>52580</v>
      </c>
    </row>
    <row r="74" spans="1:12" x14ac:dyDescent="0.2">
      <c r="A74" s="4" t="s">
        <v>7</v>
      </c>
      <c r="B74" s="4">
        <v>97</v>
      </c>
      <c r="C74" s="2">
        <f t="shared" si="1"/>
        <v>50</v>
      </c>
    </row>
    <row r="75" spans="1:12" x14ac:dyDescent="0.2">
      <c r="A75" s="4" t="s">
        <v>7</v>
      </c>
      <c r="B75" s="4">
        <v>55</v>
      </c>
      <c r="C75" s="2">
        <f t="shared" si="1"/>
        <v>50</v>
      </c>
    </row>
    <row r="76" spans="1:12" x14ac:dyDescent="0.2">
      <c r="A76" s="4" t="s">
        <v>7</v>
      </c>
      <c r="B76" s="4">
        <v>71</v>
      </c>
      <c r="C76" s="2">
        <f t="shared" si="1"/>
        <v>50</v>
      </c>
    </row>
    <row r="78" spans="1:12" ht="17.25" thickBot="1" x14ac:dyDescent="0.25"/>
    <row r="79" spans="1:12" s="7" customFormat="1" x14ac:dyDescent="0.2"/>
    <row r="81" spans="1:10" x14ac:dyDescent="0.2">
      <c r="A81" s="1" t="s">
        <v>3</v>
      </c>
      <c r="B81" s="1" t="s">
        <v>19</v>
      </c>
      <c r="D81" s="3" t="s">
        <v>0</v>
      </c>
      <c r="E81" s="3" t="s">
        <v>3</v>
      </c>
      <c r="G81" s="1" t="s">
        <v>32</v>
      </c>
    </row>
    <row r="82" spans="1:10" x14ac:dyDescent="0.2">
      <c r="A82" s="5">
        <v>0</v>
      </c>
      <c r="B82" s="5">
        <v>0</v>
      </c>
      <c r="D82" s="4" t="s">
        <v>13</v>
      </c>
      <c r="E82" s="4">
        <v>1189</v>
      </c>
      <c r="G82" s="5">
        <f>SUMPRODUCT(LOOKUP(E82:E93,A82:B87))</f>
        <v>6680</v>
      </c>
    </row>
    <row r="83" spans="1:10" x14ac:dyDescent="0.2">
      <c r="A83" s="5">
        <v>1000</v>
      </c>
      <c r="B83" s="5">
        <v>50</v>
      </c>
      <c r="D83" s="4" t="s">
        <v>12</v>
      </c>
      <c r="E83" s="4">
        <v>45869</v>
      </c>
    </row>
    <row r="84" spans="1:10" x14ac:dyDescent="0.2">
      <c r="A84" s="5">
        <v>2000</v>
      </c>
      <c r="B84" s="5">
        <v>110</v>
      </c>
      <c r="D84" s="4" t="s">
        <v>16</v>
      </c>
      <c r="E84" s="4">
        <v>1278</v>
      </c>
    </row>
    <row r="85" spans="1:10" x14ac:dyDescent="0.2">
      <c r="A85" s="5">
        <v>5000</v>
      </c>
      <c r="B85" s="5">
        <v>300</v>
      </c>
      <c r="D85" s="4" t="s">
        <v>6</v>
      </c>
      <c r="E85" s="4">
        <v>1547</v>
      </c>
      <c r="G85" s="11" t="s">
        <v>33</v>
      </c>
      <c r="H85" s="12"/>
      <c r="I85" s="12"/>
      <c r="J85" s="13"/>
    </row>
    <row r="86" spans="1:10" x14ac:dyDescent="0.2">
      <c r="A86" s="5">
        <v>10000</v>
      </c>
      <c r="B86" s="5">
        <v>800</v>
      </c>
      <c r="D86" s="4" t="s">
        <v>8</v>
      </c>
      <c r="E86" s="4">
        <v>15869</v>
      </c>
      <c r="G86" s="14" t="s">
        <v>34</v>
      </c>
      <c r="H86" s="15"/>
      <c r="I86" s="15"/>
      <c r="J86" s="16"/>
    </row>
    <row r="87" spans="1:10" x14ac:dyDescent="0.2">
      <c r="A87" s="5">
        <v>20000</v>
      </c>
      <c r="B87" s="5">
        <v>2000</v>
      </c>
      <c r="D87" s="4" t="s">
        <v>18</v>
      </c>
      <c r="E87" s="4">
        <v>5000</v>
      </c>
      <c r="G87" s="17" t="s">
        <v>35</v>
      </c>
      <c r="H87" s="18"/>
      <c r="I87" s="18"/>
      <c r="J87" s="19"/>
    </row>
    <row r="88" spans="1:10" x14ac:dyDescent="0.2">
      <c r="D88" s="4" t="s">
        <v>17</v>
      </c>
      <c r="E88" s="4">
        <v>9000</v>
      </c>
    </row>
    <row r="89" spans="1:10" x14ac:dyDescent="0.2">
      <c r="D89" s="4" t="s">
        <v>15</v>
      </c>
      <c r="E89" s="4">
        <v>15680</v>
      </c>
    </row>
    <row r="90" spans="1:10" x14ac:dyDescent="0.2">
      <c r="D90" s="4" t="s">
        <v>4</v>
      </c>
      <c r="E90" s="4">
        <v>30025</v>
      </c>
    </row>
    <row r="91" spans="1:10" x14ac:dyDescent="0.2">
      <c r="D91" s="4" t="s">
        <v>10</v>
      </c>
      <c r="E91" s="4">
        <v>2051</v>
      </c>
    </row>
    <row r="92" spans="1:10" x14ac:dyDescent="0.2">
      <c r="D92" s="4" t="s">
        <v>14</v>
      </c>
      <c r="E92" s="4">
        <v>2708</v>
      </c>
    </row>
    <row r="93" spans="1:10" x14ac:dyDescent="0.2">
      <c r="D93" s="4" t="s">
        <v>11</v>
      </c>
      <c r="E93" s="4">
        <v>2341</v>
      </c>
    </row>
    <row r="96" spans="1:10" ht="17.25" thickBot="1" x14ac:dyDescent="0.25"/>
    <row r="97" spans="1:12" s="6" customFormat="1" x14ac:dyDescent="0.2"/>
    <row r="98" spans="1:12" x14ac:dyDescent="0.2">
      <c r="A98" s="3" t="s">
        <v>0</v>
      </c>
      <c r="B98" s="3" t="s">
        <v>3</v>
      </c>
      <c r="D98" s="20" t="s">
        <v>36</v>
      </c>
      <c r="E98" s="20"/>
      <c r="F98" s="20"/>
    </row>
    <row r="99" spans="1:12" x14ac:dyDescent="0.2">
      <c r="A99" s="4" t="s">
        <v>13</v>
      </c>
      <c r="B99" s="4">
        <v>1189</v>
      </c>
      <c r="D99" s="2">
        <f>LOOKUP(2,1/(B99:B110&lt;&gt;""),B99:B110)</f>
        <v>333</v>
      </c>
    </row>
    <row r="100" spans="1:12" x14ac:dyDescent="0.2">
      <c r="A100" s="4" t="s">
        <v>12</v>
      </c>
      <c r="B100" s="4">
        <v>45869</v>
      </c>
    </row>
    <row r="101" spans="1:12" x14ac:dyDescent="0.2">
      <c r="A101" s="4" t="s">
        <v>16</v>
      </c>
      <c r="B101" s="4"/>
      <c r="E101" s="11" t="s">
        <v>37</v>
      </c>
      <c r="F101" s="12"/>
      <c r="G101" s="12"/>
      <c r="H101" s="12"/>
      <c r="I101" s="12"/>
      <c r="J101" s="12"/>
      <c r="K101" s="12"/>
      <c r="L101" s="13"/>
    </row>
    <row r="102" spans="1:12" x14ac:dyDescent="0.2">
      <c r="A102" s="4" t="s">
        <v>6</v>
      </c>
      <c r="B102" s="4">
        <v>1547</v>
      </c>
      <c r="E102" s="14" t="s">
        <v>38</v>
      </c>
      <c r="F102" s="15"/>
      <c r="G102" s="15"/>
      <c r="H102" s="15"/>
      <c r="I102" s="15"/>
      <c r="J102" s="15"/>
      <c r="K102" s="15"/>
      <c r="L102" s="16"/>
    </row>
    <row r="103" spans="1:12" x14ac:dyDescent="0.2">
      <c r="A103" s="4" t="s">
        <v>8</v>
      </c>
      <c r="B103" s="4"/>
      <c r="E103" s="17" t="s">
        <v>39</v>
      </c>
      <c r="F103" s="18"/>
      <c r="G103" s="18"/>
      <c r="H103" s="18"/>
      <c r="I103" s="18"/>
      <c r="J103" s="18"/>
      <c r="K103" s="18"/>
      <c r="L103" s="19"/>
    </row>
    <row r="104" spans="1:12" x14ac:dyDescent="0.2">
      <c r="A104" s="4" t="s">
        <v>18</v>
      </c>
      <c r="B104" s="4">
        <v>5000</v>
      </c>
    </row>
    <row r="105" spans="1:12" x14ac:dyDescent="0.2">
      <c r="A105" s="4" t="s">
        <v>17</v>
      </c>
      <c r="B105" s="4">
        <v>9000</v>
      </c>
      <c r="D105" s="20" t="s">
        <v>40</v>
      </c>
      <c r="E105" s="21"/>
      <c r="F105" s="20"/>
      <c r="G105" s="20"/>
      <c r="H105" s="23"/>
    </row>
    <row r="106" spans="1:12" x14ac:dyDescent="0.2">
      <c r="A106" s="4" t="s">
        <v>15</v>
      </c>
      <c r="B106" s="4"/>
      <c r="D106" s="2" t="str">
        <f>LOOKUP(2,1/(B99:B110&lt;&gt;""),A99:A110)</f>
        <v>周笔畅</v>
      </c>
    </row>
    <row r="107" spans="1:12" x14ac:dyDescent="0.2">
      <c r="A107" s="4" t="s">
        <v>4</v>
      </c>
      <c r="B107" s="4">
        <v>11111</v>
      </c>
    </row>
    <row r="108" spans="1:12" x14ac:dyDescent="0.2">
      <c r="A108" s="4" t="s">
        <v>10</v>
      </c>
      <c r="B108" s="4"/>
    </row>
    <row r="109" spans="1:12" x14ac:dyDescent="0.2">
      <c r="A109" s="4" t="s">
        <v>14</v>
      </c>
      <c r="B109" s="4"/>
    </row>
    <row r="110" spans="1:12" x14ac:dyDescent="0.2">
      <c r="A110" s="4" t="s">
        <v>11</v>
      </c>
      <c r="B110" s="4">
        <v>333</v>
      </c>
    </row>
    <row r="113" spans="1:7" ht="17.25" thickBot="1" x14ac:dyDescent="0.25"/>
    <row r="114" spans="1:7" s="6" customFormat="1" x14ac:dyDescent="0.2"/>
    <row r="115" spans="1:7" ht="18" x14ac:dyDescent="0.2">
      <c r="D115" s="9"/>
    </row>
    <row r="117" spans="1:7" x14ac:dyDescent="0.2">
      <c r="A117" s="3" t="s">
        <v>0</v>
      </c>
      <c r="B117" s="3" t="s">
        <v>1</v>
      </c>
      <c r="C117" s="3" t="s">
        <v>2</v>
      </c>
      <c r="D117" s="3" t="s">
        <v>3</v>
      </c>
      <c r="F117" s="3" t="s">
        <v>41</v>
      </c>
    </row>
    <row r="118" spans="1:7" x14ac:dyDescent="0.2">
      <c r="A118" s="4" t="s">
        <v>13</v>
      </c>
      <c r="B118" s="4" t="s">
        <v>7</v>
      </c>
      <c r="C118" s="4">
        <v>97</v>
      </c>
      <c r="D118" s="4">
        <v>1189</v>
      </c>
      <c r="F118" s="4" t="s">
        <v>26</v>
      </c>
      <c r="G118" s="14"/>
    </row>
    <row r="119" spans="1:7" x14ac:dyDescent="0.2">
      <c r="A119" s="4" t="s">
        <v>12</v>
      </c>
      <c r="B119" s="4" t="s">
        <v>5</v>
      </c>
      <c r="C119" s="4">
        <v>99</v>
      </c>
      <c r="D119" s="4">
        <v>1793</v>
      </c>
    </row>
    <row r="120" spans="1:7" x14ac:dyDescent="0.2">
      <c r="A120" s="4" t="s">
        <v>16</v>
      </c>
      <c r="B120" s="4" t="s">
        <v>5</v>
      </c>
      <c r="C120" s="4">
        <v>75</v>
      </c>
      <c r="D120" s="4">
        <v>1278</v>
      </c>
      <c r="F120" s="20" t="s">
        <v>42</v>
      </c>
      <c r="G120" s="20"/>
    </row>
    <row r="121" spans="1:7" x14ac:dyDescent="0.2">
      <c r="A121" s="4" t="s">
        <v>6</v>
      </c>
      <c r="B121" s="4" t="s">
        <v>7</v>
      </c>
      <c r="C121" s="4">
        <v>87</v>
      </c>
      <c r="D121" s="4">
        <v>1315</v>
      </c>
      <c r="F121" s="2" t="str">
        <f>LOOKUP(2,1/(B118:B128=F118),A118:A128)</f>
        <v>杨幂</v>
      </c>
    </row>
    <row r="122" spans="1:7" x14ac:dyDescent="0.2">
      <c r="A122" s="4" t="s">
        <v>8</v>
      </c>
      <c r="B122" s="4" t="s">
        <v>9</v>
      </c>
      <c r="C122" s="4">
        <v>57</v>
      </c>
      <c r="D122" s="4">
        <v>2880</v>
      </c>
      <c r="F122" s="2" t="e">
        <f>1/(B118:B128=F118)</f>
        <v>#DIV/0!</v>
      </c>
    </row>
    <row r="123" spans="1:7" x14ac:dyDescent="0.2">
      <c r="A123" s="4" t="s">
        <v>18</v>
      </c>
      <c r="B123" s="4" t="s">
        <v>9</v>
      </c>
      <c r="C123" s="4">
        <v>84</v>
      </c>
      <c r="D123" s="4">
        <v>2349</v>
      </c>
      <c r="F123" s="5">
        <v>0</v>
      </c>
      <c r="G123" s="5">
        <v>11</v>
      </c>
    </row>
    <row r="124" spans="1:7" x14ac:dyDescent="0.2">
      <c r="A124" s="4" t="s">
        <v>17</v>
      </c>
      <c r="B124" s="4" t="s">
        <v>5</v>
      </c>
      <c r="C124" s="4">
        <v>52</v>
      </c>
      <c r="D124" s="4">
        <v>2519</v>
      </c>
      <c r="F124" s="5">
        <v>1</v>
      </c>
      <c r="G124" s="5">
        <v>12</v>
      </c>
    </row>
    <row r="125" spans="1:7" x14ac:dyDescent="0.2">
      <c r="A125" s="4" t="s">
        <v>15</v>
      </c>
      <c r="B125" s="4" t="s">
        <v>7</v>
      </c>
      <c r="C125" s="4">
        <v>98</v>
      </c>
      <c r="D125" s="4">
        <v>2323</v>
      </c>
      <c r="F125" s="5">
        <v>1</v>
      </c>
      <c r="G125" s="5">
        <v>13</v>
      </c>
    </row>
    <row r="126" spans="1:7" x14ac:dyDescent="0.2">
      <c r="A126" s="4" t="s">
        <v>4</v>
      </c>
      <c r="B126" s="4" t="s">
        <v>5</v>
      </c>
      <c r="C126" s="4">
        <v>65</v>
      </c>
      <c r="D126" s="4">
        <v>1076</v>
      </c>
      <c r="F126" s="5" t="e">
        <f>1/0</f>
        <v>#DIV/0!</v>
      </c>
      <c r="G126" s="5">
        <v>14</v>
      </c>
    </row>
    <row r="127" spans="1:7" x14ac:dyDescent="0.2">
      <c r="A127" s="4" t="s">
        <v>10</v>
      </c>
      <c r="B127" s="4" t="s">
        <v>7</v>
      </c>
      <c r="C127" s="4">
        <v>97</v>
      </c>
      <c r="D127" s="4">
        <v>2051</v>
      </c>
      <c r="F127" s="5">
        <v>0</v>
      </c>
      <c r="G127" s="5">
        <v>15</v>
      </c>
    </row>
    <row r="128" spans="1:7" x14ac:dyDescent="0.2">
      <c r="A128" s="4" t="s">
        <v>14</v>
      </c>
      <c r="B128" s="4" t="s">
        <v>7</v>
      </c>
      <c r="C128" s="4">
        <v>55</v>
      </c>
      <c r="D128" s="4">
        <v>2708</v>
      </c>
      <c r="F128" s="2">
        <f>VLOOKUP(2,F123:G127,2,TRUE)</f>
        <v>15</v>
      </c>
    </row>
    <row r="132" spans="1:7" x14ac:dyDescent="0.2">
      <c r="A132" s="3" t="s">
        <v>0</v>
      </c>
      <c r="B132" s="3" t="s">
        <v>1</v>
      </c>
      <c r="C132" s="3" t="s">
        <v>44</v>
      </c>
      <c r="D132" s="3" t="s">
        <v>3</v>
      </c>
      <c r="F132" s="3" t="s">
        <v>41</v>
      </c>
      <c r="G132" s="3" t="s">
        <v>41</v>
      </c>
    </row>
    <row r="133" spans="1:7" x14ac:dyDescent="0.2">
      <c r="A133" s="4" t="s">
        <v>13</v>
      </c>
      <c r="B133" s="4" t="s">
        <v>7</v>
      </c>
      <c r="C133" s="4" t="s">
        <v>43</v>
      </c>
      <c r="D133" s="4">
        <v>1189</v>
      </c>
      <c r="F133" s="4" t="s">
        <v>5</v>
      </c>
      <c r="G133" s="4" t="s">
        <v>43</v>
      </c>
    </row>
    <row r="134" spans="1:7" x14ac:dyDescent="0.2">
      <c r="A134" s="4" t="s">
        <v>12</v>
      </c>
      <c r="B134" s="4" t="s">
        <v>5</v>
      </c>
      <c r="C134" s="4" t="s">
        <v>45</v>
      </c>
      <c r="D134" s="4">
        <v>1793</v>
      </c>
    </row>
    <row r="135" spans="1:7" x14ac:dyDescent="0.2">
      <c r="A135" s="4" t="s">
        <v>16</v>
      </c>
      <c r="B135" s="4" t="s">
        <v>5</v>
      </c>
      <c r="C135" s="4" t="s">
        <v>43</v>
      </c>
      <c r="D135" s="4">
        <v>1278</v>
      </c>
    </row>
    <row r="136" spans="1:7" x14ac:dyDescent="0.2">
      <c r="A136" s="4" t="s">
        <v>6</v>
      </c>
      <c r="B136" s="4" t="s">
        <v>7</v>
      </c>
      <c r="C136" s="4" t="s">
        <v>46</v>
      </c>
      <c r="D136" s="4">
        <v>1315</v>
      </c>
      <c r="F136" s="20" t="s">
        <v>42</v>
      </c>
      <c r="G136" s="20"/>
    </row>
    <row r="137" spans="1:7" x14ac:dyDescent="0.2">
      <c r="A137" s="4" t="s">
        <v>8</v>
      </c>
      <c r="B137" s="4" t="s">
        <v>9</v>
      </c>
      <c r="C137" s="4" t="s">
        <v>43</v>
      </c>
      <c r="D137" s="4">
        <v>2880</v>
      </c>
      <c r="F137" s="2" t="str">
        <f>LOOKUP(2,1/((B133:B143=F133)*(C133:C143=G133)),A133:A143)</f>
        <v>刘涛</v>
      </c>
    </row>
    <row r="138" spans="1:7" x14ac:dyDescent="0.2">
      <c r="A138" s="4" t="s">
        <v>18</v>
      </c>
      <c r="B138" s="4" t="s">
        <v>9</v>
      </c>
      <c r="C138" s="4" t="s">
        <v>45</v>
      </c>
      <c r="D138" s="4">
        <v>2349</v>
      </c>
    </row>
    <row r="139" spans="1:7" x14ac:dyDescent="0.2">
      <c r="A139" s="4" t="s">
        <v>17</v>
      </c>
      <c r="B139" s="4" t="s">
        <v>5</v>
      </c>
      <c r="C139" s="4" t="s">
        <v>43</v>
      </c>
      <c r="D139" s="4">
        <v>2519</v>
      </c>
    </row>
    <row r="140" spans="1:7" x14ac:dyDescent="0.2">
      <c r="A140" s="4" t="s">
        <v>15</v>
      </c>
      <c r="B140" s="4" t="s">
        <v>7</v>
      </c>
      <c r="C140" s="4" t="s">
        <v>45</v>
      </c>
      <c r="D140" s="4">
        <v>2323</v>
      </c>
    </row>
    <row r="141" spans="1:7" x14ac:dyDescent="0.2">
      <c r="A141" s="4" t="s">
        <v>4</v>
      </c>
      <c r="B141" s="4" t="s">
        <v>5</v>
      </c>
      <c r="C141" s="4" t="s">
        <v>46</v>
      </c>
      <c r="D141" s="4">
        <v>1076</v>
      </c>
    </row>
    <row r="142" spans="1:7" x14ac:dyDescent="0.2">
      <c r="A142" s="4" t="s">
        <v>10</v>
      </c>
      <c r="B142" s="4" t="s">
        <v>7</v>
      </c>
      <c r="C142" s="4" t="s">
        <v>46</v>
      </c>
      <c r="D142" s="4">
        <v>2051</v>
      </c>
    </row>
    <row r="143" spans="1:7" x14ac:dyDescent="0.2">
      <c r="A143" s="4" t="s">
        <v>14</v>
      </c>
      <c r="B143" s="4" t="s">
        <v>7</v>
      </c>
      <c r="C143" s="4" t="s">
        <v>43</v>
      </c>
      <c r="D143" s="4">
        <v>2708</v>
      </c>
    </row>
  </sheetData>
  <sortState xmlns:xlrd2="http://schemas.microsoft.com/office/spreadsheetml/2017/richdata2" ref="M25:P36">
    <sortCondition descending="1" ref="M2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2020-03-13T05:41:49Z</dcterms:created>
  <dcterms:modified xsi:type="dcterms:W3CDTF">2020-03-13T14:54:09Z</dcterms:modified>
</cp:coreProperties>
</file>