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预备上传的内容\IFS函数的用法\"/>
    </mc:Choice>
  </mc:AlternateContent>
  <xr:revisionPtr revIDLastSave="0" documentId="13_ncr:1_{E6D752E2-BF3E-46D5-B9CD-86B3DAC0B8AD}" xr6:coauthVersionLast="47" xr6:coauthVersionMax="47" xr10:uidLastSave="{00000000-0000-0000-0000-000000000000}"/>
  <bookViews>
    <workbookView xWindow="4710" yWindow="0" windowWidth="24090" windowHeight="13560" xr2:uid="{84B2D976-5887-4252-B477-A7443FB26FD0}"/>
  </bookViews>
  <sheets>
    <sheet name="IFS解析" sheetId="4" r:id="rId1"/>
    <sheet name="IF函数搭配OR和AND" sheetId="1" r:id="rId2"/>
    <sheet name="IFS函数搭配用法" sheetId="2" r:id="rId3"/>
    <sheet name="对比近似匹配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2" l="1" a="1"/>
  <c r="F5" i="2" s="1"/>
  <c r="F6" i="2" a="1"/>
  <c r="F6" i="2" s="1"/>
  <c r="F7" i="2" a="1"/>
  <c r="F7" i="2"/>
  <c r="F8" i="2" a="1"/>
  <c r="F8" i="2" s="1"/>
  <c r="F9" i="2" a="1"/>
  <c r="F9" i="2" s="1"/>
  <c r="F10" i="2" a="1"/>
  <c r="F10" i="2" s="1"/>
  <c r="F11" i="2" a="1"/>
  <c r="F11" i="2" s="1"/>
  <c r="F12" i="2" a="1"/>
  <c r="F12" i="2" s="1"/>
  <c r="F4" i="2" a="1"/>
  <c r="F4" i="2" s="1"/>
  <c r="E5" i="2" a="1"/>
  <c r="E5" i="2" s="1"/>
  <c r="E6" i="2" a="1"/>
  <c r="E6" i="2" s="1"/>
  <c r="E7" i="2" a="1"/>
  <c r="E7" i="2"/>
  <c r="E8" i="2" a="1"/>
  <c r="E8" i="2" s="1"/>
  <c r="E9" i="2" a="1"/>
  <c r="E9" i="2" s="1"/>
  <c r="E10" i="2" a="1"/>
  <c r="E10" i="2"/>
  <c r="E11" i="2" a="1"/>
  <c r="E11" i="2" s="1"/>
  <c r="E12" i="2" a="1"/>
  <c r="E12" i="2" s="1"/>
  <c r="E4" i="2" a="1"/>
  <c r="E4" i="2" s="1"/>
  <c r="D5" i="2" a="1"/>
  <c r="D5" i="2" s="1"/>
  <c r="D6" i="2" a="1"/>
  <c r="D6" i="2" s="1"/>
  <c r="D7" i="2" a="1"/>
  <c r="D7" i="2"/>
  <c r="D8" i="2" a="1"/>
  <c r="D8" i="2" s="1"/>
  <c r="D9" i="2" a="1"/>
  <c r="D9" i="2" s="1"/>
  <c r="D10" i="2" a="1"/>
  <c r="D10" i="2"/>
  <c r="D11" i="2" a="1"/>
  <c r="D11" i="2" s="1"/>
  <c r="D12" i="2" a="1"/>
  <c r="D12" i="2" s="1"/>
  <c r="D4" i="2" a="1"/>
  <c r="D4" i="2" s="1"/>
  <c r="C5" i="2" a="1"/>
  <c r="C5" i="2" s="1"/>
  <c r="C6" i="2" a="1"/>
  <c r="C6" i="2" s="1"/>
  <c r="C7" i="2" a="1"/>
  <c r="C7" i="2"/>
  <c r="C8" i="2" a="1"/>
  <c r="C8" i="2"/>
  <c r="C9" i="2" a="1"/>
  <c r="C9" i="2" s="1"/>
  <c r="C10" i="2" a="1"/>
  <c r="C10" i="2"/>
  <c r="C11" i="2" a="1"/>
  <c r="C11" i="2"/>
  <c r="C12" i="2" a="1"/>
  <c r="C12" i="2" s="1"/>
  <c r="C4" i="2" a="1"/>
  <c r="C4" i="2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2" i="3" a="1"/>
  <c r="D2" i="3" s="1"/>
  <c r="C3" i="3"/>
  <c r="C4" i="3"/>
  <c r="C5" i="3"/>
  <c r="C6" i="3"/>
  <c r="C7" i="3"/>
  <c r="C8" i="3"/>
  <c r="C9" i="3"/>
  <c r="C2" i="3"/>
  <c r="I4" i="4" a="1"/>
  <c r="I4" i="4" s="1"/>
  <c r="H4" i="4"/>
  <c r="H17" i="3"/>
  <c r="H14" i="3"/>
  <c r="H15" i="3"/>
  <c r="H16" i="3"/>
  <c r="H13" i="3"/>
  <c r="H9" i="3"/>
  <c r="H6" i="3"/>
  <c r="H7" i="3"/>
  <c r="H8" i="3"/>
  <c r="H5" i="3"/>
  <c r="G5" i="4"/>
  <c r="H5" i="4" s="1"/>
  <c r="G6" i="4"/>
  <c r="H6" i="4" s="1"/>
  <c r="I6" i="4" l="1" a="1"/>
  <c r="I6" i="4" s="1"/>
  <c r="I5" i="4" a="1"/>
  <c r="I5" i="4" s="1"/>
  <c r="F9" i="1"/>
  <c r="F10" i="1"/>
  <c r="F11" i="1"/>
  <c r="F12" i="1"/>
  <c r="F13" i="1"/>
  <c r="F14" i="1"/>
  <c r="F15" i="1"/>
  <c r="F16" i="1"/>
  <c r="F8" i="1"/>
  <c r="E8" i="1"/>
  <c r="E9" i="1"/>
  <c r="E10" i="1"/>
  <c r="E11" i="1"/>
  <c r="E12" i="1"/>
  <c r="E13" i="1"/>
  <c r="E14" i="1"/>
  <c r="E15" i="1"/>
  <c r="E16" i="1"/>
  <c r="D9" i="1"/>
  <c r="D10" i="1"/>
  <c r="D11" i="1"/>
  <c r="D12" i="1"/>
  <c r="D13" i="1"/>
  <c r="D14" i="1"/>
  <c r="D15" i="1"/>
  <c r="D16" i="1"/>
  <c r="D8" i="1"/>
  <c r="C9" i="1"/>
  <c r="C10" i="1"/>
  <c r="C11" i="1"/>
  <c r="C12" i="1"/>
  <c r="C13" i="1"/>
  <c r="C14" i="1"/>
  <c r="C15" i="1"/>
  <c r="C16" i="1"/>
  <c r="C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<sst xmlns="http://schemas.openxmlformats.org/spreadsheetml/2006/main" count="82" uniqueCount="57">
  <si>
    <t>姓名</t>
    <phoneticPr fontId="1" type="noConversion"/>
  </si>
  <si>
    <t>小明</t>
    <phoneticPr fontId="1" type="noConversion"/>
  </si>
  <si>
    <t>小红</t>
    <phoneticPr fontId="1" type="noConversion"/>
  </si>
  <si>
    <t>小菜</t>
    <phoneticPr fontId="1" type="noConversion"/>
  </si>
  <si>
    <t>小陈</t>
    <phoneticPr fontId="1" type="noConversion"/>
  </si>
  <si>
    <t>小李</t>
    <phoneticPr fontId="1" type="noConversion"/>
  </si>
  <si>
    <t>小张</t>
    <phoneticPr fontId="1" type="noConversion"/>
  </si>
  <si>
    <t>小孙</t>
    <phoneticPr fontId="1" type="noConversion"/>
  </si>
  <si>
    <t>小钱</t>
    <phoneticPr fontId="1" type="noConversion"/>
  </si>
  <si>
    <t>销售额</t>
    <phoneticPr fontId="1" type="noConversion"/>
  </si>
  <si>
    <t>小何</t>
    <phoneticPr fontId="1" type="noConversion"/>
  </si>
  <si>
    <t>销售额&gt;15000 则"合格"</t>
    <phoneticPr fontId="1" type="noConversion"/>
  </si>
  <si>
    <t>销售额&gt;15000 同时 &lt;20000 则"优秀"</t>
    <phoneticPr fontId="1" type="noConversion"/>
  </si>
  <si>
    <t>销售额&gt;15000 同时 &lt;20000 则"优秀",销售额&gt;=20000 则"杰出"</t>
    <phoneticPr fontId="1" type="noConversion"/>
  </si>
  <si>
    <t>销售额&gt;=20000 或者 &lt;=15000 则显示人名&amp;销售额</t>
    <phoneticPr fontId="1" type="noConversion"/>
  </si>
  <si>
    <t>IF函数搭配AND/OR函数的使用方法</t>
    <phoneticPr fontId="1" type="noConversion"/>
  </si>
  <si>
    <t>条件</t>
    <phoneticPr fontId="1" type="noConversion"/>
  </si>
  <si>
    <t>合格</t>
    <phoneticPr fontId="1" type="noConversion"/>
  </si>
  <si>
    <t>优秀</t>
  </si>
  <si>
    <t>杰出</t>
    <phoneticPr fontId="1" type="noConversion"/>
  </si>
  <si>
    <t>很多时候都需要搭配IFERROR函数使用</t>
    <phoneticPr fontId="1" type="noConversion"/>
  </si>
  <si>
    <t>Excel IFS函数</t>
    <phoneticPr fontId="1" type="noConversion"/>
  </si>
  <si>
    <t>姓名</t>
  </si>
  <si>
    <t>语文</t>
  </si>
  <si>
    <t>数学</t>
  </si>
  <si>
    <t>平均分</t>
  </si>
  <si>
    <t>小明</t>
  </si>
  <si>
    <t>小徐</t>
  </si>
  <si>
    <t>小何</t>
  </si>
  <si>
    <t>小李</t>
  </si>
  <si>
    <t>小陈</t>
  </si>
  <si>
    <t>小芳</t>
  </si>
  <si>
    <t>小鹏</t>
  </si>
  <si>
    <t>小张</t>
  </si>
  <si>
    <t>小孙</t>
  </si>
  <si>
    <t>科目</t>
  </si>
  <si>
    <t>英语</t>
  </si>
  <si>
    <t>物理</t>
  </si>
  <si>
    <t>化学</t>
  </si>
  <si>
    <t>评级</t>
  </si>
  <si>
    <t>备注</t>
    <phoneticPr fontId="1" type="noConversion"/>
  </si>
  <si>
    <t>奖金比例</t>
    <phoneticPr fontId="1" type="noConversion"/>
  </si>
  <si>
    <t>销售额为X</t>
    <phoneticPr fontId="1" type="noConversion"/>
  </si>
  <si>
    <t>10000&gt;X&gt;=0</t>
    <phoneticPr fontId="1" type="noConversion"/>
  </si>
  <si>
    <t>20000&gt;X&gt;=10000</t>
    <phoneticPr fontId="1" type="noConversion"/>
  </si>
  <si>
    <t>30000&gt;X&gt;=20000</t>
    <phoneticPr fontId="1" type="noConversion"/>
  </si>
  <si>
    <t>40000&gt;X&gt;=30000</t>
    <phoneticPr fontId="1" type="noConversion"/>
  </si>
  <si>
    <t>X&gt;=40000</t>
    <phoneticPr fontId="1" type="noConversion"/>
  </si>
  <si>
    <t>奖金比例VL</t>
    <phoneticPr fontId="1" type="noConversion"/>
  </si>
  <si>
    <t>奖金比例IS</t>
    <phoneticPr fontId="1" type="noConversion"/>
  </si>
  <si>
    <t>备注:如果使用VLOOK的近似匹配应该是这样的逻辑</t>
    <phoneticPr fontId="1" type="noConversion"/>
  </si>
  <si>
    <t>Excel IFS函数解析</t>
    <phoneticPr fontId="1" type="noConversion"/>
  </si>
  <si>
    <t>10000&gt;=X&gt;0</t>
    <phoneticPr fontId="1" type="noConversion"/>
  </si>
  <si>
    <t>X&gt;40000</t>
    <phoneticPr fontId="1" type="noConversion"/>
  </si>
  <si>
    <t>40000&gt;=X&gt;30000</t>
    <phoneticPr fontId="1" type="noConversion"/>
  </si>
  <si>
    <t>30000&gt;=X&gt;20000</t>
    <phoneticPr fontId="1" type="noConversion"/>
  </si>
  <si>
    <t>20000&gt;=X&gt;10000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</si>
</sst>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 tint="0.14999847407452621"/>
      <name val="微软雅黑"/>
      <family val="2"/>
      <charset val="134"/>
    </font>
    <font>
      <b/>
      <sz val="18"/>
      <color rgb="FF0070C0"/>
      <name val="微软雅黑"/>
      <family val="2"/>
      <charset val="134"/>
    </font>
    <font>
      <b/>
      <sz val="11"/>
      <color rgb="FF0070C0"/>
      <name val="微软雅黑"/>
      <family val="2"/>
      <charset val="134"/>
    </font>
    <font>
      <sz val="11"/>
      <color rgb="FF002060"/>
      <name val="微软雅黑"/>
      <family val="2"/>
      <charset val="134"/>
    </font>
    <font>
      <b/>
      <sz val="14"/>
      <color rgb="FF0070C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rgb="FF7030A0"/>
      <name val="微软雅黑"/>
      <family val="2"/>
      <charset val="134"/>
    </font>
    <font>
      <b/>
      <sz val="14"/>
      <color rgb="FF7030A0"/>
      <name val="微软雅黑"/>
      <family val="2"/>
      <charset val="134"/>
    </font>
    <font>
      <sz val="20"/>
      <color theme="1"/>
      <name val="阿里巴巴普惠体"/>
      <family val="1"/>
      <charset val="134"/>
    </font>
    <font>
      <sz val="11"/>
      <color theme="1"/>
      <name val="阿里巴巴普惠体"/>
      <family val="1"/>
      <charset val="134"/>
    </font>
    <font>
      <sz val="11"/>
      <color rgb="FF002060"/>
      <name val="阿里巴巴普惠体"/>
      <family val="1"/>
      <charset val="134"/>
    </font>
    <font>
      <b/>
      <sz val="11"/>
      <color theme="1" tint="0.14999847407452621"/>
      <name val="阿里巴巴普惠体"/>
      <family val="1"/>
      <charset val="134"/>
    </font>
    <font>
      <b/>
      <sz val="14"/>
      <color rgb="FF0070C0"/>
      <name val="阿里巴巴普惠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medium">
        <color theme="8" tint="-0.499984740745262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</borders>
  <cellStyleXfs count="3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8" fillId="0" borderId="6" xfId="2" applyBorder="1" applyAlignment="1">
      <alignment horizontal="center" vertical="center"/>
    </xf>
    <xf numFmtId="0" fontId="9" fillId="0" borderId="8" xfId="2" applyFont="1" applyBorder="1" applyAlignment="1">
      <alignment horizontal="center" vertical="center"/>
    </xf>
    <xf numFmtId="0" fontId="8" fillId="0" borderId="0" xfId="2">
      <alignment vertical="center"/>
    </xf>
    <xf numFmtId="0" fontId="8" fillId="0" borderId="8" xfId="2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7" fillId="0" borderId="7" xfId="2" applyFont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center"/>
    </xf>
    <xf numFmtId="9" fontId="7" fillId="0" borderId="7" xfId="1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10" fillId="0" borderId="0" xfId="0" applyFont="1">
      <alignment vertical="center"/>
    </xf>
    <xf numFmtId="0" fontId="8" fillId="0" borderId="6" xfId="2" applyNumberFormat="1" applyBorder="1" applyAlignment="1">
      <alignment horizontal="center" vertical="center"/>
    </xf>
    <xf numFmtId="9" fontId="8" fillId="0" borderId="6" xfId="1" applyFont="1" applyBorder="1" applyAlignment="1">
      <alignment horizontal="center" vertical="center"/>
    </xf>
    <xf numFmtId="9" fontId="8" fillId="0" borderId="6" xfId="1" applyFont="1" applyBorder="1">
      <alignment vertical="center"/>
    </xf>
    <xf numFmtId="0" fontId="8" fillId="0" borderId="8" xfId="2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1" fillId="0" borderId="0" xfId="0" applyFont="1">
      <alignment vertical="center"/>
    </xf>
    <xf numFmtId="0" fontId="12" fillId="0" borderId="5" xfId="0" applyFont="1" applyBorder="1">
      <alignment vertical="center"/>
    </xf>
    <xf numFmtId="0" fontId="13" fillId="0" borderId="5" xfId="0" applyFont="1" applyBorder="1">
      <alignment vertical="center"/>
    </xf>
    <xf numFmtId="0" fontId="13" fillId="0" borderId="0" xfId="0" applyFont="1">
      <alignment vertical="center"/>
    </xf>
    <xf numFmtId="0" fontId="14" fillId="0" borderId="2" xfId="0" applyFont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16" fillId="0" borderId="0" xfId="0" applyFont="1">
      <alignment vertical="center"/>
    </xf>
    <xf numFmtId="0" fontId="0" fillId="0" borderId="3" xfId="0" applyBorder="1" applyAlignment="1">
      <alignment horizontal="center" vertical="center" wrapText="1"/>
    </xf>
  </cellXfs>
  <cellStyles count="3">
    <cellStyle name="百分比" xfId="1" builtinId="5"/>
    <cellStyle name="常规" xfId="0" builtinId="0"/>
    <cellStyle name="常规 2" xfId="2" xr:uid="{CAADE46F-A0F9-4166-A0DE-4CA675CA52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E043-479D-4724-A072-4A1BACF8D8FA}">
  <dimension ref="A1:I6"/>
  <sheetViews>
    <sheetView showGridLines="0" tabSelected="1" zoomScale="130" zoomScaleNormal="130" workbookViewId="0">
      <selection activeCell="L5" sqref="L5"/>
    </sheetView>
  </sheetViews>
  <sheetFormatPr defaultRowHeight="16.5" x14ac:dyDescent="0.3"/>
  <cols>
    <col min="1" max="1" width="6.6640625" customWidth="1"/>
    <col min="2" max="6" width="6.6640625" hidden="1" customWidth="1"/>
    <col min="7" max="7" width="7.5546875" customWidth="1"/>
    <col min="8" max="9" width="7.6640625" customWidth="1"/>
  </cols>
  <sheetData>
    <row r="1" spans="1:9" ht="21" x14ac:dyDescent="0.3">
      <c r="A1" s="30" t="s">
        <v>51</v>
      </c>
    </row>
    <row r="3" spans="1:9" ht="21" x14ac:dyDescent="0.3">
      <c r="A3" s="13" t="s">
        <v>35</v>
      </c>
      <c r="B3" s="15" t="s">
        <v>23</v>
      </c>
      <c r="C3" s="15" t="s">
        <v>24</v>
      </c>
      <c r="D3" s="15" t="s">
        <v>36</v>
      </c>
      <c r="E3" s="15" t="s">
        <v>37</v>
      </c>
      <c r="F3" s="15" t="s">
        <v>38</v>
      </c>
      <c r="G3" s="15" t="s">
        <v>25</v>
      </c>
      <c r="H3" s="15" t="s">
        <v>39</v>
      </c>
      <c r="I3" s="15" t="s">
        <v>39</v>
      </c>
    </row>
    <row r="4" spans="1:9" ht="21" x14ac:dyDescent="0.3">
      <c r="A4" s="13" t="s">
        <v>29</v>
      </c>
      <c r="B4" s="15">
        <v>92</v>
      </c>
      <c r="C4" s="15">
        <v>66</v>
      </c>
      <c r="D4" s="15">
        <v>76</v>
      </c>
      <c r="E4" s="15">
        <v>76</v>
      </c>
      <c r="F4" s="15">
        <v>81</v>
      </c>
      <c r="G4" s="15">
        <v>55</v>
      </c>
      <c r="H4" s="28" t="str">
        <f>IF(G4&gt;=90,"A",IF(G4&gt;=70,"B","C"))</f>
        <v>C</v>
      </c>
      <c r="I4" s="29" t="str" cm="1">
        <f t="array" ref="I4">IFERROR(_xlfn.IFS(G4&gt;=90,"A",G4&gt;=70,"B"),"C")</f>
        <v>C</v>
      </c>
    </row>
    <row r="5" spans="1:9" ht="21" x14ac:dyDescent="0.3">
      <c r="A5" s="13" t="s">
        <v>27</v>
      </c>
      <c r="B5" s="15">
        <v>97</v>
      </c>
      <c r="C5" s="15">
        <v>98</v>
      </c>
      <c r="D5" s="15">
        <v>88</v>
      </c>
      <c r="E5" s="15">
        <v>97</v>
      </c>
      <c r="F5" s="15">
        <v>78</v>
      </c>
      <c r="G5" s="15">
        <f t="shared" ref="G5:G6" si="0">AVERAGE(B5:F5)</f>
        <v>91.6</v>
      </c>
      <c r="H5" s="28" t="str">
        <f t="shared" ref="H5:H6" si="1">IF(G5&gt;=90,"A",IF(G5&gt;=70,"B","C"))</f>
        <v>A</v>
      </c>
      <c r="I5" s="29" t="str" cm="1">
        <f t="array" ref="I5">IFERROR(_xlfn.IFS(G5&gt;=90,"A",G5&gt;=70,"B"),"C")</f>
        <v>A</v>
      </c>
    </row>
    <row r="6" spans="1:9" ht="21" x14ac:dyDescent="0.3">
      <c r="A6" s="13" t="s">
        <v>26</v>
      </c>
      <c r="B6" s="15">
        <v>90</v>
      </c>
      <c r="C6" s="15">
        <v>90</v>
      </c>
      <c r="D6" s="15">
        <v>90</v>
      </c>
      <c r="E6" s="15">
        <v>80</v>
      </c>
      <c r="F6" s="15">
        <v>77</v>
      </c>
      <c r="G6" s="15">
        <f t="shared" si="0"/>
        <v>85.4</v>
      </c>
      <c r="H6" s="28" t="str">
        <f t="shared" si="1"/>
        <v>B</v>
      </c>
      <c r="I6" s="29" t="str" cm="1">
        <f t="array" ref="I6">IFERROR(_xlfn.IFS(G6&gt;=90,"A",G6&gt;=70,"B"),"C")</f>
        <v>B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00EE-3DB1-408A-A842-8F7A1F72FC5D}">
  <dimension ref="A1:J16"/>
  <sheetViews>
    <sheetView showGridLines="0" zoomScale="115" zoomScaleNormal="115" workbookViewId="0">
      <selection activeCell="D11" sqref="D11"/>
    </sheetView>
  </sheetViews>
  <sheetFormatPr defaultColWidth="8.88671875" defaultRowHeight="16.5" x14ac:dyDescent="0.3"/>
  <cols>
    <col min="1" max="1" width="4.88671875" style="1" bestFit="1" customWidth="1"/>
    <col min="2" max="2" width="6.5546875" style="1" bestFit="1" customWidth="1"/>
    <col min="3" max="3" width="21.44140625" style="1" customWidth="1"/>
    <col min="4" max="4" width="22.109375" style="1" bestFit="1" customWidth="1"/>
    <col min="5" max="5" width="24.109375" style="1" customWidth="1"/>
    <col min="6" max="6" width="20.5546875" style="1" customWidth="1"/>
    <col min="7" max="10" width="8.88671875" style="1"/>
    <col min="11" max="16384" width="8.88671875" style="2"/>
  </cols>
  <sheetData>
    <row r="1" spans="1:6" ht="22.5" customHeight="1" x14ac:dyDescent="0.4">
      <c r="A1" s="11" t="s">
        <v>15</v>
      </c>
      <c r="B1" s="3"/>
      <c r="C1" s="3"/>
      <c r="D1" s="4"/>
    </row>
    <row r="2" spans="1:6" x14ac:dyDescent="0.3">
      <c r="A2" s="5"/>
      <c r="B2" s="5"/>
    </row>
    <row r="3" spans="1:6" x14ac:dyDescent="0.3">
      <c r="A3" s="38" t="s">
        <v>16</v>
      </c>
      <c r="B3" s="38"/>
      <c r="C3" s="10">
        <v>15000</v>
      </c>
      <c r="D3" s="10">
        <v>15000</v>
      </c>
      <c r="E3" s="10">
        <v>15000</v>
      </c>
      <c r="F3" s="10">
        <v>20000</v>
      </c>
    </row>
    <row r="4" spans="1:6" x14ac:dyDescent="0.3">
      <c r="A4" s="38"/>
      <c r="B4" s="38"/>
      <c r="C4" s="10" t="s">
        <v>17</v>
      </c>
      <c r="D4" s="10">
        <v>20000</v>
      </c>
      <c r="E4" s="10">
        <v>20000</v>
      </c>
      <c r="F4" s="10">
        <v>15000</v>
      </c>
    </row>
    <row r="5" spans="1:6" x14ac:dyDescent="0.3">
      <c r="A5" s="38"/>
      <c r="B5" s="38"/>
      <c r="C5" s="10"/>
      <c r="D5" s="10" t="s">
        <v>18</v>
      </c>
      <c r="E5" s="10" t="s">
        <v>18</v>
      </c>
      <c r="F5" s="10"/>
    </row>
    <row r="6" spans="1:6" x14ac:dyDescent="0.3">
      <c r="A6" s="38"/>
      <c r="B6" s="38"/>
      <c r="C6" s="10"/>
      <c r="D6" s="10"/>
      <c r="E6" s="10" t="s">
        <v>19</v>
      </c>
      <c r="F6" s="10"/>
    </row>
    <row r="7" spans="1:6" ht="45" x14ac:dyDescent="0.3">
      <c r="A7" s="8" t="s">
        <v>0</v>
      </c>
      <c r="B7" s="8" t="s">
        <v>9</v>
      </c>
      <c r="C7" s="9" t="s">
        <v>11</v>
      </c>
      <c r="D7" s="9" t="s">
        <v>12</v>
      </c>
      <c r="E7" s="9" t="s">
        <v>13</v>
      </c>
      <c r="F7" s="9" t="s">
        <v>14</v>
      </c>
    </row>
    <row r="8" spans="1:6" x14ac:dyDescent="0.3">
      <c r="A8" s="6" t="s">
        <v>10</v>
      </c>
      <c r="B8" s="6">
        <v>11649</v>
      </c>
      <c r="C8" s="7" t="str">
        <f>IF(B8&gt;$C$3,$C$4,"")</f>
        <v/>
      </c>
      <c r="D8" s="7" t="str">
        <f>IF(AND(B8&gt;$D$3,B8&lt;$D$4),$D$5,"")</f>
        <v/>
      </c>
      <c r="E8" s="7" t="str">
        <f>IF(AND(B8&gt;$E$3,B8&lt;$E$4),$E$5,IF(B8&gt;=$E$4,$E$6,""))</f>
        <v/>
      </c>
      <c r="F8" s="7" t="str">
        <f>IF(OR(B8&gt;=$F$3,B8&lt;=$F$4),A8&amp;B8,"")</f>
        <v>小何11649</v>
      </c>
    </row>
    <row r="9" spans="1:6" x14ac:dyDescent="0.3">
      <c r="A9" s="6" t="s">
        <v>1</v>
      </c>
      <c r="B9" s="6">
        <v>7718</v>
      </c>
      <c r="C9" s="7" t="str">
        <f t="shared" ref="C9:C16" si="0">IF(B9&gt;$C$3,$C$4,"")</f>
        <v/>
      </c>
      <c r="D9" s="7" t="str">
        <f t="shared" ref="D9:D16" si="1">IF(AND(B9&gt;$D$3,B9&lt;$D$4),$D$5,"")</f>
        <v/>
      </c>
      <c r="E9" s="7" t="str">
        <f t="shared" ref="E9:E16" si="2">IF(AND(B9&gt;$E$3,B9&lt;$E$4),$E$5,IF(B9&gt;=$E$4,$E$6,""))</f>
        <v/>
      </c>
      <c r="F9" s="7" t="str">
        <f t="shared" ref="F9:F16" si="3">IF(OR(B9&gt;=$F$3,B9&lt;=$F$4),A9&amp;B9,"")</f>
        <v>小明7718</v>
      </c>
    </row>
    <row r="10" spans="1:6" x14ac:dyDescent="0.3">
      <c r="A10" s="6" t="s">
        <v>2</v>
      </c>
      <c r="B10" s="6">
        <v>15033</v>
      </c>
      <c r="C10" s="7" t="str">
        <f t="shared" si="0"/>
        <v>合格</v>
      </c>
      <c r="D10" s="7" t="str">
        <f t="shared" si="1"/>
        <v>优秀</v>
      </c>
      <c r="E10" s="7" t="str">
        <f t="shared" si="2"/>
        <v>优秀</v>
      </c>
      <c r="F10" s="7" t="str">
        <f t="shared" si="3"/>
        <v/>
      </c>
    </row>
    <row r="11" spans="1:6" x14ac:dyDescent="0.3">
      <c r="A11" s="6" t="s">
        <v>3</v>
      </c>
      <c r="B11" s="6">
        <v>18701</v>
      </c>
      <c r="C11" s="7" t="str">
        <f t="shared" si="0"/>
        <v>合格</v>
      </c>
      <c r="D11" s="7" t="str">
        <f t="shared" si="1"/>
        <v>优秀</v>
      </c>
      <c r="E11" s="7" t="str">
        <f t="shared" si="2"/>
        <v>优秀</v>
      </c>
      <c r="F11" s="7" t="str">
        <f t="shared" si="3"/>
        <v/>
      </c>
    </row>
    <row r="12" spans="1:6" x14ac:dyDescent="0.3">
      <c r="A12" s="6" t="s">
        <v>4</v>
      </c>
      <c r="B12" s="6">
        <v>17990</v>
      </c>
      <c r="C12" s="7" t="str">
        <f t="shared" si="0"/>
        <v>合格</v>
      </c>
      <c r="D12" s="7" t="str">
        <f t="shared" si="1"/>
        <v>优秀</v>
      </c>
      <c r="E12" s="7" t="str">
        <f t="shared" si="2"/>
        <v>优秀</v>
      </c>
      <c r="F12" s="7" t="str">
        <f t="shared" si="3"/>
        <v/>
      </c>
    </row>
    <row r="13" spans="1:6" x14ac:dyDescent="0.3">
      <c r="A13" s="6" t="s">
        <v>5</v>
      </c>
      <c r="B13" s="6">
        <v>11022</v>
      </c>
      <c r="C13" s="7" t="str">
        <f t="shared" si="0"/>
        <v/>
      </c>
      <c r="D13" s="7" t="str">
        <f t="shared" si="1"/>
        <v/>
      </c>
      <c r="E13" s="7" t="str">
        <f t="shared" si="2"/>
        <v/>
      </c>
      <c r="F13" s="7" t="str">
        <f t="shared" si="3"/>
        <v>小李11022</v>
      </c>
    </row>
    <row r="14" spans="1:6" x14ac:dyDescent="0.3">
      <c r="A14" s="6" t="s">
        <v>6</v>
      </c>
      <c r="B14" s="6">
        <v>17760</v>
      </c>
      <c r="C14" s="7" t="str">
        <f t="shared" si="0"/>
        <v>合格</v>
      </c>
      <c r="D14" s="7" t="str">
        <f t="shared" si="1"/>
        <v>优秀</v>
      </c>
      <c r="E14" s="7" t="str">
        <f t="shared" si="2"/>
        <v>优秀</v>
      </c>
      <c r="F14" s="7" t="str">
        <f t="shared" si="3"/>
        <v/>
      </c>
    </row>
    <row r="15" spans="1:6" x14ac:dyDescent="0.3">
      <c r="A15" s="6" t="s">
        <v>7</v>
      </c>
      <c r="B15" s="6">
        <v>30400</v>
      </c>
      <c r="C15" s="7" t="str">
        <f t="shared" si="0"/>
        <v>合格</v>
      </c>
      <c r="D15" s="7" t="str">
        <f t="shared" si="1"/>
        <v/>
      </c>
      <c r="E15" s="7" t="str">
        <f t="shared" si="2"/>
        <v>杰出</v>
      </c>
      <c r="F15" s="7" t="str">
        <f t="shared" si="3"/>
        <v>小孙30400</v>
      </c>
    </row>
    <row r="16" spans="1:6" x14ac:dyDescent="0.3">
      <c r="A16" s="6" t="s">
        <v>8</v>
      </c>
      <c r="B16" s="6">
        <v>20400</v>
      </c>
      <c r="C16" s="7" t="str">
        <f t="shared" si="0"/>
        <v>合格</v>
      </c>
      <c r="D16" s="7" t="str">
        <f t="shared" si="1"/>
        <v/>
      </c>
      <c r="E16" s="7" t="str">
        <f t="shared" si="2"/>
        <v>杰出</v>
      </c>
      <c r="F16" s="7" t="str">
        <f t="shared" si="3"/>
        <v>小钱20400</v>
      </c>
    </row>
  </sheetData>
  <mergeCells count="1">
    <mergeCell ref="A3:B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7EF7-642B-422A-8723-46AA49F78A4B}">
  <dimension ref="A1:F12"/>
  <sheetViews>
    <sheetView showGridLines="0" zoomScale="170" zoomScaleNormal="170" workbookViewId="0">
      <selection activeCell="C9" sqref="C9"/>
    </sheetView>
  </sheetViews>
  <sheetFormatPr defaultRowHeight="17.25" x14ac:dyDescent="0.3"/>
  <cols>
    <col min="1" max="1" width="5.33203125" style="33" customWidth="1"/>
    <col min="2" max="2" width="8.33203125" style="33" customWidth="1"/>
    <col min="3" max="3" width="16.33203125" style="33" customWidth="1"/>
    <col min="4" max="4" width="17.21875" style="33" customWidth="1"/>
    <col min="5" max="5" width="19.5546875" style="33" customWidth="1"/>
    <col min="6" max="6" width="17.44140625" style="33" customWidth="1"/>
    <col min="7" max="16384" width="8.88671875" style="33"/>
  </cols>
  <sheetData>
    <row r="1" spans="1:6" ht="30" thickBot="1" x14ac:dyDescent="0.35">
      <c r="A1" s="31" t="s">
        <v>21</v>
      </c>
      <c r="B1" s="32"/>
      <c r="C1" s="32"/>
      <c r="D1" s="37" t="s">
        <v>20</v>
      </c>
    </row>
    <row r="3" spans="1:6" ht="48.75" customHeight="1" x14ac:dyDescent="0.3">
      <c r="A3" s="34" t="s">
        <v>0</v>
      </c>
      <c r="B3" s="34" t="s">
        <v>9</v>
      </c>
      <c r="C3" s="35" t="s">
        <v>11</v>
      </c>
      <c r="D3" s="35" t="s">
        <v>12</v>
      </c>
      <c r="E3" s="35" t="s">
        <v>13</v>
      </c>
      <c r="F3" s="35" t="s">
        <v>14</v>
      </c>
    </row>
    <row r="4" spans="1:6" x14ac:dyDescent="0.3">
      <c r="A4" s="34" t="s">
        <v>10</v>
      </c>
      <c r="B4" s="34">
        <v>11649</v>
      </c>
      <c r="C4" s="36" t="str" cm="1">
        <f t="array" ref="C4">IFERROR(_xlfn.IFS(B4&gt;15000,"合格"),"")</f>
        <v/>
      </c>
      <c r="D4" s="36" t="str" cm="1">
        <f t="array" ref="D4">IFERROR(_xlfn.IFS(AND(B4&gt;15000,B4&lt;20000),"优秀"),"")</f>
        <v/>
      </c>
      <c r="E4" s="36" t="str" cm="1">
        <f t="array" ref="E4">IFERROR(_xlfn.IFS(AND(B4&gt;15000,B4&lt;20000),"优秀",B4&gt;=20000,"杰出"),"")</f>
        <v/>
      </c>
      <c r="F4" s="36" t="str" cm="1">
        <f t="array" ref="F4">IFERROR(_xlfn.IFS(OR(B4&gt;=20000,B4&lt;=15000),A4&amp;B4),"")</f>
        <v>小何11649</v>
      </c>
    </row>
    <row r="5" spans="1:6" x14ac:dyDescent="0.3">
      <c r="A5" s="34" t="s">
        <v>1</v>
      </c>
      <c r="B5" s="34">
        <v>7718</v>
      </c>
      <c r="C5" s="36" t="str" cm="1">
        <f t="array" ref="C5">IFERROR(_xlfn.IFS(B5&gt;15000,"合格"),"")</f>
        <v/>
      </c>
      <c r="D5" s="36" t="str" cm="1">
        <f t="array" ref="D5">IFERROR(_xlfn.IFS(AND(B5&gt;15000,B5&lt;20000),"优秀"),"")</f>
        <v/>
      </c>
      <c r="E5" s="36" t="str" cm="1">
        <f t="array" ref="E5">IFERROR(_xlfn.IFS(AND(B5&gt;15000,B5&lt;20000),"优秀",B5&gt;=20000,"杰出"),"")</f>
        <v/>
      </c>
      <c r="F5" s="36" t="str" cm="1">
        <f t="array" ref="F5">IFERROR(_xlfn.IFS(OR(B5&gt;=20000,B5&lt;=15000),A5&amp;B5),"")</f>
        <v>小明7718</v>
      </c>
    </row>
    <row r="6" spans="1:6" x14ac:dyDescent="0.3">
      <c r="A6" s="34" t="s">
        <v>2</v>
      </c>
      <c r="B6" s="34">
        <v>15033</v>
      </c>
      <c r="C6" s="36" t="str" cm="1">
        <f t="array" ref="C6">IFERROR(_xlfn.IFS(B6&gt;15000,"合格"),"")</f>
        <v>合格</v>
      </c>
      <c r="D6" s="36" t="str" cm="1">
        <f t="array" ref="D6">IFERROR(_xlfn.IFS(AND(B6&gt;15000,B6&lt;20000),"优秀"),"")</f>
        <v>优秀</v>
      </c>
      <c r="E6" s="36" t="str" cm="1">
        <f t="array" ref="E6">IFERROR(_xlfn.IFS(AND(B6&gt;15000,B6&lt;20000),"优秀",B6&gt;=20000,"杰出"),"")</f>
        <v>优秀</v>
      </c>
      <c r="F6" s="36" t="str" cm="1">
        <f t="array" ref="F6">IFERROR(_xlfn.IFS(OR(B6&gt;=20000,B6&lt;=15000),A6&amp;B6),"")</f>
        <v/>
      </c>
    </row>
    <row r="7" spans="1:6" x14ac:dyDescent="0.3">
      <c r="A7" s="34" t="s">
        <v>3</v>
      </c>
      <c r="B7" s="34">
        <v>18701</v>
      </c>
      <c r="C7" s="36" t="str" cm="1">
        <f t="array" ref="C7">IFERROR(_xlfn.IFS(B7&gt;15000,"合格"),"")</f>
        <v>合格</v>
      </c>
      <c r="D7" s="36" t="str" cm="1">
        <f t="array" ref="D7">IFERROR(_xlfn.IFS(AND(B7&gt;15000,B7&lt;20000),"优秀"),"")</f>
        <v>优秀</v>
      </c>
      <c r="E7" s="36" t="str" cm="1">
        <f t="array" ref="E7">IFERROR(_xlfn.IFS(AND(B7&gt;15000,B7&lt;20000),"优秀",B7&gt;=20000,"杰出"),"")</f>
        <v>优秀</v>
      </c>
      <c r="F7" s="36" t="str" cm="1">
        <f t="array" ref="F7">IFERROR(_xlfn.IFS(OR(B7&gt;=20000,B7&lt;=15000),A7&amp;B7),"")</f>
        <v/>
      </c>
    </row>
    <row r="8" spans="1:6" x14ac:dyDescent="0.3">
      <c r="A8" s="34" t="s">
        <v>4</v>
      </c>
      <c r="B8" s="34">
        <v>17990</v>
      </c>
      <c r="C8" s="36" t="str" cm="1">
        <f t="array" ref="C8">IFERROR(_xlfn.IFS(B8&gt;15000,"合格"),"")</f>
        <v>合格</v>
      </c>
      <c r="D8" s="36" t="str" cm="1">
        <f t="array" ref="D8">IFERROR(_xlfn.IFS(AND(B8&gt;15000,B8&lt;20000),"优秀"),"")</f>
        <v>优秀</v>
      </c>
      <c r="E8" s="36" t="str" cm="1">
        <f t="array" ref="E8">IFERROR(_xlfn.IFS(AND(B8&gt;15000,B8&lt;20000),"优秀",B8&gt;=20000,"杰出"),"")</f>
        <v>优秀</v>
      </c>
      <c r="F8" s="36" t="str" cm="1">
        <f t="array" ref="F8">IFERROR(_xlfn.IFS(OR(B8&gt;=20000,B8&lt;=15000),A8&amp;B8),"")</f>
        <v/>
      </c>
    </row>
    <row r="9" spans="1:6" x14ac:dyDescent="0.3">
      <c r="A9" s="34" t="s">
        <v>5</v>
      </c>
      <c r="B9" s="34">
        <v>11022</v>
      </c>
      <c r="C9" s="36" t="str" cm="1">
        <f t="array" ref="C9">IFERROR(_xlfn.IFS(B9&gt;15000,"合格"),"")</f>
        <v/>
      </c>
      <c r="D9" s="36" t="str" cm="1">
        <f t="array" ref="D9">IFERROR(_xlfn.IFS(AND(B9&gt;15000,B9&lt;20000),"优秀"),"")</f>
        <v/>
      </c>
      <c r="E9" s="36" t="str" cm="1">
        <f t="array" ref="E9">IFERROR(_xlfn.IFS(AND(B9&gt;15000,B9&lt;20000),"优秀",B9&gt;=20000,"杰出"),"")</f>
        <v/>
      </c>
      <c r="F9" s="36" t="str" cm="1">
        <f t="array" ref="F9">IFERROR(_xlfn.IFS(OR(B9&gt;=20000,B9&lt;=15000),A9&amp;B9),"")</f>
        <v>小李11022</v>
      </c>
    </row>
    <row r="10" spans="1:6" x14ac:dyDescent="0.3">
      <c r="A10" s="34" t="s">
        <v>6</v>
      </c>
      <c r="B10" s="34">
        <v>17760</v>
      </c>
      <c r="C10" s="36" t="str" cm="1">
        <f t="array" ref="C10">IFERROR(_xlfn.IFS(B10&gt;15000,"合格"),"")</f>
        <v>合格</v>
      </c>
      <c r="D10" s="36" t="str" cm="1">
        <f t="array" ref="D10">IFERROR(_xlfn.IFS(AND(B10&gt;15000,B10&lt;20000),"优秀"),"")</f>
        <v>优秀</v>
      </c>
      <c r="E10" s="36" t="str" cm="1">
        <f t="array" ref="E10">IFERROR(_xlfn.IFS(AND(B10&gt;15000,B10&lt;20000),"优秀",B10&gt;=20000,"杰出"),"")</f>
        <v>优秀</v>
      </c>
      <c r="F10" s="36" t="str" cm="1">
        <f t="array" ref="F10">IFERROR(_xlfn.IFS(OR(B10&gt;=20000,B10&lt;=15000),A10&amp;B10),"")</f>
        <v/>
      </c>
    </row>
    <row r="11" spans="1:6" x14ac:dyDescent="0.3">
      <c r="A11" s="34" t="s">
        <v>7</v>
      </c>
      <c r="B11" s="34">
        <v>30400</v>
      </c>
      <c r="C11" s="36" t="str" cm="1">
        <f t="array" ref="C11">IFERROR(_xlfn.IFS(B11&gt;15000,"合格"),"")</f>
        <v>合格</v>
      </c>
      <c r="D11" s="36" t="str" cm="1">
        <f t="array" ref="D11">IFERROR(_xlfn.IFS(AND(B11&gt;15000,B11&lt;20000),"优秀"),"")</f>
        <v/>
      </c>
      <c r="E11" s="36" t="str" cm="1">
        <f t="array" ref="E11">IFERROR(_xlfn.IFS(AND(B11&gt;15000,B11&lt;20000),"优秀",B11&gt;=20000,"杰出"),"")</f>
        <v>杰出</v>
      </c>
      <c r="F11" s="36" t="str" cm="1">
        <f t="array" ref="F11">IFERROR(_xlfn.IFS(OR(B11&gt;=20000,B11&lt;=15000),A11&amp;B11),"")</f>
        <v>小孙30400</v>
      </c>
    </row>
    <row r="12" spans="1:6" x14ac:dyDescent="0.3">
      <c r="A12" s="34" t="s">
        <v>8</v>
      </c>
      <c r="B12" s="34">
        <v>20400</v>
      </c>
      <c r="C12" s="36" t="str" cm="1">
        <f t="array" ref="C12">IFERROR(_xlfn.IFS(B12&gt;15000,"合格"),"")</f>
        <v>合格</v>
      </c>
      <c r="D12" s="36" t="str" cm="1">
        <f t="array" ref="D12">IFERROR(_xlfn.IFS(AND(B12&gt;15000,B12&lt;20000),"优秀"),"")</f>
        <v/>
      </c>
      <c r="E12" s="36" t="str" cm="1">
        <f t="array" ref="E12">IFERROR(_xlfn.IFS(AND(B12&gt;15000,B12&lt;20000),"优秀",B12&gt;=20000,"杰出"),"")</f>
        <v>杰出</v>
      </c>
      <c r="F12" s="36" t="str" cm="1">
        <f t="array" ref="F12">IFERROR(_xlfn.IFS(OR(B12&gt;=20000,B12&lt;=15000),A12&amp;B12),"")</f>
        <v>小钱20400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7885-C082-4DB9-B9D5-903FDC5DA903}">
  <dimension ref="A1:I17"/>
  <sheetViews>
    <sheetView showGridLines="0" zoomScale="115" zoomScaleNormal="115" workbookViewId="0">
      <selection activeCell="E8" sqref="E8"/>
    </sheetView>
  </sheetViews>
  <sheetFormatPr defaultRowHeight="16.5" x14ac:dyDescent="0.3"/>
  <cols>
    <col min="2" max="2" width="10.44140625" bestFit="1" customWidth="1"/>
    <col min="3" max="5" width="13.5546875" customWidth="1"/>
    <col min="6" max="6" width="10.109375" customWidth="1"/>
    <col min="7" max="7" width="10.33203125" customWidth="1"/>
    <col min="8" max="8" width="20.88671875" customWidth="1"/>
    <col min="9" max="9" width="16.33203125" bestFit="1" customWidth="1"/>
  </cols>
  <sheetData>
    <row r="1" spans="1:9" ht="20.25" x14ac:dyDescent="0.3">
      <c r="A1" s="16" t="s">
        <v>22</v>
      </c>
      <c r="B1" s="16" t="s">
        <v>9</v>
      </c>
      <c r="C1" s="16" t="s">
        <v>48</v>
      </c>
      <c r="D1" s="16" t="s">
        <v>49</v>
      </c>
      <c r="E1" s="17"/>
    </row>
    <row r="2" spans="1:9" ht="20.25" x14ac:dyDescent="0.3">
      <c r="A2" s="12" t="s">
        <v>27</v>
      </c>
      <c r="B2" s="25">
        <v>10000</v>
      </c>
      <c r="C2" s="26">
        <f>VLOOKUP(B2,$F$5:$G$9,2)</f>
        <v>0.05</v>
      </c>
      <c r="D2" s="27" cm="1">
        <f t="array" ref="D2">_xlfn.IFS(B2&gt;$F$17,$G$17,B2&gt;$F$16,$G$16,B2&gt;$F$15,$G$15,B2&gt;$F$14,$G$14,B2&gt;$F$13,$G$13)</f>
        <v>0.02</v>
      </c>
      <c r="E2" s="14"/>
    </row>
    <row r="3" spans="1:9" ht="20.25" x14ac:dyDescent="0.3">
      <c r="A3" s="12" t="s">
        <v>28</v>
      </c>
      <c r="B3" s="25">
        <v>43002</v>
      </c>
      <c r="C3" s="26">
        <f t="shared" ref="C3:C9" si="0">VLOOKUP(B3,$F$5:$G$9,2)</f>
        <v>0.1</v>
      </c>
      <c r="D3" s="27" cm="1">
        <f t="array" ref="D3">_xlfn.IFS(B3&gt;$F$17,$G$17,B3&gt;$F$16,$G$16,B3&gt;$F$15,$G$15,B3&gt;$F$14,$G$14,B3&gt;$F$13,$G$13)</f>
        <v>0.1</v>
      </c>
      <c r="E3" s="14"/>
    </row>
    <row r="4" spans="1:9" ht="20.25" x14ac:dyDescent="0.3">
      <c r="A4" s="12" t="s">
        <v>29</v>
      </c>
      <c r="B4" s="25">
        <v>20000</v>
      </c>
      <c r="C4" s="26">
        <f t="shared" si="0"/>
        <v>0.06</v>
      </c>
      <c r="D4" s="27" cm="1">
        <f t="array" ref="D4">_xlfn.IFS(B4&gt;$F$17,$G$17,B4&gt;$F$16,$G$16,B4&gt;$F$15,$G$15,B4&gt;$F$14,$G$14,B4&gt;$F$13,$G$13)</f>
        <v>0.05</v>
      </c>
      <c r="E4" s="14"/>
      <c r="F4" s="18" t="s">
        <v>9</v>
      </c>
      <c r="G4" s="19" t="s">
        <v>41</v>
      </c>
      <c r="H4" s="20" t="s">
        <v>40</v>
      </c>
      <c r="I4" s="21" t="s">
        <v>42</v>
      </c>
    </row>
    <row r="5" spans="1:9" ht="20.25" x14ac:dyDescent="0.3">
      <c r="A5" s="12" t="s">
        <v>30</v>
      </c>
      <c r="B5" s="25">
        <v>40001</v>
      </c>
      <c r="C5" s="26">
        <f t="shared" si="0"/>
        <v>0.1</v>
      </c>
      <c r="D5" s="27" cm="1">
        <f t="array" ref="D5">_xlfn.IFS(B5&gt;$F$17,$G$17,B5&gt;$F$16,$G$16,B5&gt;$F$15,$G$15,B5&gt;$F$14,$G$14,B5&gt;$F$13,$G$13)</f>
        <v>0.1</v>
      </c>
      <c r="E5" s="14"/>
      <c r="F5" s="20">
        <v>0</v>
      </c>
      <c r="G5" s="22">
        <v>0.02</v>
      </c>
      <c r="H5" s="23" t="str">
        <f>"大于等于"&amp;F5&amp;"小于"&amp;F6</f>
        <v>大于等于0小于10000</v>
      </c>
      <c r="I5" s="23" t="s">
        <v>43</v>
      </c>
    </row>
    <row r="6" spans="1:9" ht="20.25" x14ac:dyDescent="0.3">
      <c r="A6" s="12" t="s">
        <v>31</v>
      </c>
      <c r="B6" s="25">
        <v>27105</v>
      </c>
      <c r="C6" s="26">
        <f t="shared" si="0"/>
        <v>0.06</v>
      </c>
      <c r="D6" s="27" cm="1">
        <f t="array" ref="D6">_xlfn.IFS(B6&gt;$F$17,$G$17,B6&gt;$F$16,$G$16,B6&gt;$F$15,$G$15,B6&gt;$F$14,$G$14,B6&gt;$F$13,$G$13)</f>
        <v>0.06</v>
      </c>
      <c r="E6" s="14"/>
      <c r="F6" s="20">
        <v>10000</v>
      </c>
      <c r="G6" s="22">
        <v>0.05</v>
      </c>
      <c r="H6" s="23" t="str">
        <f t="shared" ref="H6:H8" si="1">"大于等于"&amp;F6&amp;"小于"&amp;F7</f>
        <v>大于等于10000小于20000</v>
      </c>
      <c r="I6" s="23" t="s">
        <v>44</v>
      </c>
    </row>
    <row r="7" spans="1:9" ht="20.25" x14ac:dyDescent="0.3">
      <c r="A7" s="12" t="s">
        <v>32</v>
      </c>
      <c r="B7" s="25">
        <v>22627</v>
      </c>
      <c r="C7" s="26">
        <f t="shared" si="0"/>
        <v>0.06</v>
      </c>
      <c r="D7" s="27" cm="1">
        <f t="array" ref="D7">_xlfn.IFS(B7&gt;$F$17,$G$17,B7&gt;$F$16,$G$16,B7&gt;$F$15,$G$15,B7&gt;$F$14,$G$14,B7&gt;$F$13,$G$13)</f>
        <v>0.06</v>
      </c>
      <c r="E7" s="14"/>
      <c r="F7" s="20">
        <v>20000</v>
      </c>
      <c r="G7" s="22">
        <v>0.06</v>
      </c>
      <c r="H7" s="23" t="str">
        <f t="shared" si="1"/>
        <v>大于等于20000小于30000</v>
      </c>
      <c r="I7" s="23" t="s">
        <v>45</v>
      </c>
    </row>
    <row r="8" spans="1:9" ht="20.25" x14ac:dyDescent="0.3">
      <c r="A8" s="12" t="s">
        <v>33</v>
      </c>
      <c r="B8" s="25">
        <v>24880</v>
      </c>
      <c r="C8" s="26">
        <f t="shared" si="0"/>
        <v>0.06</v>
      </c>
      <c r="D8" s="27" cm="1">
        <f t="array" ref="D8">_xlfn.IFS(B8&gt;$F$17,$G$17,B8&gt;$F$16,$G$16,B8&gt;$F$15,$G$15,B8&gt;$F$14,$G$14,B8&gt;$F$13,$G$13)</f>
        <v>0.06</v>
      </c>
      <c r="E8" s="14"/>
      <c r="F8" s="20">
        <v>30000</v>
      </c>
      <c r="G8" s="22">
        <v>0.08</v>
      </c>
      <c r="H8" s="23" t="str">
        <f t="shared" si="1"/>
        <v>大于等于30000小于40000</v>
      </c>
      <c r="I8" s="23" t="s">
        <v>46</v>
      </c>
    </row>
    <row r="9" spans="1:9" ht="20.25" x14ac:dyDescent="0.3">
      <c r="A9" s="12" t="s">
        <v>34</v>
      </c>
      <c r="B9" s="25">
        <v>31621</v>
      </c>
      <c r="C9" s="26">
        <f t="shared" si="0"/>
        <v>0.08</v>
      </c>
      <c r="D9" s="27" cm="1">
        <f t="array" ref="D9">_xlfn.IFS(B9&gt;$F$17,$G$17,B9&gt;$F$16,$G$16,B9&gt;$F$15,$G$15,B9&gt;$F$14,$G$14,B9&gt;$F$13,$G$13)</f>
        <v>0.08</v>
      </c>
      <c r="E9" s="14"/>
      <c r="F9" s="20">
        <v>40000</v>
      </c>
      <c r="G9" s="22">
        <v>0.1</v>
      </c>
      <c r="H9" s="23" t="str">
        <f>"大于等于"&amp;F9</f>
        <v>大于等于40000</v>
      </c>
      <c r="I9" s="23" t="s">
        <v>47</v>
      </c>
    </row>
    <row r="10" spans="1:9" x14ac:dyDescent="0.3">
      <c r="F10" s="24" t="s">
        <v>50</v>
      </c>
    </row>
    <row r="12" spans="1:9" x14ac:dyDescent="0.3">
      <c r="F12" s="18" t="s">
        <v>9</v>
      </c>
      <c r="G12" s="19" t="s">
        <v>41</v>
      </c>
      <c r="H12" s="20" t="s">
        <v>40</v>
      </c>
      <c r="I12" s="21" t="s">
        <v>42</v>
      </c>
    </row>
    <row r="13" spans="1:9" x14ac:dyDescent="0.3">
      <c r="F13" s="20">
        <v>0</v>
      </c>
      <c r="G13" s="22">
        <v>0.02</v>
      </c>
      <c r="H13" s="23" t="str">
        <f>"大于"&amp;F13&amp;"小于等于"&amp;F14</f>
        <v>大于0小于等于10000</v>
      </c>
      <c r="I13" s="23" t="s">
        <v>52</v>
      </c>
    </row>
    <row r="14" spans="1:9" x14ac:dyDescent="0.3">
      <c r="F14" s="20">
        <v>10000</v>
      </c>
      <c r="G14" s="22">
        <v>0.05</v>
      </c>
      <c r="H14" s="23" t="str">
        <f t="shared" ref="H14:H16" si="2">"大于"&amp;F14&amp;"小于等于"&amp;F15</f>
        <v>大于10000小于等于20000</v>
      </c>
      <c r="I14" s="23" t="s">
        <v>56</v>
      </c>
    </row>
    <row r="15" spans="1:9" x14ac:dyDescent="0.3">
      <c r="F15" s="20">
        <v>20000</v>
      </c>
      <c r="G15" s="22">
        <v>0.06</v>
      </c>
      <c r="H15" s="23" t="str">
        <f t="shared" si="2"/>
        <v>大于20000小于等于30000</v>
      </c>
      <c r="I15" s="23" t="s">
        <v>55</v>
      </c>
    </row>
    <row r="16" spans="1:9" x14ac:dyDescent="0.3">
      <c r="F16" s="20">
        <v>30000</v>
      </c>
      <c r="G16" s="22">
        <v>0.08</v>
      </c>
      <c r="H16" s="23" t="str">
        <f t="shared" si="2"/>
        <v>大于30000小于等于40000</v>
      </c>
      <c r="I16" s="23" t="s">
        <v>54</v>
      </c>
    </row>
    <row r="17" spans="6:9" x14ac:dyDescent="0.3">
      <c r="F17" s="20">
        <v>40000</v>
      </c>
      <c r="G17" s="22">
        <v>0.1</v>
      </c>
      <c r="H17" s="23" t="str">
        <f>"大于"&amp;F17</f>
        <v>大于40000</v>
      </c>
      <c r="I17" s="2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IFS解析</vt:lpstr>
      <vt:lpstr>IF函数搭配OR和AND</vt:lpstr>
      <vt:lpstr>IFS函数搭配用法</vt:lpstr>
      <vt:lpstr>对比近似匹配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XU</dc:creator>
  <cp:lastModifiedBy>xu james</cp:lastModifiedBy>
  <dcterms:created xsi:type="dcterms:W3CDTF">2019-06-08T07:37:09Z</dcterms:created>
  <dcterms:modified xsi:type="dcterms:W3CDTF">2021-11-11T10:22:42Z</dcterms:modified>
</cp:coreProperties>
</file>