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mayn\Desktop\"/>
    </mc:Choice>
  </mc:AlternateContent>
  <xr:revisionPtr revIDLastSave="0" documentId="13_ncr:1_{DC417BF7-3DD7-499B-B30C-DCD1A5EBA0E5}" xr6:coauthVersionLast="47" xr6:coauthVersionMax="47" xr10:uidLastSave="{00000000-0000-0000-0000-000000000000}"/>
  <bookViews>
    <workbookView xWindow="4740" yWindow="0" windowWidth="24105" windowHeight="13605" activeTab="1" xr2:uid="{E4A1E47E-C509-4A04-BEEE-18A18F49929E}"/>
  </bookViews>
  <sheets>
    <sheet name="Sheet1" sheetId="1" r:id="rId1"/>
    <sheet name="Sheet2" sheetId="2" r:id="rId2"/>
    <sheet name="Sheet3" sheetId="3" r:id="rId3"/>
  </sheets>
  <definedNames>
    <definedName name="标签">OFFSET(Sheet2!$M$17,,,COUNTA(Sheet2!$E$17:$E$50))</definedName>
    <definedName name="进行中">OFFSET(Sheet2!$K$17,,,COUNTA(Sheet2!$E$17:$E$50))</definedName>
    <definedName name="开始时间">OFFSET(Sheet2!$F$17,,,COUNTA(Sheet2!$E$17:$E$50))</definedName>
    <definedName name="任务活动">OFFSET(Sheet2!$E$17,,,COUNTA(Sheet2!$E$17:$E$50))</definedName>
    <definedName name="完成">OFFSET(Sheet2!$J$17,,,COUNTA(Sheet2!$E$17:$E$50))</definedName>
    <definedName name="未完成">OFFSET(Sheet2!$L$17,,,COUNTA(Sheet2!$E$17:$E$50))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8" i="2" l="1" a="1"/>
  <c r="D28" i="2" s="1"/>
  <c r="D29" i="2" a="1"/>
  <c r="D29" i="2" s="1"/>
  <c r="D30" i="2" a="1"/>
  <c r="D30" i="2" s="1"/>
  <c r="D31" i="2" a="1"/>
  <c r="D31" i="2" s="1"/>
  <c r="H214" i="1"/>
  <c r="I214" i="1"/>
  <c r="G215" i="1"/>
  <c r="H215" i="1"/>
  <c r="I215" i="1"/>
  <c r="H207" i="1"/>
  <c r="I207" i="1"/>
  <c r="G208" i="1"/>
  <c r="I208" i="1"/>
  <c r="G209" i="1"/>
  <c r="I209" i="1"/>
  <c r="G211" i="1"/>
  <c r="I211" i="1"/>
  <c r="G213" i="1"/>
  <c r="I213" i="1"/>
  <c r="G216" i="1"/>
  <c r="I216" i="1"/>
  <c r="G206" i="1"/>
  <c r="I206" i="1"/>
  <c r="E214" i="1"/>
  <c r="G214" i="1" s="1"/>
  <c r="E215" i="1"/>
  <c r="E207" i="1"/>
  <c r="G207" i="1" s="1"/>
  <c r="E208" i="1"/>
  <c r="H208" i="1" s="1"/>
  <c r="E209" i="1"/>
  <c r="H209" i="1" s="1"/>
  <c r="E211" i="1"/>
  <c r="H211" i="1" s="1"/>
  <c r="E213" i="1"/>
  <c r="H213" i="1" s="1"/>
  <c r="E216" i="1"/>
  <c r="H216" i="1" s="1"/>
  <c r="E206" i="1"/>
  <c r="H206" i="1" s="1"/>
  <c r="C10" i="2"/>
  <c r="H3" i="1"/>
  <c r="I3" i="1"/>
  <c r="H4" i="1"/>
  <c r="I4" i="1"/>
  <c r="H5" i="1"/>
  <c r="I5" i="1"/>
  <c r="H6" i="1"/>
  <c r="I6" i="1"/>
  <c r="H7" i="1"/>
  <c r="I7" i="1"/>
  <c r="H12" i="1"/>
  <c r="I12" i="1"/>
  <c r="H13" i="1"/>
  <c r="I13" i="1"/>
  <c r="H8" i="1"/>
  <c r="I8" i="1"/>
  <c r="H9" i="1"/>
  <c r="I9" i="1"/>
  <c r="H10" i="1"/>
  <c r="I10" i="1"/>
  <c r="H11" i="1"/>
  <c r="I11" i="1"/>
  <c r="H16" i="1"/>
  <c r="I16" i="1"/>
  <c r="H17" i="1"/>
  <c r="I17" i="1"/>
  <c r="H18" i="1"/>
  <c r="I18" i="1"/>
  <c r="H19" i="1"/>
  <c r="I19" i="1"/>
  <c r="H14" i="1"/>
  <c r="I14" i="1"/>
  <c r="H15" i="1"/>
  <c r="I15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6" i="1"/>
  <c r="I36" i="1"/>
  <c r="H37" i="1"/>
  <c r="I37" i="1"/>
  <c r="H32" i="1"/>
  <c r="I32" i="1"/>
  <c r="H33" i="1"/>
  <c r="I33" i="1"/>
  <c r="H34" i="1"/>
  <c r="I34" i="1"/>
  <c r="H35" i="1"/>
  <c r="I35" i="1"/>
  <c r="H40" i="1"/>
  <c r="I40" i="1"/>
  <c r="H41" i="1"/>
  <c r="I41" i="1"/>
  <c r="H42" i="1"/>
  <c r="I42" i="1"/>
  <c r="H43" i="1"/>
  <c r="I43" i="1"/>
  <c r="H38" i="1"/>
  <c r="I38" i="1"/>
  <c r="H39" i="1"/>
  <c r="I39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60" i="1"/>
  <c r="I60" i="1"/>
  <c r="H61" i="1"/>
  <c r="I61" i="1"/>
  <c r="H56" i="1"/>
  <c r="I56" i="1"/>
  <c r="H57" i="1"/>
  <c r="I57" i="1"/>
  <c r="H58" i="1"/>
  <c r="I58" i="1"/>
  <c r="H59" i="1"/>
  <c r="I59" i="1"/>
  <c r="H64" i="1"/>
  <c r="I64" i="1"/>
  <c r="H65" i="1"/>
  <c r="I65" i="1"/>
  <c r="H66" i="1"/>
  <c r="I66" i="1"/>
  <c r="H67" i="1"/>
  <c r="I67" i="1"/>
  <c r="H62" i="1"/>
  <c r="I62" i="1"/>
  <c r="H63" i="1"/>
  <c r="I63" i="1"/>
  <c r="H68" i="1"/>
  <c r="I68" i="1"/>
  <c r="H69" i="1"/>
  <c r="I69" i="1"/>
  <c r="H70" i="1"/>
  <c r="I70" i="1"/>
  <c r="H71" i="1"/>
  <c r="I71" i="1"/>
  <c r="H72" i="1"/>
  <c r="I72" i="1"/>
  <c r="H73" i="1"/>
  <c r="I73" i="1"/>
  <c r="H74" i="1"/>
  <c r="I74" i="1"/>
  <c r="H75" i="1"/>
  <c r="I75" i="1"/>
  <c r="H76" i="1"/>
  <c r="I76" i="1"/>
  <c r="H77" i="1"/>
  <c r="I77" i="1"/>
  <c r="H78" i="1"/>
  <c r="I78" i="1"/>
  <c r="H79" i="1"/>
  <c r="I79" i="1"/>
  <c r="H84" i="1"/>
  <c r="I84" i="1"/>
  <c r="H85" i="1"/>
  <c r="I85" i="1"/>
  <c r="H80" i="1"/>
  <c r="I80" i="1"/>
  <c r="H81" i="1"/>
  <c r="I81" i="1"/>
  <c r="H82" i="1"/>
  <c r="I82" i="1"/>
  <c r="H83" i="1"/>
  <c r="I83" i="1"/>
  <c r="H88" i="1"/>
  <c r="I88" i="1"/>
  <c r="H89" i="1"/>
  <c r="I89" i="1"/>
  <c r="H90" i="1"/>
  <c r="I90" i="1"/>
  <c r="H91" i="1"/>
  <c r="I91" i="1"/>
  <c r="H86" i="1"/>
  <c r="I86" i="1"/>
  <c r="H87" i="1"/>
  <c r="I87" i="1"/>
  <c r="H92" i="1"/>
  <c r="I92" i="1"/>
  <c r="H93" i="1"/>
  <c r="I93" i="1"/>
  <c r="H94" i="1"/>
  <c r="I94" i="1"/>
  <c r="H95" i="1"/>
  <c r="I95" i="1"/>
  <c r="H96" i="1"/>
  <c r="I96" i="1"/>
  <c r="H97" i="1"/>
  <c r="I97" i="1"/>
  <c r="H98" i="1"/>
  <c r="I98" i="1"/>
  <c r="H99" i="1"/>
  <c r="I99" i="1"/>
  <c r="H100" i="1"/>
  <c r="I100" i="1"/>
  <c r="H101" i="1"/>
  <c r="I101" i="1"/>
  <c r="H102" i="1"/>
  <c r="I102" i="1"/>
  <c r="H103" i="1"/>
  <c r="I103" i="1"/>
  <c r="H108" i="1"/>
  <c r="I108" i="1"/>
  <c r="H109" i="1"/>
  <c r="I109" i="1"/>
  <c r="H104" i="1"/>
  <c r="I104" i="1"/>
  <c r="H105" i="1"/>
  <c r="I105" i="1"/>
  <c r="H106" i="1"/>
  <c r="I106" i="1"/>
  <c r="H107" i="1"/>
  <c r="I107" i="1"/>
  <c r="H112" i="1"/>
  <c r="I112" i="1"/>
  <c r="H113" i="1"/>
  <c r="I113" i="1"/>
  <c r="H114" i="1"/>
  <c r="I114" i="1"/>
  <c r="H115" i="1"/>
  <c r="I115" i="1"/>
  <c r="H110" i="1"/>
  <c r="I110" i="1"/>
  <c r="H111" i="1"/>
  <c r="I111" i="1"/>
  <c r="H116" i="1"/>
  <c r="I116" i="1"/>
  <c r="H117" i="1"/>
  <c r="I117" i="1"/>
  <c r="H118" i="1"/>
  <c r="I118" i="1"/>
  <c r="H119" i="1"/>
  <c r="I119" i="1"/>
  <c r="H120" i="1"/>
  <c r="I120" i="1"/>
  <c r="H121" i="1"/>
  <c r="I121" i="1"/>
  <c r="H122" i="1"/>
  <c r="I122" i="1"/>
  <c r="H123" i="1"/>
  <c r="I123" i="1"/>
  <c r="H124" i="1"/>
  <c r="I124" i="1"/>
  <c r="H125" i="1"/>
  <c r="I125" i="1"/>
  <c r="H126" i="1"/>
  <c r="I126" i="1"/>
  <c r="H127" i="1"/>
  <c r="I127" i="1"/>
  <c r="H132" i="1"/>
  <c r="I132" i="1"/>
  <c r="H133" i="1"/>
  <c r="I133" i="1"/>
  <c r="H128" i="1"/>
  <c r="I128" i="1"/>
  <c r="H129" i="1"/>
  <c r="I129" i="1"/>
  <c r="H130" i="1"/>
  <c r="I130" i="1"/>
  <c r="H131" i="1"/>
  <c r="I131" i="1"/>
  <c r="H136" i="1"/>
  <c r="I136" i="1"/>
  <c r="H137" i="1"/>
  <c r="I137" i="1"/>
  <c r="H138" i="1"/>
  <c r="I138" i="1"/>
  <c r="H139" i="1"/>
  <c r="I139" i="1"/>
  <c r="H134" i="1"/>
  <c r="I134" i="1"/>
  <c r="H135" i="1"/>
  <c r="I135" i="1"/>
  <c r="H140" i="1"/>
  <c r="I140" i="1"/>
  <c r="H141" i="1"/>
  <c r="I141" i="1"/>
  <c r="H142" i="1"/>
  <c r="I142" i="1"/>
  <c r="H143" i="1"/>
  <c r="I143" i="1"/>
  <c r="H144" i="1"/>
  <c r="I144" i="1"/>
  <c r="H145" i="1"/>
  <c r="I145" i="1"/>
  <c r="H146" i="1"/>
  <c r="I146" i="1"/>
  <c r="H147" i="1"/>
  <c r="I147" i="1"/>
  <c r="H148" i="1"/>
  <c r="I148" i="1"/>
  <c r="H149" i="1"/>
  <c r="I149" i="1"/>
  <c r="H150" i="1"/>
  <c r="I150" i="1"/>
  <c r="H151" i="1"/>
  <c r="I151" i="1"/>
  <c r="H156" i="1"/>
  <c r="I156" i="1"/>
  <c r="H157" i="1"/>
  <c r="I157" i="1"/>
  <c r="H152" i="1"/>
  <c r="I152" i="1"/>
  <c r="H153" i="1"/>
  <c r="I153" i="1"/>
  <c r="H154" i="1"/>
  <c r="I154" i="1"/>
  <c r="H155" i="1"/>
  <c r="I155" i="1"/>
  <c r="H160" i="1"/>
  <c r="I160" i="1"/>
  <c r="H161" i="1"/>
  <c r="I161" i="1"/>
  <c r="H162" i="1"/>
  <c r="I162" i="1"/>
  <c r="H163" i="1"/>
  <c r="I163" i="1"/>
  <c r="H158" i="1"/>
  <c r="I158" i="1"/>
  <c r="H159" i="1"/>
  <c r="I159" i="1"/>
  <c r="H164" i="1"/>
  <c r="I164" i="1"/>
  <c r="H165" i="1"/>
  <c r="I165" i="1"/>
  <c r="H166" i="1"/>
  <c r="I166" i="1"/>
  <c r="H167" i="1"/>
  <c r="I167" i="1"/>
  <c r="H168" i="1"/>
  <c r="I168" i="1"/>
  <c r="H169" i="1"/>
  <c r="I169" i="1"/>
  <c r="H170" i="1"/>
  <c r="I170" i="1"/>
  <c r="H171" i="1"/>
  <c r="I171" i="1"/>
  <c r="H172" i="1"/>
  <c r="I172" i="1"/>
  <c r="H173" i="1"/>
  <c r="I173" i="1"/>
  <c r="H174" i="1"/>
  <c r="I174" i="1"/>
  <c r="H175" i="1"/>
  <c r="I175" i="1"/>
  <c r="H180" i="1"/>
  <c r="I180" i="1"/>
  <c r="H181" i="1"/>
  <c r="I181" i="1"/>
  <c r="H176" i="1"/>
  <c r="I176" i="1"/>
  <c r="H177" i="1"/>
  <c r="I177" i="1"/>
  <c r="H178" i="1"/>
  <c r="I178" i="1"/>
  <c r="H179" i="1"/>
  <c r="I179" i="1"/>
  <c r="H184" i="1"/>
  <c r="I184" i="1"/>
  <c r="H185" i="1"/>
  <c r="I185" i="1"/>
  <c r="H186" i="1"/>
  <c r="I186" i="1"/>
  <c r="H187" i="1"/>
  <c r="I187" i="1"/>
  <c r="H182" i="1"/>
  <c r="I182" i="1"/>
  <c r="H183" i="1"/>
  <c r="I183" i="1"/>
  <c r="H188" i="1"/>
  <c r="I188" i="1"/>
  <c r="H189" i="1"/>
  <c r="I189" i="1"/>
  <c r="H190" i="1"/>
  <c r="I190" i="1"/>
  <c r="H191" i="1"/>
  <c r="I191" i="1"/>
  <c r="H192" i="1"/>
  <c r="I192" i="1"/>
  <c r="H193" i="1"/>
  <c r="I193" i="1"/>
  <c r="H194" i="1"/>
  <c r="I194" i="1"/>
  <c r="H195" i="1"/>
  <c r="I195" i="1"/>
  <c r="H196" i="1"/>
  <c r="I196" i="1"/>
  <c r="H197" i="1"/>
  <c r="I197" i="1"/>
  <c r="H198" i="1"/>
  <c r="I198" i="1"/>
  <c r="H199" i="1"/>
  <c r="I199" i="1"/>
  <c r="H204" i="1"/>
  <c r="I204" i="1"/>
  <c r="H205" i="1"/>
  <c r="I205" i="1"/>
  <c r="H200" i="1"/>
  <c r="H201" i="1"/>
  <c r="G202" i="1"/>
  <c r="H203" i="1"/>
  <c r="G210" i="1"/>
  <c r="I210" i="1"/>
  <c r="G212" i="1"/>
  <c r="I212" i="1"/>
  <c r="H2" i="1"/>
  <c r="I2" i="1"/>
  <c r="E3" i="1"/>
  <c r="G3" i="1" s="1"/>
  <c r="E4" i="1"/>
  <c r="G4" i="1" s="1"/>
  <c r="E5" i="1"/>
  <c r="G5" i="1" s="1"/>
  <c r="E6" i="1"/>
  <c r="G6" i="1" s="1"/>
  <c r="E7" i="1"/>
  <c r="G7" i="1" s="1"/>
  <c r="E12" i="1"/>
  <c r="G12" i="1" s="1"/>
  <c r="E13" i="1"/>
  <c r="G13" i="1" s="1"/>
  <c r="E8" i="1"/>
  <c r="G8" i="1" s="1"/>
  <c r="E9" i="1"/>
  <c r="G9" i="1" s="1"/>
  <c r="E10" i="1"/>
  <c r="G10" i="1" s="1"/>
  <c r="E11" i="1"/>
  <c r="G11" i="1" s="1"/>
  <c r="E16" i="1"/>
  <c r="G16" i="1" s="1"/>
  <c r="E17" i="1"/>
  <c r="G17" i="1" s="1"/>
  <c r="E18" i="1"/>
  <c r="G18" i="1" s="1"/>
  <c r="E19" i="1"/>
  <c r="G19" i="1" s="1"/>
  <c r="E14" i="1"/>
  <c r="G14" i="1" s="1"/>
  <c r="E15" i="1"/>
  <c r="G15" i="1" s="1"/>
  <c r="E20" i="1"/>
  <c r="G20" i="1" s="1"/>
  <c r="E21" i="1"/>
  <c r="G21" i="1" s="1"/>
  <c r="E22" i="1"/>
  <c r="G22" i="1" s="1"/>
  <c r="E23" i="1"/>
  <c r="G23" i="1" s="1"/>
  <c r="E24" i="1"/>
  <c r="G24" i="1" s="1"/>
  <c r="E25" i="1"/>
  <c r="G25" i="1" s="1"/>
  <c r="E26" i="1"/>
  <c r="G26" i="1" s="1"/>
  <c r="E27" i="1"/>
  <c r="G27" i="1" s="1"/>
  <c r="E28" i="1"/>
  <c r="G28" i="1" s="1"/>
  <c r="E29" i="1"/>
  <c r="G29" i="1" s="1"/>
  <c r="E30" i="1"/>
  <c r="G30" i="1" s="1"/>
  <c r="E31" i="1"/>
  <c r="G31" i="1" s="1"/>
  <c r="E36" i="1"/>
  <c r="G36" i="1" s="1"/>
  <c r="E37" i="1"/>
  <c r="G37" i="1" s="1"/>
  <c r="E32" i="1"/>
  <c r="G32" i="1" s="1"/>
  <c r="E33" i="1"/>
  <c r="G33" i="1" s="1"/>
  <c r="E34" i="1"/>
  <c r="G34" i="1" s="1"/>
  <c r="E35" i="1"/>
  <c r="G35" i="1" s="1"/>
  <c r="E40" i="1"/>
  <c r="G40" i="1" s="1"/>
  <c r="E41" i="1"/>
  <c r="G41" i="1" s="1"/>
  <c r="E42" i="1"/>
  <c r="G42" i="1" s="1"/>
  <c r="E43" i="1"/>
  <c r="G43" i="1" s="1"/>
  <c r="E38" i="1"/>
  <c r="G38" i="1" s="1"/>
  <c r="E39" i="1"/>
  <c r="G39" i="1" s="1"/>
  <c r="E44" i="1"/>
  <c r="G44" i="1" s="1"/>
  <c r="E45" i="1"/>
  <c r="G45" i="1" s="1"/>
  <c r="E46" i="1"/>
  <c r="G46" i="1" s="1"/>
  <c r="E47" i="1"/>
  <c r="G47" i="1" s="1"/>
  <c r="E48" i="1"/>
  <c r="G48" i="1" s="1"/>
  <c r="E49" i="1"/>
  <c r="G49" i="1" s="1"/>
  <c r="E50" i="1"/>
  <c r="G50" i="1" s="1"/>
  <c r="E51" i="1"/>
  <c r="G51" i="1" s="1"/>
  <c r="E52" i="1"/>
  <c r="G52" i="1" s="1"/>
  <c r="E53" i="1"/>
  <c r="G53" i="1" s="1"/>
  <c r="E54" i="1"/>
  <c r="G54" i="1" s="1"/>
  <c r="E55" i="1"/>
  <c r="G55" i="1" s="1"/>
  <c r="E60" i="1"/>
  <c r="G60" i="1" s="1"/>
  <c r="E61" i="1"/>
  <c r="G61" i="1" s="1"/>
  <c r="E56" i="1"/>
  <c r="G56" i="1" s="1"/>
  <c r="E57" i="1"/>
  <c r="G57" i="1" s="1"/>
  <c r="E58" i="1"/>
  <c r="G58" i="1" s="1"/>
  <c r="E59" i="1"/>
  <c r="G59" i="1" s="1"/>
  <c r="E64" i="1"/>
  <c r="G64" i="1" s="1"/>
  <c r="E65" i="1"/>
  <c r="G65" i="1" s="1"/>
  <c r="E66" i="1"/>
  <c r="G66" i="1" s="1"/>
  <c r="E67" i="1"/>
  <c r="G67" i="1" s="1"/>
  <c r="E62" i="1"/>
  <c r="G62" i="1" s="1"/>
  <c r="E63" i="1"/>
  <c r="G63" i="1" s="1"/>
  <c r="E68" i="1"/>
  <c r="G68" i="1" s="1"/>
  <c r="E69" i="1"/>
  <c r="G69" i="1" s="1"/>
  <c r="E70" i="1"/>
  <c r="G70" i="1" s="1"/>
  <c r="E71" i="1"/>
  <c r="G71" i="1" s="1"/>
  <c r="E72" i="1"/>
  <c r="G72" i="1" s="1"/>
  <c r="E73" i="1"/>
  <c r="G73" i="1" s="1"/>
  <c r="E74" i="1"/>
  <c r="G74" i="1" s="1"/>
  <c r="E75" i="1"/>
  <c r="G75" i="1" s="1"/>
  <c r="E76" i="1"/>
  <c r="G76" i="1" s="1"/>
  <c r="E77" i="1"/>
  <c r="G77" i="1" s="1"/>
  <c r="E78" i="1"/>
  <c r="G78" i="1" s="1"/>
  <c r="E79" i="1"/>
  <c r="G79" i="1" s="1"/>
  <c r="E84" i="1"/>
  <c r="G84" i="1" s="1"/>
  <c r="E85" i="1"/>
  <c r="G85" i="1" s="1"/>
  <c r="E80" i="1"/>
  <c r="G80" i="1" s="1"/>
  <c r="E81" i="1"/>
  <c r="G81" i="1" s="1"/>
  <c r="E82" i="1"/>
  <c r="G82" i="1" s="1"/>
  <c r="E83" i="1"/>
  <c r="G83" i="1" s="1"/>
  <c r="E88" i="1"/>
  <c r="G88" i="1" s="1"/>
  <c r="E89" i="1"/>
  <c r="G89" i="1" s="1"/>
  <c r="E90" i="1"/>
  <c r="G90" i="1" s="1"/>
  <c r="E91" i="1"/>
  <c r="G91" i="1" s="1"/>
  <c r="E86" i="1"/>
  <c r="G86" i="1" s="1"/>
  <c r="E87" i="1"/>
  <c r="G87" i="1" s="1"/>
  <c r="E92" i="1"/>
  <c r="G92" i="1" s="1"/>
  <c r="E93" i="1"/>
  <c r="G93" i="1" s="1"/>
  <c r="E94" i="1"/>
  <c r="G94" i="1" s="1"/>
  <c r="E95" i="1"/>
  <c r="G95" i="1" s="1"/>
  <c r="E96" i="1"/>
  <c r="G96" i="1" s="1"/>
  <c r="E97" i="1"/>
  <c r="G97" i="1" s="1"/>
  <c r="E98" i="1"/>
  <c r="G98" i="1" s="1"/>
  <c r="E99" i="1"/>
  <c r="G99" i="1" s="1"/>
  <c r="E100" i="1"/>
  <c r="G100" i="1" s="1"/>
  <c r="E101" i="1"/>
  <c r="G101" i="1" s="1"/>
  <c r="E102" i="1"/>
  <c r="G102" i="1" s="1"/>
  <c r="E103" i="1"/>
  <c r="G103" i="1" s="1"/>
  <c r="E108" i="1"/>
  <c r="G108" i="1" s="1"/>
  <c r="E109" i="1"/>
  <c r="G109" i="1" s="1"/>
  <c r="E104" i="1"/>
  <c r="G104" i="1" s="1"/>
  <c r="E105" i="1"/>
  <c r="G105" i="1" s="1"/>
  <c r="E106" i="1"/>
  <c r="G106" i="1" s="1"/>
  <c r="E107" i="1"/>
  <c r="G107" i="1" s="1"/>
  <c r="E112" i="1"/>
  <c r="G112" i="1" s="1"/>
  <c r="E113" i="1"/>
  <c r="G113" i="1" s="1"/>
  <c r="E114" i="1"/>
  <c r="G114" i="1" s="1"/>
  <c r="E115" i="1"/>
  <c r="G115" i="1" s="1"/>
  <c r="E110" i="1"/>
  <c r="G110" i="1" s="1"/>
  <c r="E111" i="1"/>
  <c r="G111" i="1" s="1"/>
  <c r="E116" i="1"/>
  <c r="G116" i="1" s="1"/>
  <c r="E117" i="1"/>
  <c r="G117" i="1" s="1"/>
  <c r="E118" i="1"/>
  <c r="G118" i="1" s="1"/>
  <c r="E119" i="1"/>
  <c r="G119" i="1" s="1"/>
  <c r="E120" i="1"/>
  <c r="G120" i="1" s="1"/>
  <c r="E121" i="1"/>
  <c r="G121" i="1" s="1"/>
  <c r="E122" i="1"/>
  <c r="G122" i="1" s="1"/>
  <c r="E123" i="1"/>
  <c r="G123" i="1" s="1"/>
  <c r="E124" i="1"/>
  <c r="G124" i="1" s="1"/>
  <c r="E125" i="1"/>
  <c r="G125" i="1" s="1"/>
  <c r="E126" i="1"/>
  <c r="G126" i="1" s="1"/>
  <c r="E127" i="1"/>
  <c r="G127" i="1" s="1"/>
  <c r="E132" i="1"/>
  <c r="G132" i="1" s="1"/>
  <c r="E133" i="1"/>
  <c r="G133" i="1" s="1"/>
  <c r="E128" i="1"/>
  <c r="G128" i="1" s="1"/>
  <c r="E129" i="1"/>
  <c r="G129" i="1" s="1"/>
  <c r="E130" i="1"/>
  <c r="G130" i="1" s="1"/>
  <c r="E131" i="1"/>
  <c r="G131" i="1" s="1"/>
  <c r="E136" i="1"/>
  <c r="G136" i="1" s="1"/>
  <c r="E137" i="1"/>
  <c r="G137" i="1" s="1"/>
  <c r="E138" i="1"/>
  <c r="G138" i="1" s="1"/>
  <c r="E139" i="1"/>
  <c r="G139" i="1" s="1"/>
  <c r="E134" i="1"/>
  <c r="G134" i="1" s="1"/>
  <c r="E135" i="1"/>
  <c r="G135" i="1" s="1"/>
  <c r="E140" i="1"/>
  <c r="G140" i="1" s="1"/>
  <c r="E141" i="1"/>
  <c r="G141" i="1" s="1"/>
  <c r="E142" i="1"/>
  <c r="G142" i="1" s="1"/>
  <c r="E143" i="1"/>
  <c r="G143" i="1" s="1"/>
  <c r="E144" i="1"/>
  <c r="G144" i="1" s="1"/>
  <c r="E145" i="1"/>
  <c r="G145" i="1" s="1"/>
  <c r="E146" i="1"/>
  <c r="G146" i="1" s="1"/>
  <c r="E147" i="1"/>
  <c r="G147" i="1" s="1"/>
  <c r="E148" i="1"/>
  <c r="G148" i="1" s="1"/>
  <c r="E149" i="1"/>
  <c r="G149" i="1" s="1"/>
  <c r="E150" i="1"/>
  <c r="G150" i="1" s="1"/>
  <c r="E151" i="1"/>
  <c r="G151" i="1" s="1"/>
  <c r="E156" i="1"/>
  <c r="G156" i="1" s="1"/>
  <c r="E157" i="1"/>
  <c r="G157" i="1" s="1"/>
  <c r="E152" i="1"/>
  <c r="G152" i="1" s="1"/>
  <c r="E153" i="1"/>
  <c r="G153" i="1" s="1"/>
  <c r="E154" i="1"/>
  <c r="G154" i="1" s="1"/>
  <c r="E155" i="1"/>
  <c r="G155" i="1" s="1"/>
  <c r="E160" i="1"/>
  <c r="G160" i="1" s="1"/>
  <c r="E161" i="1"/>
  <c r="G161" i="1" s="1"/>
  <c r="E162" i="1"/>
  <c r="G162" i="1" s="1"/>
  <c r="E163" i="1"/>
  <c r="G163" i="1" s="1"/>
  <c r="E158" i="1"/>
  <c r="G158" i="1" s="1"/>
  <c r="E159" i="1"/>
  <c r="G159" i="1" s="1"/>
  <c r="E164" i="1"/>
  <c r="G164" i="1" s="1"/>
  <c r="E165" i="1"/>
  <c r="G165" i="1" s="1"/>
  <c r="E166" i="1"/>
  <c r="G166" i="1" s="1"/>
  <c r="E167" i="1"/>
  <c r="G167" i="1" s="1"/>
  <c r="E168" i="1"/>
  <c r="G168" i="1" s="1"/>
  <c r="E169" i="1"/>
  <c r="G169" i="1" s="1"/>
  <c r="E170" i="1"/>
  <c r="G170" i="1" s="1"/>
  <c r="E171" i="1"/>
  <c r="G171" i="1" s="1"/>
  <c r="E172" i="1"/>
  <c r="G172" i="1" s="1"/>
  <c r="E173" i="1"/>
  <c r="G173" i="1" s="1"/>
  <c r="E174" i="1"/>
  <c r="G174" i="1" s="1"/>
  <c r="E175" i="1"/>
  <c r="G175" i="1" s="1"/>
  <c r="E180" i="1"/>
  <c r="G180" i="1" s="1"/>
  <c r="E181" i="1"/>
  <c r="G181" i="1" s="1"/>
  <c r="E176" i="1"/>
  <c r="G176" i="1" s="1"/>
  <c r="E177" i="1"/>
  <c r="G177" i="1" s="1"/>
  <c r="E178" i="1"/>
  <c r="G178" i="1" s="1"/>
  <c r="E179" i="1"/>
  <c r="G179" i="1" s="1"/>
  <c r="E184" i="1"/>
  <c r="G184" i="1" s="1"/>
  <c r="E185" i="1"/>
  <c r="G185" i="1" s="1"/>
  <c r="E186" i="1"/>
  <c r="G186" i="1" s="1"/>
  <c r="E187" i="1"/>
  <c r="G187" i="1" s="1"/>
  <c r="E182" i="1"/>
  <c r="G182" i="1" s="1"/>
  <c r="E183" i="1"/>
  <c r="G183" i="1" s="1"/>
  <c r="E188" i="1"/>
  <c r="G188" i="1" s="1"/>
  <c r="E189" i="1"/>
  <c r="G189" i="1" s="1"/>
  <c r="E190" i="1"/>
  <c r="G190" i="1" s="1"/>
  <c r="E191" i="1"/>
  <c r="G191" i="1" s="1"/>
  <c r="E192" i="1"/>
  <c r="G192" i="1" s="1"/>
  <c r="E193" i="1"/>
  <c r="G193" i="1" s="1"/>
  <c r="E194" i="1"/>
  <c r="G194" i="1" s="1"/>
  <c r="E195" i="1"/>
  <c r="G195" i="1" s="1"/>
  <c r="E196" i="1"/>
  <c r="G196" i="1" s="1"/>
  <c r="E197" i="1"/>
  <c r="G197" i="1" s="1"/>
  <c r="E198" i="1"/>
  <c r="G198" i="1" s="1"/>
  <c r="E199" i="1"/>
  <c r="G199" i="1" s="1"/>
  <c r="E204" i="1"/>
  <c r="G204" i="1" s="1"/>
  <c r="E205" i="1"/>
  <c r="G205" i="1" s="1"/>
  <c r="E200" i="1"/>
  <c r="G200" i="1" s="1"/>
  <c r="E201" i="1"/>
  <c r="G201" i="1" s="1"/>
  <c r="E202" i="1"/>
  <c r="I202" i="1" s="1"/>
  <c r="E203" i="1"/>
  <c r="I203" i="1" s="1"/>
  <c r="E210" i="1"/>
  <c r="H210" i="1" s="1"/>
  <c r="E212" i="1"/>
  <c r="H212" i="1" s="1"/>
  <c r="E2" i="1"/>
  <c r="G2" i="1" s="1"/>
  <c r="I200" i="1" l="1"/>
  <c r="G203" i="1"/>
  <c r="H202" i="1"/>
  <c r="I201" i="1"/>
  <c r="E17" i="2" a="1"/>
  <c r="D18" i="2" l="1" a="1"/>
  <c r="D18" i="2" s="1"/>
  <c r="D22" i="2" a="1"/>
  <c r="D22" i="2" s="1"/>
  <c r="D27" i="2" a="1"/>
  <c r="D27" i="2" s="1"/>
  <c r="D26" i="2" a="1"/>
  <c r="D26" i="2" s="1"/>
  <c r="D23" i="2" a="1"/>
  <c r="D23" i="2" s="1"/>
  <c r="D19" i="2" a="1"/>
  <c r="D19" i="2" s="1"/>
  <c r="D24" i="2" a="1"/>
  <c r="D24" i="2" s="1"/>
  <c r="D20" i="2" a="1"/>
  <c r="D20" i="2" s="1"/>
  <c r="D25" i="2" a="1"/>
  <c r="D25" i="2" s="1"/>
  <c r="D21" i="2" a="1"/>
  <c r="D21" i="2" s="1"/>
  <c r="C4" i="3"/>
  <c r="C2" i="3"/>
  <c r="C3" i="3"/>
  <c r="E17" i="2"/>
  <c r="D17" i="2" s="1" a="1"/>
  <c r="D17" i="2" s="1"/>
  <c r="C14" i="2"/>
  <c r="C12" i="2"/>
  <c r="C5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<sst xmlns="http://schemas.openxmlformats.org/spreadsheetml/2006/main" count="456" uniqueCount="203">
  <si>
    <t>任务活动</t>
    <phoneticPr fontId="3" type="noConversion"/>
  </si>
  <si>
    <t>开始时间</t>
    <phoneticPr fontId="3" type="noConversion"/>
  </si>
  <si>
    <t>结束时间</t>
    <phoneticPr fontId="3" type="noConversion"/>
  </si>
  <si>
    <t>持续时间</t>
    <phoneticPr fontId="3" type="noConversion"/>
  </si>
  <si>
    <t>完成情况</t>
    <phoneticPr fontId="3" type="noConversion"/>
  </si>
  <si>
    <t>石灰窑转窑180度  并对石灰窑进行前后封堵防潮</t>
  </si>
  <si>
    <t>检查苛化白液槽罐内村,防腐涂层蜂窝状洞多且不平滑</t>
  </si>
  <si>
    <t>原计划今日压缩空气吹扫6CD管线</t>
    <phoneticPr fontId="4" type="noConversion"/>
  </si>
  <si>
    <t>苛化石灰窑压缩空气管线吹扫</t>
  </si>
  <si>
    <t>安德里茨进度讨论会议</t>
  </si>
  <si>
    <t>编辑配碱方案流程英文版发安德里茨</t>
  </si>
  <si>
    <t>现场表示管道介质,及管道走向</t>
  </si>
  <si>
    <t>安装消缺表格制作</t>
  </si>
  <si>
    <t>安装消缺检查</t>
  </si>
  <si>
    <t>中机办公室讨论配碱施工的问题</t>
  </si>
  <si>
    <t>现场配碱施工问题的讨论</t>
  </si>
  <si>
    <t>对照采购配碱材料清单,现场配碱管道开始施工</t>
  </si>
  <si>
    <t>和业主讨论配碱施工的具体细节</t>
  </si>
  <si>
    <t>现场指导配碱管道安装,以及安装消缺检查表格</t>
    <phoneticPr fontId="4" type="noConversion"/>
  </si>
  <si>
    <t>安德里茨的维护培训</t>
  </si>
  <si>
    <t>现场检查配碱施工进度状况</t>
  </si>
  <si>
    <t>制作工作表格</t>
  </si>
  <si>
    <t>现场配碱施工检查</t>
  </si>
  <si>
    <t>现场检查施工扫尾进度</t>
  </si>
  <si>
    <t>根据安德里茨的邮件回复</t>
    <phoneticPr fontId="4" type="noConversion"/>
  </si>
  <si>
    <t>现场巡检安装消缺情况,基本无进度</t>
  </si>
  <si>
    <t>检查配碱系统安装进度,计算材料用量.</t>
  </si>
  <si>
    <t>讨论配碱系统安装就目前为止遇到的短板.</t>
  </si>
  <si>
    <t>确认6CM003MCC室已有变频器</t>
  </si>
  <si>
    <t>配碱管道冲洗管道商讨连接方案</t>
  </si>
  <si>
    <t>6CD车间预送电,检查现场情况.</t>
  </si>
  <si>
    <t>6CDMCC上电</t>
  </si>
  <si>
    <t>确认6CM003MCC室已有变频器</t>
    <phoneticPr fontId="4" type="noConversion"/>
  </si>
  <si>
    <t>配碱管线6C0136与6CM008消化器连接管施工难度大</t>
    <phoneticPr fontId="4" type="noConversion"/>
  </si>
  <si>
    <t>中国建设咨询人员情况</t>
    <phoneticPr fontId="4" type="noConversion"/>
  </si>
  <si>
    <t>协调中机安装人员将配碱管道运送到厂房内部防止丢失</t>
  </si>
  <si>
    <t>管网冲洗排放点确认</t>
  </si>
  <si>
    <t>配碱管道安装至60％之后暂时停止安装</t>
    <phoneticPr fontId="4" type="noConversion"/>
  </si>
  <si>
    <t>现场管道标示</t>
  </si>
  <si>
    <t>管网冲洗排放点再次确认</t>
  </si>
  <si>
    <t>确认电机单转时间点</t>
  </si>
  <si>
    <t>确认配碱管道再次安装时间</t>
  </si>
  <si>
    <t>整改消缺统计</t>
  </si>
  <si>
    <t>通知中机准备转窑</t>
  </si>
  <si>
    <t>窑内情况检查,开始转窑180度.并且密封防潮</t>
  </si>
  <si>
    <t>冬季整改消缺统计</t>
  </si>
  <si>
    <t>清水网送水管道确认</t>
  </si>
  <si>
    <t>打扫绿液过滤机房,并且检查热水槽并封人孔准备清水冲洗</t>
  </si>
  <si>
    <t>清水冲至6CD区域通过6CT026溢流送至污水18</t>
  </si>
  <si>
    <t>6CD排清水</t>
  </si>
  <si>
    <t>停止排清水</t>
  </si>
  <si>
    <t>中机办公室讨论各个专业尾工和整改消缺的问题</t>
  </si>
  <si>
    <t>找中机电气专业人员确认电机单转时间</t>
  </si>
  <si>
    <t>清水排水5小时</t>
  </si>
  <si>
    <t>订做上石灰系统皮带厂家即将组装上石灰系统</t>
  </si>
  <si>
    <t>编辑6CD单机串水方案</t>
  </si>
  <si>
    <t>前往中机确认尾工整改项目,时间。催促电机单转启动时间</t>
    <phoneticPr fontId="4" type="noConversion"/>
  </si>
  <si>
    <t>现场检查,确认配碱系统施工时间</t>
    <phoneticPr fontId="4" type="noConversion"/>
  </si>
  <si>
    <t>协调安装公司协助皮带机厂家作业</t>
  </si>
  <si>
    <t>确定部分需要完善和不合理项目的施工方案.</t>
    <phoneticPr fontId="4" type="noConversion"/>
  </si>
  <si>
    <t>中机检查现场尾工整改项目</t>
    <phoneticPr fontId="4" type="noConversion"/>
  </si>
  <si>
    <t>确认石灰窑浇注料采购备品备件的问题</t>
  </si>
  <si>
    <t>现场检查尾工情况</t>
  </si>
  <si>
    <t>开周例会</t>
  </si>
  <si>
    <t>业主共同现场检查</t>
    <phoneticPr fontId="4" type="noConversion"/>
  </si>
  <si>
    <t>开始IO测试</t>
  </si>
  <si>
    <t>开始电机单转方向测试</t>
  </si>
  <si>
    <t>电机2小时单转业主参与验收</t>
  </si>
  <si>
    <t>旋转电机2小时34台电机</t>
  </si>
  <si>
    <t>参与电机单转验收,整改部分需要整改的细节</t>
    <phoneticPr fontId="4" type="noConversion"/>
  </si>
  <si>
    <t>参与IO测试工作,并且配合确认放射源的安装位置</t>
  </si>
  <si>
    <t>签字27台,另外7台电机需要整改地线</t>
  </si>
  <si>
    <t>与讨论浇注料备品备件采购事宜(决定从德国购买)</t>
  </si>
  <si>
    <t>跟踪配合IO测试</t>
  </si>
  <si>
    <t>准备热水槽串水,发现排出口管道漏</t>
    <phoneticPr fontId="4" type="noConversion"/>
  </si>
  <si>
    <t>现场排查哪些问题需要尽快处理,恐防影响水试</t>
  </si>
  <si>
    <t>制定单机水运时间细则(根据软水到来时间)</t>
  </si>
  <si>
    <t>跟踪另外7台电机的签字工作,业主签字4台</t>
    <phoneticPr fontId="4" type="noConversion"/>
  </si>
  <si>
    <t>根中机商讨目前根据单机水运时间细则</t>
    <phoneticPr fontId="4" type="noConversion"/>
  </si>
  <si>
    <t>热水槽上水至水位溢流</t>
  </si>
  <si>
    <t>热水槽排水,同时对照热水槽液位计.确认其是否标定和准确性</t>
  </si>
  <si>
    <t>联系安装部分验收电机的联轴器</t>
  </si>
  <si>
    <t>安装联轴器时发现6DP001内石头较多.拆泵检查.</t>
  </si>
  <si>
    <t>拆热水槽人孔,检查清扫</t>
  </si>
  <si>
    <t>联系拆人孔.</t>
    <phoneticPr fontId="4" type="noConversion"/>
  </si>
  <si>
    <t>协助中机确认现场操作紧停和就地控制箱的位置</t>
  </si>
  <si>
    <t>截止下午16:00,已经拆了5个人孔.清理2个罐子</t>
  </si>
  <si>
    <t>协调中机人员拆人孔,清槽罐.拆开3个人孔</t>
    <phoneticPr fontId="4" type="noConversion"/>
  </si>
  <si>
    <t>电除尘调试完成</t>
  </si>
  <si>
    <t>跟踪影响水运的收尾和整改工作</t>
  </si>
  <si>
    <t>准备密封水串管冲洗</t>
  </si>
  <si>
    <t>冲洗管道间发现6CP016密封水管阀门未安装.</t>
    <phoneticPr fontId="4" type="noConversion"/>
  </si>
  <si>
    <t>预备工厂水进线冲管的准备工作(拆开泵前,拉开缝隙)</t>
  </si>
  <si>
    <t>协调中机人员继续清理槽罐</t>
  </si>
  <si>
    <t>6CP002密封水管连接错误,联系处理(回复8日处理)</t>
    <phoneticPr fontId="4" type="noConversion"/>
  </si>
  <si>
    <t>软化水到车间冲管道.发现漏电较多</t>
    <phoneticPr fontId="4" type="noConversion"/>
  </si>
  <si>
    <t>再次确认能够脱开联轴器的电机,下周一测试</t>
    <phoneticPr fontId="4" type="noConversion"/>
  </si>
  <si>
    <t>检查槽罐卫生.发现槽罐需要土建打磨.联系处理</t>
  </si>
  <si>
    <t>检查卫生打扫情况</t>
  </si>
  <si>
    <t>协调剩下可以脱开联轴器的电机测试的时间</t>
  </si>
  <si>
    <t>槽罐清理工作协调</t>
  </si>
  <si>
    <t>所有清理过的槽罐内部检查.发现不少问题.联系协调</t>
  </si>
  <si>
    <t>商讨槽罐内部内衬联合检查时间(未果)</t>
  </si>
  <si>
    <t>开槽罐酸槽和稀释水槽人孔</t>
    <phoneticPr fontId="4" type="noConversion"/>
  </si>
  <si>
    <t>封热水槽人孔,准备进水.</t>
  </si>
  <si>
    <t>拆辅助传动,主传动,石灰石提升机联轴器或皮带试转.</t>
    <phoneticPr fontId="4" type="noConversion"/>
  </si>
  <si>
    <t>联系业主转电机,之前剩余的三台电机业主已经签字.</t>
    <phoneticPr fontId="4" type="noConversion"/>
  </si>
  <si>
    <t>6G送循环水至6C.发现法兰处漏液.联系专业人员处理</t>
  </si>
  <si>
    <t>热水槽上水冲洗管道,发现进绿液过滤机喂料泵3处法兰漏液.</t>
  </si>
  <si>
    <t>生石灰系统测试变频器烧毁,厂家需要换新处理.</t>
  </si>
  <si>
    <t>开电除尘人孔清理内部卫生.</t>
  </si>
  <si>
    <t>6G送循环水至6C.排水排渣</t>
  </si>
  <si>
    <t>统计6月27日整改消缺清单完成情况.(共50项,还剩34项)</t>
  </si>
  <si>
    <t>联合安装单位和总包方检查槽罐,确认修补方案.</t>
    <phoneticPr fontId="4" type="noConversion"/>
  </si>
  <si>
    <t>槽罐整改修补</t>
  </si>
  <si>
    <t>冲密封水管</t>
  </si>
  <si>
    <t>热水槽上水,绿泥槽封人孔进水冲洗</t>
  </si>
  <si>
    <t>组织清理石灰石系统斗式提升机地坑</t>
  </si>
  <si>
    <t>工厂水泵前管道拆开排水.</t>
  </si>
  <si>
    <t>紧固工厂水泵前管道法兰漏点</t>
  </si>
  <si>
    <t>热水槽绿泥槽上水,并输水至蒸发热水池</t>
  </si>
  <si>
    <t>配碱管道恢复安装,现场指导安装</t>
  </si>
  <si>
    <t>工厂水管排水</t>
  </si>
  <si>
    <t>工厂水泵前管道弯头恢复.</t>
  </si>
  <si>
    <t>安排清理地坑2个,渣子很多.密封水管安装</t>
    <phoneticPr fontId="4" type="noConversion"/>
  </si>
  <si>
    <t>跟随安装人员检查电除尘和石灰石系统的设备情况,预备启动</t>
  </si>
  <si>
    <t>预备启动电除尘刮板机星型翻板阀.</t>
  </si>
  <si>
    <t>启动电除尘刮板机,星型翻板阀,启动石灰石斗式提升机</t>
  </si>
  <si>
    <t>启动石灰石运输皮带机,石灰石破碎机,石灰石振动筛.</t>
  </si>
  <si>
    <t>热水槽进水</t>
  </si>
  <si>
    <t>绿泥槽进水,浊绿液槽进水,稀白液槽进水</t>
    <phoneticPr fontId="4" type="noConversion"/>
  </si>
  <si>
    <t>石灰石系统整改完成,启动测试.暂时未发现异常问题.</t>
  </si>
  <si>
    <t>测试石灰石进石灰窑震动喂料器时,发现软链接均损坏.需要整改</t>
  </si>
  <si>
    <t>浊绿绿液槽进水,白液槽排放后进水封人孔.</t>
  </si>
  <si>
    <t>配碱管道安装中,影响槽管进水.槽管暂时停止进水.</t>
  </si>
  <si>
    <t>启动6DP001消防水泵至蒸发热水池,电流过高,烧断熔断器.</t>
    <phoneticPr fontId="4" type="noConversion"/>
  </si>
  <si>
    <t>由浊绿液槽压水至白液槽,当液位到65％.启动白液泵送水至制浆.</t>
  </si>
  <si>
    <t>配碱管道安装完成75％.</t>
  </si>
  <si>
    <t>由热水槽压水至X过滤机机槽,发现X过滤机进料泵</t>
    <phoneticPr fontId="4" type="noConversion"/>
  </si>
  <si>
    <t>原本预备启动密封水池输送泵6CP029</t>
    <phoneticPr fontId="4" type="noConversion"/>
  </si>
  <si>
    <t>配碱管道安装完成80％,另外20％要等系统串水完成才能安装.</t>
  </si>
  <si>
    <t>冲洗绿泥过滤机绿液循环管道.</t>
  </si>
  <si>
    <t>X过滤机区域法兰紧固之后进水试漏,依然漏液.</t>
  </si>
  <si>
    <t>启动6CP005冲洗绿泥过滤机至稀白液槽管线</t>
    <phoneticPr fontId="4" type="noConversion"/>
  </si>
  <si>
    <t>启动6CP009送水至稀白液槽(已通).</t>
  </si>
  <si>
    <t>X过滤机处漏点处理完毕.</t>
  </si>
  <si>
    <t>X过滤机进水测试漏点.</t>
  </si>
  <si>
    <t>X过滤机内部卫生清扫,封人孔进水.6CP003滤液泵后法兰漏液</t>
    <phoneticPr fontId="4" type="noConversion"/>
  </si>
  <si>
    <t>白液槽人孔打开检查内部,发现防腐图层有脱落现象.</t>
    <phoneticPr fontId="4" type="noConversion"/>
  </si>
  <si>
    <t>通过启动绿液泵6CP003由X过滤机注水至清绿液槽</t>
    <phoneticPr fontId="4" type="noConversion"/>
  </si>
  <si>
    <t>处理各处漏点(处理难度较大)</t>
  </si>
  <si>
    <t>X过滤机机槽进水,绿液空间液位计6CLIC0026显示异常</t>
    <phoneticPr fontId="4" type="noConversion"/>
  </si>
  <si>
    <t>启动6CP004进水至绿液冷却器,消化器.预备封消化器人孔.</t>
  </si>
  <si>
    <t>换液位计6CLIC0026,X过滤机进水.校正液位计6CLIC002</t>
  </si>
  <si>
    <t>启动6CP003进水至清绿液槽,封清绿液槽人孔.</t>
  </si>
  <si>
    <t>启动6CP003注水至清绿液槽.</t>
  </si>
  <si>
    <t>连接CD过滤机进口法兰,预备进水.</t>
  </si>
  <si>
    <t>封绿液冷却器,消化器,苛化器123号人孔.</t>
  </si>
  <si>
    <t>启动6CP004由清绿液槽注水至消化器,清洗排空.</t>
  </si>
  <si>
    <t>开白泥浆池人孔清理,封人孔</t>
  </si>
  <si>
    <t>启动6CP003由浊绿液槽经过X过滤机机槽送至清绿液槽.</t>
  </si>
  <si>
    <t>启动6CP004由清绿液槽经过绿液冷却器送至消化器,苛化器.</t>
    <phoneticPr fontId="4" type="noConversion"/>
  </si>
  <si>
    <t>6G送水至6C,检查所有相关阀门.</t>
    <phoneticPr fontId="4" type="noConversion"/>
  </si>
  <si>
    <t>白泥过滤机喷射冷凝器工厂水进入污水池</t>
    <phoneticPr fontId="4" type="noConversion"/>
  </si>
  <si>
    <t>冲洗低浓臭气系统,启动6CP065送水至洗白液槽.</t>
    <phoneticPr fontId="4" type="noConversion"/>
  </si>
  <si>
    <t>启动6CP019送水至洗白液槽</t>
  </si>
  <si>
    <t>工厂水串水至绿液冷却器,由绿液冷却器串水至热水网.</t>
    <phoneticPr fontId="4" type="noConversion"/>
  </si>
  <si>
    <t>灌水至酸槽,启动酸泵6CP014送水至稀白液槽.</t>
  </si>
  <si>
    <t>绿泥过滤机喷射冷凝器工厂水进入污水池</t>
    <phoneticPr fontId="4" type="noConversion"/>
  </si>
  <si>
    <t>各处漏点的处理.</t>
  </si>
  <si>
    <t>校正密封水槽液位计</t>
    <phoneticPr fontId="4" type="noConversion"/>
  </si>
  <si>
    <t>预备抽空浊绿液槽,但是由于仪表间模块有问题,暂时不能启动.</t>
  </si>
  <si>
    <t>预备启动6CP028,但是DCS为做出相关画面.需要协调.</t>
  </si>
  <si>
    <t>清理白泥浆池,打开白液过滤机人孔,预备明日进水.</t>
  </si>
  <si>
    <t>通过向白液过滤机2台真空泵送水,送水至气液分离罐</t>
    <phoneticPr fontId="4" type="noConversion"/>
  </si>
  <si>
    <t>排放少量水至白泥浆槽污水池,启动白泥浆池污水泵</t>
    <phoneticPr fontId="4" type="noConversion"/>
  </si>
  <si>
    <t>启动绿液过滤机喂料泵送水至X过滤机</t>
    <phoneticPr fontId="4" type="noConversion"/>
  </si>
  <si>
    <t>启动相关泵抽空浊绿液槽,进内部进行检查.</t>
    <phoneticPr fontId="4" type="noConversion"/>
  </si>
  <si>
    <t>打开工艺压缩空气手阀进行管道吹扫</t>
    <phoneticPr fontId="4" type="noConversion"/>
  </si>
  <si>
    <t>再次启动白液过滤机喂料泵送水至白液过滤机内部.</t>
    <phoneticPr fontId="4" type="noConversion"/>
  </si>
  <si>
    <t>启动6DP001噪音过大,通知各个专业以及厂家设计院人员到场</t>
    <phoneticPr fontId="4" type="noConversion"/>
  </si>
  <si>
    <t>启动消化器喂料泵送满3号苛化器,校正3号苛化器的液位计</t>
    <phoneticPr fontId="4" type="noConversion"/>
  </si>
  <si>
    <t>再次启动白液过滤机喂料泵送水至白液过滤机</t>
    <phoneticPr fontId="4" type="noConversion"/>
  </si>
  <si>
    <t>封白泥槽人孔,启动白液过滤机喂料泵送水至白液过滤机机槽</t>
    <phoneticPr fontId="4" type="noConversion"/>
  </si>
  <si>
    <t>启动密封水池水泵送水至蒸发热水池.密封水信号DCS界面暂无显示.</t>
  </si>
  <si>
    <t>灌满白泥槽,校正液位计.送水至白泥过滤机.</t>
    <phoneticPr fontId="4" type="noConversion"/>
  </si>
  <si>
    <t>白液过滤机和温水槽排水</t>
    <phoneticPr fontId="4" type="noConversion"/>
  </si>
  <si>
    <t>预备转窑,但是由于窑头窑尾正在进行土建封堵,无法进行.</t>
  </si>
  <si>
    <t>碱炉冲水至浊绿液槽,浊绿液槽顶阀门内漏厉害</t>
    <phoneticPr fontId="4" type="noConversion"/>
  </si>
  <si>
    <t>浊绿液槽内防腐修补完成.</t>
  </si>
  <si>
    <t>配碱管道已经全部装完,但是由于白液槽防腐还未处理完</t>
    <phoneticPr fontId="4" type="noConversion"/>
  </si>
  <si>
    <t>启动消防水泵串水至二次冷凝水管,冲洗二次冷凝水支管</t>
    <phoneticPr fontId="4" type="noConversion"/>
  </si>
  <si>
    <t>完成</t>
  </si>
  <si>
    <t>完成</t>
    <phoneticPr fontId="3" type="noConversion"/>
  </si>
  <si>
    <t>未完成</t>
  </si>
  <si>
    <t>进行中</t>
  </si>
  <si>
    <t>进行中</t>
    <phoneticPr fontId="3" type="noConversion"/>
  </si>
  <si>
    <t>未完成</t>
    <phoneticPr fontId="3" type="noConversion"/>
  </si>
  <si>
    <t>时间</t>
    <phoneticPr fontId="3" type="noConversion"/>
  </si>
  <si>
    <t>日期调节</t>
    <phoneticPr fontId="3" type="noConversion"/>
  </si>
  <si>
    <t>选择日期</t>
    <phoneticPr fontId="3" type="noConversion"/>
  </si>
  <si>
    <t>标签</t>
    <phoneticPr fontId="3" type="noConversion"/>
  </si>
  <si>
    <t>总计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</si>
</sst>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9" x14ac:knownFonts="1">
    <font>
      <sz val="16"/>
      <color theme="1"/>
      <name val="阿里巴巴普惠体"/>
      <family val="2"/>
      <charset val="134"/>
    </font>
    <font>
      <sz val="16"/>
      <color theme="1"/>
      <name val="阿里巴巴普惠体"/>
      <family val="2"/>
      <charset val="134"/>
    </font>
    <font>
      <sz val="16"/>
      <color theme="0"/>
      <name val="阿里巴巴普惠体"/>
      <family val="2"/>
      <charset val="134"/>
    </font>
    <font>
      <sz val="9"/>
      <name val="阿里巴巴普惠体"/>
      <family val="2"/>
      <charset val="134"/>
    </font>
    <font>
      <sz val="9"/>
      <name val="微软雅黑"/>
      <family val="2"/>
      <charset val="134"/>
    </font>
    <font>
      <u/>
      <sz val="16"/>
      <color theme="10"/>
      <name val="阿里巴巴普惠体"/>
      <family val="2"/>
      <charset val="134"/>
    </font>
    <font>
      <sz val="16"/>
      <name val="阿里巴巴普惠体"/>
      <family val="1"/>
      <charset val="134"/>
    </font>
    <font>
      <sz val="16"/>
      <color theme="1"/>
      <name val="阿里巴巴普惠体"/>
      <family val="1"/>
      <charset val="134"/>
    </font>
    <font>
      <sz val="18"/>
      <color theme="9" tint="-0.499984740745262"/>
      <name val="阿里巴巴普惠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14" fontId="0" fillId="0" borderId="0" xfId="0" applyNumberForma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 wrapText="1"/>
    </xf>
    <xf numFmtId="14" fontId="0" fillId="2" borderId="0" xfId="0" applyNumberFormat="1" applyFill="1" applyBorder="1">
      <alignment vertical="center"/>
    </xf>
    <xf numFmtId="0" fontId="0" fillId="2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2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14" fontId="0" fillId="0" borderId="1" xfId="0" applyNumberFormat="1" applyBorder="1">
      <alignment vertical="center"/>
    </xf>
    <xf numFmtId="176" fontId="0" fillId="2" borderId="0" xfId="1" applyNumberFormat="1" applyFont="1" applyFill="1" applyBorder="1" applyAlignment="1">
      <alignment horizontal="center" vertical="center"/>
    </xf>
    <xf numFmtId="176" fontId="0" fillId="0" borderId="0" xfId="1" applyNumberFormat="1" applyFont="1">
      <alignment vertical="center"/>
    </xf>
    <xf numFmtId="176" fontId="0" fillId="0" borderId="1" xfId="0" applyNumberFormat="1" applyBorder="1">
      <alignment vertical="center"/>
    </xf>
    <xf numFmtId="0" fontId="0" fillId="0" borderId="0" xfId="0" applyNumberFormat="1">
      <alignment vertical="center"/>
    </xf>
    <xf numFmtId="176" fontId="6" fillId="0" borderId="0" xfId="0" applyNumberFormat="1" applyFont="1" applyFill="1" applyBorder="1" applyAlignment="1">
      <alignment horizontal="center" vertical="center"/>
    </xf>
    <xf numFmtId="176" fontId="6" fillId="0" borderId="0" xfId="1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6" fillId="0" borderId="0" xfId="0" applyNumberFormat="1" applyFont="1" applyAlignment="1">
      <alignment horizontal="center" vertical="center"/>
    </xf>
    <xf numFmtId="0" fontId="7" fillId="0" borderId="0" xfId="0" applyNumberFormat="1" applyFont="1">
      <alignment vertical="center"/>
    </xf>
    <xf numFmtId="0" fontId="8" fillId="0" borderId="0" xfId="2" quotePrefix="1" applyFont="1">
      <alignment vertical="center"/>
    </xf>
    <xf numFmtId="0" fontId="2" fillId="3" borderId="0" xfId="0" applyFont="1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3">
    <cellStyle name="百分比" xfId="1" builtinId="5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11/relationships/chartColorStyle" Target="colors1.xml"/><Relationship Id="rId1" Type="http://schemas.microsoft.com/office/2011/relationships/chartStyle" Target="style1.xml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Sheet2!$F$16</c:f>
              <c:strCache>
                <c:ptCount val="1"/>
                <c:pt idx="0">
                  <c:v>开始时间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[0]!任务活动</c:f>
              <c:strCache>
                <c:ptCount val="6"/>
                <c:pt idx="0">
                  <c:v>白液过滤机和温水槽排水</c:v>
                </c:pt>
                <c:pt idx="1">
                  <c:v>预备转窑,但是由于窑头窑尾正在进行土建封堵,无法进行.</c:v>
                </c:pt>
                <c:pt idx="2">
                  <c:v>碱炉冲水至浊绿液槽,浊绿液槽顶阀门内漏厉害</c:v>
                </c:pt>
                <c:pt idx="3">
                  <c:v>浊绿液槽内防腐修补完成.</c:v>
                </c:pt>
                <c:pt idx="4">
                  <c:v>启动密封水池水泵送水至蒸发热水池.密封水信号DCS界面暂无显示.</c:v>
                </c:pt>
                <c:pt idx="5">
                  <c:v>灌满白泥槽,校正液位计.送水至白泥过滤机.</c:v>
                </c:pt>
              </c:strCache>
            </c:strRef>
          </c:cat>
          <c:val>
            <c:numRef>
              <c:f>[0]!开始时间</c:f>
              <c:numCache>
                <c:formatCode>h:mm;@</c:formatCode>
                <c:ptCount val="6"/>
                <c:pt idx="0">
                  <c:v>0.375</c:v>
                </c:pt>
                <c:pt idx="1">
                  <c:v>0.3979166666666667</c:v>
                </c:pt>
                <c:pt idx="2">
                  <c:v>0.41666666666666669</c:v>
                </c:pt>
                <c:pt idx="3">
                  <c:v>0.44305555555555554</c:v>
                </c:pt>
                <c:pt idx="4">
                  <c:v>0.54166666666666663</c:v>
                </c:pt>
                <c:pt idx="5">
                  <c:v>0.625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CA-4594-BEB2-F6ECA6D0F851}"/>
            </c:ext>
          </c:extLst>
        </c:ser>
        <c:ser>
          <c:idx val="1"/>
          <c:order val="1"/>
          <c:tx>
            <c:strRef>
              <c:f>Sheet2!$J$16</c:f>
              <c:strCache>
                <c:ptCount val="1"/>
                <c:pt idx="0">
                  <c:v>完成</c:v>
                </c:pt>
              </c:strCache>
            </c:strRef>
          </c:tx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scene3d>
              <a:camera prst="orthographicFront"/>
              <a:lightRig rig="threePt" dir="t"/>
            </a:scene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阿里巴巴普惠体" panose="00020600040101010101" pitchFamily="18" charset="-122"/>
                    <a:ea typeface="阿里巴巴普惠体" panose="00020600040101010101" pitchFamily="18" charset="-122"/>
                    <a:cs typeface="阿里巴巴普惠体" panose="00020600040101010101" pitchFamily="18" charset="-122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[0]!任务活动</c:f>
              <c:strCache>
                <c:ptCount val="6"/>
                <c:pt idx="0">
                  <c:v>白液过滤机和温水槽排水</c:v>
                </c:pt>
                <c:pt idx="1">
                  <c:v>预备转窑,但是由于窑头窑尾正在进行土建封堵,无法进行.</c:v>
                </c:pt>
                <c:pt idx="2">
                  <c:v>碱炉冲水至浊绿液槽,浊绿液槽顶阀门内漏厉害</c:v>
                </c:pt>
                <c:pt idx="3">
                  <c:v>浊绿液槽内防腐修补完成.</c:v>
                </c:pt>
                <c:pt idx="4">
                  <c:v>启动密封水池水泵送水至蒸发热水池.密封水信号DCS界面暂无显示.</c:v>
                </c:pt>
                <c:pt idx="5">
                  <c:v>灌满白泥槽,校正液位计.送水至白泥过滤机.</c:v>
                </c:pt>
              </c:strCache>
            </c:strRef>
          </c:cat>
          <c:val>
            <c:numRef>
              <c:f>[0]!完成</c:f>
              <c:numCache>
                <c:formatCode>h:mm;@</c:formatCode>
                <c:ptCount val="6"/>
                <c:pt idx="0">
                  <c:v>3.819444444444442E-2</c:v>
                </c:pt>
                <c:pt idx="1">
                  <c:v>0.19444444444444442</c:v>
                </c:pt>
                <c:pt idx="2">
                  <c:v>#N/A</c:v>
                </c:pt>
                <c:pt idx="3">
                  <c:v>9.722222222222221E-2</c:v>
                </c:pt>
                <c:pt idx="4">
                  <c:v>6.944444444444442E-2</c:v>
                </c:pt>
                <c:pt idx="5">
                  <c:v>7.638888888888884E-2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CA-4594-BEB2-F6ECA6D0F851}"/>
            </c:ext>
          </c:extLst>
        </c:ser>
        <c:ser>
          <c:idx val="2"/>
          <c:order val="2"/>
          <c:tx>
            <c:strRef>
              <c:f>Sheet2!$K$16</c:f>
              <c:strCache>
                <c:ptCount val="1"/>
                <c:pt idx="0">
                  <c:v>进行中</c:v>
                </c:pt>
              </c:strCache>
            </c:strRef>
          </c:tx>
          <c:spPr>
            <a:blipFill>
              <a:blip xmlns:r="http://schemas.openxmlformats.org/officeDocument/2006/relationships" r:embed="rId4"/>
              <a:stretch>
                <a:fillRect/>
              </a:stretch>
            </a:blip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scene3d>
              <a:camera prst="orthographicFront"/>
              <a:lightRig rig="threePt" dir="t"/>
            </a:scene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阿里巴巴普惠体" panose="00020600040101010101" pitchFamily="18" charset="-122"/>
                    <a:ea typeface="阿里巴巴普惠体" panose="00020600040101010101" pitchFamily="18" charset="-122"/>
                    <a:cs typeface="阿里巴巴普惠体" panose="00020600040101010101" pitchFamily="18" charset="-122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[0]!任务活动</c:f>
              <c:strCache>
                <c:ptCount val="6"/>
                <c:pt idx="0">
                  <c:v>白液过滤机和温水槽排水</c:v>
                </c:pt>
                <c:pt idx="1">
                  <c:v>预备转窑,但是由于窑头窑尾正在进行土建封堵,无法进行.</c:v>
                </c:pt>
                <c:pt idx="2">
                  <c:v>碱炉冲水至浊绿液槽,浊绿液槽顶阀门内漏厉害</c:v>
                </c:pt>
                <c:pt idx="3">
                  <c:v>浊绿液槽内防腐修补完成.</c:v>
                </c:pt>
                <c:pt idx="4">
                  <c:v>启动密封水池水泵送水至蒸发热水池.密封水信号DCS界面暂无显示.</c:v>
                </c:pt>
                <c:pt idx="5">
                  <c:v>灌满白泥槽,校正液位计.送水至白泥过滤机.</c:v>
                </c:pt>
              </c:strCache>
            </c:strRef>
          </c:cat>
          <c:val>
            <c:numRef>
              <c:f>[0]!进行中</c:f>
              <c:numCache>
                <c:formatCode>h:mm;@</c:formatCode>
                <c:ptCount val="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CA-4594-BEB2-F6ECA6D0F851}"/>
            </c:ext>
          </c:extLst>
        </c:ser>
        <c:ser>
          <c:idx val="3"/>
          <c:order val="3"/>
          <c:tx>
            <c:strRef>
              <c:f>Sheet2!$L$16</c:f>
              <c:strCache>
                <c:ptCount val="1"/>
                <c:pt idx="0">
                  <c:v>未完成</c:v>
                </c:pt>
              </c:strCache>
            </c:strRef>
          </c:tx>
          <c:spPr>
            <a:blipFill>
              <a:blip xmlns:r="http://schemas.openxmlformats.org/officeDocument/2006/relationships" r:embed="rId5"/>
              <a:stretch>
                <a:fillRect/>
              </a:stretch>
            </a:blipFill>
            <a:ln>
              <a:noFill/>
            </a:ln>
            <a:effectLst/>
            <a:scene3d>
              <a:camera prst="orthographicFront"/>
              <a:lightRig rig="threePt" dir="t"/>
            </a:scene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阿里巴巴普惠体" panose="00020600040101010101" pitchFamily="18" charset="-122"/>
                    <a:ea typeface="阿里巴巴普惠体" panose="00020600040101010101" pitchFamily="18" charset="-122"/>
                    <a:cs typeface="阿里巴巴普惠体" panose="00020600040101010101" pitchFamily="18" charset="-122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[0]!任务活动</c:f>
              <c:strCache>
                <c:ptCount val="6"/>
                <c:pt idx="0">
                  <c:v>白液过滤机和温水槽排水</c:v>
                </c:pt>
                <c:pt idx="1">
                  <c:v>预备转窑,但是由于窑头窑尾正在进行土建封堵,无法进行.</c:v>
                </c:pt>
                <c:pt idx="2">
                  <c:v>碱炉冲水至浊绿液槽,浊绿液槽顶阀门内漏厉害</c:v>
                </c:pt>
                <c:pt idx="3">
                  <c:v>浊绿液槽内防腐修补完成.</c:v>
                </c:pt>
                <c:pt idx="4">
                  <c:v>启动密封水池水泵送水至蒸发热水池.密封水信号DCS界面暂无显示.</c:v>
                </c:pt>
                <c:pt idx="5">
                  <c:v>灌满白泥槽,校正液位计.送水至白泥过滤机.</c:v>
                </c:pt>
              </c:strCache>
            </c:strRef>
          </c:cat>
          <c:val>
            <c:numRef>
              <c:f>[0]!未完成</c:f>
              <c:numCache>
                <c:formatCode>h:mm;@</c:formatCode>
                <c:ptCount val="6"/>
                <c:pt idx="0">
                  <c:v>#N/A</c:v>
                </c:pt>
                <c:pt idx="1">
                  <c:v>#N/A</c:v>
                </c:pt>
                <c:pt idx="2">
                  <c:v>7.0833333333333304E-2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9CA-4594-BEB2-F6ECA6D0F851}"/>
            </c:ext>
          </c:extLst>
        </c:ser>
        <c:ser>
          <c:idx val="4"/>
          <c:order val="4"/>
          <c:tx>
            <c:strRef>
              <c:f>Sheet2!$M$16</c:f>
              <c:strCache>
                <c:ptCount val="1"/>
                <c:pt idx="0">
                  <c:v>标签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FAFC24A8-4BC5-42E4-A5C1-9E948D007718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8211379579932599"/>
                      <c:h val="0.15745908239073217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E9CA-4594-BEB2-F6ECA6D0F85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F72EE82-7F12-465A-98ED-AA1B4B3B08C5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0627174636229698"/>
                      <c:h val="0.15745908239073217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E9CA-4594-BEB2-F6ECA6D0F85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4F5898A-9DC6-4786-88A6-1FAAB915A41E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7268284503106369"/>
                      <c:h val="0.15745908239073217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E9CA-4594-BEB2-F6ECA6D0F85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1CA2BD3-882F-4EEA-B0D3-9187CD776F2F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098767904011998"/>
                      <c:h val="0.15745899174698985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E9CA-4594-BEB2-F6ECA6D0F85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FB6550C-9DE1-4B4B-A93B-C77F53848769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468058024148884"/>
                      <c:h val="0.15745908239073217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E9CA-4594-BEB2-F6ECA6D0F85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DAF7ACB6-6DCD-4A6E-8D10-43ABC3B27195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9393290554960235"/>
                      <c:h val="0.15745908239073217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E9CA-4594-BEB2-F6ECA6D0F85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0"/>
              <a:lstStyle/>
              <a:p>
                <a:pPr algn="l"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阿里巴巴普惠体" panose="00020600040101010101" pitchFamily="18" charset="-122"/>
                    <a:ea typeface="阿里巴巴普惠体" panose="00020600040101010101" pitchFamily="18" charset="-122"/>
                    <a:cs typeface="阿里巴巴普惠体" panose="00020600040101010101" pitchFamily="18" charset="-122"/>
                  </a:defRPr>
                </a:pPr>
                <a:endParaRPr lang="zh-CN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[0]!任务活动</c:f>
              <c:strCache>
                <c:ptCount val="6"/>
                <c:pt idx="0">
                  <c:v>白液过滤机和温水槽排水</c:v>
                </c:pt>
                <c:pt idx="1">
                  <c:v>预备转窑,但是由于窑头窑尾正在进行土建封堵,无法进行.</c:v>
                </c:pt>
                <c:pt idx="2">
                  <c:v>碱炉冲水至浊绿液槽,浊绿液槽顶阀门内漏厉害</c:v>
                </c:pt>
                <c:pt idx="3">
                  <c:v>浊绿液槽内防腐修补完成.</c:v>
                </c:pt>
                <c:pt idx="4">
                  <c:v>启动密封水池水泵送水至蒸发热水池.密封水信号DCS界面暂无显示.</c:v>
                </c:pt>
                <c:pt idx="5">
                  <c:v>灌满白泥槽,校正液位计.送水至白泥过滤机.</c:v>
                </c:pt>
              </c:strCache>
            </c:strRef>
          </c:cat>
          <c:val>
            <c:numRef>
              <c:f>[0]!标签</c:f>
              <c:numCache>
                <c:formatCode>General</c:formatCode>
                <c:ptCount val="6"/>
                <c:pt idx="0">
                  <c:v>5.0000000000000001E-3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5.0000000000000001E-3</c:v>
                </c:pt>
                <c:pt idx="4">
                  <c:v>5.0000000000000001E-3</c:v>
                </c:pt>
                <c:pt idx="5">
                  <c:v>5.0000000000000001E-3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[0]!任务活动</c15:f>
                <c15:dlblRangeCache>
                  <c:ptCount val="6"/>
                  <c:pt idx="0">
                    <c:v>白液过滤机和温水槽排水</c:v>
                  </c:pt>
                  <c:pt idx="1">
                    <c:v>预备转窑,但是由于窑头窑尾正在进行土建封堵,无法进行.</c:v>
                  </c:pt>
                  <c:pt idx="2">
                    <c:v>碱炉冲水至浊绿液槽,浊绿液槽顶阀门内漏厉害</c:v>
                  </c:pt>
                  <c:pt idx="3">
                    <c:v>浊绿液槽内防腐修补完成.</c:v>
                  </c:pt>
                  <c:pt idx="4">
                    <c:v>启动密封水池水泵送水至蒸发热水池.密封水信号DCS界面暂无显示.</c:v>
                  </c:pt>
                  <c:pt idx="5">
                    <c:v>灌满白泥槽,校正液位计.送水至白泥过滤机.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E9CA-4594-BEB2-F6ECA6D0F8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1120018568"/>
        <c:axId val="1120012336"/>
      </c:barChart>
      <c:catAx>
        <c:axId val="1120018568"/>
        <c:scaling>
          <c:orientation val="maxMin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crossAx val="1120012336"/>
        <c:crosses val="autoZero"/>
        <c:auto val="1"/>
        <c:lblAlgn val="ctr"/>
        <c:lblOffset val="100"/>
        <c:noMultiLvlLbl val="0"/>
      </c:catAx>
      <c:valAx>
        <c:axId val="1120012336"/>
        <c:scaling>
          <c:orientation val="minMax"/>
          <c:max val="0.8"/>
          <c:min val="0.37500000000000006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h:mm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defRPr>
            </a:pPr>
            <a:endParaRPr lang="zh-CN"/>
          </a:p>
        </c:txPr>
        <c:crossAx val="1120018568"/>
        <c:crosses val="autoZero"/>
        <c:crossBetween val="between"/>
        <c:majorUnit val="4.1666666666666713E-2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latin typeface="阿里巴巴普惠体" panose="00020600040101010101" pitchFamily="18" charset="-122"/>
          <a:ea typeface="阿里巴巴普惠体" panose="00020600040101010101" pitchFamily="18" charset="-122"/>
          <a:cs typeface="阿里巴巴普惠体" panose="00020600040101010101" pitchFamily="18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048728247287284"/>
          <c:y val="0.17842356087872563"/>
          <c:w val="0.71328184605282019"/>
          <c:h val="0.73826967014788503"/>
        </c:manualLayout>
      </c:layout>
      <c:pieChart>
        <c:varyColors val="1"/>
        <c:ser>
          <c:idx val="0"/>
          <c:order val="0"/>
          <c:spPr>
            <a:ln>
              <a:noFill/>
            </a:ln>
            <a:scene3d>
              <a:camera prst="orthographicFront"/>
              <a:lightRig rig="threePt" dir="t"/>
            </a:scene3d>
            <a:sp3d>
              <a:bevelT w="190500" h="38100"/>
            </a:sp3d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  <a:scene3d>
                <a:camera prst="orthographicFront"/>
                <a:lightRig rig="threePt" dir="t"/>
              </a:scene3d>
              <a:sp3d>
                <a:bevelT w="190500" h="38100"/>
              </a:sp3d>
            </c:spPr>
            <c:extLst>
              <c:ext xmlns:c16="http://schemas.microsoft.com/office/drawing/2014/chart" uri="{C3380CC4-5D6E-409C-BE32-E72D297353CC}">
                <c16:uniqueId val="{00000001-FAA9-48A7-9679-FAFB82712257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  <a:ln w="19050">
                <a:noFill/>
              </a:ln>
              <a:effectLst/>
              <a:scene3d>
                <a:camera prst="orthographicFront"/>
                <a:lightRig rig="threePt" dir="t"/>
              </a:scene3d>
              <a:sp3d>
                <a:bevelT w="190500" h="38100"/>
              </a:sp3d>
            </c:spPr>
            <c:extLst>
              <c:ext xmlns:c16="http://schemas.microsoft.com/office/drawing/2014/chart" uri="{C3380CC4-5D6E-409C-BE32-E72D297353CC}">
                <c16:uniqueId val="{00000003-FAA9-48A7-9679-FAFB82712257}"/>
              </c:ext>
            </c:extLst>
          </c:dPt>
          <c:dPt>
            <c:idx val="2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noFill/>
              </a:ln>
              <a:effectLst/>
              <a:scene3d>
                <a:camera prst="orthographicFront"/>
                <a:lightRig rig="threePt" dir="t"/>
              </a:scene3d>
              <a:sp3d>
                <a:bevelT w="190500" h="38100"/>
              </a:sp3d>
            </c:spPr>
            <c:extLst>
              <c:ext xmlns:c16="http://schemas.microsoft.com/office/drawing/2014/chart" uri="{C3380CC4-5D6E-409C-BE32-E72D297353CC}">
                <c16:uniqueId val="{00000005-FAA9-48A7-9679-FAFB8271225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Sheet3!$B$2:$B$4</c:f>
              <c:strCache>
                <c:ptCount val="3"/>
                <c:pt idx="0">
                  <c:v>完成</c:v>
                </c:pt>
                <c:pt idx="1">
                  <c:v>进行中</c:v>
                </c:pt>
                <c:pt idx="2">
                  <c:v>未完成</c:v>
                </c:pt>
              </c:strCache>
            </c:strRef>
          </c:cat>
          <c:val>
            <c:numRef>
              <c:f>Sheet3!$C$2:$C$4</c:f>
              <c:numCache>
                <c:formatCode>General</c:formatCode>
                <c:ptCount val="3"/>
                <c:pt idx="0">
                  <c:v>5</c:v>
                </c:pt>
                <c:pt idx="1">
                  <c:v>0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AA9-48A7-9679-FAFB82712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2" fmlaLink="$B$3" max="2025" min="2016" noThreeD="1" page="10" val="2016"/>
</file>

<file path=xl/ctrlProps/ctrlProp2.xml><?xml version="1.0" encoding="utf-8"?>
<formControlPr xmlns="http://schemas.microsoft.com/office/spreadsheetml/2009/9/main" objectType="Spin" dx="22" fmlaLink="$B$5" max="12" min="1" noThreeD="1" page="10" val="6"/>
</file>

<file path=xl/ctrlProps/ctrlProp3.xml><?xml version="1.0" encoding="utf-8"?>
<formControlPr xmlns="http://schemas.microsoft.com/office/spreadsheetml/2009/9/main" objectType="Spin" dx="22" fmlaLink="$B$7" max="31" min="1" noThreeD="1" page="10" val="2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95250</xdr:colOff>
          <xdr:row>2</xdr:row>
          <xdr:rowOff>76200</xdr:rowOff>
        </xdr:from>
        <xdr:to>
          <xdr:col>2</xdr:col>
          <xdr:colOff>609600</xdr:colOff>
          <xdr:row>3</xdr:row>
          <xdr:rowOff>257175</xdr:rowOff>
        </xdr:to>
        <xdr:sp macro="" textlink="">
          <xdr:nvSpPr>
            <xdr:cNvPr id="2049" name="Spinne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95250</xdr:colOff>
          <xdr:row>4</xdr:row>
          <xdr:rowOff>76200</xdr:rowOff>
        </xdr:from>
        <xdr:to>
          <xdr:col>2</xdr:col>
          <xdr:colOff>600075</xdr:colOff>
          <xdr:row>5</xdr:row>
          <xdr:rowOff>266700</xdr:rowOff>
        </xdr:to>
        <xdr:sp macro="" textlink="">
          <xdr:nvSpPr>
            <xdr:cNvPr id="2050" name="Spinner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95250</xdr:colOff>
          <xdr:row>6</xdr:row>
          <xdr:rowOff>66675</xdr:rowOff>
        </xdr:from>
        <xdr:to>
          <xdr:col>2</xdr:col>
          <xdr:colOff>600075</xdr:colOff>
          <xdr:row>7</xdr:row>
          <xdr:rowOff>247650</xdr:rowOff>
        </xdr:to>
        <xdr:sp macro="" textlink="">
          <xdr:nvSpPr>
            <xdr:cNvPr id="2051" name="Spinner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absolute">
    <xdr:from>
      <xdr:col>5</xdr:col>
      <xdr:colOff>0</xdr:colOff>
      <xdr:row>1</xdr:row>
      <xdr:rowOff>81641</xdr:rowOff>
    </xdr:from>
    <xdr:to>
      <xdr:col>18</xdr:col>
      <xdr:colOff>462643</xdr:colOff>
      <xdr:row>30</xdr:row>
      <xdr:rowOff>231321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244928</xdr:colOff>
      <xdr:row>1</xdr:row>
      <xdr:rowOff>163286</xdr:rowOff>
    </xdr:from>
    <xdr:to>
      <xdr:col>4</xdr:col>
      <xdr:colOff>4449535</xdr:colOff>
      <xdr:row>14</xdr:row>
      <xdr:rowOff>176893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1455965</xdr:colOff>
      <xdr:row>5</xdr:row>
      <xdr:rowOff>244929</xdr:rowOff>
    </xdr:from>
    <xdr:to>
      <xdr:col>4</xdr:col>
      <xdr:colOff>3197679</xdr:colOff>
      <xdr:row>11</xdr:row>
      <xdr:rowOff>190500</xdr:rowOff>
    </xdr:to>
    <xdr:sp macro="" textlink="Sheet3!C5">
      <xdr:nvSpPr>
        <xdr:cNvPr id="6" name="椭圆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4517572" y="2041072"/>
          <a:ext cx="1741714" cy="1741714"/>
        </a:xfrm>
        <a:prstGeom prst="ellips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26B783C9-3204-4694-97F5-7525B2E127D0}" type="TxLink">
            <a:rPr lang="zh-CN" altLang="en-US" sz="2000" b="0" i="0" u="none" strike="noStrike">
              <a:solidFill>
                <a:srgbClr val="000000"/>
              </a:solidFill>
              <a:latin typeface="阿里巴巴普惠体"/>
              <a:ea typeface="阿里巴巴普惠体"/>
              <a:cs typeface="阿里巴巴普惠体"/>
            </a:rPr>
            <a:pPr algn="ctr"/>
            <a:t>任务总计
6</a:t>
          </a:fld>
          <a:endParaRPr lang="zh-CN" altLang="en-US" sz="14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612321</xdr:colOff>
      <xdr:row>0</xdr:row>
      <xdr:rowOff>585107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0" y="0"/>
          <a:ext cx="20791714" cy="585107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800" baseline="0">
              <a:solidFill>
                <a:sysClr val="windowText" lastClr="000000"/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                                 甘特图 制作 待办清单类型 </a:t>
          </a:r>
          <a:endParaRPr lang="zh-CN" altLang="en-US" sz="2800">
            <a:solidFill>
              <a:sysClr val="windowText" lastClr="000000"/>
            </a:solidFill>
            <a:latin typeface="阿里巴巴普惠体" panose="00020600040101010101" pitchFamily="18" charset="-122"/>
            <a:ea typeface="阿里巴巴普惠体" panose="00020600040101010101" pitchFamily="18" charset="-122"/>
            <a:cs typeface="阿里巴巴普惠体" panose="00020600040101010101" pitchFamily="18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气流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B256B-6CA3-4B38-BC42-FBD0555F3543}">
  <dimension ref="A1:I219"/>
  <sheetViews>
    <sheetView topLeftCell="A190" zoomScale="85" zoomScaleNormal="85" workbookViewId="0">
      <selection activeCell="F202" sqref="F202"/>
    </sheetView>
  </sheetViews>
  <sheetFormatPr defaultRowHeight="23.25" x14ac:dyDescent="0.45"/>
  <cols>
    <col min="1" max="1" width="11" style="3" bestFit="1" customWidth="1"/>
    <col min="2" max="2" width="61" style="2" bestFit="1" customWidth="1"/>
    <col min="3" max="3" width="13" style="7" customWidth="1"/>
    <col min="4" max="6" width="8.6640625" style="7"/>
    <col min="7" max="9" width="9.9140625" style="10" bestFit="1" customWidth="1"/>
    <col min="10" max="16384" width="8.6640625" style="2"/>
  </cols>
  <sheetData>
    <row r="1" spans="1:9" x14ac:dyDescent="0.45">
      <c r="A1" s="5" t="s">
        <v>198</v>
      </c>
      <c r="B1" s="6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11" t="s">
        <v>193</v>
      </c>
      <c r="H1" s="11" t="s">
        <v>196</v>
      </c>
      <c r="I1" s="11" t="s">
        <v>197</v>
      </c>
    </row>
    <row r="2" spans="1:9" x14ac:dyDescent="0.45">
      <c r="A2" s="1">
        <v>42508</v>
      </c>
      <c r="B2" s="3" t="s">
        <v>5</v>
      </c>
      <c r="C2" s="9">
        <v>0.375</v>
      </c>
      <c r="D2" s="9">
        <v>0.41319444444444442</v>
      </c>
      <c r="E2" s="9">
        <f t="shared" ref="E2:E65" si="0">D2-C2</f>
        <v>3.819444444444442E-2</v>
      </c>
      <c r="F2" s="7" t="s">
        <v>193</v>
      </c>
      <c r="G2" s="10">
        <f t="shared" ref="G2:I21" si="1">IF($F2=G$1,$E2,NA())</f>
        <v>3.819444444444442E-2</v>
      </c>
      <c r="H2" s="10" t="e">
        <f t="shared" si="1"/>
        <v>#N/A</v>
      </c>
      <c r="I2" s="10" t="e">
        <f t="shared" si="1"/>
        <v>#N/A</v>
      </c>
    </row>
    <row r="3" spans="1:9" x14ac:dyDescent="0.45">
      <c r="A3" s="1">
        <v>42508</v>
      </c>
      <c r="B3" s="3" t="s">
        <v>6</v>
      </c>
      <c r="C3" s="9">
        <v>0.3979166666666667</v>
      </c>
      <c r="D3" s="9">
        <v>0.59236111111111112</v>
      </c>
      <c r="E3" s="9">
        <f t="shared" si="0"/>
        <v>0.19444444444444442</v>
      </c>
      <c r="F3" s="7" t="s">
        <v>193</v>
      </c>
      <c r="G3" s="10">
        <f t="shared" si="1"/>
        <v>0.19444444444444442</v>
      </c>
      <c r="H3" s="10" t="e">
        <f t="shared" si="1"/>
        <v>#N/A</v>
      </c>
      <c r="I3" s="10" t="e">
        <f t="shared" si="1"/>
        <v>#N/A</v>
      </c>
    </row>
    <row r="4" spans="1:9" x14ac:dyDescent="0.45">
      <c r="A4" s="1">
        <v>42508</v>
      </c>
      <c r="B4" s="3" t="s">
        <v>7</v>
      </c>
      <c r="C4" s="9">
        <v>0.41666666666666669</v>
      </c>
      <c r="D4" s="9">
        <v>0.48749999999999999</v>
      </c>
      <c r="E4" s="9">
        <f t="shared" si="0"/>
        <v>7.0833333333333304E-2</v>
      </c>
      <c r="F4" s="7" t="s">
        <v>193</v>
      </c>
      <c r="G4" s="10">
        <f t="shared" si="1"/>
        <v>7.0833333333333304E-2</v>
      </c>
      <c r="H4" s="10" t="e">
        <f t="shared" si="1"/>
        <v>#N/A</v>
      </c>
      <c r="I4" s="10" t="e">
        <f t="shared" si="1"/>
        <v>#N/A</v>
      </c>
    </row>
    <row r="5" spans="1:9" x14ac:dyDescent="0.45">
      <c r="A5" s="1">
        <v>42508</v>
      </c>
      <c r="B5" s="3" t="s">
        <v>8</v>
      </c>
      <c r="C5" s="9">
        <v>0.44305555555555554</v>
      </c>
      <c r="D5" s="9">
        <v>0.54027777777777775</v>
      </c>
      <c r="E5" s="9">
        <f t="shared" si="0"/>
        <v>9.722222222222221E-2</v>
      </c>
      <c r="F5" s="7" t="s">
        <v>193</v>
      </c>
      <c r="G5" s="10">
        <f t="shared" si="1"/>
        <v>9.722222222222221E-2</v>
      </c>
      <c r="H5" s="10" t="e">
        <f t="shared" si="1"/>
        <v>#N/A</v>
      </c>
      <c r="I5" s="10" t="e">
        <f t="shared" si="1"/>
        <v>#N/A</v>
      </c>
    </row>
    <row r="6" spans="1:9" x14ac:dyDescent="0.45">
      <c r="A6" s="1">
        <v>42508</v>
      </c>
      <c r="B6" s="3" t="s">
        <v>9</v>
      </c>
      <c r="C6" s="9">
        <v>0.51597222222222217</v>
      </c>
      <c r="D6" s="9">
        <v>0.61805555555555558</v>
      </c>
      <c r="E6" s="9">
        <f t="shared" si="0"/>
        <v>0.10208333333333341</v>
      </c>
      <c r="F6" s="7" t="s">
        <v>193</v>
      </c>
      <c r="G6" s="10">
        <f t="shared" si="1"/>
        <v>0.10208333333333341</v>
      </c>
      <c r="H6" s="10" t="e">
        <f t="shared" si="1"/>
        <v>#N/A</v>
      </c>
      <c r="I6" s="10" t="e">
        <f t="shared" si="1"/>
        <v>#N/A</v>
      </c>
    </row>
    <row r="7" spans="1:9" x14ac:dyDescent="0.45">
      <c r="A7" s="1">
        <v>42508</v>
      </c>
      <c r="B7" s="3" t="s">
        <v>10</v>
      </c>
      <c r="C7" s="9">
        <v>0.53055555555555556</v>
      </c>
      <c r="D7" s="9">
        <v>0.64583333333333337</v>
      </c>
      <c r="E7" s="9">
        <f t="shared" si="0"/>
        <v>0.11527777777777781</v>
      </c>
      <c r="F7" s="7" t="s">
        <v>193</v>
      </c>
      <c r="G7" s="10">
        <f t="shared" si="1"/>
        <v>0.11527777777777781</v>
      </c>
      <c r="H7" s="10" t="e">
        <f t="shared" si="1"/>
        <v>#N/A</v>
      </c>
      <c r="I7" s="10" t="e">
        <f t="shared" si="1"/>
        <v>#N/A</v>
      </c>
    </row>
    <row r="8" spans="1:9" x14ac:dyDescent="0.45">
      <c r="A8" s="1">
        <v>42509</v>
      </c>
      <c r="B8" s="3" t="s">
        <v>13</v>
      </c>
      <c r="C8" s="9">
        <v>0.375</v>
      </c>
      <c r="D8" s="9">
        <v>0.41319444444444442</v>
      </c>
      <c r="E8" s="9">
        <f t="shared" si="0"/>
        <v>3.819444444444442E-2</v>
      </c>
      <c r="F8" s="7" t="s">
        <v>193</v>
      </c>
      <c r="G8" s="10">
        <f t="shared" si="1"/>
        <v>3.819444444444442E-2</v>
      </c>
      <c r="H8" s="10" t="e">
        <f t="shared" si="1"/>
        <v>#N/A</v>
      </c>
      <c r="I8" s="10" t="e">
        <f t="shared" si="1"/>
        <v>#N/A</v>
      </c>
    </row>
    <row r="9" spans="1:9" x14ac:dyDescent="0.45">
      <c r="A9" s="1">
        <v>42509</v>
      </c>
      <c r="B9" s="3" t="s">
        <v>13</v>
      </c>
      <c r="C9" s="9">
        <v>0.3979166666666667</v>
      </c>
      <c r="D9" s="9">
        <v>0.59236111111111112</v>
      </c>
      <c r="E9" s="9">
        <f t="shared" si="0"/>
        <v>0.19444444444444442</v>
      </c>
      <c r="F9" s="7" t="s">
        <v>193</v>
      </c>
      <c r="G9" s="10">
        <f t="shared" si="1"/>
        <v>0.19444444444444442</v>
      </c>
      <c r="H9" s="10" t="e">
        <f t="shared" si="1"/>
        <v>#N/A</v>
      </c>
      <c r="I9" s="10" t="e">
        <f t="shared" si="1"/>
        <v>#N/A</v>
      </c>
    </row>
    <row r="10" spans="1:9" x14ac:dyDescent="0.45">
      <c r="A10" s="1">
        <v>42509</v>
      </c>
      <c r="B10" s="3" t="s">
        <v>13</v>
      </c>
      <c r="C10" s="9">
        <v>0.41666666666666669</v>
      </c>
      <c r="D10" s="9">
        <v>0.48749999999999999</v>
      </c>
      <c r="E10" s="9">
        <f t="shared" si="0"/>
        <v>7.0833333333333304E-2</v>
      </c>
      <c r="F10" s="7" t="s">
        <v>193</v>
      </c>
      <c r="G10" s="10">
        <f t="shared" si="1"/>
        <v>7.0833333333333304E-2</v>
      </c>
      <c r="H10" s="10" t="e">
        <f t="shared" si="1"/>
        <v>#N/A</v>
      </c>
      <c r="I10" s="10" t="e">
        <f t="shared" si="1"/>
        <v>#N/A</v>
      </c>
    </row>
    <row r="11" spans="1:9" x14ac:dyDescent="0.45">
      <c r="A11" s="1">
        <v>42509</v>
      </c>
      <c r="B11" s="3" t="s">
        <v>13</v>
      </c>
      <c r="C11" s="9">
        <v>0.44305555555555554</v>
      </c>
      <c r="D11" s="9">
        <v>0.54027777777777775</v>
      </c>
      <c r="E11" s="9">
        <f t="shared" si="0"/>
        <v>9.722222222222221E-2</v>
      </c>
      <c r="F11" s="7" t="s">
        <v>193</v>
      </c>
      <c r="G11" s="10">
        <f t="shared" si="1"/>
        <v>9.722222222222221E-2</v>
      </c>
      <c r="H11" s="10" t="e">
        <f t="shared" si="1"/>
        <v>#N/A</v>
      </c>
      <c r="I11" s="10" t="e">
        <f t="shared" si="1"/>
        <v>#N/A</v>
      </c>
    </row>
    <row r="12" spans="1:9" x14ac:dyDescent="0.45">
      <c r="A12" s="1">
        <v>42509</v>
      </c>
      <c r="B12" s="3" t="s">
        <v>11</v>
      </c>
      <c r="C12" s="9">
        <v>0.54166666666666663</v>
      </c>
      <c r="D12" s="9">
        <v>0.61111111111111105</v>
      </c>
      <c r="E12" s="9">
        <f t="shared" si="0"/>
        <v>6.944444444444442E-2</v>
      </c>
      <c r="F12" s="7" t="s">
        <v>193</v>
      </c>
      <c r="G12" s="10">
        <f t="shared" si="1"/>
        <v>6.944444444444442E-2</v>
      </c>
      <c r="H12" s="10" t="e">
        <f t="shared" si="1"/>
        <v>#N/A</v>
      </c>
      <c r="I12" s="10" t="e">
        <f t="shared" si="1"/>
        <v>#N/A</v>
      </c>
    </row>
    <row r="13" spans="1:9" x14ac:dyDescent="0.45">
      <c r="A13" s="1">
        <v>42509</v>
      </c>
      <c r="B13" s="3" t="s">
        <v>12</v>
      </c>
      <c r="C13" s="9">
        <v>0.625</v>
      </c>
      <c r="D13" s="9">
        <v>0.70138888888888884</v>
      </c>
      <c r="E13" s="9">
        <f t="shared" si="0"/>
        <v>7.638888888888884E-2</v>
      </c>
      <c r="F13" s="7" t="s">
        <v>193</v>
      </c>
      <c r="G13" s="10">
        <f t="shared" si="1"/>
        <v>7.638888888888884E-2</v>
      </c>
      <c r="H13" s="10" t="e">
        <f t="shared" si="1"/>
        <v>#N/A</v>
      </c>
      <c r="I13" s="10" t="e">
        <f t="shared" si="1"/>
        <v>#N/A</v>
      </c>
    </row>
    <row r="14" spans="1:9" x14ac:dyDescent="0.45">
      <c r="A14" s="1">
        <v>42510</v>
      </c>
      <c r="B14" s="3" t="s">
        <v>17</v>
      </c>
      <c r="C14" s="9">
        <v>0.375</v>
      </c>
      <c r="D14" s="9">
        <v>0.41319444444444442</v>
      </c>
      <c r="E14" s="9">
        <f t="shared" si="0"/>
        <v>3.819444444444442E-2</v>
      </c>
      <c r="F14" s="7" t="s">
        <v>193</v>
      </c>
      <c r="G14" s="10">
        <f t="shared" si="1"/>
        <v>3.819444444444442E-2</v>
      </c>
      <c r="H14" s="10" t="e">
        <f t="shared" si="1"/>
        <v>#N/A</v>
      </c>
      <c r="I14" s="10" t="e">
        <f t="shared" si="1"/>
        <v>#N/A</v>
      </c>
    </row>
    <row r="15" spans="1:9" x14ac:dyDescent="0.45">
      <c r="A15" s="1">
        <v>42510</v>
      </c>
      <c r="B15" s="3" t="s">
        <v>18</v>
      </c>
      <c r="C15" s="9">
        <v>0.3979166666666667</v>
      </c>
      <c r="D15" s="9">
        <v>0.59236111111111112</v>
      </c>
      <c r="E15" s="9">
        <f t="shared" si="0"/>
        <v>0.19444444444444442</v>
      </c>
      <c r="F15" s="7" t="s">
        <v>193</v>
      </c>
      <c r="G15" s="10">
        <f t="shared" si="1"/>
        <v>0.19444444444444442</v>
      </c>
      <c r="H15" s="10" t="e">
        <f t="shared" si="1"/>
        <v>#N/A</v>
      </c>
      <c r="I15" s="10" t="e">
        <f t="shared" si="1"/>
        <v>#N/A</v>
      </c>
    </row>
    <row r="16" spans="1:9" x14ac:dyDescent="0.45">
      <c r="A16" s="1">
        <v>42510</v>
      </c>
      <c r="B16" s="3" t="s">
        <v>13</v>
      </c>
      <c r="C16" s="9">
        <v>0.51597222222222217</v>
      </c>
      <c r="D16" s="9">
        <v>0.61805555555555558</v>
      </c>
      <c r="E16" s="9">
        <f t="shared" si="0"/>
        <v>0.10208333333333341</v>
      </c>
      <c r="F16" s="7" t="s">
        <v>193</v>
      </c>
      <c r="G16" s="10">
        <f t="shared" si="1"/>
        <v>0.10208333333333341</v>
      </c>
      <c r="H16" s="10" t="e">
        <f t="shared" si="1"/>
        <v>#N/A</v>
      </c>
      <c r="I16" s="10" t="e">
        <f t="shared" si="1"/>
        <v>#N/A</v>
      </c>
    </row>
    <row r="17" spans="1:9" x14ac:dyDescent="0.45">
      <c r="A17" s="1">
        <v>42510</v>
      </c>
      <c r="B17" s="3" t="s">
        <v>14</v>
      </c>
      <c r="C17" s="9">
        <v>0.53055555555555556</v>
      </c>
      <c r="D17" s="9">
        <v>0.64583333333333337</v>
      </c>
      <c r="E17" s="9">
        <f t="shared" si="0"/>
        <v>0.11527777777777781</v>
      </c>
      <c r="F17" s="7" t="s">
        <v>193</v>
      </c>
      <c r="G17" s="10">
        <f t="shared" si="1"/>
        <v>0.11527777777777781</v>
      </c>
      <c r="H17" s="10" t="e">
        <f t="shared" si="1"/>
        <v>#N/A</v>
      </c>
      <c r="I17" s="10" t="e">
        <f t="shared" si="1"/>
        <v>#N/A</v>
      </c>
    </row>
    <row r="18" spans="1:9" x14ac:dyDescent="0.45">
      <c r="A18" s="1">
        <v>42510</v>
      </c>
      <c r="B18" s="3" t="s">
        <v>15</v>
      </c>
      <c r="C18" s="9">
        <v>0.54166666666666663</v>
      </c>
      <c r="D18" s="9">
        <v>0.61111111111111105</v>
      </c>
      <c r="E18" s="9">
        <f t="shared" si="0"/>
        <v>6.944444444444442E-2</v>
      </c>
      <c r="F18" s="7" t="s">
        <v>193</v>
      </c>
      <c r="G18" s="10">
        <f t="shared" si="1"/>
        <v>6.944444444444442E-2</v>
      </c>
      <c r="H18" s="10" t="e">
        <f t="shared" si="1"/>
        <v>#N/A</v>
      </c>
      <c r="I18" s="10" t="e">
        <f t="shared" si="1"/>
        <v>#N/A</v>
      </c>
    </row>
    <row r="19" spans="1:9" x14ac:dyDescent="0.45">
      <c r="A19" s="1">
        <v>42510</v>
      </c>
      <c r="B19" s="3" t="s">
        <v>16</v>
      </c>
      <c r="C19" s="9">
        <v>0.625</v>
      </c>
      <c r="D19" s="9">
        <v>0.70138888888888884</v>
      </c>
      <c r="E19" s="9">
        <f t="shared" si="0"/>
        <v>7.638888888888884E-2</v>
      </c>
      <c r="F19" s="7" t="s">
        <v>193</v>
      </c>
      <c r="G19" s="10">
        <f t="shared" si="1"/>
        <v>7.638888888888884E-2</v>
      </c>
      <c r="H19" s="10" t="e">
        <f t="shared" si="1"/>
        <v>#N/A</v>
      </c>
      <c r="I19" s="10" t="e">
        <f t="shared" si="1"/>
        <v>#N/A</v>
      </c>
    </row>
    <row r="20" spans="1:9" x14ac:dyDescent="0.45">
      <c r="A20" s="1">
        <v>42511</v>
      </c>
      <c r="B20" s="3" t="s">
        <v>18</v>
      </c>
      <c r="C20" s="9">
        <v>0.41666666666666669</v>
      </c>
      <c r="D20" s="9">
        <v>0.48749999999999999</v>
      </c>
      <c r="E20" s="9">
        <f t="shared" si="0"/>
        <v>7.0833333333333304E-2</v>
      </c>
      <c r="F20" s="7" t="s">
        <v>193</v>
      </c>
      <c r="G20" s="10">
        <f t="shared" si="1"/>
        <v>7.0833333333333304E-2</v>
      </c>
      <c r="H20" s="10" t="e">
        <f t="shared" si="1"/>
        <v>#N/A</v>
      </c>
      <c r="I20" s="10" t="e">
        <f t="shared" si="1"/>
        <v>#N/A</v>
      </c>
    </row>
    <row r="21" spans="1:9" x14ac:dyDescent="0.45">
      <c r="A21" s="1">
        <v>42511</v>
      </c>
      <c r="B21" s="3" t="s">
        <v>19</v>
      </c>
      <c r="C21" s="9">
        <v>0.44305555555555554</v>
      </c>
      <c r="D21" s="9">
        <v>0.54027777777777775</v>
      </c>
      <c r="E21" s="9">
        <f t="shared" si="0"/>
        <v>9.722222222222221E-2</v>
      </c>
      <c r="F21" s="7" t="s">
        <v>193</v>
      </c>
      <c r="G21" s="10">
        <f t="shared" si="1"/>
        <v>9.722222222222221E-2</v>
      </c>
      <c r="H21" s="10" t="e">
        <f t="shared" si="1"/>
        <v>#N/A</v>
      </c>
      <c r="I21" s="10" t="e">
        <f t="shared" si="1"/>
        <v>#N/A</v>
      </c>
    </row>
    <row r="22" spans="1:9" x14ac:dyDescent="0.45">
      <c r="A22" s="1">
        <v>42511</v>
      </c>
      <c r="B22" s="3" t="s">
        <v>19</v>
      </c>
      <c r="C22" s="9">
        <v>0.51597222222222217</v>
      </c>
      <c r="D22" s="9">
        <v>0.61805555555555558</v>
      </c>
      <c r="E22" s="9">
        <f t="shared" si="0"/>
        <v>0.10208333333333341</v>
      </c>
      <c r="F22" s="7" t="s">
        <v>193</v>
      </c>
      <c r="G22" s="10">
        <f t="shared" ref="G22:I41" si="2">IF($F22=G$1,$E22,NA())</f>
        <v>0.10208333333333341</v>
      </c>
      <c r="H22" s="10" t="e">
        <f t="shared" si="2"/>
        <v>#N/A</v>
      </c>
      <c r="I22" s="10" t="e">
        <f t="shared" si="2"/>
        <v>#N/A</v>
      </c>
    </row>
    <row r="23" spans="1:9" x14ac:dyDescent="0.45">
      <c r="A23" s="1">
        <v>42511</v>
      </c>
      <c r="B23" s="3" t="s">
        <v>20</v>
      </c>
      <c r="C23" s="9">
        <v>0.53055555555555556</v>
      </c>
      <c r="D23" s="9">
        <v>0.64583333333333337</v>
      </c>
      <c r="E23" s="9">
        <f t="shared" si="0"/>
        <v>0.11527777777777781</v>
      </c>
      <c r="F23" s="7" t="s">
        <v>193</v>
      </c>
      <c r="G23" s="10">
        <f t="shared" si="2"/>
        <v>0.11527777777777781</v>
      </c>
      <c r="H23" s="10" t="e">
        <f t="shared" si="2"/>
        <v>#N/A</v>
      </c>
      <c r="I23" s="10" t="e">
        <f t="shared" si="2"/>
        <v>#N/A</v>
      </c>
    </row>
    <row r="24" spans="1:9" x14ac:dyDescent="0.45">
      <c r="A24" s="1">
        <v>42511</v>
      </c>
      <c r="B24" s="3" t="s">
        <v>19</v>
      </c>
      <c r="C24" s="9">
        <v>0.54166666666666663</v>
      </c>
      <c r="D24" s="9">
        <v>0.61111111111111105</v>
      </c>
      <c r="E24" s="9">
        <f t="shared" si="0"/>
        <v>6.944444444444442E-2</v>
      </c>
      <c r="F24" s="7" t="s">
        <v>193</v>
      </c>
      <c r="G24" s="10">
        <f t="shared" si="2"/>
        <v>6.944444444444442E-2</v>
      </c>
      <c r="H24" s="10" t="e">
        <f t="shared" si="2"/>
        <v>#N/A</v>
      </c>
      <c r="I24" s="10" t="e">
        <f t="shared" si="2"/>
        <v>#N/A</v>
      </c>
    </row>
    <row r="25" spans="1:9" x14ac:dyDescent="0.45">
      <c r="A25" s="1">
        <v>42511</v>
      </c>
      <c r="B25" s="3" t="s">
        <v>21</v>
      </c>
      <c r="C25" s="9">
        <v>0.625</v>
      </c>
      <c r="D25" s="9">
        <v>0.70138888888888884</v>
      </c>
      <c r="E25" s="9">
        <f t="shared" si="0"/>
        <v>7.638888888888884E-2</v>
      </c>
      <c r="F25" s="7" t="s">
        <v>193</v>
      </c>
      <c r="G25" s="10">
        <f t="shared" si="2"/>
        <v>7.638888888888884E-2</v>
      </c>
      <c r="H25" s="10" t="e">
        <f t="shared" si="2"/>
        <v>#N/A</v>
      </c>
      <c r="I25" s="10" t="e">
        <f t="shared" si="2"/>
        <v>#N/A</v>
      </c>
    </row>
    <row r="26" spans="1:9" x14ac:dyDescent="0.45">
      <c r="A26" s="1">
        <v>42512</v>
      </c>
      <c r="B26" s="3" t="s">
        <v>22</v>
      </c>
      <c r="C26" s="9">
        <v>0.375</v>
      </c>
      <c r="D26" s="9">
        <v>0.41319444444444442</v>
      </c>
      <c r="E26" s="9">
        <f t="shared" si="0"/>
        <v>3.819444444444442E-2</v>
      </c>
      <c r="F26" s="7" t="s">
        <v>193</v>
      </c>
      <c r="G26" s="10">
        <f t="shared" si="2"/>
        <v>3.819444444444442E-2</v>
      </c>
      <c r="H26" s="10" t="e">
        <f t="shared" si="2"/>
        <v>#N/A</v>
      </c>
      <c r="I26" s="10" t="e">
        <f t="shared" si="2"/>
        <v>#N/A</v>
      </c>
    </row>
    <row r="27" spans="1:9" x14ac:dyDescent="0.45">
      <c r="A27" s="1">
        <v>42512</v>
      </c>
      <c r="B27" s="3" t="s">
        <v>19</v>
      </c>
      <c r="C27" s="9">
        <v>0.3979166666666667</v>
      </c>
      <c r="D27" s="9">
        <v>0.59236111111111112</v>
      </c>
      <c r="E27" s="9">
        <f t="shared" si="0"/>
        <v>0.19444444444444442</v>
      </c>
      <c r="F27" s="7" t="s">
        <v>193</v>
      </c>
      <c r="G27" s="10">
        <f t="shared" si="2"/>
        <v>0.19444444444444442</v>
      </c>
      <c r="H27" s="10" t="e">
        <f t="shared" si="2"/>
        <v>#N/A</v>
      </c>
      <c r="I27" s="10" t="e">
        <f t="shared" si="2"/>
        <v>#N/A</v>
      </c>
    </row>
    <row r="28" spans="1:9" x14ac:dyDescent="0.45">
      <c r="A28" s="1">
        <v>42512</v>
      </c>
      <c r="B28" s="3" t="s">
        <v>21</v>
      </c>
      <c r="C28" s="9">
        <v>0.41666666666666669</v>
      </c>
      <c r="D28" s="9">
        <v>0.48749999999999999</v>
      </c>
      <c r="E28" s="9">
        <f t="shared" si="0"/>
        <v>7.0833333333333304E-2</v>
      </c>
      <c r="F28" s="7" t="s">
        <v>193</v>
      </c>
      <c r="G28" s="10">
        <f t="shared" si="2"/>
        <v>7.0833333333333304E-2</v>
      </c>
      <c r="H28" s="10" t="e">
        <f t="shared" si="2"/>
        <v>#N/A</v>
      </c>
      <c r="I28" s="10" t="e">
        <f t="shared" si="2"/>
        <v>#N/A</v>
      </c>
    </row>
    <row r="29" spans="1:9" x14ac:dyDescent="0.45">
      <c r="A29" s="1">
        <v>42512</v>
      </c>
      <c r="B29" s="3" t="s">
        <v>19</v>
      </c>
      <c r="C29" s="9">
        <v>0.44305555555555554</v>
      </c>
      <c r="D29" s="9">
        <v>0.54027777777777775</v>
      </c>
      <c r="E29" s="9">
        <f t="shared" si="0"/>
        <v>9.722222222222221E-2</v>
      </c>
      <c r="F29" s="7" t="s">
        <v>193</v>
      </c>
      <c r="G29" s="10">
        <f t="shared" si="2"/>
        <v>9.722222222222221E-2</v>
      </c>
      <c r="H29" s="10" t="e">
        <f t="shared" si="2"/>
        <v>#N/A</v>
      </c>
      <c r="I29" s="10" t="e">
        <f t="shared" si="2"/>
        <v>#N/A</v>
      </c>
    </row>
    <row r="30" spans="1:9" x14ac:dyDescent="0.45">
      <c r="A30" s="1">
        <v>42512</v>
      </c>
      <c r="B30" s="3" t="s">
        <v>21</v>
      </c>
      <c r="C30" s="9">
        <v>0.51597222222222217</v>
      </c>
      <c r="D30" s="9">
        <v>0.61805555555555558</v>
      </c>
      <c r="E30" s="9">
        <f t="shared" si="0"/>
        <v>0.10208333333333341</v>
      </c>
      <c r="F30" s="7" t="s">
        <v>193</v>
      </c>
      <c r="G30" s="10">
        <f t="shared" si="2"/>
        <v>0.10208333333333341</v>
      </c>
      <c r="H30" s="10" t="e">
        <f t="shared" si="2"/>
        <v>#N/A</v>
      </c>
      <c r="I30" s="10" t="e">
        <f t="shared" si="2"/>
        <v>#N/A</v>
      </c>
    </row>
    <row r="31" spans="1:9" x14ac:dyDescent="0.45">
      <c r="A31" s="1">
        <v>42512</v>
      </c>
      <c r="B31" s="3" t="s">
        <v>23</v>
      </c>
      <c r="C31" s="9">
        <v>0.53055555555555556</v>
      </c>
      <c r="D31" s="9">
        <v>0.64583333333333337</v>
      </c>
      <c r="E31" s="9">
        <f t="shared" si="0"/>
        <v>0.11527777777777781</v>
      </c>
      <c r="F31" s="7" t="s">
        <v>193</v>
      </c>
      <c r="G31" s="10">
        <f t="shared" si="2"/>
        <v>0.11527777777777781</v>
      </c>
      <c r="H31" s="10" t="e">
        <f t="shared" si="2"/>
        <v>#N/A</v>
      </c>
      <c r="I31" s="10" t="e">
        <f t="shared" si="2"/>
        <v>#N/A</v>
      </c>
    </row>
    <row r="32" spans="1:9" x14ac:dyDescent="0.45">
      <c r="A32" s="1">
        <v>42513</v>
      </c>
      <c r="B32" s="3" t="s">
        <v>25</v>
      </c>
      <c r="C32" s="9">
        <v>0.375</v>
      </c>
      <c r="D32" s="9">
        <v>0.41319444444444442</v>
      </c>
      <c r="E32" s="9">
        <f t="shared" si="0"/>
        <v>3.819444444444442E-2</v>
      </c>
      <c r="F32" s="7" t="s">
        <v>193</v>
      </c>
      <c r="G32" s="10">
        <f t="shared" si="2"/>
        <v>3.819444444444442E-2</v>
      </c>
      <c r="H32" s="10" t="e">
        <f t="shared" si="2"/>
        <v>#N/A</v>
      </c>
      <c r="I32" s="10" t="e">
        <f t="shared" si="2"/>
        <v>#N/A</v>
      </c>
    </row>
    <row r="33" spans="1:9" x14ac:dyDescent="0.45">
      <c r="A33" s="1">
        <v>42513</v>
      </c>
      <c r="B33" s="3" t="s">
        <v>26</v>
      </c>
      <c r="C33" s="9">
        <v>0.3979166666666667</v>
      </c>
      <c r="D33" s="9">
        <v>0.59236111111111112</v>
      </c>
      <c r="E33" s="9">
        <f t="shared" si="0"/>
        <v>0.19444444444444442</v>
      </c>
      <c r="F33" s="7" t="s">
        <v>193</v>
      </c>
      <c r="G33" s="10">
        <f t="shared" si="2"/>
        <v>0.19444444444444442</v>
      </c>
      <c r="H33" s="10" t="e">
        <f t="shared" si="2"/>
        <v>#N/A</v>
      </c>
      <c r="I33" s="10" t="e">
        <f t="shared" si="2"/>
        <v>#N/A</v>
      </c>
    </row>
    <row r="34" spans="1:9" x14ac:dyDescent="0.45">
      <c r="A34" s="1">
        <v>42513</v>
      </c>
      <c r="B34" s="3" t="s">
        <v>27</v>
      </c>
      <c r="C34" s="9">
        <v>0.41666666666666669</v>
      </c>
      <c r="D34" s="9">
        <v>0.48749999999999999</v>
      </c>
      <c r="E34" s="9">
        <f t="shared" si="0"/>
        <v>7.0833333333333304E-2</v>
      </c>
      <c r="F34" s="7" t="s">
        <v>193</v>
      </c>
      <c r="G34" s="10">
        <f t="shared" si="2"/>
        <v>7.0833333333333304E-2</v>
      </c>
      <c r="H34" s="10" t="e">
        <f t="shared" si="2"/>
        <v>#N/A</v>
      </c>
      <c r="I34" s="10" t="e">
        <f t="shared" si="2"/>
        <v>#N/A</v>
      </c>
    </row>
    <row r="35" spans="1:9" x14ac:dyDescent="0.45">
      <c r="A35" s="1">
        <v>42513</v>
      </c>
      <c r="B35" s="3" t="s">
        <v>28</v>
      </c>
      <c r="C35" s="9">
        <v>0.44305555555555554</v>
      </c>
      <c r="D35" s="9">
        <v>0.54027777777777775</v>
      </c>
      <c r="E35" s="9">
        <f t="shared" si="0"/>
        <v>9.722222222222221E-2</v>
      </c>
      <c r="F35" s="7" t="s">
        <v>193</v>
      </c>
      <c r="G35" s="10">
        <f t="shared" si="2"/>
        <v>9.722222222222221E-2</v>
      </c>
      <c r="H35" s="10" t="e">
        <f t="shared" si="2"/>
        <v>#N/A</v>
      </c>
      <c r="I35" s="10" t="e">
        <f t="shared" si="2"/>
        <v>#N/A</v>
      </c>
    </row>
    <row r="36" spans="1:9" x14ac:dyDescent="0.45">
      <c r="A36" s="1">
        <v>42513</v>
      </c>
      <c r="B36" s="3" t="s">
        <v>24</v>
      </c>
      <c r="C36" s="9">
        <v>0.54166666666666663</v>
      </c>
      <c r="D36" s="9">
        <v>0.61111111111111105</v>
      </c>
      <c r="E36" s="9">
        <f t="shared" si="0"/>
        <v>6.944444444444442E-2</v>
      </c>
      <c r="F36" s="7" t="s">
        <v>193</v>
      </c>
      <c r="G36" s="10">
        <f t="shared" si="2"/>
        <v>6.944444444444442E-2</v>
      </c>
      <c r="H36" s="10" t="e">
        <f t="shared" si="2"/>
        <v>#N/A</v>
      </c>
      <c r="I36" s="10" t="e">
        <f t="shared" si="2"/>
        <v>#N/A</v>
      </c>
    </row>
    <row r="37" spans="1:9" x14ac:dyDescent="0.45">
      <c r="A37" s="1">
        <v>42513</v>
      </c>
      <c r="B37" s="3" t="s">
        <v>24</v>
      </c>
      <c r="C37" s="9">
        <v>0.625</v>
      </c>
      <c r="D37" s="9">
        <v>0.70138888888888884</v>
      </c>
      <c r="E37" s="9">
        <f t="shared" si="0"/>
        <v>7.638888888888884E-2</v>
      </c>
      <c r="F37" s="7" t="s">
        <v>193</v>
      </c>
      <c r="G37" s="10">
        <f t="shared" si="2"/>
        <v>7.638888888888884E-2</v>
      </c>
      <c r="H37" s="10" t="e">
        <f t="shared" si="2"/>
        <v>#N/A</v>
      </c>
      <c r="I37" s="10" t="e">
        <f t="shared" si="2"/>
        <v>#N/A</v>
      </c>
    </row>
    <row r="38" spans="1:9" x14ac:dyDescent="0.45">
      <c r="A38" s="1">
        <v>42514</v>
      </c>
      <c r="B38" s="3" t="s">
        <v>32</v>
      </c>
      <c r="C38" s="9">
        <v>0.375</v>
      </c>
      <c r="D38" s="9">
        <v>0.41319444444444442</v>
      </c>
      <c r="E38" s="9">
        <f t="shared" si="0"/>
        <v>3.819444444444442E-2</v>
      </c>
      <c r="F38" s="7" t="s">
        <v>193</v>
      </c>
      <c r="G38" s="10">
        <f t="shared" si="2"/>
        <v>3.819444444444442E-2</v>
      </c>
      <c r="H38" s="10" t="e">
        <f t="shared" si="2"/>
        <v>#N/A</v>
      </c>
      <c r="I38" s="10" t="e">
        <f t="shared" si="2"/>
        <v>#N/A</v>
      </c>
    </row>
    <row r="39" spans="1:9" x14ac:dyDescent="0.45">
      <c r="A39" s="1">
        <v>42514</v>
      </c>
      <c r="B39" s="3" t="s">
        <v>33</v>
      </c>
      <c r="C39" s="9">
        <v>0.3979166666666667</v>
      </c>
      <c r="D39" s="9">
        <v>0.59236111111111112</v>
      </c>
      <c r="E39" s="9">
        <f t="shared" si="0"/>
        <v>0.19444444444444442</v>
      </c>
      <c r="F39" s="7" t="s">
        <v>193</v>
      </c>
      <c r="G39" s="10">
        <f t="shared" si="2"/>
        <v>0.19444444444444442</v>
      </c>
      <c r="H39" s="10" t="e">
        <f t="shared" si="2"/>
        <v>#N/A</v>
      </c>
      <c r="I39" s="10" t="e">
        <f t="shared" si="2"/>
        <v>#N/A</v>
      </c>
    </row>
    <row r="40" spans="1:9" x14ac:dyDescent="0.45">
      <c r="A40" s="1">
        <v>42514</v>
      </c>
      <c r="B40" s="3" t="s">
        <v>29</v>
      </c>
      <c r="C40" s="9">
        <v>0.51597222222222217</v>
      </c>
      <c r="D40" s="9">
        <v>0.61805555555555558</v>
      </c>
      <c r="E40" s="9">
        <f t="shared" si="0"/>
        <v>0.10208333333333341</v>
      </c>
      <c r="F40" s="7" t="s">
        <v>193</v>
      </c>
      <c r="G40" s="10">
        <f t="shared" si="2"/>
        <v>0.10208333333333341</v>
      </c>
      <c r="H40" s="10" t="e">
        <f t="shared" si="2"/>
        <v>#N/A</v>
      </c>
      <c r="I40" s="10" t="e">
        <f t="shared" si="2"/>
        <v>#N/A</v>
      </c>
    </row>
    <row r="41" spans="1:9" x14ac:dyDescent="0.45">
      <c r="A41" s="1">
        <v>42514</v>
      </c>
      <c r="B41" s="3" t="s">
        <v>30</v>
      </c>
      <c r="C41" s="9">
        <v>0.53055555555555556</v>
      </c>
      <c r="D41" s="9">
        <v>0.64583333333333337</v>
      </c>
      <c r="E41" s="9">
        <f t="shared" si="0"/>
        <v>0.11527777777777781</v>
      </c>
      <c r="F41" s="7" t="s">
        <v>193</v>
      </c>
      <c r="G41" s="10">
        <f t="shared" si="2"/>
        <v>0.11527777777777781</v>
      </c>
      <c r="H41" s="10" t="e">
        <f t="shared" si="2"/>
        <v>#N/A</v>
      </c>
      <c r="I41" s="10" t="e">
        <f t="shared" si="2"/>
        <v>#N/A</v>
      </c>
    </row>
    <row r="42" spans="1:9" x14ac:dyDescent="0.45">
      <c r="A42" s="1">
        <v>42514</v>
      </c>
      <c r="B42" s="3" t="s">
        <v>11</v>
      </c>
      <c r="C42" s="9">
        <v>0.54166666666666663</v>
      </c>
      <c r="D42" s="9">
        <v>0.61111111111111105</v>
      </c>
      <c r="E42" s="9">
        <f t="shared" si="0"/>
        <v>6.944444444444442E-2</v>
      </c>
      <c r="F42" s="7" t="s">
        <v>193</v>
      </c>
      <c r="G42" s="10">
        <f t="shared" ref="G42:I61" si="3">IF($F42=G$1,$E42,NA())</f>
        <v>6.944444444444442E-2</v>
      </c>
      <c r="H42" s="10" t="e">
        <f t="shared" si="3"/>
        <v>#N/A</v>
      </c>
      <c r="I42" s="10" t="e">
        <f t="shared" si="3"/>
        <v>#N/A</v>
      </c>
    </row>
    <row r="43" spans="1:9" x14ac:dyDescent="0.45">
      <c r="A43" s="1">
        <v>42514</v>
      </c>
      <c r="B43" s="3" t="s">
        <v>31</v>
      </c>
      <c r="C43" s="9">
        <v>0.625</v>
      </c>
      <c r="D43" s="9">
        <v>0.70138888888888884</v>
      </c>
      <c r="E43" s="9">
        <f t="shared" si="0"/>
        <v>7.638888888888884E-2</v>
      </c>
      <c r="F43" s="7" t="s">
        <v>193</v>
      </c>
      <c r="G43" s="10">
        <f t="shared" si="3"/>
        <v>7.638888888888884E-2</v>
      </c>
      <c r="H43" s="10" t="e">
        <f t="shared" si="3"/>
        <v>#N/A</v>
      </c>
      <c r="I43" s="10" t="e">
        <f t="shared" si="3"/>
        <v>#N/A</v>
      </c>
    </row>
    <row r="44" spans="1:9" x14ac:dyDescent="0.45">
      <c r="A44" s="1">
        <v>42515</v>
      </c>
      <c r="B44" s="3" t="s">
        <v>34</v>
      </c>
      <c r="C44" s="9">
        <v>0.41666666666666669</v>
      </c>
      <c r="D44" s="9">
        <v>0.48749999999999999</v>
      </c>
      <c r="E44" s="9">
        <f t="shared" si="0"/>
        <v>7.0833333333333304E-2</v>
      </c>
      <c r="F44" s="7" t="s">
        <v>193</v>
      </c>
      <c r="G44" s="10">
        <f t="shared" si="3"/>
        <v>7.0833333333333304E-2</v>
      </c>
      <c r="H44" s="10" t="e">
        <f t="shared" si="3"/>
        <v>#N/A</v>
      </c>
      <c r="I44" s="10" t="e">
        <f t="shared" si="3"/>
        <v>#N/A</v>
      </c>
    </row>
    <row r="45" spans="1:9" x14ac:dyDescent="0.45">
      <c r="A45" s="1">
        <v>42515</v>
      </c>
      <c r="B45" s="3" t="s">
        <v>35</v>
      </c>
      <c r="C45" s="9">
        <v>0.44305555555555554</v>
      </c>
      <c r="D45" s="9">
        <v>0.54027777777777775</v>
      </c>
      <c r="E45" s="9">
        <f t="shared" si="0"/>
        <v>9.722222222222221E-2</v>
      </c>
      <c r="F45" s="7" t="s">
        <v>193</v>
      </c>
      <c r="G45" s="10">
        <f t="shared" si="3"/>
        <v>9.722222222222221E-2</v>
      </c>
      <c r="H45" s="10" t="e">
        <f t="shared" si="3"/>
        <v>#N/A</v>
      </c>
      <c r="I45" s="10" t="e">
        <f t="shared" si="3"/>
        <v>#N/A</v>
      </c>
    </row>
    <row r="46" spans="1:9" x14ac:dyDescent="0.45">
      <c r="A46" s="1">
        <v>42515</v>
      </c>
      <c r="B46" s="3" t="s">
        <v>36</v>
      </c>
      <c r="C46" s="9">
        <v>0.51597222222222217</v>
      </c>
      <c r="D46" s="9">
        <v>0.61805555555555558</v>
      </c>
      <c r="E46" s="9">
        <f t="shared" si="0"/>
        <v>0.10208333333333341</v>
      </c>
      <c r="F46" s="7" t="s">
        <v>193</v>
      </c>
      <c r="G46" s="10">
        <f t="shared" si="3"/>
        <v>0.10208333333333341</v>
      </c>
      <c r="H46" s="10" t="e">
        <f t="shared" si="3"/>
        <v>#N/A</v>
      </c>
      <c r="I46" s="10" t="e">
        <f t="shared" si="3"/>
        <v>#N/A</v>
      </c>
    </row>
    <row r="47" spans="1:9" x14ac:dyDescent="0.45">
      <c r="A47" s="1">
        <v>42515</v>
      </c>
      <c r="B47" s="3" t="s">
        <v>37</v>
      </c>
      <c r="C47" s="9">
        <v>0.53055555555555556</v>
      </c>
      <c r="D47" s="9">
        <v>0.64583333333333337</v>
      </c>
      <c r="E47" s="9">
        <f t="shared" si="0"/>
        <v>0.11527777777777781</v>
      </c>
      <c r="F47" s="7" t="s">
        <v>193</v>
      </c>
      <c r="G47" s="10">
        <f t="shared" si="3"/>
        <v>0.11527777777777781</v>
      </c>
      <c r="H47" s="10" t="e">
        <f t="shared" si="3"/>
        <v>#N/A</v>
      </c>
      <c r="I47" s="10" t="e">
        <f t="shared" si="3"/>
        <v>#N/A</v>
      </c>
    </row>
    <row r="48" spans="1:9" x14ac:dyDescent="0.45">
      <c r="A48" s="1">
        <v>42515</v>
      </c>
      <c r="B48" s="3" t="s">
        <v>38</v>
      </c>
      <c r="C48" s="9">
        <v>0.54166666666666663</v>
      </c>
      <c r="D48" s="9">
        <v>0.61111111111111105</v>
      </c>
      <c r="E48" s="9">
        <f t="shared" si="0"/>
        <v>6.944444444444442E-2</v>
      </c>
      <c r="F48" s="7" t="s">
        <v>193</v>
      </c>
      <c r="G48" s="10">
        <f t="shared" si="3"/>
        <v>6.944444444444442E-2</v>
      </c>
      <c r="H48" s="10" t="e">
        <f t="shared" si="3"/>
        <v>#N/A</v>
      </c>
      <c r="I48" s="10" t="e">
        <f t="shared" si="3"/>
        <v>#N/A</v>
      </c>
    </row>
    <row r="49" spans="1:9" x14ac:dyDescent="0.45">
      <c r="A49" s="1">
        <v>42515</v>
      </c>
      <c r="B49" s="3" t="s">
        <v>36</v>
      </c>
      <c r="C49" s="9">
        <v>0.625</v>
      </c>
      <c r="D49" s="9">
        <v>0.70138888888888884</v>
      </c>
      <c r="E49" s="9">
        <f t="shared" si="0"/>
        <v>7.638888888888884E-2</v>
      </c>
      <c r="F49" s="7" t="s">
        <v>193</v>
      </c>
      <c r="G49" s="10">
        <f t="shared" si="3"/>
        <v>7.638888888888884E-2</v>
      </c>
      <c r="H49" s="10" t="e">
        <f t="shared" si="3"/>
        <v>#N/A</v>
      </c>
      <c r="I49" s="10" t="e">
        <f t="shared" si="3"/>
        <v>#N/A</v>
      </c>
    </row>
    <row r="50" spans="1:9" x14ac:dyDescent="0.45">
      <c r="A50" s="1">
        <v>42516</v>
      </c>
      <c r="B50" s="3" t="s">
        <v>39</v>
      </c>
      <c r="C50" s="9">
        <v>0.375</v>
      </c>
      <c r="D50" s="9">
        <v>0.41319444444444442</v>
      </c>
      <c r="E50" s="9">
        <f t="shared" si="0"/>
        <v>3.819444444444442E-2</v>
      </c>
      <c r="F50" s="7" t="s">
        <v>193</v>
      </c>
      <c r="G50" s="10">
        <f t="shared" si="3"/>
        <v>3.819444444444442E-2</v>
      </c>
      <c r="H50" s="10" t="e">
        <f t="shared" si="3"/>
        <v>#N/A</v>
      </c>
      <c r="I50" s="10" t="e">
        <f t="shared" si="3"/>
        <v>#N/A</v>
      </c>
    </row>
    <row r="51" spans="1:9" x14ac:dyDescent="0.45">
      <c r="A51" s="1">
        <v>42516</v>
      </c>
      <c r="B51" s="3" t="s">
        <v>38</v>
      </c>
      <c r="C51" s="9">
        <v>0.3979166666666667</v>
      </c>
      <c r="D51" s="9">
        <v>0.59236111111111112</v>
      </c>
      <c r="E51" s="9">
        <f t="shared" si="0"/>
        <v>0.19444444444444442</v>
      </c>
      <c r="F51" s="7" t="s">
        <v>193</v>
      </c>
      <c r="G51" s="10">
        <f t="shared" si="3"/>
        <v>0.19444444444444442</v>
      </c>
      <c r="H51" s="10" t="e">
        <f t="shared" si="3"/>
        <v>#N/A</v>
      </c>
      <c r="I51" s="10" t="e">
        <f t="shared" si="3"/>
        <v>#N/A</v>
      </c>
    </row>
    <row r="52" spans="1:9" x14ac:dyDescent="0.45">
      <c r="A52" s="1">
        <v>42516</v>
      </c>
      <c r="B52" s="3" t="s">
        <v>40</v>
      </c>
      <c r="C52" s="9">
        <v>0.41666666666666669</v>
      </c>
      <c r="D52" s="9">
        <v>0.48749999999999999</v>
      </c>
      <c r="E52" s="9">
        <f t="shared" si="0"/>
        <v>7.0833333333333304E-2</v>
      </c>
      <c r="F52" s="7" t="s">
        <v>193</v>
      </c>
      <c r="G52" s="10">
        <f t="shared" si="3"/>
        <v>7.0833333333333304E-2</v>
      </c>
      <c r="H52" s="10" t="e">
        <f t="shared" si="3"/>
        <v>#N/A</v>
      </c>
      <c r="I52" s="10" t="e">
        <f t="shared" si="3"/>
        <v>#N/A</v>
      </c>
    </row>
    <row r="53" spans="1:9" x14ac:dyDescent="0.45">
      <c r="A53" s="1">
        <v>42516</v>
      </c>
      <c r="B53" s="3" t="s">
        <v>41</v>
      </c>
      <c r="C53" s="9">
        <v>0.44305555555555554</v>
      </c>
      <c r="D53" s="9">
        <v>0.54027777777777775</v>
      </c>
      <c r="E53" s="9">
        <f t="shared" si="0"/>
        <v>9.722222222222221E-2</v>
      </c>
      <c r="F53" s="7" t="s">
        <v>193</v>
      </c>
      <c r="G53" s="10">
        <f t="shared" si="3"/>
        <v>9.722222222222221E-2</v>
      </c>
      <c r="H53" s="10" t="e">
        <f t="shared" si="3"/>
        <v>#N/A</v>
      </c>
      <c r="I53" s="10" t="e">
        <f t="shared" si="3"/>
        <v>#N/A</v>
      </c>
    </row>
    <row r="54" spans="1:9" x14ac:dyDescent="0.45">
      <c r="A54" s="1">
        <v>42516</v>
      </c>
      <c r="B54" s="3" t="s">
        <v>42</v>
      </c>
      <c r="C54" s="9">
        <v>0.51597222222222217</v>
      </c>
      <c r="D54" s="9">
        <v>0.61805555555555558</v>
      </c>
      <c r="E54" s="9">
        <f t="shared" si="0"/>
        <v>0.10208333333333341</v>
      </c>
      <c r="F54" s="7" t="s">
        <v>193</v>
      </c>
      <c r="G54" s="10">
        <f t="shared" si="3"/>
        <v>0.10208333333333341</v>
      </c>
      <c r="H54" s="10" t="e">
        <f t="shared" si="3"/>
        <v>#N/A</v>
      </c>
      <c r="I54" s="10" t="e">
        <f t="shared" si="3"/>
        <v>#N/A</v>
      </c>
    </row>
    <row r="55" spans="1:9" x14ac:dyDescent="0.45">
      <c r="A55" s="1">
        <v>42516</v>
      </c>
      <c r="B55" s="3" t="s">
        <v>42</v>
      </c>
      <c r="C55" s="9">
        <v>0.53055555555555556</v>
      </c>
      <c r="D55" s="9">
        <v>0.64583333333333337</v>
      </c>
      <c r="E55" s="9">
        <f t="shared" si="0"/>
        <v>0.11527777777777781</v>
      </c>
      <c r="F55" s="7" t="s">
        <v>193</v>
      </c>
      <c r="G55" s="10">
        <f t="shared" si="3"/>
        <v>0.11527777777777781</v>
      </c>
      <c r="H55" s="10" t="e">
        <f t="shared" si="3"/>
        <v>#N/A</v>
      </c>
      <c r="I55" s="10" t="e">
        <f t="shared" si="3"/>
        <v>#N/A</v>
      </c>
    </row>
    <row r="56" spans="1:9" x14ac:dyDescent="0.45">
      <c r="A56" s="1">
        <v>42517</v>
      </c>
      <c r="B56" s="3" t="s">
        <v>44</v>
      </c>
      <c r="C56" s="9">
        <v>0.375</v>
      </c>
      <c r="D56" s="9">
        <v>0.41319444444444442</v>
      </c>
      <c r="E56" s="9">
        <f t="shared" si="0"/>
        <v>3.819444444444442E-2</v>
      </c>
      <c r="F56" s="7" t="s">
        <v>193</v>
      </c>
      <c r="G56" s="10">
        <f t="shared" si="3"/>
        <v>3.819444444444442E-2</v>
      </c>
      <c r="H56" s="10" t="e">
        <f t="shared" si="3"/>
        <v>#N/A</v>
      </c>
      <c r="I56" s="10" t="e">
        <f t="shared" si="3"/>
        <v>#N/A</v>
      </c>
    </row>
    <row r="57" spans="1:9" x14ac:dyDescent="0.45">
      <c r="A57" s="1">
        <v>42517</v>
      </c>
      <c r="B57" s="3" t="s">
        <v>42</v>
      </c>
      <c r="C57" s="9">
        <v>0.3979166666666667</v>
      </c>
      <c r="D57" s="9">
        <v>0.59236111111111112</v>
      </c>
      <c r="E57" s="9">
        <f t="shared" si="0"/>
        <v>0.19444444444444442</v>
      </c>
      <c r="F57" s="7" t="s">
        <v>193</v>
      </c>
      <c r="G57" s="10">
        <f t="shared" si="3"/>
        <v>0.19444444444444442</v>
      </c>
      <c r="H57" s="10" t="e">
        <f t="shared" si="3"/>
        <v>#N/A</v>
      </c>
      <c r="I57" s="10" t="e">
        <f t="shared" si="3"/>
        <v>#N/A</v>
      </c>
    </row>
    <row r="58" spans="1:9" x14ac:dyDescent="0.45">
      <c r="A58" s="1">
        <v>42517</v>
      </c>
      <c r="B58" s="3" t="s">
        <v>45</v>
      </c>
      <c r="C58" s="9">
        <v>0.41666666666666669</v>
      </c>
      <c r="D58" s="9">
        <v>0.48749999999999999</v>
      </c>
      <c r="E58" s="9">
        <f t="shared" si="0"/>
        <v>7.0833333333333304E-2</v>
      </c>
      <c r="F58" s="7" t="s">
        <v>193</v>
      </c>
      <c r="G58" s="10">
        <f t="shared" si="3"/>
        <v>7.0833333333333304E-2</v>
      </c>
      <c r="H58" s="10" t="e">
        <f t="shared" si="3"/>
        <v>#N/A</v>
      </c>
      <c r="I58" s="10" t="e">
        <f t="shared" si="3"/>
        <v>#N/A</v>
      </c>
    </row>
    <row r="59" spans="1:9" x14ac:dyDescent="0.45">
      <c r="A59" s="1">
        <v>42517</v>
      </c>
      <c r="B59" s="3" t="s">
        <v>46</v>
      </c>
      <c r="C59" s="9">
        <v>0.44305555555555554</v>
      </c>
      <c r="D59" s="9">
        <v>0.54027777777777775</v>
      </c>
      <c r="E59" s="9">
        <f t="shared" si="0"/>
        <v>9.722222222222221E-2</v>
      </c>
      <c r="F59" s="7" t="s">
        <v>193</v>
      </c>
      <c r="G59" s="10">
        <f t="shared" si="3"/>
        <v>9.722222222222221E-2</v>
      </c>
      <c r="H59" s="10" t="e">
        <f t="shared" si="3"/>
        <v>#N/A</v>
      </c>
      <c r="I59" s="10" t="e">
        <f t="shared" si="3"/>
        <v>#N/A</v>
      </c>
    </row>
    <row r="60" spans="1:9" x14ac:dyDescent="0.45">
      <c r="A60" s="1">
        <v>42517</v>
      </c>
      <c r="B60" s="3" t="s">
        <v>43</v>
      </c>
      <c r="C60" s="9">
        <v>0.54166666666666663</v>
      </c>
      <c r="D60" s="9">
        <v>0.61111111111111105</v>
      </c>
      <c r="E60" s="9">
        <f t="shared" si="0"/>
        <v>6.944444444444442E-2</v>
      </c>
      <c r="F60" s="7" t="s">
        <v>193</v>
      </c>
      <c r="G60" s="10">
        <f t="shared" si="3"/>
        <v>6.944444444444442E-2</v>
      </c>
      <c r="H60" s="10" t="e">
        <f t="shared" si="3"/>
        <v>#N/A</v>
      </c>
      <c r="I60" s="10" t="e">
        <f t="shared" si="3"/>
        <v>#N/A</v>
      </c>
    </row>
    <row r="61" spans="1:9" x14ac:dyDescent="0.45">
      <c r="A61" s="1">
        <v>42517</v>
      </c>
      <c r="B61" s="3" t="s">
        <v>42</v>
      </c>
      <c r="C61" s="9">
        <v>0.625</v>
      </c>
      <c r="D61" s="9">
        <v>0.70138888888888884</v>
      </c>
      <c r="E61" s="9">
        <f t="shared" si="0"/>
        <v>7.638888888888884E-2</v>
      </c>
      <c r="F61" s="7" t="s">
        <v>193</v>
      </c>
      <c r="G61" s="10">
        <f t="shared" si="3"/>
        <v>7.638888888888884E-2</v>
      </c>
      <c r="H61" s="10" t="e">
        <f t="shared" si="3"/>
        <v>#N/A</v>
      </c>
      <c r="I61" s="10" t="e">
        <f t="shared" si="3"/>
        <v>#N/A</v>
      </c>
    </row>
    <row r="62" spans="1:9" x14ac:dyDescent="0.45">
      <c r="A62" s="1">
        <v>42518</v>
      </c>
      <c r="B62" s="3" t="s">
        <v>51</v>
      </c>
      <c r="C62" s="9">
        <v>0.375</v>
      </c>
      <c r="D62" s="9">
        <v>0.41319444444444442</v>
      </c>
      <c r="E62" s="9">
        <f t="shared" si="0"/>
        <v>3.819444444444442E-2</v>
      </c>
      <c r="F62" s="7" t="s">
        <v>193</v>
      </c>
      <c r="G62" s="10">
        <f t="shared" ref="G62:I81" si="4">IF($F62=G$1,$E62,NA())</f>
        <v>3.819444444444442E-2</v>
      </c>
      <c r="H62" s="10" t="e">
        <f t="shared" si="4"/>
        <v>#N/A</v>
      </c>
      <c r="I62" s="10" t="e">
        <f t="shared" si="4"/>
        <v>#N/A</v>
      </c>
    </row>
    <row r="63" spans="1:9" x14ac:dyDescent="0.45">
      <c r="A63" s="1">
        <v>42518</v>
      </c>
      <c r="B63" s="3" t="s">
        <v>52</v>
      </c>
      <c r="C63" s="9">
        <v>0.3979166666666667</v>
      </c>
      <c r="D63" s="9">
        <v>0.59236111111111112</v>
      </c>
      <c r="E63" s="9">
        <f t="shared" si="0"/>
        <v>0.19444444444444442</v>
      </c>
      <c r="F63" s="7" t="s">
        <v>193</v>
      </c>
      <c r="G63" s="10">
        <f t="shared" si="4"/>
        <v>0.19444444444444442</v>
      </c>
      <c r="H63" s="10" t="e">
        <f t="shared" si="4"/>
        <v>#N/A</v>
      </c>
      <c r="I63" s="10" t="e">
        <f t="shared" si="4"/>
        <v>#N/A</v>
      </c>
    </row>
    <row r="64" spans="1:9" x14ac:dyDescent="0.45">
      <c r="A64" s="1">
        <v>42518</v>
      </c>
      <c r="B64" s="3" t="s">
        <v>47</v>
      </c>
      <c r="C64" s="9">
        <v>0.51597222222222217</v>
      </c>
      <c r="D64" s="9">
        <v>0.61805555555555558</v>
      </c>
      <c r="E64" s="9">
        <f t="shared" si="0"/>
        <v>0.10208333333333341</v>
      </c>
      <c r="F64" s="7" t="s">
        <v>193</v>
      </c>
      <c r="G64" s="10">
        <f t="shared" si="4"/>
        <v>0.10208333333333341</v>
      </c>
      <c r="H64" s="10" t="e">
        <f t="shared" si="4"/>
        <v>#N/A</v>
      </c>
      <c r="I64" s="10" t="e">
        <f t="shared" si="4"/>
        <v>#N/A</v>
      </c>
    </row>
    <row r="65" spans="1:9" x14ac:dyDescent="0.45">
      <c r="A65" s="1">
        <v>42518</v>
      </c>
      <c r="B65" s="3" t="s">
        <v>48</v>
      </c>
      <c r="C65" s="9">
        <v>0.53055555555555556</v>
      </c>
      <c r="D65" s="9">
        <v>0.64583333333333337</v>
      </c>
      <c r="E65" s="9">
        <f t="shared" si="0"/>
        <v>0.11527777777777781</v>
      </c>
      <c r="F65" s="7" t="s">
        <v>193</v>
      </c>
      <c r="G65" s="10">
        <f t="shared" si="4"/>
        <v>0.11527777777777781</v>
      </c>
      <c r="H65" s="10" t="e">
        <f t="shared" si="4"/>
        <v>#N/A</v>
      </c>
      <c r="I65" s="10" t="e">
        <f t="shared" si="4"/>
        <v>#N/A</v>
      </c>
    </row>
    <row r="66" spans="1:9" x14ac:dyDescent="0.45">
      <c r="A66" s="1">
        <v>42518</v>
      </c>
      <c r="B66" s="3" t="s">
        <v>49</v>
      </c>
      <c r="C66" s="9">
        <v>0.54166666666666663</v>
      </c>
      <c r="D66" s="9">
        <v>0.61111111111111105</v>
      </c>
      <c r="E66" s="9">
        <f t="shared" ref="E66:E129" si="5">D66-C66</f>
        <v>6.944444444444442E-2</v>
      </c>
      <c r="F66" s="7" t="s">
        <v>193</v>
      </c>
      <c r="G66" s="10">
        <f t="shared" si="4"/>
        <v>6.944444444444442E-2</v>
      </c>
      <c r="H66" s="10" t="e">
        <f t="shared" si="4"/>
        <v>#N/A</v>
      </c>
      <c r="I66" s="10" t="e">
        <f t="shared" si="4"/>
        <v>#N/A</v>
      </c>
    </row>
    <row r="67" spans="1:9" x14ac:dyDescent="0.45">
      <c r="A67" s="1">
        <v>42518</v>
      </c>
      <c r="B67" s="3" t="s">
        <v>50</v>
      </c>
      <c r="C67" s="9">
        <v>0.625</v>
      </c>
      <c r="D67" s="9">
        <v>0.70138888888888884</v>
      </c>
      <c r="E67" s="9">
        <f t="shared" si="5"/>
        <v>7.638888888888884E-2</v>
      </c>
      <c r="F67" s="7" t="s">
        <v>193</v>
      </c>
      <c r="G67" s="10">
        <f t="shared" si="4"/>
        <v>7.638888888888884E-2</v>
      </c>
      <c r="H67" s="10" t="e">
        <f t="shared" si="4"/>
        <v>#N/A</v>
      </c>
      <c r="I67" s="10" t="e">
        <f t="shared" si="4"/>
        <v>#N/A</v>
      </c>
    </row>
    <row r="68" spans="1:9" x14ac:dyDescent="0.45">
      <c r="A68" s="1">
        <v>42519</v>
      </c>
      <c r="B68" s="3" t="s">
        <v>53</v>
      </c>
      <c r="C68" s="9">
        <v>0.41666666666666669</v>
      </c>
      <c r="D68" s="9">
        <v>0.48749999999999999</v>
      </c>
      <c r="E68" s="9">
        <f t="shared" si="5"/>
        <v>7.0833333333333304E-2</v>
      </c>
      <c r="F68" s="7" t="s">
        <v>193</v>
      </c>
      <c r="G68" s="10">
        <f t="shared" si="4"/>
        <v>7.0833333333333304E-2</v>
      </c>
      <c r="H68" s="10" t="e">
        <f t="shared" si="4"/>
        <v>#N/A</v>
      </c>
      <c r="I68" s="10" t="e">
        <f t="shared" si="4"/>
        <v>#N/A</v>
      </c>
    </row>
    <row r="69" spans="1:9" x14ac:dyDescent="0.45">
      <c r="A69" s="1">
        <v>42519</v>
      </c>
      <c r="B69" s="3" t="s">
        <v>54</v>
      </c>
      <c r="C69" s="9">
        <v>0.44305555555555554</v>
      </c>
      <c r="D69" s="9">
        <v>0.54027777777777775</v>
      </c>
      <c r="E69" s="9">
        <f t="shared" si="5"/>
        <v>9.722222222222221E-2</v>
      </c>
      <c r="F69" s="7" t="s">
        <v>193</v>
      </c>
      <c r="G69" s="10">
        <f t="shared" si="4"/>
        <v>9.722222222222221E-2</v>
      </c>
      <c r="H69" s="10" t="e">
        <f t="shared" si="4"/>
        <v>#N/A</v>
      </c>
      <c r="I69" s="10" t="e">
        <f t="shared" si="4"/>
        <v>#N/A</v>
      </c>
    </row>
    <row r="70" spans="1:9" x14ac:dyDescent="0.45">
      <c r="A70" s="1">
        <v>42519</v>
      </c>
      <c r="B70" s="3" t="s">
        <v>55</v>
      </c>
      <c r="C70" s="9">
        <v>0.51597222222222217</v>
      </c>
      <c r="D70" s="9">
        <v>0.61805555555555558</v>
      </c>
      <c r="E70" s="9">
        <f t="shared" si="5"/>
        <v>0.10208333333333341</v>
      </c>
      <c r="F70" s="7" t="s">
        <v>193</v>
      </c>
      <c r="G70" s="10">
        <f t="shared" si="4"/>
        <v>0.10208333333333341</v>
      </c>
      <c r="H70" s="10" t="e">
        <f t="shared" si="4"/>
        <v>#N/A</v>
      </c>
      <c r="I70" s="10" t="e">
        <f t="shared" si="4"/>
        <v>#N/A</v>
      </c>
    </row>
    <row r="71" spans="1:9" x14ac:dyDescent="0.45">
      <c r="A71" s="1">
        <v>42519</v>
      </c>
      <c r="B71" s="4" t="s">
        <v>56</v>
      </c>
      <c r="C71" s="9">
        <v>0.53055555555555556</v>
      </c>
      <c r="D71" s="9">
        <v>0.64583333333333337</v>
      </c>
      <c r="E71" s="9">
        <f t="shared" si="5"/>
        <v>0.11527777777777781</v>
      </c>
      <c r="F71" s="7" t="s">
        <v>193</v>
      </c>
      <c r="G71" s="10">
        <f t="shared" si="4"/>
        <v>0.11527777777777781</v>
      </c>
      <c r="H71" s="10" t="e">
        <f t="shared" si="4"/>
        <v>#N/A</v>
      </c>
      <c r="I71" s="10" t="e">
        <f t="shared" si="4"/>
        <v>#N/A</v>
      </c>
    </row>
    <row r="72" spans="1:9" x14ac:dyDescent="0.45">
      <c r="A72" s="1">
        <v>42519</v>
      </c>
      <c r="B72" s="3" t="s">
        <v>57</v>
      </c>
      <c r="C72" s="9">
        <v>0.54166666666666663</v>
      </c>
      <c r="D72" s="9">
        <v>0.61111111111111105</v>
      </c>
      <c r="E72" s="9">
        <f t="shared" si="5"/>
        <v>6.944444444444442E-2</v>
      </c>
      <c r="F72" s="7" t="s">
        <v>193</v>
      </c>
      <c r="G72" s="10">
        <f t="shared" si="4"/>
        <v>6.944444444444442E-2</v>
      </c>
      <c r="H72" s="10" t="e">
        <f t="shared" si="4"/>
        <v>#N/A</v>
      </c>
      <c r="I72" s="10" t="e">
        <f t="shared" si="4"/>
        <v>#N/A</v>
      </c>
    </row>
    <row r="73" spans="1:9" x14ac:dyDescent="0.45">
      <c r="A73" s="1">
        <v>42519</v>
      </c>
      <c r="B73" s="3" t="s">
        <v>58</v>
      </c>
      <c r="C73" s="9">
        <v>0.625</v>
      </c>
      <c r="D73" s="9">
        <v>0.70138888888888884</v>
      </c>
      <c r="E73" s="9">
        <f t="shared" si="5"/>
        <v>7.638888888888884E-2</v>
      </c>
      <c r="F73" s="7" t="s">
        <v>193</v>
      </c>
      <c r="G73" s="10">
        <f t="shared" si="4"/>
        <v>7.638888888888884E-2</v>
      </c>
      <c r="H73" s="10" t="e">
        <f t="shared" si="4"/>
        <v>#N/A</v>
      </c>
      <c r="I73" s="10" t="e">
        <f t="shared" si="4"/>
        <v>#N/A</v>
      </c>
    </row>
    <row r="74" spans="1:9" x14ac:dyDescent="0.45">
      <c r="A74" s="1">
        <v>42520</v>
      </c>
      <c r="B74" s="3" t="s">
        <v>59</v>
      </c>
      <c r="C74" s="9">
        <v>0.375</v>
      </c>
      <c r="D74" s="9">
        <v>0.41319444444444442</v>
      </c>
      <c r="E74" s="9">
        <f t="shared" si="5"/>
        <v>3.819444444444442E-2</v>
      </c>
      <c r="F74" s="7" t="s">
        <v>193</v>
      </c>
      <c r="G74" s="10">
        <f t="shared" si="4"/>
        <v>3.819444444444442E-2</v>
      </c>
      <c r="H74" s="10" t="e">
        <f t="shared" si="4"/>
        <v>#N/A</v>
      </c>
      <c r="I74" s="10" t="e">
        <f t="shared" si="4"/>
        <v>#N/A</v>
      </c>
    </row>
    <row r="75" spans="1:9" x14ac:dyDescent="0.45">
      <c r="A75" s="1">
        <v>42520</v>
      </c>
      <c r="B75" s="3" t="s">
        <v>60</v>
      </c>
      <c r="C75" s="9">
        <v>0.3979166666666667</v>
      </c>
      <c r="D75" s="9">
        <v>0.59236111111111112</v>
      </c>
      <c r="E75" s="9">
        <f t="shared" si="5"/>
        <v>0.19444444444444442</v>
      </c>
      <c r="F75" s="7" t="s">
        <v>193</v>
      </c>
      <c r="G75" s="10">
        <f t="shared" si="4"/>
        <v>0.19444444444444442</v>
      </c>
      <c r="H75" s="10" t="e">
        <f t="shared" si="4"/>
        <v>#N/A</v>
      </c>
      <c r="I75" s="10" t="e">
        <f t="shared" si="4"/>
        <v>#N/A</v>
      </c>
    </row>
    <row r="76" spans="1:9" x14ac:dyDescent="0.45">
      <c r="A76" s="1">
        <v>42520</v>
      </c>
      <c r="B76" s="3" t="s">
        <v>61</v>
      </c>
      <c r="C76" s="9">
        <v>0.41666666666666669</v>
      </c>
      <c r="D76" s="9">
        <v>0.48749999999999999</v>
      </c>
      <c r="E76" s="9">
        <f t="shared" si="5"/>
        <v>7.0833333333333304E-2</v>
      </c>
      <c r="F76" s="7" t="s">
        <v>193</v>
      </c>
      <c r="G76" s="10">
        <f t="shared" si="4"/>
        <v>7.0833333333333304E-2</v>
      </c>
      <c r="H76" s="10" t="e">
        <f t="shared" si="4"/>
        <v>#N/A</v>
      </c>
      <c r="I76" s="10" t="e">
        <f t="shared" si="4"/>
        <v>#N/A</v>
      </c>
    </row>
    <row r="77" spans="1:9" x14ac:dyDescent="0.45">
      <c r="A77" s="1">
        <v>42520</v>
      </c>
      <c r="B77" s="3" t="s">
        <v>62</v>
      </c>
      <c r="C77" s="9">
        <v>0.44305555555555554</v>
      </c>
      <c r="D77" s="9">
        <v>0.54027777777777775</v>
      </c>
      <c r="E77" s="9">
        <f t="shared" si="5"/>
        <v>9.722222222222221E-2</v>
      </c>
      <c r="F77" s="7" t="s">
        <v>193</v>
      </c>
      <c r="G77" s="10">
        <f t="shared" si="4"/>
        <v>9.722222222222221E-2</v>
      </c>
      <c r="H77" s="10" t="e">
        <f t="shared" si="4"/>
        <v>#N/A</v>
      </c>
      <c r="I77" s="10" t="e">
        <f t="shared" si="4"/>
        <v>#N/A</v>
      </c>
    </row>
    <row r="78" spans="1:9" x14ac:dyDescent="0.45">
      <c r="A78" s="1">
        <v>42520</v>
      </c>
      <c r="B78" s="3" t="s">
        <v>63</v>
      </c>
      <c r="C78" s="9">
        <v>0.51597222222222217</v>
      </c>
      <c r="D78" s="9">
        <v>0.61805555555555558</v>
      </c>
      <c r="E78" s="9">
        <f t="shared" si="5"/>
        <v>0.10208333333333341</v>
      </c>
      <c r="F78" s="7" t="s">
        <v>193</v>
      </c>
      <c r="G78" s="10">
        <f t="shared" si="4"/>
        <v>0.10208333333333341</v>
      </c>
      <c r="H78" s="10" t="e">
        <f t="shared" si="4"/>
        <v>#N/A</v>
      </c>
      <c r="I78" s="10" t="e">
        <f t="shared" si="4"/>
        <v>#N/A</v>
      </c>
    </row>
    <row r="79" spans="1:9" x14ac:dyDescent="0.45">
      <c r="A79" s="1">
        <v>42520</v>
      </c>
      <c r="B79" s="3" t="s">
        <v>64</v>
      </c>
      <c r="C79" s="9">
        <v>0.53055555555555556</v>
      </c>
      <c r="D79" s="9">
        <v>0.64583333333333337</v>
      </c>
      <c r="E79" s="9">
        <f t="shared" si="5"/>
        <v>0.11527777777777781</v>
      </c>
      <c r="F79" s="7" t="s">
        <v>193</v>
      </c>
      <c r="G79" s="10">
        <f t="shared" si="4"/>
        <v>0.11527777777777781</v>
      </c>
      <c r="H79" s="10" t="e">
        <f t="shared" si="4"/>
        <v>#N/A</v>
      </c>
      <c r="I79" s="10" t="e">
        <f t="shared" si="4"/>
        <v>#N/A</v>
      </c>
    </row>
    <row r="80" spans="1:9" x14ac:dyDescent="0.45">
      <c r="A80" s="1">
        <v>42521</v>
      </c>
      <c r="B80" s="3" t="s">
        <v>67</v>
      </c>
      <c r="C80" s="9">
        <v>0.375</v>
      </c>
      <c r="D80" s="9">
        <v>0.41319444444444442</v>
      </c>
      <c r="E80" s="9">
        <f t="shared" si="5"/>
        <v>3.819444444444442E-2</v>
      </c>
      <c r="F80" s="7" t="s">
        <v>193</v>
      </c>
      <c r="G80" s="10">
        <f t="shared" si="4"/>
        <v>3.819444444444442E-2</v>
      </c>
      <c r="H80" s="10" t="e">
        <f t="shared" si="4"/>
        <v>#N/A</v>
      </c>
      <c r="I80" s="10" t="e">
        <f t="shared" si="4"/>
        <v>#N/A</v>
      </c>
    </row>
    <row r="81" spans="1:9" x14ac:dyDescent="0.45">
      <c r="A81" s="1">
        <v>42521</v>
      </c>
      <c r="B81" s="3" t="s">
        <v>68</v>
      </c>
      <c r="C81" s="9">
        <v>0.3979166666666667</v>
      </c>
      <c r="D81" s="9">
        <v>0.59236111111111112</v>
      </c>
      <c r="E81" s="9">
        <f t="shared" si="5"/>
        <v>0.19444444444444442</v>
      </c>
      <c r="F81" s="7" t="s">
        <v>193</v>
      </c>
      <c r="G81" s="10">
        <f t="shared" si="4"/>
        <v>0.19444444444444442</v>
      </c>
      <c r="H81" s="10" t="e">
        <f t="shared" si="4"/>
        <v>#N/A</v>
      </c>
      <c r="I81" s="10" t="e">
        <f t="shared" si="4"/>
        <v>#N/A</v>
      </c>
    </row>
    <row r="82" spans="1:9" x14ac:dyDescent="0.45">
      <c r="A82" s="1">
        <v>42521</v>
      </c>
      <c r="B82" s="3" t="s">
        <v>69</v>
      </c>
      <c r="C82" s="9">
        <v>0.41666666666666669</v>
      </c>
      <c r="D82" s="9">
        <v>0.48749999999999999</v>
      </c>
      <c r="E82" s="9">
        <f t="shared" si="5"/>
        <v>7.0833333333333304E-2</v>
      </c>
      <c r="F82" s="7" t="s">
        <v>193</v>
      </c>
      <c r="G82" s="10">
        <f t="shared" ref="G82:I101" si="6">IF($F82=G$1,$E82,NA())</f>
        <v>7.0833333333333304E-2</v>
      </c>
      <c r="H82" s="10" t="e">
        <f t="shared" si="6"/>
        <v>#N/A</v>
      </c>
      <c r="I82" s="10" t="e">
        <f t="shared" si="6"/>
        <v>#N/A</v>
      </c>
    </row>
    <row r="83" spans="1:9" x14ac:dyDescent="0.45">
      <c r="A83" s="1">
        <v>42521</v>
      </c>
      <c r="B83" s="3" t="s">
        <v>70</v>
      </c>
      <c r="C83" s="9">
        <v>0.44305555555555554</v>
      </c>
      <c r="D83" s="9">
        <v>0.54027777777777775</v>
      </c>
      <c r="E83" s="9">
        <f t="shared" si="5"/>
        <v>9.722222222222221E-2</v>
      </c>
      <c r="F83" s="7" t="s">
        <v>193</v>
      </c>
      <c r="G83" s="10">
        <f t="shared" si="6"/>
        <v>9.722222222222221E-2</v>
      </c>
      <c r="H83" s="10" t="e">
        <f t="shared" si="6"/>
        <v>#N/A</v>
      </c>
      <c r="I83" s="10" t="e">
        <f t="shared" si="6"/>
        <v>#N/A</v>
      </c>
    </row>
    <row r="84" spans="1:9" x14ac:dyDescent="0.45">
      <c r="A84" s="1">
        <v>42521</v>
      </c>
      <c r="B84" s="3" t="s">
        <v>65</v>
      </c>
      <c r="C84" s="9">
        <v>0.54166666666666663</v>
      </c>
      <c r="D84" s="9">
        <v>0.61111111111111105</v>
      </c>
      <c r="E84" s="9">
        <f t="shared" si="5"/>
        <v>6.944444444444442E-2</v>
      </c>
      <c r="F84" s="7" t="s">
        <v>193</v>
      </c>
      <c r="G84" s="10">
        <f t="shared" si="6"/>
        <v>6.944444444444442E-2</v>
      </c>
      <c r="H84" s="10" t="e">
        <f t="shared" si="6"/>
        <v>#N/A</v>
      </c>
      <c r="I84" s="10" t="e">
        <f t="shared" si="6"/>
        <v>#N/A</v>
      </c>
    </row>
    <row r="85" spans="1:9" x14ac:dyDescent="0.45">
      <c r="A85" s="1">
        <v>42521</v>
      </c>
      <c r="B85" s="3" t="s">
        <v>66</v>
      </c>
      <c r="C85" s="9">
        <v>0.625</v>
      </c>
      <c r="D85" s="9">
        <v>0.70138888888888884</v>
      </c>
      <c r="E85" s="9">
        <f t="shared" si="5"/>
        <v>7.638888888888884E-2</v>
      </c>
      <c r="F85" s="7" t="s">
        <v>193</v>
      </c>
      <c r="G85" s="10">
        <f t="shared" si="6"/>
        <v>7.638888888888884E-2</v>
      </c>
      <c r="H85" s="10" t="e">
        <f t="shared" si="6"/>
        <v>#N/A</v>
      </c>
      <c r="I85" s="10" t="e">
        <f t="shared" si="6"/>
        <v>#N/A</v>
      </c>
    </row>
    <row r="86" spans="1:9" x14ac:dyDescent="0.45">
      <c r="A86" s="1">
        <v>42522</v>
      </c>
      <c r="B86" s="3" t="s">
        <v>75</v>
      </c>
      <c r="C86" s="9">
        <v>0.375</v>
      </c>
      <c r="D86" s="9">
        <v>0.41319444444444442</v>
      </c>
      <c r="E86" s="9">
        <f t="shared" si="5"/>
        <v>3.819444444444442E-2</v>
      </c>
      <c r="F86" s="7" t="s">
        <v>193</v>
      </c>
      <c r="G86" s="10">
        <f t="shared" si="6"/>
        <v>3.819444444444442E-2</v>
      </c>
      <c r="H86" s="10" t="e">
        <f t="shared" si="6"/>
        <v>#N/A</v>
      </c>
      <c r="I86" s="10" t="e">
        <f t="shared" si="6"/>
        <v>#N/A</v>
      </c>
    </row>
    <row r="87" spans="1:9" x14ac:dyDescent="0.45">
      <c r="A87" s="1">
        <v>42522</v>
      </c>
      <c r="B87" s="3" t="s">
        <v>76</v>
      </c>
      <c r="C87" s="9">
        <v>0.3979166666666667</v>
      </c>
      <c r="D87" s="9">
        <v>0.59236111111111112</v>
      </c>
      <c r="E87" s="9">
        <f t="shared" si="5"/>
        <v>0.19444444444444442</v>
      </c>
      <c r="F87" s="7" t="s">
        <v>193</v>
      </c>
      <c r="G87" s="10">
        <f t="shared" si="6"/>
        <v>0.19444444444444442</v>
      </c>
      <c r="H87" s="10" t="e">
        <f t="shared" si="6"/>
        <v>#N/A</v>
      </c>
      <c r="I87" s="10" t="e">
        <f t="shared" si="6"/>
        <v>#N/A</v>
      </c>
    </row>
    <row r="88" spans="1:9" x14ac:dyDescent="0.45">
      <c r="A88" s="1">
        <v>42522</v>
      </c>
      <c r="B88" s="3" t="s">
        <v>71</v>
      </c>
      <c r="C88" s="9">
        <v>0.51597222222222217</v>
      </c>
      <c r="D88" s="9">
        <v>0.61805555555555558</v>
      </c>
      <c r="E88" s="9">
        <f t="shared" si="5"/>
        <v>0.10208333333333341</v>
      </c>
      <c r="F88" s="7" t="s">
        <v>193</v>
      </c>
      <c r="G88" s="10">
        <f t="shared" si="6"/>
        <v>0.10208333333333341</v>
      </c>
      <c r="H88" s="10" t="e">
        <f t="shared" si="6"/>
        <v>#N/A</v>
      </c>
      <c r="I88" s="10" t="e">
        <f t="shared" si="6"/>
        <v>#N/A</v>
      </c>
    </row>
    <row r="89" spans="1:9" x14ac:dyDescent="0.45">
      <c r="A89" s="1">
        <v>42522</v>
      </c>
      <c r="B89" s="3" t="s">
        <v>72</v>
      </c>
      <c r="C89" s="9">
        <v>0.53055555555555556</v>
      </c>
      <c r="D89" s="9">
        <v>0.64583333333333337</v>
      </c>
      <c r="E89" s="9">
        <f t="shared" si="5"/>
        <v>0.11527777777777781</v>
      </c>
      <c r="F89" s="7" t="s">
        <v>193</v>
      </c>
      <c r="G89" s="10">
        <f t="shared" si="6"/>
        <v>0.11527777777777781</v>
      </c>
      <c r="H89" s="10" t="e">
        <f t="shared" si="6"/>
        <v>#N/A</v>
      </c>
      <c r="I89" s="10" t="e">
        <f t="shared" si="6"/>
        <v>#N/A</v>
      </c>
    </row>
    <row r="90" spans="1:9" x14ac:dyDescent="0.45">
      <c r="A90" s="1">
        <v>42522</v>
      </c>
      <c r="B90" s="3" t="s">
        <v>73</v>
      </c>
      <c r="C90" s="9">
        <v>0.54166666666666663</v>
      </c>
      <c r="D90" s="9">
        <v>0.61111111111111105</v>
      </c>
      <c r="E90" s="9">
        <f t="shared" si="5"/>
        <v>6.944444444444442E-2</v>
      </c>
      <c r="F90" s="7" t="s">
        <v>193</v>
      </c>
      <c r="G90" s="10">
        <f t="shared" si="6"/>
        <v>6.944444444444442E-2</v>
      </c>
      <c r="H90" s="10" t="e">
        <f t="shared" si="6"/>
        <v>#N/A</v>
      </c>
      <c r="I90" s="10" t="e">
        <f t="shared" si="6"/>
        <v>#N/A</v>
      </c>
    </row>
    <row r="91" spans="1:9" x14ac:dyDescent="0.45">
      <c r="A91" s="1">
        <v>42522</v>
      </c>
      <c r="B91" s="3" t="s">
        <v>74</v>
      </c>
      <c r="C91" s="9">
        <v>0.625</v>
      </c>
      <c r="D91" s="9">
        <v>0.70138888888888884</v>
      </c>
      <c r="E91" s="9">
        <f t="shared" si="5"/>
        <v>7.638888888888884E-2</v>
      </c>
      <c r="F91" s="7" t="s">
        <v>193</v>
      </c>
      <c r="G91" s="10">
        <f t="shared" si="6"/>
        <v>7.638888888888884E-2</v>
      </c>
      <c r="H91" s="10" t="e">
        <f t="shared" si="6"/>
        <v>#N/A</v>
      </c>
      <c r="I91" s="10" t="e">
        <f t="shared" si="6"/>
        <v>#N/A</v>
      </c>
    </row>
    <row r="92" spans="1:9" x14ac:dyDescent="0.45">
      <c r="A92" s="1">
        <v>42523</v>
      </c>
      <c r="B92" s="3" t="s">
        <v>77</v>
      </c>
      <c r="C92" s="9">
        <v>0.41666666666666669</v>
      </c>
      <c r="D92" s="9">
        <v>0.48749999999999999</v>
      </c>
      <c r="E92" s="9">
        <f t="shared" si="5"/>
        <v>7.0833333333333304E-2</v>
      </c>
      <c r="F92" s="7" t="s">
        <v>193</v>
      </c>
      <c r="G92" s="10">
        <f t="shared" si="6"/>
        <v>7.0833333333333304E-2</v>
      </c>
      <c r="H92" s="10" t="e">
        <f t="shared" si="6"/>
        <v>#N/A</v>
      </c>
      <c r="I92" s="10" t="e">
        <f t="shared" si="6"/>
        <v>#N/A</v>
      </c>
    </row>
    <row r="93" spans="1:9" x14ac:dyDescent="0.45">
      <c r="A93" s="1">
        <v>42523</v>
      </c>
      <c r="B93" s="3" t="s">
        <v>78</v>
      </c>
      <c r="C93" s="9">
        <v>0.44305555555555554</v>
      </c>
      <c r="D93" s="9">
        <v>0.54027777777777775</v>
      </c>
      <c r="E93" s="9">
        <f t="shared" si="5"/>
        <v>9.722222222222221E-2</v>
      </c>
      <c r="F93" s="7" t="s">
        <v>193</v>
      </c>
      <c r="G93" s="10">
        <f t="shared" si="6"/>
        <v>9.722222222222221E-2</v>
      </c>
      <c r="H93" s="10" t="e">
        <f t="shared" si="6"/>
        <v>#N/A</v>
      </c>
      <c r="I93" s="10" t="e">
        <f t="shared" si="6"/>
        <v>#N/A</v>
      </c>
    </row>
    <row r="94" spans="1:9" x14ac:dyDescent="0.45">
      <c r="A94" s="1">
        <v>42523</v>
      </c>
      <c r="B94" s="3" t="s">
        <v>79</v>
      </c>
      <c r="C94" s="9">
        <v>0.51597222222222217</v>
      </c>
      <c r="D94" s="9">
        <v>0.61805555555555558</v>
      </c>
      <c r="E94" s="9">
        <f t="shared" si="5"/>
        <v>0.10208333333333341</v>
      </c>
      <c r="F94" s="7" t="s">
        <v>193</v>
      </c>
      <c r="G94" s="10">
        <f t="shared" si="6"/>
        <v>0.10208333333333341</v>
      </c>
      <c r="H94" s="10" t="e">
        <f t="shared" si="6"/>
        <v>#N/A</v>
      </c>
      <c r="I94" s="10" t="e">
        <f t="shared" si="6"/>
        <v>#N/A</v>
      </c>
    </row>
    <row r="95" spans="1:9" x14ac:dyDescent="0.45">
      <c r="A95" s="1">
        <v>42523</v>
      </c>
      <c r="B95" s="3" t="s">
        <v>80</v>
      </c>
      <c r="C95" s="9">
        <v>0.53055555555555556</v>
      </c>
      <c r="D95" s="9">
        <v>0.64583333333333337</v>
      </c>
      <c r="E95" s="9">
        <f t="shared" si="5"/>
        <v>0.11527777777777781</v>
      </c>
      <c r="F95" s="7" t="s">
        <v>193</v>
      </c>
      <c r="G95" s="10">
        <f t="shared" si="6"/>
        <v>0.11527777777777781</v>
      </c>
      <c r="H95" s="10" t="e">
        <f t="shared" si="6"/>
        <v>#N/A</v>
      </c>
      <c r="I95" s="10" t="e">
        <f t="shared" si="6"/>
        <v>#N/A</v>
      </c>
    </row>
    <row r="96" spans="1:9" x14ac:dyDescent="0.45">
      <c r="A96" s="1">
        <v>42523</v>
      </c>
      <c r="B96" s="3" t="s">
        <v>81</v>
      </c>
      <c r="C96" s="9">
        <v>0.54166666666666663</v>
      </c>
      <c r="D96" s="9">
        <v>0.61111111111111105</v>
      </c>
      <c r="E96" s="9">
        <f t="shared" si="5"/>
        <v>6.944444444444442E-2</v>
      </c>
      <c r="F96" s="7" t="s">
        <v>193</v>
      </c>
      <c r="G96" s="10">
        <f t="shared" si="6"/>
        <v>6.944444444444442E-2</v>
      </c>
      <c r="H96" s="10" t="e">
        <f t="shared" si="6"/>
        <v>#N/A</v>
      </c>
      <c r="I96" s="10" t="e">
        <f t="shared" si="6"/>
        <v>#N/A</v>
      </c>
    </row>
    <row r="97" spans="1:9" x14ac:dyDescent="0.45">
      <c r="A97" s="1">
        <v>42523</v>
      </c>
      <c r="B97" s="3" t="s">
        <v>82</v>
      </c>
      <c r="C97" s="9">
        <v>0.625</v>
      </c>
      <c r="D97" s="9">
        <v>0.70138888888888884</v>
      </c>
      <c r="E97" s="9">
        <f t="shared" si="5"/>
        <v>7.638888888888884E-2</v>
      </c>
      <c r="F97" s="7" t="s">
        <v>193</v>
      </c>
      <c r="G97" s="10">
        <f t="shared" si="6"/>
        <v>7.638888888888884E-2</v>
      </c>
      <c r="H97" s="10" t="e">
        <f t="shared" si="6"/>
        <v>#N/A</v>
      </c>
      <c r="I97" s="10" t="e">
        <f t="shared" si="6"/>
        <v>#N/A</v>
      </c>
    </row>
    <row r="98" spans="1:9" x14ac:dyDescent="0.45">
      <c r="A98" s="1">
        <v>42524</v>
      </c>
      <c r="B98" s="3" t="s">
        <v>83</v>
      </c>
      <c r="C98" s="9">
        <v>0.375</v>
      </c>
      <c r="D98" s="9">
        <v>0.41319444444444442</v>
      </c>
      <c r="E98" s="9">
        <f t="shared" si="5"/>
        <v>3.819444444444442E-2</v>
      </c>
      <c r="F98" s="7" t="s">
        <v>193</v>
      </c>
      <c r="G98" s="10">
        <f t="shared" si="6"/>
        <v>3.819444444444442E-2</v>
      </c>
      <c r="H98" s="10" t="e">
        <f t="shared" si="6"/>
        <v>#N/A</v>
      </c>
      <c r="I98" s="10" t="e">
        <f t="shared" si="6"/>
        <v>#N/A</v>
      </c>
    </row>
    <row r="99" spans="1:9" x14ac:dyDescent="0.45">
      <c r="A99" s="1">
        <v>42524</v>
      </c>
      <c r="B99" s="3" t="s">
        <v>84</v>
      </c>
      <c r="C99" s="9">
        <v>0.3979166666666667</v>
      </c>
      <c r="D99" s="9">
        <v>0.59236111111111112</v>
      </c>
      <c r="E99" s="9">
        <f t="shared" si="5"/>
        <v>0.19444444444444442</v>
      </c>
      <c r="F99" s="7" t="s">
        <v>193</v>
      </c>
      <c r="G99" s="10">
        <f t="shared" si="6"/>
        <v>0.19444444444444442</v>
      </c>
      <c r="H99" s="10" t="e">
        <f t="shared" si="6"/>
        <v>#N/A</v>
      </c>
      <c r="I99" s="10" t="e">
        <f t="shared" si="6"/>
        <v>#N/A</v>
      </c>
    </row>
    <row r="100" spans="1:9" x14ac:dyDescent="0.45">
      <c r="A100" s="1">
        <v>42524</v>
      </c>
      <c r="B100" s="3" t="s">
        <v>85</v>
      </c>
      <c r="C100" s="9">
        <v>0.41666666666666669</v>
      </c>
      <c r="D100" s="9">
        <v>0.48749999999999999</v>
      </c>
      <c r="E100" s="9">
        <f t="shared" si="5"/>
        <v>7.0833333333333304E-2</v>
      </c>
      <c r="F100" s="7" t="s">
        <v>193</v>
      </c>
      <c r="G100" s="10">
        <f t="shared" si="6"/>
        <v>7.0833333333333304E-2</v>
      </c>
      <c r="H100" s="10" t="e">
        <f t="shared" si="6"/>
        <v>#N/A</v>
      </c>
      <c r="I100" s="10" t="e">
        <f t="shared" si="6"/>
        <v>#N/A</v>
      </c>
    </row>
    <row r="101" spans="1:9" x14ac:dyDescent="0.45">
      <c r="A101" s="1">
        <v>42524</v>
      </c>
      <c r="B101" s="3" t="s">
        <v>86</v>
      </c>
      <c r="C101" s="9">
        <v>0.44305555555555554</v>
      </c>
      <c r="D101" s="9">
        <v>0.54027777777777775</v>
      </c>
      <c r="E101" s="9">
        <f t="shared" si="5"/>
        <v>9.722222222222221E-2</v>
      </c>
      <c r="F101" s="7" t="s">
        <v>193</v>
      </c>
      <c r="G101" s="10">
        <f t="shared" si="6"/>
        <v>9.722222222222221E-2</v>
      </c>
      <c r="H101" s="10" t="e">
        <f t="shared" si="6"/>
        <v>#N/A</v>
      </c>
      <c r="I101" s="10" t="e">
        <f t="shared" si="6"/>
        <v>#N/A</v>
      </c>
    </row>
    <row r="102" spans="1:9" x14ac:dyDescent="0.45">
      <c r="A102" s="1">
        <v>42524</v>
      </c>
      <c r="B102" s="3" t="s">
        <v>87</v>
      </c>
      <c r="C102" s="9">
        <v>0.51597222222222217</v>
      </c>
      <c r="D102" s="9">
        <v>0.61805555555555558</v>
      </c>
      <c r="E102" s="9">
        <f t="shared" si="5"/>
        <v>0.10208333333333341</v>
      </c>
      <c r="F102" s="7" t="s">
        <v>193</v>
      </c>
      <c r="G102" s="10">
        <f t="shared" ref="G102:I121" si="7">IF($F102=G$1,$E102,NA())</f>
        <v>0.10208333333333341</v>
      </c>
      <c r="H102" s="10" t="e">
        <f t="shared" si="7"/>
        <v>#N/A</v>
      </c>
      <c r="I102" s="10" t="e">
        <f t="shared" si="7"/>
        <v>#N/A</v>
      </c>
    </row>
    <row r="103" spans="1:9" x14ac:dyDescent="0.45">
      <c r="A103" s="1">
        <v>42524</v>
      </c>
      <c r="B103" s="3" t="s">
        <v>88</v>
      </c>
      <c r="C103" s="9">
        <v>0.53055555555555556</v>
      </c>
      <c r="D103" s="9">
        <v>0.64583333333333337</v>
      </c>
      <c r="E103" s="9">
        <f t="shared" si="5"/>
        <v>0.11527777777777781</v>
      </c>
      <c r="F103" s="7" t="s">
        <v>193</v>
      </c>
      <c r="G103" s="10">
        <f t="shared" si="7"/>
        <v>0.11527777777777781</v>
      </c>
      <c r="H103" s="10" t="e">
        <f t="shared" si="7"/>
        <v>#N/A</v>
      </c>
      <c r="I103" s="10" t="e">
        <f t="shared" si="7"/>
        <v>#N/A</v>
      </c>
    </row>
    <row r="104" spans="1:9" x14ac:dyDescent="0.45">
      <c r="A104" s="1">
        <v>42525</v>
      </c>
      <c r="B104" s="4" t="s">
        <v>91</v>
      </c>
      <c r="C104" s="9">
        <v>0.375</v>
      </c>
      <c r="D104" s="9">
        <v>0.41319444444444442</v>
      </c>
      <c r="E104" s="9">
        <f t="shared" si="5"/>
        <v>3.819444444444442E-2</v>
      </c>
      <c r="F104" s="7" t="s">
        <v>193</v>
      </c>
      <c r="G104" s="10">
        <f t="shared" si="7"/>
        <v>3.819444444444442E-2</v>
      </c>
      <c r="H104" s="10" t="e">
        <f t="shared" si="7"/>
        <v>#N/A</v>
      </c>
      <c r="I104" s="10" t="e">
        <f t="shared" si="7"/>
        <v>#N/A</v>
      </c>
    </row>
    <row r="105" spans="1:9" x14ac:dyDescent="0.45">
      <c r="A105" s="1">
        <v>42525</v>
      </c>
      <c r="B105" s="3" t="s">
        <v>92</v>
      </c>
      <c r="C105" s="9">
        <v>0.3979166666666667</v>
      </c>
      <c r="D105" s="9">
        <v>0.59236111111111112</v>
      </c>
      <c r="E105" s="9">
        <f t="shared" si="5"/>
        <v>0.19444444444444442</v>
      </c>
      <c r="F105" s="7" t="s">
        <v>193</v>
      </c>
      <c r="G105" s="10">
        <f t="shared" si="7"/>
        <v>0.19444444444444442</v>
      </c>
      <c r="H105" s="10" t="e">
        <f t="shared" si="7"/>
        <v>#N/A</v>
      </c>
      <c r="I105" s="10" t="e">
        <f t="shared" si="7"/>
        <v>#N/A</v>
      </c>
    </row>
    <row r="106" spans="1:9" x14ac:dyDescent="0.45">
      <c r="A106" s="1">
        <v>42525</v>
      </c>
      <c r="B106" s="3" t="s">
        <v>93</v>
      </c>
      <c r="C106" s="9">
        <v>0.41666666666666669</v>
      </c>
      <c r="D106" s="9">
        <v>0.48749999999999999</v>
      </c>
      <c r="E106" s="9">
        <f t="shared" si="5"/>
        <v>7.0833333333333304E-2</v>
      </c>
      <c r="F106" s="7" t="s">
        <v>193</v>
      </c>
      <c r="G106" s="10">
        <f t="shared" si="7"/>
        <v>7.0833333333333304E-2</v>
      </c>
      <c r="H106" s="10" t="e">
        <f t="shared" si="7"/>
        <v>#N/A</v>
      </c>
      <c r="I106" s="10" t="e">
        <f t="shared" si="7"/>
        <v>#N/A</v>
      </c>
    </row>
    <row r="107" spans="1:9" x14ac:dyDescent="0.45">
      <c r="A107" s="1">
        <v>42525</v>
      </c>
      <c r="B107" s="3" t="s">
        <v>94</v>
      </c>
      <c r="C107" s="9">
        <v>0.44305555555555554</v>
      </c>
      <c r="D107" s="9">
        <v>0.54027777777777775</v>
      </c>
      <c r="E107" s="9">
        <f t="shared" si="5"/>
        <v>9.722222222222221E-2</v>
      </c>
      <c r="F107" s="7" t="s">
        <v>193</v>
      </c>
      <c r="G107" s="10">
        <f t="shared" si="7"/>
        <v>9.722222222222221E-2</v>
      </c>
      <c r="H107" s="10" t="e">
        <f t="shared" si="7"/>
        <v>#N/A</v>
      </c>
      <c r="I107" s="10" t="e">
        <f t="shared" si="7"/>
        <v>#N/A</v>
      </c>
    </row>
    <row r="108" spans="1:9" x14ac:dyDescent="0.45">
      <c r="A108" s="1">
        <v>42525</v>
      </c>
      <c r="B108" s="3" t="s">
        <v>89</v>
      </c>
      <c r="C108" s="9">
        <v>0.54166666666666663</v>
      </c>
      <c r="D108" s="9">
        <v>0.61111111111111105</v>
      </c>
      <c r="E108" s="9">
        <f t="shared" si="5"/>
        <v>6.944444444444442E-2</v>
      </c>
      <c r="F108" s="7" t="s">
        <v>193</v>
      </c>
      <c r="G108" s="10">
        <f t="shared" si="7"/>
        <v>6.944444444444442E-2</v>
      </c>
      <c r="H108" s="10" t="e">
        <f t="shared" si="7"/>
        <v>#N/A</v>
      </c>
      <c r="I108" s="10" t="e">
        <f t="shared" si="7"/>
        <v>#N/A</v>
      </c>
    </row>
    <row r="109" spans="1:9" x14ac:dyDescent="0.45">
      <c r="A109" s="1">
        <v>42525</v>
      </c>
      <c r="B109" s="3" t="s">
        <v>90</v>
      </c>
      <c r="C109" s="9">
        <v>0.625</v>
      </c>
      <c r="D109" s="9">
        <v>0.70138888888888884</v>
      </c>
      <c r="E109" s="9">
        <f t="shared" si="5"/>
        <v>7.638888888888884E-2</v>
      </c>
      <c r="F109" s="7" t="s">
        <v>193</v>
      </c>
      <c r="G109" s="10">
        <f t="shared" si="7"/>
        <v>7.638888888888884E-2</v>
      </c>
      <c r="H109" s="10" t="e">
        <f t="shared" si="7"/>
        <v>#N/A</v>
      </c>
      <c r="I109" s="10" t="e">
        <f t="shared" si="7"/>
        <v>#N/A</v>
      </c>
    </row>
    <row r="110" spans="1:9" x14ac:dyDescent="0.45">
      <c r="A110" s="1">
        <v>42526</v>
      </c>
      <c r="B110" s="3" t="s">
        <v>99</v>
      </c>
      <c r="C110" s="9">
        <v>0.375</v>
      </c>
      <c r="D110" s="9">
        <v>0.41319444444444442</v>
      </c>
      <c r="E110" s="9">
        <f t="shared" si="5"/>
        <v>3.819444444444442E-2</v>
      </c>
      <c r="F110" s="7" t="s">
        <v>193</v>
      </c>
      <c r="G110" s="10">
        <f t="shared" si="7"/>
        <v>3.819444444444442E-2</v>
      </c>
      <c r="H110" s="10" t="e">
        <f t="shared" si="7"/>
        <v>#N/A</v>
      </c>
      <c r="I110" s="10" t="e">
        <f t="shared" si="7"/>
        <v>#N/A</v>
      </c>
    </row>
    <row r="111" spans="1:9" x14ac:dyDescent="0.45">
      <c r="A111" s="1">
        <v>42526</v>
      </c>
      <c r="B111" s="3" t="s">
        <v>100</v>
      </c>
      <c r="C111" s="9">
        <v>0.3979166666666667</v>
      </c>
      <c r="D111" s="9">
        <v>0.59236111111111112</v>
      </c>
      <c r="E111" s="9">
        <f t="shared" si="5"/>
        <v>0.19444444444444442</v>
      </c>
      <c r="F111" s="7" t="s">
        <v>193</v>
      </c>
      <c r="G111" s="10">
        <f t="shared" si="7"/>
        <v>0.19444444444444442</v>
      </c>
      <c r="H111" s="10" t="e">
        <f t="shared" si="7"/>
        <v>#N/A</v>
      </c>
      <c r="I111" s="10" t="e">
        <f t="shared" si="7"/>
        <v>#N/A</v>
      </c>
    </row>
    <row r="112" spans="1:9" x14ac:dyDescent="0.45">
      <c r="A112" s="1">
        <v>42526</v>
      </c>
      <c r="B112" s="3" t="s">
        <v>95</v>
      </c>
      <c r="C112" s="9">
        <v>0.51597222222222217</v>
      </c>
      <c r="D112" s="9">
        <v>0.61805555555555558</v>
      </c>
      <c r="E112" s="9">
        <f t="shared" si="5"/>
        <v>0.10208333333333341</v>
      </c>
      <c r="F112" s="7" t="s">
        <v>193</v>
      </c>
      <c r="G112" s="10">
        <f t="shared" si="7"/>
        <v>0.10208333333333341</v>
      </c>
      <c r="H112" s="10" t="e">
        <f t="shared" si="7"/>
        <v>#N/A</v>
      </c>
      <c r="I112" s="10" t="e">
        <f t="shared" si="7"/>
        <v>#N/A</v>
      </c>
    </row>
    <row r="113" spans="1:9" x14ac:dyDescent="0.45">
      <c r="A113" s="1">
        <v>42526</v>
      </c>
      <c r="B113" s="3" t="s">
        <v>96</v>
      </c>
      <c r="C113" s="9">
        <v>0.53055555555555556</v>
      </c>
      <c r="D113" s="9">
        <v>0.64583333333333337</v>
      </c>
      <c r="E113" s="9">
        <f t="shared" si="5"/>
        <v>0.11527777777777781</v>
      </c>
      <c r="F113" s="7" t="s">
        <v>193</v>
      </c>
      <c r="G113" s="10">
        <f t="shared" si="7"/>
        <v>0.11527777777777781</v>
      </c>
      <c r="H113" s="10" t="e">
        <f t="shared" si="7"/>
        <v>#N/A</v>
      </c>
      <c r="I113" s="10" t="e">
        <f t="shared" si="7"/>
        <v>#N/A</v>
      </c>
    </row>
    <row r="114" spans="1:9" x14ac:dyDescent="0.45">
      <c r="A114" s="1">
        <v>42526</v>
      </c>
      <c r="B114" s="3" t="s">
        <v>97</v>
      </c>
      <c r="C114" s="9">
        <v>0.54166666666666663</v>
      </c>
      <c r="D114" s="9">
        <v>0.61111111111111105</v>
      </c>
      <c r="E114" s="9">
        <f t="shared" si="5"/>
        <v>6.944444444444442E-2</v>
      </c>
      <c r="F114" s="7" t="s">
        <v>193</v>
      </c>
      <c r="G114" s="10">
        <f t="shared" si="7"/>
        <v>6.944444444444442E-2</v>
      </c>
      <c r="H114" s="10" t="e">
        <f t="shared" si="7"/>
        <v>#N/A</v>
      </c>
      <c r="I114" s="10" t="e">
        <f t="shared" si="7"/>
        <v>#N/A</v>
      </c>
    </row>
    <row r="115" spans="1:9" x14ac:dyDescent="0.45">
      <c r="A115" s="1">
        <v>42526</v>
      </c>
      <c r="B115" s="3" t="s">
        <v>98</v>
      </c>
      <c r="C115" s="9">
        <v>0.625</v>
      </c>
      <c r="D115" s="9">
        <v>0.70138888888888884</v>
      </c>
      <c r="E115" s="9">
        <f t="shared" si="5"/>
        <v>7.638888888888884E-2</v>
      </c>
      <c r="F115" s="7" t="s">
        <v>193</v>
      </c>
      <c r="G115" s="10">
        <f t="shared" si="7"/>
        <v>7.638888888888884E-2</v>
      </c>
      <c r="H115" s="10" t="e">
        <f t="shared" si="7"/>
        <v>#N/A</v>
      </c>
      <c r="I115" s="10" t="e">
        <f t="shared" si="7"/>
        <v>#N/A</v>
      </c>
    </row>
    <row r="116" spans="1:9" x14ac:dyDescent="0.45">
      <c r="A116" s="1">
        <v>42527</v>
      </c>
      <c r="B116" s="3" t="s">
        <v>101</v>
      </c>
      <c r="C116" s="9">
        <v>0.41666666666666669</v>
      </c>
      <c r="D116" s="9">
        <v>0.48749999999999999</v>
      </c>
      <c r="E116" s="9">
        <f t="shared" si="5"/>
        <v>7.0833333333333304E-2</v>
      </c>
      <c r="F116" s="7" t="s">
        <v>193</v>
      </c>
      <c r="G116" s="10">
        <f t="shared" si="7"/>
        <v>7.0833333333333304E-2</v>
      </c>
      <c r="H116" s="10" t="e">
        <f t="shared" si="7"/>
        <v>#N/A</v>
      </c>
      <c r="I116" s="10" t="e">
        <f t="shared" si="7"/>
        <v>#N/A</v>
      </c>
    </row>
    <row r="117" spans="1:9" x14ac:dyDescent="0.45">
      <c r="A117" s="1">
        <v>42527</v>
      </c>
      <c r="B117" s="3" t="s">
        <v>102</v>
      </c>
      <c r="C117" s="9">
        <v>0.44305555555555554</v>
      </c>
      <c r="D117" s="9">
        <v>0.54027777777777775</v>
      </c>
      <c r="E117" s="9">
        <f t="shared" si="5"/>
        <v>9.722222222222221E-2</v>
      </c>
      <c r="F117" s="7" t="s">
        <v>193</v>
      </c>
      <c r="G117" s="10">
        <f t="shared" si="7"/>
        <v>9.722222222222221E-2</v>
      </c>
      <c r="H117" s="10" t="e">
        <f t="shared" si="7"/>
        <v>#N/A</v>
      </c>
      <c r="I117" s="10" t="e">
        <f t="shared" si="7"/>
        <v>#N/A</v>
      </c>
    </row>
    <row r="118" spans="1:9" x14ac:dyDescent="0.45">
      <c r="A118" s="1">
        <v>42527</v>
      </c>
      <c r="B118" s="3" t="s">
        <v>103</v>
      </c>
      <c r="C118" s="9">
        <v>0.51597222222222217</v>
      </c>
      <c r="D118" s="9">
        <v>0.61805555555555558</v>
      </c>
      <c r="E118" s="9">
        <f t="shared" si="5"/>
        <v>0.10208333333333341</v>
      </c>
      <c r="F118" s="7" t="s">
        <v>193</v>
      </c>
      <c r="G118" s="10">
        <f t="shared" si="7"/>
        <v>0.10208333333333341</v>
      </c>
      <c r="H118" s="10" t="e">
        <f t="shared" si="7"/>
        <v>#N/A</v>
      </c>
      <c r="I118" s="10" t="e">
        <f t="shared" si="7"/>
        <v>#N/A</v>
      </c>
    </row>
    <row r="119" spans="1:9" x14ac:dyDescent="0.45">
      <c r="A119" s="1">
        <v>42527</v>
      </c>
      <c r="B119" s="3" t="s">
        <v>104</v>
      </c>
      <c r="C119" s="9">
        <v>0.53055555555555556</v>
      </c>
      <c r="D119" s="9">
        <v>0.64583333333333337</v>
      </c>
      <c r="E119" s="9">
        <f t="shared" si="5"/>
        <v>0.11527777777777781</v>
      </c>
      <c r="F119" s="7" t="s">
        <v>193</v>
      </c>
      <c r="G119" s="10">
        <f t="shared" si="7"/>
        <v>0.11527777777777781</v>
      </c>
      <c r="H119" s="10" t="e">
        <f t="shared" si="7"/>
        <v>#N/A</v>
      </c>
      <c r="I119" s="10" t="e">
        <f t="shared" si="7"/>
        <v>#N/A</v>
      </c>
    </row>
    <row r="120" spans="1:9" x14ac:dyDescent="0.45">
      <c r="A120" s="1">
        <v>42527</v>
      </c>
      <c r="B120" s="3" t="s">
        <v>105</v>
      </c>
      <c r="C120" s="9">
        <v>0.54166666666666663</v>
      </c>
      <c r="D120" s="9">
        <v>0.61111111111111105</v>
      </c>
      <c r="E120" s="9">
        <f t="shared" si="5"/>
        <v>6.944444444444442E-2</v>
      </c>
      <c r="F120" s="7" t="s">
        <v>193</v>
      </c>
      <c r="G120" s="10">
        <f t="shared" si="7"/>
        <v>6.944444444444442E-2</v>
      </c>
      <c r="H120" s="10" t="e">
        <f t="shared" si="7"/>
        <v>#N/A</v>
      </c>
      <c r="I120" s="10" t="e">
        <f t="shared" si="7"/>
        <v>#N/A</v>
      </c>
    </row>
    <row r="121" spans="1:9" x14ac:dyDescent="0.45">
      <c r="A121" s="1">
        <v>42527</v>
      </c>
      <c r="B121" s="3" t="s">
        <v>106</v>
      </c>
      <c r="C121" s="9">
        <v>0.625</v>
      </c>
      <c r="D121" s="9">
        <v>0.70138888888888884</v>
      </c>
      <c r="E121" s="9">
        <f t="shared" si="5"/>
        <v>7.638888888888884E-2</v>
      </c>
      <c r="F121" s="7" t="s">
        <v>193</v>
      </c>
      <c r="G121" s="10">
        <f t="shared" si="7"/>
        <v>7.638888888888884E-2</v>
      </c>
      <c r="H121" s="10" t="e">
        <f t="shared" si="7"/>
        <v>#N/A</v>
      </c>
      <c r="I121" s="10" t="e">
        <f t="shared" si="7"/>
        <v>#N/A</v>
      </c>
    </row>
    <row r="122" spans="1:9" x14ac:dyDescent="0.45">
      <c r="A122" s="1">
        <v>42528</v>
      </c>
      <c r="B122" s="3" t="s">
        <v>107</v>
      </c>
      <c r="C122" s="9">
        <v>0.375</v>
      </c>
      <c r="D122" s="9">
        <v>0.41319444444444442</v>
      </c>
      <c r="E122" s="9">
        <f t="shared" si="5"/>
        <v>3.819444444444442E-2</v>
      </c>
      <c r="F122" s="7" t="s">
        <v>193</v>
      </c>
      <c r="G122" s="10">
        <f t="shared" ref="G122:I141" si="8">IF($F122=G$1,$E122,NA())</f>
        <v>3.819444444444442E-2</v>
      </c>
      <c r="H122" s="10" t="e">
        <f t="shared" si="8"/>
        <v>#N/A</v>
      </c>
      <c r="I122" s="10" t="e">
        <f t="shared" si="8"/>
        <v>#N/A</v>
      </c>
    </row>
    <row r="123" spans="1:9" x14ac:dyDescent="0.45">
      <c r="A123" s="1">
        <v>42528</v>
      </c>
      <c r="B123" s="3" t="s">
        <v>108</v>
      </c>
      <c r="C123" s="9">
        <v>0.3979166666666667</v>
      </c>
      <c r="D123" s="9">
        <v>0.59236111111111112</v>
      </c>
      <c r="E123" s="9">
        <f t="shared" si="5"/>
        <v>0.19444444444444442</v>
      </c>
      <c r="F123" s="7" t="s">
        <v>193</v>
      </c>
      <c r="G123" s="10">
        <f t="shared" si="8"/>
        <v>0.19444444444444442</v>
      </c>
      <c r="H123" s="10" t="e">
        <f t="shared" si="8"/>
        <v>#N/A</v>
      </c>
      <c r="I123" s="10" t="e">
        <f t="shared" si="8"/>
        <v>#N/A</v>
      </c>
    </row>
    <row r="124" spans="1:9" x14ac:dyDescent="0.45">
      <c r="A124" s="1">
        <v>42528</v>
      </c>
      <c r="B124" s="3" t="s">
        <v>109</v>
      </c>
      <c r="C124" s="9">
        <v>0.41666666666666669</v>
      </c>
      <c r="D124" s="9">
        <v>0.48749999999999999</v>
      </c>
      <c r="E124" s="9">
        <f t="shared" si="5"/>
        <v>7.0833333333333304E-2</v>
      </c>
      <c r="F124" s="7" t="s">
        <v>193</v>
      </c>
      <c r="G124" s="10">
        <f t="shared" si="8"/>
        <v>7.0833333333333304E-2</v>
      </c>
      <c r="H124" s="10" t="e">
        <f t="shared" si="8"/>
        <v>#N/A</v>
      </c>
      <c r="I124" s="10" t="e">
        <f t="shared" si="8"/>
        <v>#N/A</v>
      </c>
    </row>
    <row r="125" spans="1:9" x14ac:dyDescent="0.45">
      <c r="A125" s="1">
        <v>42528</v>
      </c>
      <c r="B125" s="3" t="s">
        <v>110</v>
      </c>
      <c r="C125" s="9">
        <v>0.44305555555555554</v>
      </c>
      <c r="D125" s="9">
        <v>0.54027777777777775</v>
      </c>
      <c r="E125" s="9">
        <f t="shared" si="5"/>
        <v>9.722222222222221E-2</v>
      </c>
      <c r="F125" s="7" t="s">
        <v>193</v>
      </c>
      <c r="G125" s="10">
        <f t="shared" si="8"/>
        <v>9.722222222222221E-2</v>
      </c>
      <c r="H125" s="10" t="e">
        <f t="shared" si="8"/>
        <v>#N/A</v>
      </c>
      <c r="I125" s="10" t="e">
        <f t="shared" si="8"/>
        <v>#N/A</v>
      </c>
    </row>
    <row r="126" spans="1:9" x14ac:dyDescent="0.45">
      <c r="A126" s="1">
        <v>42528</v>
      </c>
      <c r="B126" s="3" t="s">
        <v>111</v>
      </c>
      <c r="C126" s="9">
        <v>0.51597222222222217</v>
      </c>
      <c r="D126" s="9">
        <v>0.61805555555555558</v>
      </c>
      <c r="E126" s="9">
        <f t="shared" si="5"/>
        <v>0.10208333333333341</v>
      </c>
      <c r="F126" s="7" t="s">
        <v>193</v>
      </c>
      <c r="G126" s="10">
        <f t="shared" si="8"/>
        <v>0.10208333333333341</v>
      </c>
      <c r="H126" s="10" t="e">
        <f t="shared" si="8"/>
        <v>#N/A</v>
      </c>
      <c r="I126" s="10" t="e">
        <f t="shared" si="8"/>
        <v>#N/A</v>
      </c>
    </row>
    <row r="127" spans="1:9" x14ac:dyDescent="0.45">
      <c r="A127" s="1">
        <v>42528</v>
      </c>
      <c r="B127" s="3" t="s">
        <v>112</v>
      </c>
      <c r="C127" s="9">
        <v>0.53055555555555556</v>
      </c>
      <c r="D127" s="9">
        <v>0.64583333333333337</v>
      </c>
      <c r="E127" s="9">
        <f t="shared" si="5"/>
        <v>0.11527777777777781</v>
      </c>
      <c r="F127" s="7" t="s">
        <v>193</v>
      </c>
      <c r="G127" s="10">
        <f t="shared" si="8"/>
        <v>0.11527777777777781</v>
      </c>
      <c r="H127" s="10" t="e">
        <f t="shared" si="8"/>
        <v>#N/A</v>
      </c>
      <c r="I127" s="10" t="e">
        <f t="shared" si="8"/>
        <v>#N/A</v>
      </c>
    </row>
    <row r="128" spans="1:9" x14ac:dyDescent="0.45">
      <c r="A128" s="1">
        <v>42529</v>
      </c>
      <c r="B128" s="3" t="s">
        <v>114</v>
      </c>
      <c r="C128" s="9">
        <v>0.375</v>
      </c>
      <c r="D128" s="9">
        <v>0.41319444444444442</v>
      </c>
      <c r="E128" s="9">
        <f t="shared" si="5"/>
        <v>3.819444444444442E-2</v>
      </c>
      <c r="F128" s="7" t="s">
        <v>193</v>
      </c>
      <c r="G128" s="10">
        <f t="shared" si="8"/>
        <v>3.819444444444442E-2</v>
      </c>
      <c r="H128" s="10" t="e">
        <f t="shared" si="8"/>
        <v>#N/A</v>
      </c>
      <c r="I128" s="10" t="e">
        <f t="shared" si="8"/>
        <v>#N/A</v>
      </c>
    </row>
    <row r="129" spans="1:9" x14ac:dyDescent="0.45">
      <c r="A129" s="1">
        <v>42529</v>
      </c>
      <c r="B129" s="3" t="s">
        <v>115</v>
      </c>
      <c r="C129" s="9">
        <v>0.3979166666666667</v>
      </c>
      <c r="D129" s="9">
        <v>0.59236111111111112</v>
      </c>
      <c r="E129" s="9">
        <f t="shared" si="5"/>
        <v>0.19444444444444442</v>
      </c>
      <c r="F129" s="7" t="s">
        <v>193</v>
      </c>
      <c r="G129" s="10">
        <f t="shared" si="8"/>
        <v>0.19444444444444442</v>
      </c>
      <c r="H129" s="10" t="e">
        <f t="shared" si="8"/>
        <v>#N/A</v>
      </c>
      <c r="I129" s="10" t="e">
        <f t="shared" si="8"/>
        <v>#N/A</v>
      </c>
    </row>
    <row r="130" spans="1:9" x14ac:dyDescent="0.45">
      <c r="A130" s="1">
        <v>42529</v>
      </c>
      <c r="B130" s="3" t="s">
        <v>116</v>
      </c>
      <c r="C130" s="9">
        <v>0.41666666666666669</v>
      </c>
      <c r="D130" s="9">
        <v>0.48749999999999999</v>
      </c>
      <c r="E130" s="9">
        <f t="shared" ref="E130:E193" si="9">D130-C130</f>
        <v>7.0833333333333304E-2</v>
      </c>
      <c r="F130" s="7" t="s">
        <v>193</v>
      </c>
      <c r="G130" s="10">
        <f t="shared" si="8"/>
        <v>7.0833333333333304E-2</v>
      </c>
      <c r="H130" s="10" t="e">
        <f t="shared" si="8"/>
        <v>#N/A</v>
      </c>
      <c r="I130" s="10" t="e">
        <f t="shared" si="8"/>
        <v>#N/A</v>
      </c>
    </row>
    <row r="131" spans="1:9" x14ac:dyDescent="0.45">
      <c r="A131" s="1">
        <v>42529</v>
      </c>
      <c r="B131" s="3" t="s">
        <v>117</v>
      </c>
      <c r="C131" s="9">
        <v>0.44305555555555554</v>
      </c>
      <c r="D131" s="9">
        <v>0.54027777777777775</v>
      </c>
      <c r="E131" s="9">
        <f t="shared" si="9"/>
        <v>9.722222222222221E-2</v>
      </c>
      <c r="F131" s="7" t="s">
        <v>193</v>
      </c>
      <c r="G131" s="10">
        <f t="shared" si="8"/>
        <v>9.722222222222221E-2</v>
      </c>
      <c r="H131" s="10" t="e">
        <f t="shared" si="8"/>
        <v>#N/A</v>
      </c>
      <c r="I131" s="10" t="e">
        <f t="shared" si="8"/>
        <v>#N/A</v>
      </c>
    </row>
    <row r="132" spans="1:9" x14ac:dyDescent="0.45">
      <c r="A132" s="1">
        <v>42529</v>
      </c>
      <c r="B132" s="3" t="s">
        <v>111</v>
      </c>
      <c r="C132" s="9">
        <v>0.54166666666666663</v>
      </c>
      <c r="D132" s="9">
        <v>0.61111111111111105</v>
      </c>
      <c r="E132" s="9">
        <f t="shared" si="9"/>
        <v>6.944444444444442E-2</v>
      </c>
      <c r="F132" s="7" t="s">
        <v>193</v>
      </c>
      <c r="G132" s="10">
        <f t="shared" si="8"/>
        <v>6.944444444444442E-2</v>
      </c>
      <c r="H132" s="10" t="e">
        <f t="shared" si="8"/>
        <v>#N/A</v>
      </c>
      <c r="I132" s="10" t="e">
        <f t="shared" si="8"/>
        <v>#N/A</v>
      </c>
    </row>
    <row r="133" spans="1:9" x14ac:dyDescent="0.45">
      <c r="A133" s="1">
        <v>42529</v>
      </c>
      <c r="B133" s="3" t="s">
        <v>113</v>
      </c>
      <c r="C133" s="9">
        <v>0.625</v>
      </c>
      <c r="D133" s="9">
        <v>0.70138888888888884</v>
      </c>
      <c r="E133" s="9">
        <f t="shared" si="9"/>
        <v>7.638888888888884E-2</v>
      </c>
      <c r="F133" s="7" t="s">
        <v>193</v>
      </c>
      <c r="G133" s="10">
        <f t="shared" si="8"/>
        <v>7.638888888888884E-2</v>
      </c>
      <c r="H133" s="10" t="e">
        <f t="shared" si="8"/>
        <v>#N/A</v>
      </c>
      <c r="I133" s="10" t="e">
        <f t="shared" si="8"/>
        <v>#N/A</v>
      </c>
    </row>
    <row r="134" spans="1:9" x14ac:dyDescent="0.45">
      <c r="A134" s="1">
        <v>42530</v>
      </c>
      <c r="B134" s="3" t="s">
        <v>122</v>
      </c>
      <c r="C134" s="9">
        <v>0.375</v>
      </c>
      <c r="D134" s="9">
        <v>0.41319444444444442</v>
      </c>
      <c r="E134" s="9">
        <f t="shared" si="9"/>
        <v>3.819444444444442E-2</v>
      </c>
      <c r="F134" s="7" t="s">
        <v>193</v>
      </c>
      <c r="G134" s="10">
        <f t="shared" si="8"/>
        <v>3.819444444444442E-2</v>
      </c>
      <c r="H134" s="10" t="e">
        <f t="shared" si="8"/>
        <v>#N/A</v>
      </c>
      <c r="I134" s="10" t="e">
        <f t="shared" si="8"/>
        <v>#N/A</v>
      </c>
    </row>
    <row r="135" spans="1:9" x14ac:dyDescent="0.45">
      <c r="A135" s="1">
        <v>42530</v>
      </c>
      <c r="B135" s="3" t="s">
        <v>123</v>
      </c>
      <c r="C135" s="9">
        <v>0.3979166666666667</v>
      </c>
      <c r="D135" s="9">
        <v>0.59236111111111112</v>
      </c>
      <c r="E135" s="9">
        <f t="shared" si="9"/>
        <v>0.19444444444444442</v>
      </c>
      <c r="F135" s="7" t="s">
        <v>193</v>
      </c>
      <c r="G135" s="10">
        <f t="shared" si="8"/>
        <v>0.19444444444444442</v>
      </c>
      <c r="H135" s="10" t="e">
        <f t="shared" si="8"/>
        <v>#N/A</v>
      </c>
      <c r="I135" s="10" t="e">
        <f t="shared" si="8"/>
        <v>#N/A</v>
      </c>
    </row>
    <row r="136" spans="1:9" x14ac:dyDescent="0.45">
      <c r="A136" s="1">
        <v>42530</v>
      </c>
      <c r="B136" s="3" t="s">
        <v>118</v>
      </c>
      <c r="C136" s="9">
        <v>0.51597222222222217</v>
      </c>
      <c r="D136" s="9">
        <v>0.61805555555555558</v>
      </c>
      <c r="E136" s="9">
        <f t="shared" si="9"/>
        <v>0.10208333333333341</v>
      </c>
      <c r="F136" s="7" t="s">
        <v>193</v>
      </c>
      <c r="G136" s="10">
        <f t="shared" si="8"/>
        <v>0.10208333333333341</v>
      </c>
      <c r="H136" s="10" t="e">
        <f t="shared" si="8"/>
        <v>#N/A</v>
      </c>
      <c r="I136" s="10" t="e">
        <f t="shared" si="8"/>
        <v>#N/A</v>
      </c>
    </row>
    <row r="137" spans="1:9" x14ac:dyDescent="0.45">
      <c r="A137" s="1">
        <v>42530</v>
      </c>
      <c r="B137" s="3" t="s">
        <v>119</v>
      </c>
      <c r="C137" s="9">
        <v>0.53055555555555556</v>
      </c>
      <c r="D137" s="9">
        <v>0.64583333333333337</v>
      </c>
      <c r="E137" s="9">
        <f t="shared" si="9"/>
        <v>0.11527777777777781</v>
      </c>
      <c r="F137" s="7" t="s">
        <v>193</v>
      </c>
      <c r="G137" s="10">
        <f t="shared" si="8"/>
        <v>0.11527777777777781</v>
      </c>
      <c r="H137" s="10" t="e">
        <f t="shared" si="8"/>
        <v>#N/A</v>
      </c>
      <c r="I137" s="10" t="e">
        <f t="shared" si="8"/>
        <v>#N/A</v>
      </c>
    </row>
    <row r="138" spans="1:9" x14ac:dyDescent="0.45">
      <c r="A138" s="1">
        <v>42530</v>
      </c>
      <c r="B138" s="3" t="s">
        <v>120</v>
      </c>
      <c r="C138" s="9">
        <v>0.54166666666666663</v>
      </c>
      <c r="D138" s="9">
        <v>0.61111111111111105</v>
      </c>
      <c r="E138" s="9">
        <f t="shared" si="9"/>
        <v>6.944444444444442E-2</v>
      </c>
      <c r="F138" s="7" t="s">
        <v>193</v>
      </c>
      <c r="G138" s="10">
        <f t="shared" si="8"/>
        <v>6.944444444444442E-2</v>
      </c>
      <c r="H138" s="10" t="e">
        <f t="shared" si="8"/>
        <v>#N/A</v>
      </c>
      <c r="I138" s="10" t="e">
        <f t="shared" si="8"/>
        <v>#N/A</v>
      </c>
    </row>
    <row r="139" spans="1:9" x14ac:dyDescent="0.45">
      <c r="A139" s="1">
        <v>42530</v>
      </c>
      <c r="B139" s="3" t="s">
        <v>121</v>
      </c>
      <c r="C139" s="9">
        <v>0.625</v>
      </c>
      <c r="D139" s="9">
        <v>0.70138888888888884</v>
      </c>
      <c r="E139" s="9">
        <f t="shared" si="9"/>
        <v>7.638888888888884E-2</v>
      </c>
      <c r="F139" s="7" t="s">
        <v>193</v>
      </c>
      <c r="G139" s="10">
        <f t="shared" si="8"/>
        <v>7.638888888888884E-2</v>
      </c>
      <c r="H139" s="10" t="e">
        <f t="shared" si="8"/>
        <v>#N/A</v>
      </c>
      <c r="I139" s="10" t="e">
        <f t="shared" si="8"/>
        <v>#N/A</v>
      </c>
    </row>
    <row r="140" spans="1:9" x14ac:dyDescent="0.45">
      <c r="A140" s="1">
        <v>42531</v>
      </c>
      <c r="B140" s="3" t="s">
        <v>124</v>
      </c>
      <c r="C140" s="9">
        <v>0.41666666666666669</v>
      </c>
      <c r="D140" s="9">
        <v>0.48749999999999999</v>
      </c>
      <c r="E140" s="9">
        <f t="shared" si="9"/>
        <v>7.0833333333333304E-2</v>
      </c>
      <c r="F140" s="7" t="s">
        <v>193</v>
      </c>
      <c r="G140" s="10">
        <f t="shared" si="8"/>
        <v>7.0833333333333304E-2</v>
      </c>
      <c r="H140" s="10" t="e">
        <f t="shared" si="8"/>
        <v>#N/A</v>
      </c>
      <c r="I140" s="10" t="e">
        <f t="shared" si="8"/>
        <v>#N/A</v>
      </c>
    </row>
    <row r="141" spans="1:9" x14ac:dyDescent="0.45">
      <c r="A141" s="1">
        <v>42531</v>
      </c>
      <c r="B141" s="3" t="s">
        <v>125</v>
      </c>
      <c r="C141" s="9">
        <v>0.44305555555555554</v>
      </c>
      <c r="D141" s="9">
        <v>0.54027777777777775</v>
      </c>
      <c r="E141" s="9">
        <f t="shared" si="9"/>
        <v>9.722222222222221E-2</v>
      </c>
      <c r="F141" s="7" t="s">
        <v>193</v>
      </c>
      <c r="G141" s="10">
        <f t="shared" si="8"/>
        <v>9.722222222222221E-2</v>
      </c>
      <c r="H141" s="10" t="e">
        <f t="shared" si="8"/>
        <v>#N/A</v>
      </c>
      <c r="I141" s="10" t="e">
        <f t="shared" si="8"/>
        <v>#N/A</v>
      </c>
    </row>
    <row r="142" spans="1:9" x14ac:dyDescent="0.45">
      <c r="A142" s="1">
        <v>42531</v>
      </c>
      <c r="B142" s="3" t="s">
        <v>126</v>
      </c>
      <c r="C142" s="9">
        <v>0.51597222222222217</v>
      </c>
      <c r="D142" s="9">
        <v>0.61805555555555558</v>
      </c>
      <c r="E142" s="9">
        <f t="shared" si="9"/>
        <v>0.10208333333333341</v>
      </c>
      <c r="F142" s="7" t="s">
        <v>193</v>
      </c>
      <c r="G142" s="10">
        <f t="shared" ref="G142:I161" si="10">IF($F142=G$1,$E142,NA())</f>
        <v>0.10208333333333341</v>
      </c>
      <c r="H142" s="10" t="e">
        <f t="shared" si="10"/>
        <v>#N/A</v>
      </c>
      <c r="I142" s="10" t="e">
        <f t="shared" si="10"/>
        <v>#N/A</v>
      </c>
    </row>
    <row r="143" spans="1:9" x14ac:dyDescent="0.45">
      <c r="A143" s="1">
        <v>42531</v>
      </c>
      <c r="B143" s="3" t="s">
        <v>127</v>
      </c>
      <c r="C143" s="9">
        <v>0.53055555555555556</v>
      </c>
      <c r="D143" s="9">
        <v>0.64583333333333337</v>
      </c>
      <c r="E143" s="9">
        <f t="shared" si="9"/>
        <v>0.11527777777777781</v>
      </c>
      <c r="F143" s="7" t="s">
        <v>193</v>
      </c>
      <c r="G143" s="10">
        <f t="shared" si="10"/>
        <v>0.11527777777777781</v>
      </c>
      <c r="H143" s="10" t="e">
        <f t="shared" si="10"/>
        <v>#N/A</v>
      </c>
      <c r="I143" s="10" t="e">
        <f t="shared" si="10"/>
        <v>#N/A</v>
      </c>
    </row>
    <row r="144" spans="1:9" x14ac:dyDescent="0.45">
      <c r="A144" s="1">
        <v>42531</v>
      </c>
      <c r="B144" s="3" t="s">
        <v>128</v>
      </c>
      <c r="C144" s="9">
        <v>0.54166666666666663</v>
      </c>
      <c r="D144" s="9">
        <v>0.61111111111111105</v>
      </c>
      <c r="E144" s="9">
        <f t="shared" si="9"/>
        <v>6.944444444444442E-2</v>
      </c>
      <c r="F144" s="7" t="s">
        <v>193</v>
      </c>
      <c r="G144" s="10">
        <f t="shared" si="10"/>
        <v>6.944444444444442E-2</v>
      </c>
      <c r="H144" s="10" t="e">
        <f t="shared" si="10"/>
        <v>#N/A</v>
      </c>
      <c r="I144" s="10" t="e">
        <f t="shared" si="10"/>
        <v>#N/A</v>
      </c>
    </row>
    <row r="145" spans="1:9" x14ac:dyDescent="0.45">
      <c r="A145" s="1">
        <v>42531</v>
      </c>
      <c r="B145" s="3" t="s">
        <v>129</v>
      </c>
      <c r="C145" s="9">
        <v>0.625</v>
      </c>
      <c r="D145" s="9">
        <v>0.70138888888888884</v>
      </c>
      <c r="E145" s="9">
        <f t="shared" si="9"/>
        <v>7.638888888888884E-2</v>
      </c>
      <c r="F145" s="7" t="s">
        <v>193</v>
      </c>
      <c r="G145" s="10">
        <f t="shared" si="10"/>
        <v>7.638888888888884E-2</v>
      </c>
      <c r="H145" s="10" t="e">
        <f t="shared" si="10"/>
        <v>#N/A</v>
      </c>
      <c r="I145" s="10" t="e">
        <f t="shared" si="10"/>
        <v>#N/A</v>
      </c>
    </row>
    <row r="146" spans="1:9" x14ac:dyDescent="0.45">
      <c r="A146" s="1">
        <v>42532</v>
      </c>
      <c r="B146" s="3" t="s">
        <v>130</v>
      </c>
      <c r="C146" s="9">
        <v>0.375</v>
      </c>
      <c r="D146" s="9">
        <v>0.41319444444444442</v>
      </c>
      <c r="E146" s="9">
        <f t="shared" si="9"/>
        <v>3.819444444444442E-2</v>
      </c>
      <c r="F146" s="7" t="s">
        <v>193</v>
      </c>
      <c r="G146" s="10">
        <f t="shared" si="10"/>
        <v>3.819444444444442E-2</v>
      </c>
      <c r="H146" s="10" t="e">
        <f t="shared" si="10"/>
        <v>#N/A</v>
      </c>
      <c r="I146" s="10" t="e">
        <f t="shared" si="10"/>
        <v>#N/A</v>
      </c>
    </row>
    <row r="147" spans="1:9" x14ac:dyDescent="0.45">
      <c r="A147" s="1">
        <v>42532</v>
      </c>
      <c r="B147" s="3" t="s">
        <v>131</v>
      </c>
      <c r="C147" s="9">
        <v>0.3979166666666667</v>
      </c>
      <c r="D147" s="9">
        <v>0.59236111111111112</v>
      </c>
      <c r="E147" s="9">
        <f t="shared" si="9"/>
        <v>0.19444444444444442</v>
      </c>
      <c r="F147" s="7" t="s">
        <v>193</v>
      </c>
      <c r="G147" s="10">
        <f t="shared" si="10"/>
        <v>0.19444444444444442</v>
      </c>
      <c r="H147" s="10" t="e">
        <f t="shared" si="10"/>
        <v>#N/A</v>
      </c>
      <c r="I147" s="10" t="e">
        <f t="shared" si="10"/>
        <v>#N/A</v>
      </c>
    </row>
    <row r="148" spans="1:9" x14ac:dyDescent="0.45">
      <c r="A148" s="1">
        <v>42532</v>
      </c>
      <c r="B148" s="3" t="s">
        <v>132</v>
      </c>
      <c r="C148" s="9">
        <v>0.41666666666666669</v>
      </c>
      <c r="D148" s="9">
        <v>0.48749999999999999</v>
      </c>
      <c r="E148" s="9">
        <f t="shared" si="9"/>
        <v>7.0833333333333304E-2</v>
      </c>
      <c r="F148" s="7" t="s">
        <v>193</v>
      </c>
      <c r="G148" s="10">
        <f t="shared" si="10"/>
        <v>7.0833333333333304E-2</v>
      </c>
      <c r="H148" s="10" t="e">
        <f t="shared" si="10"/>
        <v>#N/A</v>
      </c>
      <c r="I148" s="10" t="e">
        <f t="shared" si="10"/>
        <v>#N/A</v>
      </c>
    </row>
    <row r="149" spans="1:9" x14ac:dyDescent="0.45">
      <c r="A149" s="1">
        <v>42532</v>
      </c>
      <c r="B149" s="3" t="s">
        <v>133</v>
      </c>
      <c r="C149" s="9">
        <v>0.44305555555555554</v>
      </c>
      <c r="D149" s="9">
        <v>0.54027777777777775</v>
      </c>
      <c r="E149" s="9">
        <f t="shared" si="9"/>
        <v>9.722222222222221E-2</v>
      </c>
      <c r="F149" s="7" t="s">
        <v>193</v>
      </c>
      <c r="G149" s="10">
        <f t="shared" si="10"/>
        <v>9.722222222222221E-2</v>
      </c>
      <c r="H149" s="10" t="e">
        <f t="shared" si="10"/>
        <v>#N/A</v>
      </c>
      <c r="I149" s="10" t="e">
        <f t="shared" si="10"/>
        <v>#N/A</v>
      </c>
    </row>
    <row r="150" spans="1:9" x14ac:dyDescent="0.45">
      <c r="A150" s="1">
        <v>42532</v>
      </c>
      <c r="B150" s="3" t="s">
        <v>134</v>
      </c>
      <c r="C150" s="9">
        <v>0.51597222222222217</v>
      </c>
      <c r="D150" s="9">
        <v>0.61805555555555558</v>
      </c>
      <c r="E150" s="9">
        <f t="shared" si="9"/>
        <v>0.10208333333333341</v>
      </c>
      <c r="F150" s="7" t="s">
        <v>193</v>
      </c>
      <c r="G150" s="10">
        <f t="shared" si="10"/>
        <v>0.10208333333333341</v>
      </c>
      <c r="H150" s="10" t="e">
        <f t="shared" si="10"/>
        <v>#N/A</v>
      </c>
      <c r="I150" s="10" t="e">
        <f t="shared" si="10"/>
        <v>#N/A</v>
      </c>
    </row>
    <row r="151" spans="1:9" x14ac:dyDescent="0.45">
      <c r="A151" s="1">
        <v>42532</v>
      </c>
      <c r="B151" s="4" t="s">
        <v>135</v>
      </c>
      <c r="C151" s="9">
        <v>0.53055555555555556</v>
      </c>
      <c r="D151" s="9">
        <v>0.64583333333333337</v>
      </c>
      <c r="E151" s="9">
        <f t="shared" si="9"/>
        <v>0.11527777777777781</v>
      </c>
      <c r="F151" s="7" t="s">
        <v>193</v>
      </c>
      <c r="G151" s="10">
        <f t="shared" si="10"/>
        <v>0.11527777777777781</v>
      </c>
      <c r="H151" s="10" t="e">
        <f t="shared" si="10"/>
        <v>#N/A</v>
      </c>
      <c r="I151" s="10" t="e">
        <f t="shared" si="10"/>
        <v>#N/A</v>
      </c>
    </row>
    <row r="152" spans="1:9" x14ac:dyDescent="0.45">
      <c r="A152" s="1">
        <v>42533</v>
      </c>
      <c r="B152" s="3" t="s">
        <v>138</v>
      </c>
      <c r="C152" s="9">
        <v>0.375</v>
      </c>
      <c r="D152" s="9">
        <v>0.41319444444444442</v>
      </c>
      <c r="E152" s="9">
        <f t="shared" si="9"/>
        <v>3.819444444444442E-2</v>
      </c>
      <c r="F152" s="7" t="s">
        <v>192</v>
      </c>
      <c r="G152" s="10">
        <f t="shared" si="10"/>
        <v>3.819444444444442E-2</v>
      </c>
      <c r="H152" s="10" t="e">
        <f t="shared" si="10"/>
        <v>#N/A</v>
      </c>
      <c r="I152" s="10" t="e">
        <f t="shared" si="10"/>
        <v>#N/A</v>
      </c>
    </row>
    <row r="153" spans="1:9" x14ac:dyDescent="0.45">
      <c r="A153" s="1">
        <v>42533</v>
      </c>
      <c r="B153" s="3" t="s">
        <v>139</v>
      </c>
      <c r="C153" s="9">
        <v>0.3979166666666667</v>
      </c>
      <c r="D153" s="9">
        <v>0.59236111111111112</v>
      </c>
      <c r="E153" s="9">
        <f t="shared" si="9"/>
        <v>0.19444444444444442</v>
      </c>
      <c r="F153" s="7" t="s">
        <v>192</v>
      </c>
      <c r="G153" s="10">
        <f t="shared" si="10"/>
        <v>0.19444444444444442</v>
      </c>
      <c r="H153" s="10" t="e">
        <f t="shared" si="10"/>
        <v>#N/A</v>
      </c>
      <c r="I153" s="10" t="e">
        <f t="shared" si="10"/>
        <v>#N/A</v>
      </c>
    </row>
    <row r="154" spans="1:9" x14ac:dyDescent="0.45">
      <c r="A154" s="1">
        <v>42533</v>
      </c>
      <c r="B154" s="3" t="s">
        <v>140</v>
      </c>
      <c r="C154" s="9">
        <v>0.41666666666666669</v>
      </c>
      <c r="D154" s="9">
        <v>0.48749999999999999</v>
      </c>
      <c r="E154" s="9">
        <f t="shared" si="9"/>
        <v>7.0833333333333304E-2</v>
      </c>
      <c r="F154" s="7" t="s">
        <v>193</v>
      </c>
      <c r="G154" s="10">
        <f t="shared" si="10"/>
        <v>7.0833333333333304E-2</v>
      </c>
      <c r="H154" s="10" t="e">
        <f t="shared" si="10"/>
        <v>#N/A</v>
      </c>
      <c r="I154" s="10" t="e">
        <f t="shared" si="10"/>
        <v>#N/A</v>
      </c>
    </row>
    <row r="155" spans="1:9" x14ac:dyDescent="0.45">
      <c r="A155" s="1">
        <v>42533</v>
      </c>
      <c r="B155" s="3" t="s">
        <v>141</v>
      </c>
      <c r="C155" s="9">
        <v>0.44305555555555554</v>
      </c>
      <c r="D155" s="9">
        <v>0.54027777777777775</v>
      </c>
      <c r="E155" s="9">
        <f t="shared" si="9"/>
        <v>9.722222222222221E-2</v>
      </c>
      <c r="F155" s="7" t="s">
        <v>193</v>
      </c>
      <c r="G155" s="10">
        <f t="shared" si="10"/>
        <v>9.722222222222221E-2</v>
      </c>
      <c r="H155" s="10" t="e">
        <f t="shared" si="10"/>
        <v>#N/A</v>
      </c>
      <c r="I155" s="10" t="e">
        <f t="shared" si="10"/>
        <v>#N/A</v>
      </c>
    </row>
    <row r="156" spans="1:9" x14ac:dyDescent="0.45">
      <c r="A156" s="1">
        <v>42533</v>
      </c>
      <c r="B156" s="3" t="s">
        <v>136</v>
      </c>
      <c r="C156" s="9">
        <v>0.54166666666666663</v>
      </c>
      <c r="D156" s="9">
        <v>0.61111111111111105</v>
      </c>
      <c r="E156" s="9">
        <f t="shared" si="9"/>
        <v>6.944444444444442E-2</v>
      </c>
      <c r="F156" s="7" t="s">
        <v>193</v>
      </c>
      <c r="G156" s="10">
        <f t="shared" si="10"/>
        <v>6.944444444444442E-2</v>
      </c>
      <c r="H156" s="10" t="e">
        <f t="shared" si="10"/>
        <v>#N/A</v>
      </c>
      <c r="I156" s="10" t="e">
        <f t="shared" si="10"/>
        <v>#N/A</v>
      </c>
    </row>
    <row r="157" spans="1:9" x14ac:dyDescent="0.45">
      <c r="A157" s="1">
        <v>42533</v>
      </c>
      <c r="B157" s="3" t="s">
        <v>137</v>
      </c>
      <c r="C157" s="9">
        <v>0.625</v>
      </c>
      <c r="D157" s="9">
        <v>0.70138888888888884</v>
      </c>
      <c r="E157" s="9">
        <f t="shared" si="9"/>
        <v>7.638888888888884E-2</v>
      </c>
      <c r="F157" s="7" t="s">
        <v>193</v>
      </c>
      <c r="G157" s="10">
        <f t="shared" si="10"/>
        <v>7.638888888888884E-2</v>
      </c>
      <c r="H157" s="10" t="e">
        <f t="shared" si="10"/>
        <v>#N/A</v>
      </c>
      <c r="I157" s="10" t="e">
        <f t="shared" si="10"/>
        <v>#N/A</v>
      </c>
    </row>
    <row r="158" spans="1:9" x14ac:dyDescent="0.45">
      <c r="A158" s="1">
        <v>42534</v>
      </c>
      <c r="B158" s="3" t="s">
        <v>146</v>
      </c>
      <c r="C158" s="9">
        <v>0.375</v>
      </c>
      <c r="D158" s="9">
        <v>0.41319444444444442</v>
      </c>
      <c r="E158" s="9">
        <f t="shared" si="9"/>
        <v>3.819444444444442E-2</v>
      </c>
      <c r="F158" s="7" t="s">
        <v>193</v>
      </c>
      <c r="G158" s="10">
        <f t="shared" si="10"/>
        <v>3.819444444444442E-2</v>
      </c>
      <c r="H158" s="10" t="e">
        <f t="shared" si="10"/>
        <v>#N/A</v>
      </c>
      <c r="I158" s="10" t="e">
        <f t="shared" si="10"/>
        <v>#N/A</v>
      </c>
    </row>
    <row r="159" spans="1:9" x14ac:dyDescent="0.45">
      <c r="A159" s="1">
        <v>42534</v>
      </c>
      <c r="B159" s="4" t="s">
        <v>147</v>
      </c>
      <c r="C159" s="9">
        <v>0.3979166666666667</v>
      </c>
      <c r="D159" s="9">
        <v>0.59236111111111112</v>
      </c>
      <c r="E159" s="9">
        <f t="shared" si="9"/>
        <v>0.19444444444444442</v>
      </c>
      <c r="F159" s="7" t="s">
        <v>193</v>
      </c>
      <c r="G159" s="10">
        <f t="shared" si="10"/>
        <v>0.19444444444444442</v>
      </c>
      <c r="H159" s="10" t="e">
        <f t="shared" si="10"/>
        <v>#N/A</v>
      </c>
      <c r="I159" s="10" t="e">
        <f t="shared" si="10"/>
        <v>#N/A</v>
      </c>
    </row>
    <row r="160" spans="1:9" x14ac:dyDescent="0.45">
      <c r="A160" s="1">
        <v>42534</v>
      </c>
      <c r="B160" s="3" t="s">
        <v>142</v>
      </c>
      <c r="C160" s="9">
        <v>0.51597222222222217</v>
      </c>
      <c r="D160" s="9">
        <v>0.61805555555555558</v>
      </c>
      <c r="E160" s="9">
        <f t="shared" si="9"/>
        <v>0.10208333333333341</v>
      </c>
      <c r="F160" s="7" t="s">
        <v>193</v>
      </c>
      <c r="G160" s="10">
        <f t="shared" si="10"/>
        <v>0.10208333333333341</v>
      </c>
      <c r="H160" s="10" t="e">
        <f t="shared" si="10"/>
        <v>#N/A</v>
      </c>
      <c r="I160" s="10" t="e">
        <f t="shared" si="10"/>
        <v>#N/A</v>
      </c>
    </row>
    <row r="161" spans="1:9" x14ac:dyDescent="0.45">
      <c r="A161" s="1">
        <v>42534</v>
      </c>
      <c r="B161" s="4" t="s">
        <v>143</v>
      </c>
      <c r="C161" s="9">
        <v>0.53055555555555556</v>
      </c>
      <c r="D161" s="9">
        <v>0.64583333333333337</v>
      </c>
      <c r="E161" s="9">
        <f t="shared" si="9"/>
        <v>0.11527777777777781</v>
      </c>
      <c r="F161" s="7" t="s">
        <v>193</v>
      </c>
      <c r="G161" s="10">
        <f t="shared" si="10"/>
        <v>0.11527777777777781</v>
      </c>
      <c r="H161" s="10" t="e">
        <f t="shared" si="10"/>
        <v>#N/A</v>
      </c>
      <c r="I161" s="10" t="e">
        <f t="shared" si="10"/>
        <v>#N/A</v>
      </c>
    </row>
    <row r="162" spans="1:9" x14ac:dyDescent="0.45">
      <c r="A162" s="1">
        <v>42534</v>
      </c>
      <c r="B162" s="3" t="s">
        <v>144</v>
      </c>
      <c r="C162" s="9">
        <v>0.54166666666666663</v>
      </c>
      <c r="D162" s="9">
        <v>0.61111111111111105</v>
      </c>
      <c r="E162" s="9">
        <f t="shared" si="9"/>
        <v>6.944444444444442E-2</v>
      </c>
      <c r="F162" s="7" t="s">
        <v>193</v>
      </c>
      <c r="G162" s="10">
        <f t="shared" ref="G162:I181" si="11">IF($F162=G$1,$E162,NA())</f>
        <v>6.944444444444442E-2</v>
      </c>
      <c r="H162" s="10" t="e">
        <f t="shared" si="11"/>
        <v>#N/A</v>
      </c>
      <c r="I162" s="10" t="e">
        <f t="shared" si="11"/>
        <v>#N/A</v>
      </c>
    </row>
    <row r="163" spans="1:9" x14ac:dyDescent="0.45">
      <c r="A163" s="1">
        <v>42534</v>
      </c>
      <c r="B163" s="3" t="s">
        <v>145</v>
      </c>
      <c r="C163" s="9">
        <v>0.625</v>
      </c>
      <c r="D163" s="9">
        <v>0.70138888888888884</v>
      </c>
      <c r="E163" s="9">
        <f t="shared" si="9"/>
        <v>7.638888888888884E-2</v>
      </c>
      <c r="F163" s="7" t="s">
        <v>193</v>
      </c>
      <c r="G163" s="10">
        <f t="shared" si="11"/>
        <v>7.638888888888884E-2</v>
      </c>
      <c r="H163" s="10" t="e">
        <f t="shared" si="11"/>
        <v>#N/A</v>
      </c>
      <c r="I163" s="10" t="e">
        <f t="shared" si="11"/>
        <v>#N/A</v>
      </c>
    </row>
    <row r="164" spans="1:9" x14ac:dyDescent="0.45">
      <c r="A164" s="1">
        <v>42535</v>
      </c>
      <c r="B164" s="3" t="s">
        <v>148</v>
      </c>
      <c r="C164" s="9">
        <v>0.41666666666666669</v>
      </c>
      <c r="D164" s="9">
        <v>0.48749999999999999</v>
      </c>
      <c r="E164" s="9">
        <f t="shared" si="9"/>
        <v>7.0833333333333304E-2</v>
      </c>
      <c r="F164" s="7" t="s">
        <v>193</v>
      </c>
      <c r="G164" s="10">
        <f t="shared" si="11"/>
        <v>7.0833333333333304E-2</v>
      </c>
      <c r="H164" s="10" t="e">
        <f t="shared" si="11"/>
        <v>#N/A</v>
      </c>
      <c r="I164" s="10" t="e">
        <f t="shared" si="11"/>
        <v>#N/A</v>
      </c>
    </row>
    <row r="165" spans="1:9" x14ac:dyDescent="0.45">
      <c r="A165" s="1">
        <v>42535</v>
      </c>
      <c r="B165" s="3" t="s">
        <v>149</v>
      </c>
      <c r="C165" s="9">
        <v>0.44305555555555554</v>
      </c>
      <c r="D165" s="9">
        <v>0.54027777777777775</v>
      </c>
      <c r="E165" s="9">
        <f t="shared" si="9"/>
        <v>9.722222222222221E-2</v>
      </c>
      <c r="F165" s="7" t="s">
        <v>193</v>
      </c>
      <c r="G165" s="10">
        <f t="shared" si="11"/>
        <v>9.722222222222221E-2</v>
      </c>
      <c r="H165" s="10" t="e">
        <f t="shared" si="11"/>
        <v>#N/A</v>
      </c>
      <c r="I165" s="10" t="e">
        <f t="shared" si="11"/>
        <v>#N/A</v>
      </c>
    </row>
    <row r="166" spans="1:9" x14ac:dyDescent="0.45">
      <c r="A166" s="1">
        <v>42535</v>
      </c>
      <c r="B166" s="3" t="s">
        <v>150</v>
      </c>
      <c r="C166" s="9">
        <v>0.51597222222222217</v>
      </c>
      <c r="D166" s="9">
        <v>0.61805555555555558</v>
      </c>
      <c r="E166" s="9">
        <f t="shared" si="9"/>
        <v>0.10208333333333341</v>
      </c>
      <c r="F166" s="7" t="s">
        <v>193</v>
      </c>
      <c r="G166" s="10">
        <f t="shared" si="11"/>
        <v>0.10208333333333341</v>
      </c>
      <c r="H166" s="10" t="e">
        <f t="shared" si="11"/>
        <v>#N/A</v>
      </c>
      <c r="I166" s="10" t="e">
        <f t="shared" si="11"/>
        <v>#N/A</v>
      </c>
    </row>
    <row r="167" spans="1:9" x14ac:dyDescent="0.45">
      <c r="A167" s="1">
        <v>42535</v>
      </c>
      <c r="B167" s="3" t="s">
        <v>151</v>
      </c>
      <c r="C167" s="9">
        <v>0.53055555555555556</v>
      </c>
      <c r="D167" s="9">
        <v>0.64583333333333337</v>
      </c>
      <c r="E167" s="9">
        <f t="shared" si="9"/>
        <v>0.11527777777777781</v>
      </c>
      <c r="F167" s="7" t="s">
        <v>193</v>
      </c>
      <c r="G167" s="10">
        <f t="shared" si="11"/>
        <v>0.11527777777777781</v>
      </c>
      <c r="H167" s="10" t="e">
        <f t="shared" si="11"/>
        <v>#N/A</v>
      </c>
      <c r="I167" s="10" t="e">
        <f t="shared" si="11"/>
        <v>#N/A</v>
      </c>
    </row>
    <row r="168" spans="1:9" x14ac:dyDescent="0.45">
      <c r="A168" s="1">
        <v>42535</v>
      </c>
      <c r="B168" s="3" t="s">
        <v>152</v>
      </c>
      <c r="C168" s="9">
        <v>0.54166666666666663</v>
      </c>
      <c r="D168" s="9">
        <v>0.61111111111111105</v>
      </c>
      <c r="E168" s="9">
        <f t="shared" si="9"/>
        <v>6.944444444444442E-2</v>
      </c>
      <c r="F168" s="7" t="s">
        <v>193</v>
      </c>
      <c r="G168" s="10">
        <f t="shared" si="11"/>
        <v>6.944444444444442E-2</v>
      </c>
      <c r="H168" s="10" t="e">
        <f t="shared" si="11"/>
        <v>#N/A</v>
      </c>
      <c r="I168" s="10" t="e">
        <f t="shared" si="11"/>
        <v>#N/A</v>
      </c>
    </row>
    <row r="169" spans="1:9" x14ac:dyDescent="0.45">
      <c r="A169" s="1">
        <v>42535</v>
      </c>
      <c r="B169" s="3" t="s">
        <v>153</v>
      </c>
      <c r="C169" s="9">
        <v>0.625</v>
      </c>
      <c r="D169" s="9">
        <v>0.70138888888888884</v>
      </c>
      <c r="E169" s="9">
        <f t="shared" si="9"/>
        <v>7.638888888888884E-2</v>
      </c>
      <c r="F169" s="7" t="s">
        <v>193</v>
      </c>
      <c r="G169" s="10">
        <f t="shared" si="11"/>
        <v>7.638888888888884E-2</v>
      </c>
      <c r="H169" s="10" t="e">
        <f t="shared" si="11"/>
        <v>#N/A</v>
      </c>
      <c r="I169" s="10" t="e">
        <f t="shared" si="11"/>
        <v>#N/A</v>
      </c>
    </row>
    <row r="170" spans="1:9" x14ac:dyDescent="0.45">
      <c r="A170" s="1">
        <v>42536</v>
      </c>
      <c r="B170" s="3" t="s">
        <v>154</v>
      </c>
      <c r="C170" s="9">
        <v>0.375</v>
      </c>
      <c r="D170" s="9">
        <v>0.41319444444444442</v>
      </c>
      <c r="E170" s="9">
        <f t="shared" si="9"/>
        <v>3.819444444444442E-2</v>
      </c>
      <c r="F170" s="7" t="s">
        <v>193</v>
      </c>
      <c r="G170" s="10">
        <f t="shared" si="11"/>
        <v>3.819444444444442E-2</v>
      </c>
      <c r="H170" s="10" t="e">
        <f t="shared" si="11"/>
        <v>#N/A</v>
      </c>
      <c r="I170" s="10" t="e">
        <f t="shared" si="11"/>
        <v>#N/A</v>
      </c>
    </row>
    <row r="171" spans="1:9" x14ac:dyDescent="0.45">
      <c r="A171" s="1">
        <v>42536</v>
      </c>
      <c r="B171" s="3" t="s">
        <v>155</v>
      </c>
      <c r="C171" s="9">
        <v>0.3979166666666667</v>
      </c>
      <c r="D171" s="9">
        <v>0.59236111111111112</v>
      </c>
      <c r="E171" s="9">
        <f t="shared" si="9"/>
        <v>0.19444444444444442</v>
      </c>
      <c r="F171" s="7" t="s">
        <v>193</v>
      </c>
      <c r="G171" s="10">
        <f t="shared" si="11"/>
        <v>0.19444444444444442</v>
      </c>
      <c r="H171" s="10" t="e">
        <f t="shared" si="11"/>
        <v>#N/A</v>
      </c>
      <c r="I171" s="10" t="e">
        <f t="shared" si="11"/>
        <v>#N/A</v>
      </c>
    </row>
    <row r="172" spans="1:9" x14ac:dyDescent="0.45">
      <c r="A172" s="1">
        <v>42536</v>
      </c>
      <c r="B172" s="3" t="s">
        <v>156</v>
      </c>
      <c r="C172" s="9">
        <v>0.41666666666666669</v>
      </c>
      <c r="D172" s="9">
        <v>0.48749999999999999</v>
      </c>
      <c r="E172" s="9">
        <f t="shared" si="9"/>
        <v>7.0833333333333304E-2</v>
      </c>
      <c r="F172" s="7" t="s">
        <v>193</v>
      </c>
      <c r="G172" s="10">
        <f t="shared" si="11"/>
        <v>7.0833333333333304E-2</v>
      </c>
      <c r="H172" s="10" t="e">
        <f t="shared" si="11"/>
        <v>#N/A</v>
      </c>
      <c r="I172" s="10" t="e">
        <f t="shared" si="11"/>
        <v>#N/A</v>
      </c>
    </row>
    <row r="173" spans="1:9" x14ac:dyDescent="0.45">
      <c r="A173" s="1">
        <v>42536</v>
      </c>
      <c r="B173" s="3" t="s">
        <v>157</v>
      </c>
      <c r="C173" s="9">
        <v>0.44305555555555554</v>
      </c>
      <c r="D173" s="9">
        <v>0.54027777777777775</v>
      </c>
      <c r="E173" s="9">
        <f t="shared" si="9"/>
        <v>9.722222222222221E-2</v>
      </c>
      <c r="F173" s="7" t="s">
        <v>193</v>
      </c>
      <c r="G173" s="10">
        <f t="shared" si="11"/>
        <v>9.722222222222221E-2</v>
      </c>
      <c r="H173" s="10" t="e">
        <f t="shared" si="11"/>
        <v>#N/A</v>
      </c>
      <c r="I173" s="10" t="e">
        <f t="shared" si="11"/>
        <v>#N/A</v>
      </c>
    </row>
    <row r="174" spans="1:9" x14ac:dyDescent="0.45">
      <c r="A174" s="1">
        <v>42536</v>
      </c>
      <c r="B174" s="3" t="s">
        <v>158</v>
      </c>
      <c r="C174" s="9">
        <v>0.51597222222222217</v>
      </c>
      <c r="D174" s="9">
        <v>0.61805555555555558</v>
      </c>
      <c r="E174" s="9">
        <f t="shared" si="9"/>
        <v>0.10208333333333341</v>
      </c>
      <c r="F174" s="7" t="s">
        <v>193</v>
      </c>
      <c r="G174" s="10">
        <f t="shared" si="11"/>
        <v>0.10208333333333341</v>
      </c>
      <c r="H174" s="10" t="e">
        <f t="shared" si="11"/>
        <v>#N/A</v>
      </c>
      <c r="I174" s="10" t="e">
        <f t="shared" si="11"/>
        <v>#N/A</v>
      </c>
    </row>
    <row r="175" spans="1:9" x14ac:dyDescent="0.45">
      <c r="A175" s="1">
        <v>42536</v>
      </c>
      <c r="B175" s="3" t="s">
        <v>159</v>
      </c>
      <c r="C175" s="9">
        <v>0.53055555555555556</v>
      </c>
      <c r="D175" s="9">
        <v>0.64583333333333337</v>
      </c>
      <c r="E175" s="9">
        <f t="shared" si="9"/>
        <v>0.11527777777777781</v>
      </c>
      <c r="F175" s="7" t="s">
        <v>193</v>
      </c>
      <c r="G175" s="10">
        <f t="shared" si="11"/>
        <v>0.11527777777777781</v>
      </c>
      <c r="H175" s="10" t="e">
        <f t="shared" si="11"/>
        <v>#N/A</v>
      </c>
      <c r="I175" s="10" t="e">
        <f t="shared" si="11"/>
        <v>#N/A</v>
      </c>
    </row>
    <row r="176" spans="1:9" x14ac:dyDescent="0.45">
      <c r="A176" s="1">
        <v>42537</v>
      </c>
      <c r="B176" s="3" t="s">
        <v>162</v>
      </c>
      <c r="C176" s="9">
        <v>0.375</v>
      </c>
      <c r="D176" s="9">
        <v>0.41319444444444442</v>
      </c>
      <c r="E176" s="9">
        <f t="shared" si="9"/>
        <v>3.819444444444442E-2</v>
      </c>
      <c r="F176" s="7" t="s">
        <v>193</v>
      </c>
      <c r="G176" s="10">
        <f t="shared" si="11"/>
        <v>3.819444444444442E-2</v>
      </c>
      <c r="H176" s="10" t="e">
        <f t="shared" si="11"/>
        <v>#N/A</v>
      </c>
      <c r="I176" s="10" t="e">
        <f t="shared" si="11"/>
        <v>#N/A</v>
      </c>
    </row>
    <row r="177" spans="1:9" x14ac:dyDescent="0.45">
      <c r="A177" s="1">
        <v>42537</v>
      </c>
      <c r="B177" s="3" t="s">
        <v>163</v>
      </c>
      <c r="C177" s="9">
        <v>0.3979166666666667</v>
      </c>
      <c r="D177" s="9">
        <v>0.59236111111111112</v>
      </c>
      <c r="E177" s="9">
        <f t="shared" si="9"/>
        <v>0.19444444444444442</v>
      </c>
      <c r="F177" s="7" t="s">
        <v>193</v>
      </c>
      <c r="G177" s="10">
        <f t="shared" si="11"/>
        <v>0.19444444444444442</v>
      </c>
      <c r="H177" s="10" t="e">
        <f t="shared" si="11"/>
        <v>#N/A</v>
      </c>
      <c r="I177" s="10" t="e">
        <f t="shared" si="11"/>
        <v>#N/A</v>
      </c>
    </row>
    <row r="178" spans="1:9" x14ac:dyDescent="0.45">
      <c r="A178" s="1">
        <v>42537</v>
      </c>
      <c r="B178" s="3" t="s">
        <v>164</v>
      </c>
      <c r="C178" s="9">
        <v>0.41666666666666669</v>
      </c>
      <c r="D178" s="9">
        <v>0.48749999999999999</v>
      </c>
      <c r="E178" s="9">
        <f t="shared" si="9"/>
        <v>7.0833333333333304E-2</v>
      </c>
      <c r="F178" s="7" t="s">
        <v>193</v>
      </c>
      <c r="G178" s="10">
        <f t="shared" si="11"/>
        <v>7.0833333333333304E-2</v>
      </c>
      <c r="H178" s="10" t="e">
        <f t="shared" si="11"/>
        <v>#N/A</v>
      </c>
      <c r="I178" s="10" t="e">
        <f t="shared" si="11"/>
        <v>#N/A</v>
      </c>
    </row>
    <row r="179" spans="1:9" x14ac:dyDescent="0.45">
      <c r="A179" s="1">
        <v>42537</v>
      </c>
      <c r="B179" s="3" t="s">
        <v>165</v>
      </c>
      <c r="C179" s="9">
        <v>0.44305555555555554</v>
      </c>
      <c r="D179" s="9">
        <v>0.54027777777777775</v>
      </c>
      <c r="E179" s="9">
        <f t="shared" si="9"/>
        <v>9.722222222222221E-2</v>
      </c>
      <c r="F179" s="7" t="s">
        <v>193</v>
      </c>
      <c r="G179" s="10">
        <f t="shared" si="11"/>
        <v>9.722222222222221E-2</v>
      </c>
      <c r="H179" s="10" t="e">
        <f t="shared" si="11"/>
        <v>#N/A</v>
      </c>
      <c r="I179" s="10" t="e">
        <f t="shared" si="11"/>
        <v>#N/A</v>
      </c>
    </row>
    <row r="180" spans="1:9" x14ac:dyDescent="0.45">
      <c r="A180" s="1">
        <v>42537</v>
      </c>
      <c r="B180" s="3" t="s">
        <v>160</v>
      </c>
      <c r="C180" s="9">
        <v>0.54166666666666663</v>
      </c>
      <c r="D180" s="9">
        <v>0.61111111111111105</v>
      </c>
      <c r="E180" s="9">
        <f t="shared" si="9"/>
        <v>6.944444444444442E-2</v>
      </c>
      <c r="F180" s="7" t="s">
        <v>193</v>
      </c>
      <c r="G180" s="10">
        <f t="shared" si="11"/>
        <v>6.944444444444442E-2</v>
      </c>
      <c r="H180" s="10" t="e">
        <f t="shared" si="11"/>
        <v>#N/A</v>
      </c>
      <c r="I180" s="10" t="e">
        <f t="shared" si="11"/>
        <v>#N/A</v>
      </c>
    </row>
    <row r="181" spans="1:9" x14ac:dyDescent="0.45">
      <c r="A181" s="1">
        <v>42537</v>
      </c>
      <c r="B181" s="3" t="s">
        <v>161</v>
      </c>
      <c r="C181" s="9">
        <v>0.625</v>
      </c>
      <c r="D181" s="9">
        <v>0.70138888888888884</v>
      </c>
      <c r="E181" s="9">
        <f t="shared" si="9"/>
        <v>7.638888888888884E-2</v>
      </c>
      <c r="F181" s="7" t="s">
        <v>193</v>
      </c>
      <c r="G181" s="10">
        <f t="shared" si="11"/>
        <v>7.638888888888884E-2</v>
      </c>
      <c r="H181" s="10" t="e">
        <f t="shared" si="11"/>
        <v>#N/A</v>
      </c>
      <c r="I181" s="10" t="e">
        <f t="shared" si="11"/>
        <v>#N/A</v>
      </c>
    </row>
    <row r="182" spans="1:9" x14ac:dyDescent="0.45">
      <c r="A182" s="1">
        <v>42538</v>
      </c>
      <c r="B182" s="4" t="s">
        <v>170</v>
      </c>
      <c r="C182" s="9">
        <v>0.375</v>
      </c>
      <c r="D182" s="9">
        <v>0.41319444444444442</v>
      </c>
      <c r="E182" s="9">
        <f t="shared" si="9"/>
        <v>3.819444444444442E-2</v>
      </c>
      <c r="F182" s="7" t="s">
        <v>193</v>
      </c>
      <c r="G182" s="10">
        <f t="shared" ref="G182:I201" si="12">IF($F182=G$1,$E182,NA())</f>
        <v>3.819444444444442E-2</v>
      </c>
      <c r="H182" s="10" t="e">
        <f t="shared" si="12"/>
        <v>#N/A</v>
      </c>
      <c r="I182" s="10" t="e">
        <f t="shared" si="12"/>
        <v>#N/A</v>
      </c>
    </row>
    <row r="183" spans="1:9" x14ac:dyDescent="0.45">
      <c r="A183" s="1">
        <v>42538</v>
      </c>
      <c r="B183" s="3" t="s">
        <v>171</v>
      </c>
      <c r="C183" s="9">
        <v>0.3979166666666667</v>
      </c>
      <c r="D183" s="9">
        <v>0.59236111111111112</v>
      </c>
      <c r="E183" s="9">
        <f t="shared" si="9"/>
        <v>0.19444444444444442</v>
      </c>
      <c r="F183" s="7" t="s">
        <v>193</v>
      </c>
      <c r="G183" s="10">
        <f t="shared" si="12"/>
        <v>0.19444444444444442</v>
      </c>
      <c r="H183" s="10" t="e">
        <f t="shared" si="12"/>
        <v>#N/A</v>
      </c>
      <c r="I183" s="10" t="e">
        <f t="shared" si="12"/>
        <v>#N/A</v>
      </c>
    </row>
    <row r="184" spans="1:9" x14ac:dyDescent="0.45">
      <c r="A184" s="1">
        <v>42538</v>
      </c>
      <c r="B184" s="3" t="s">
        <v>166</v>
      </c>
      <c r="C184" s="9">
        <v>0.51597222222222217</v>
      </c>
      <c r="D184" s="9">
        <v>0.61805555555555558</v>
      </c>
      <c r="E184" s="9">
        <f t="shared" si="9"/>
        <v>0.10208333333333341</v>
      </c>
      <c r="F184" s="7" t="s">
        <v>193</v>
      </c>
      <c r="G184" s="10">
        <f t="shared" si="12"/>
        <v>0.10208333333333341</v>
      </c>
      <c r="H184" s="10" t="e">
        <f t="shared" si="12"/>
        <v>#N/A</v>
      </c>
      <c r="I184" s="10" t="e">
        <f t="shared" si="12"/>
        <v>#N/A</v>
      </c>
    </row>
    <row r="185" spans="1:9" x14ac:dyDescent="0.45">
      <c r="A185" s="1">
        <v>42538</v>
      </c>
      <c r="B185" s="3" t="s">
        <v>167</v>
      </c>
      <c r="C185" s="9">
        <v>0.53055555555555556</v>
      </c>
      <c r="D185" s="9">
        <v>0.64583333333333337</v>
      </c>
      <c r="E185" s="9">
        <f t="shared" si="9"/>
        <v>0.11527777777777781</v>
      </c>
      <c r="F185" s="7" t="s">
        <v>193</v>
      </c>
      <c r="G185" s="10">
        <f t="shared" si="12"/>
        <v>0.11527777777777781</v>
      </c>
      <c r="H185" s="10" t="e">
        <f t="shared" si="12"/>
        <v>#N/A</v>
      </c>
      <c r="I185" s="10" t="e">
        <f t="shared" si="12"/>
        <v>#N/A</v>
      </c>
    </row>
    <row r="186" spans="1:9" x14ac:dyDescent="0.45">
      <c r="A186" s="1">
        <v>42538</v>
      </c>
      <c r="B186" s="3" t="s">
        <v>168</v>
      </c>
      <c r="C186" s="9">
        <v>0.54166666666666663</v>
      </c>
      <c r="D186" s="9">
        <v>0.61111111111111105</v>
      </c>
      <c r="E186" s="9">
        <f t="shared" si="9"/>
        <v>6.944444444444442E-2</v>
      </c>
      <c r="F186" s="7" t="s">
        <v>193</v>
      </c>
      <c r="G186" s="10">
        <f t="shared" si="12"/>
        <v>6.944444444444442E-2</v>
      </c>
      <c r="H186" s="10" t="e">
        <f t="shared" si="12"/>
        <v>#N/A</v>
      </c>
      <c r="I186" s="10" t="e">
        <f t="shared" si="12"/>
        <v>#N/A</v>
      </c>
    </row>
    <row r="187" spans="1:9" x14ac:dyDescent="0.45">
      <c r="A187" s="1">
        <v>42538</v>
      </c>
      <c r="B187" s="3" t="s">
        <v>169</v>
      </c>
      <c r="C187" s="9">
        <v>0.625</v>
      </c>
      <c r="D187" s="9">
        <v>0.70138888888888884</v>
      </c>
      <c r="E187" s="9">
        <f t="shared" si="9"/>
        <v>7.638888888888884E-2</v>
      </c>
      <c r="F187" s="7" t="s">
        <v>193</v>
      </c>
      <c r="G187" s="10">
        <f t="shared" si="12"/>
        <v>7.638888888888884E-2</v>
      </c>
      <c r="H187" s="10" t="e">
        <f t="shared" si="12"/>
        <v>#N/A</v>
      </c>
      <c r="I187" s="10" t="e">
        <f t="shared" si="12"/>
        <v>#N/A</v>
      </c>
    </row>
    <row r="188" spans="1:9" x14ac:dyDescent="0.45">
      <c r="A188" s="1">
        <v>42539</v>
      </c>
      <c r="B188" s="3" t="s">
        <v>172</v>
      </c>
      <c r="C188" s="9">
        <v>0.41666666666666669</v>
      </c>
      <c r="D188" s="9">
        <v>0.48749999999999999</v>
      </c>
      <c r="E188" s="9">
        <f t="shared" si="9"/>
        <v>7.0833333333333304E-2</v>
      </c>
      <c r="F188" s="7" t="s">
        <v>193</v>
      </c>
      <c r="G188" s="10">
        <f t="shared" si="12"/>
        <v>7.0833333333333304E-2</v>
      </c>
      <c r="H188" s="10" t="e">
        <f t="shared" si="12"/>
        <v>#N/A</v>
      </c>
      <c r="I188" s="10" t="e">
        <f t="shared" si="12"/>
        <v>#N/A</v>
      </c>
    </row>
    <row r="189" spans="1:9" x14ac:dyDescent="0.45">
      <c r="A189" s="1">
        <v>42539</v>
      </c>
      <c r="B189" s="3" t="s">
        <v>173</v>
      </c>
      <c r="C189" s="9">
        <v>0.44305555555555554</v>
      </c>
      <c r="D189" s="9">
        <v>0.54027777777777775</v>
      </c>
      <c r="E189" s="9">
        <f t="shared" si="9"/>
        <v>9.722222222222221E-2</v>
      </c>
      <c r="F189" s="7" t="s">
        <v>193</v>
      </c>
      <c r="G189" s="10">
        <f t="shared" si="12"/>
        <v>9.722222222222221E-2</v>
      </c>
      <c r="H189" s="10" t="e">
        <f t="shared" si="12"/>
        <v>#N/A</v>
      </c>
      <c r="I189" s="10" t="e">
        <f t="shared" si="12"/>
        <v>#N/A</v>
      </c>
    </row>
    <row r="190" spans="1:9" x14ac:dyDescent="0.45">
      <c r="A190" s="1">
        <v>42539</v>
      </c>
      <c r="B190" s="4" t="s">
        <v>174</v>
      </c>
      <c r="C190" s="9">
        <v>0.51597222222222217</v>
      </c>
      <c r="D190" s="9">
        <v>0.61805555555555558</v>
      </c>
      <c r="E190" s="9">
        <f t="shared" si="9"/>
        <v>0.10208333333333341</v>
      </c>
      <c r="F190" s="7" t="s">
        <v>193</v>
      </c>
      <c r="G190" s="10">
        <f t="shared" si="12"/>
        <v>0.10208333333333341</v>
      </c>
      <c r="H190" s="10" t="e">
        <f t="shared" si="12"/>
        <v>#N/A</v>
      </c>
      <c r="I190" s="10" t="e">
        <f t="shared" si="12"/>
        <v>#N/A</v>
      </c>
    </row>
    <row r="191" spans="1:9" x14ac:dyDescent="0.45">
      <c r="A191" s="1">
        <v>42539</v>
      </c>
      <c r="B191" s="4" t="s">
        <v>175</v>
      </c>
      <c r="C191" s="9">
        <v>0.53055555555555556</v>
      </c>
      <c r="D191" s="9">
        <v>0.64583333333333337</v>
      </c>
      <c r="E191" s="9">
        <f t="shared" si="9"/>
        <v>0.11527777777777781</v>
      </c>
      <c r="F191" s="7" t="s">
        <v>193</v>
      </c>
      <c r="G191" s="10">
        <f t="shared" si="12"/>
        <v>0.11527777777777781</v>
      </c>
      <c r="H191" s="10" t="e">
        <f t="shared" si="12"/>
        <v>#N/A</v>
      </c>
      <c r="I191" s="10" t="e">
        <f t="shared" si="12"/>
        <v>#N/A</v>
      </c>
    </row>
    <row r="192" spans="1:9" x14ac:dyDescent="0.45">
      <c r="A192" s="1">
        <v>42539</v>
      </c>
      <c r="B192" s="4" t="s">
        <v>176</v>
      </c>
      <c r="C192" s="9">
        <v>0.54166666666666663</v>
      </c>
      <c r="D192" s="9">
        <v>0.61111111111111105</v>
      </c>
      <c r="E192" s="9">
        <f t="shared" si="9"/>
        <v>6.944444444444442E-2</v>
      </c>
      <c r="F192" s="7" t="s">
        <v>193</v>
      </c>
      <c r="G192" s="10">
        <f t="shared" si="12"/>
        <v>6.944444444444442E-2</v>
      </c>
      <c r="H192" s="10" t="e">
        <f t="shared" si="12"/>
        <v>#N/A</v>
      </c>
      <c r="I192" s="10" t="e">
        <f t="shared" si="12"/>
        <v>#N/A</v>
      </c>
    </row>
    <row r="193" spans="1:9" x14ac:dyDescent="0.45">
      <c r="A193" s="1">
        <v>42539</v>
      </c>
      <c r="B193" s="4" t="s">
        <v>177</v>
      </c>
      <c r="C193" s="9">
        <v>0.625</v>
      </c>
      <c r="D193" s="9">
        <v>0.70138888888888884</v>
      </c>
      <c r="E193" s="9">
        <f t="shared" si="9"/>
        <v>7.638888888888884E-2</v>
      </c>
      <c r="F193" s="7" t="s">
        <v>193</v>
      </c>
      <c r="G193" s="10">
        <f t="shared" si="12"/>
        <v>7.638888888888884E-2</v>
      </c>
      <c r="H193" s="10" t="e">
        <f t="shared" si="12"/>
        <v>#N/A</v>
      </c>
      <c r="I193" s="10" t="e">
        <f t="shared" si="12"/>
        <v>#N/A</v>
      </c>
    </row>
    <row r="194" spans="1:9" x14ac:dyDescent="0.45">
      <c r="A194" s="1">
        <v>42540</v>
      </c>
      <c r="B194" s="3" t="s">
        <v>178</v>
      </c>
      <c r="C194" s="9">
        <v>0.375</v>
      </c>
      <c r="D194" s="9">
        <v>0.41319444444444442</v>
      </c>
      <c r="E194" s="9">
        <f t="shared" ref="E194:E216" si="13">D194-C194</f>
        <v>3.819444444444442E-2</v>
      </c>
      <c r="F194" s="7" t="s">
        <v>193</v>
      </c>
      <c r="G194" s="10">
        <f t="shared" si="12"/>
        <v>3.819444444444442E-2</v>
      </c>
      <c r="H194" s="10" t="e">
        <f t="shared" si="12"/>
        <v>#N/A</v>
      </c>
      <c r="I194" s="10" t="e">
        <f t="shared" si="12"/>
        <v>#N/A</v>
      </c>
    </row>
    <row r="195" spans="1:9" x14ac:dyDescent="0.45">
      <c r="A195" s="1">
        <v>42540</v>
      </c>
      <c r="B195" s="4" t="s">
        <v>179</v>
      </c>
      <c r="C195" s="9">
        <v>0.3979166666666667</v>
      </c>
      <c r="D195" s="9">
        <v>0.59236111111111112</v>
      </c>
      <c r="E195" s="9">
        <f t="shared" si="13"/>
        <v>0.19444444444444442</v>
      </c>
      <c r="F195" s="7" t="s">
        <v>193</v>
      </c>
      <c r="G195" s="10">
        <f t="shared" si="12"/>
        <v>0.19444444444444442</v>
      </c>
      <c r="H195" s="10" t="e">
        <f t="shared" si="12"/>
        <v>#N/A</v>
      </c>
      <c r="I195" s="10" t="e">
        <f t="shared" si="12"/>
        <v>#N/A</v>
      </c>
    </row>
    <row r="196" spans="1:9" x14ac:dyDescent="0.45">
      <c r="A196" s="1">
        <v>42540</v>
      </c>
      <c r="B196" s="4" t="s">
        <v>180</v>
      </c>
      <c r="C196" s="9">
        <v>0.41666666666666669</v>
      </c>
      <c r="D196" s="9">
        <v>0.48749999999999999</v>
      </c>
      <c r="E196" s="9">
        <f t="shared" si="13"/>
        <v>7.0833333333333304E-2</v>
      </c>
      <c r="F196" s="7" t="s">
        <v>193</v>
      </c>
      <c r="G196" s="10">
        <f t="shared" si="12"/>
        <v>7.0833333333333304E-2</v>
      </c>
      <c r="H196" s="10" t="e">
        <f t="shared" si="12"/>
        <v>#N/A</v>
      </c>
      <c r="I196" s="10" t="e">
        <f t="shared" si="12"/>
        <v>#N/A</v>
      </c>
    </row>
    <row r="197" spans="1:9" x14ac:dyDescent="0.45">
      <c r="A197" s="1">
        <v>42540</v>
      </c>
      <c r="B197" s="3" t="s">
        <v>181</v>
      </c>
      <c r="C197" s="9">
        <v>0.44305555555555554</v>
      </c>
      <c r="D197" s="9">
        <v>0.54027777777777775</v>
      </c>
      <c r="E197" s="9">
        <f t="shared" si="13"/>
        <v>9.722222222222221E-2</v>
      </c>
      <c r="F197" s="7" t="s">
        <v>193</v>
      </c>
      <c r="G197" s="10">
        <f t="shared" si="12"/>
        <v>9.722222222222221E-2</v>
      </c>
      <c r="H197" s="10" t="e">
        <f t="shared" si="12"/>
        <v>#N/A</v>
      </c>
      <c r="I197" s="10" t="e">
        <f t="shared" si="12"/>
        <v>#N/A</v>
      </c>
    </row>
    <row r="198" spans="1:9" x14ac:dyDescent="0.45">
      <c r="A198" s="1">
        <v>42540</v>
      </c>
      <c r="B198" s="3" t="s">
        <v>182</v>
      </c>
      <c r="C198" s="9">
        <v>0.51597222222222217</v>
      </c>
      <c r="D198" s="9">
        <v>0.61805555555555558</v>
      </c>
      <c r="E198" s="9">
        <f t="shared" si="13"/>
        <v>0.10208333333333341</v>
      </c>
      <c r="F198" s="7" t="s">
        <v>193</v>
      </c>
      <c r="G198" s="10">
        <f t="shared" si="12"/>
        <v>0.10208333333333341</v>
      </c>
      <c r="H198" s="10" t="e">
        <f t="shared" si="12"/>
        <v>#N/A</v>
      </c>
      <c r="I198" s="10" t="e">
        <f t="shared" si="12"/>
        <v>#N/A</v>
      </c>
    </row>
    <row r="199" spans="1:9" x14ac:dyDescent="0.45">
      <c r="A199" s="1">
        <v>42540</v>
      </c>
      <c r="B199" s="4" t="s">
        <v>183</v>
      </c>
      <c r="C199" s="9">
        <v>0.53055555555555556</v>
      </c>
      <c r="D199" s="9">
        <v>0.64583333333333337</v>
      </c>
      <c r="E199" s="9">
        <f t="shared" si="13"/>
        <v>0.11527777777777781</v>
      </c>
      <c r="F199" s="7" t="s">
        <v>193</v>
      </c>
      <c r="G199" s="10">
        <f t="shared" si="12"/>
        <v>0.11527777777777781</v>
      </c>
      <c r="H199" s="10" t="e">
        <f t="shared" si="12"/>
        <v>#N/A</v>
      </c>
      <c r="I199" s="10" t="e">
        <f t="shared" si="12"/>
        <v>#N/A</v>
      </c>
    </row>
    <row r="200" spans="1:9" x14ac:dyDescent="0.45">
      <c r="A200" s="1">
        <v>42541</v>
      </c>
      <c r="B200" s="3" t="s">
        <v>186</v>
      </c>
      <c r="C200" s="9">
        <v>0.375</v>
      </c>
      <c r="D200" s="9">
        <v>0.41319444444444442</v>
      </c>
      <c r="E200" s="9">
        <f t="shared" si="13"/>
        <v>3.819444444444442E-2</v>
      </c>
      <c r="F200" s="7" t="s">
        <v>192</v>
      </c>
      <c r="G200" s="10">
        <f t="shared" si="12"/>
        <v>3.819444444444442E-2</v>
      </c>
      <c r="H200" s="10" t="e">
        <f t="shared" si="12"/>
        <v>#N/A</v>
      </c>
      <c r="I200" s="10" t="e">
        <f t="shared" si="12"/>
        <v>#N/A</v>
      </c>
    </row>
    <row r="201" spans="1:9" x14ac:dyDescent="0.45">
      <c r="A201" s="1">
        <v>42541</v>
      </c>
      <c r="B201" s="3" t="s">
        <v>187</v>
      </c>
      <c r="C201" s="9">
        <v>0.3979166666666667</v>
      </c>
      <c r="D201" s="9">
        <v>0.59236111111111112</v>
      </c>
      <c r="E201" s="9">
        <f t="shared" si="13"/>
        <v>0.19444444444444442</v>
      </c>
      <c r="F201" s="7" t="s">
        <v>192</v>
      </c>
      <c r="G201" s="10">
        <f t="shared" si="12"/>
        <v>0.19444444444444442</v>
      </c>
      <c r="H201" s="10" t="e">
        <f t="shared" si="12"/>
        <v>#N/A</v>
      </c>
      <c r="I201" s="10" t="e">
        <f t="shared" si="12"/>
        <v>#N/A</v>
      </c>
    </row>
    <row r="202" spans="1:9" x14ac:dyDescent="0.45">
      <c r="A202" s="1">
        <v>42541</v>
      </c>
      <c r="B202" s="3" t="s">
        <v>188</v>
      </c>
      <c r="C202" s="9">
        <v>0.41666666666666669</v>
      </c>
      <c r="D202" s="9">
        <v>0.48749999999999999</v>
      </c>
      <c r="E202" s="9">
        <f t="shared" si="13"/>
        <v>7.0833333333333304E-2</v>
      </c>
      <c r="F202" s="7" t="s">
        <v>194</v>
      </c>
      <c r="G202" s="10" t="e">
        <f t="shared" ref="G202:I216" si="14">IF($F202=G$1,$E202,NA())</f>
        <v>#N/A</v>
      </c>
      <c r="H202" s="10" t="e">
        <f t="shared" si="14"/>
        <v>#N/A</v>
      </c>
      <c r="I202" s="10">
        <f t="shared" si="14"/>
        <v>7.0833333333333304E-2</v>
      </c>
    </row>
    <row r="203" spans="1:9" x14ac:dyDescent="0.45">
      <c r="A203" s="1">
        <v>42541</v>
      </c>
      <c r="B203" s="3" t="s">
        <v>189</v>
      </c>
      <c r="C203" s="9">
        <v>0.44305555555555554</v>
      </c>
      <c r="D203" s="9">
        <v>0.54027777777777775</v>
      </c>
      <c r="E203" s="9">
        <f t="shared" si="13"/>
        <v>9.722222222222221E-2</v>
      </c>
      <c r="F203" s="7" t="s">
        <v>192</v>
      </c>
      <c r="G203" s="10">
        <f t="shared" si="14"/>
        <v>9.722222222222221E-2</v>
      </c>
      <c r="H203" s="10" t="e">
        <f t="shared" si="14"/>
        <v>#N/A</v>
      </c>
      <c r="I203" s="10" t="e">
        <f t="shared" si="14"/>
        <v>#N/A</v>
      </c>
    </row>
    <row r="204" spans="1:9" x14ac:dyDescent="0.45">
      <c r="A204" s="1">
        <v>42541</v>
      </c>
      <c r="B204" s="3" t="s">
        <v>184</v>
      </c>
      <c r="C204" s="9">
        <v>0.54166666666666663</v>
      </c>
      <c r="D204" s="9">
        <v>0.61111111111111105</v>
      </c>
      <c r="E204" s="9">
        <f t="shared" si="13"/>
        <v>6.944444444444442E-2</v>
      </c>
      <c r="F204" s="7" t="s">
        <v>192</v>
      </c>
      <c r="G204" s="10">
        <f t="shared" si="14"/>
        <v>6.944444444444442E-2</v>
      </c>
      <c r="H204" s="10" t="e">
        <f t="shared" si="14"/>
        <v>#N/A</v>
      </c>
      <c r="I204" s="10" t="e">
        <f t="shared" si="14"/>
        <v>#N/A</v>
      </c>
    </row>
    <row r="205" spans="1:9" x14ac:dyDescent="0.45">
      <c r="A205" s="1">
        <v>42541</v>
      </c>
      <c r="B205" s="3" t="s">
        <v>185</v>
      </c>
      <c r="C205" s="9">
        <v>0.625</v>
      </c>
      <c r="D205" s="9">
        <v>0.70138888888888884</v>
      </c>
      <c r="E205" s="9">
        <f t="shared" si="13"/>
        <v>7.638888888888884E-2</v>
      </c>
      <c r="F205" s="7" t="s">
        <v>193</v>
      </c>
      <c r="G205" s="10">
        <f t="shared" si="14"/>
        <v>7.638888888888884E-2</v>
      </c>
      <c r="H205" s="10" t="e">
        <f t="shared" si="14"/>
        <v>#N/A</v>
      </c>
      <c r="I205" s="10" t="e">
        <f t="shared" si="14"/>
        <v>#N/A</v>
      </c>
    </row>
    <row r="206" spans="1:9" x14ac:dyDescent="0.45">
      <c r="A206" s="1">
        <v>42542</v>
      </c>
      <c r="B206" s="3" t="s">
        <v>173</v>
      </c>
      <c r="C206" s="9">
        <v>0.375</v>
      </c>
      <c r="D206" s="9">
        <v>0.41319444444444442</v>
      </c>
      <c r="E206" s="9">
        <f t="shared" si="13"/>
        <v>3.819444444444442E-2</v>
      </c>
      <c r="F206" s="7" t="s">
        <v>192</v>
      </c>
      <c r="G206" s="10">
        <f t="shared" si="14"/>
        <v>3.819444444444442E-2</v>
      </c>
      <c r="H206" s="10" t="e">
        <f t="shared" si="14"/>
        <v>#N/A</v>
      </c>
      <c r="I206" s="10" t="e">
        <f t="shared" si="14"/>
        <v>#N/A</v>
      </c>
    </row>
    <row r="207" spans="1:9" x14ac:dyDescent="0.45">
      <c r="A207" s="1">
        <v>42542</v>
      </c>
      <c r="B207" s="4" t="s">
        <v>176</v>
      </c>
      <c r="C207" s="9">
        <v>0.41666666666666669</v>
      </c>
      <c r="D207" s="9">
        <v>0.48749999999999999</v>
      </c>
      <c r="E207" s="9">
        <f t="shared" si="13"/>
        <v>7.0833333333333304E-2</v>
      </c>
      <c r="F207" s="7" t="s">
        <v>193</v>
      </c>
      <c r="G207" s="10">
        <f t="shared" si="14"/>
        <v>7.0833333333333304E-2</v>
      </c>
      <c r="H207" s="10" t="e">
        <f t="shared" si="14"/>
        <v>#N/A</v>
      </c>
      <c r="I207" s="10" t="e">
        <f t="shared" si="14"/>
        <v>#N/A</v>
      </c>
    </row>
    <row r="208" spans="1:9" x14ac:dyDescent="0.45">
      <c r="A208" s="1">
        <v>42542</v>
      </c>
      <c r="B208" s="4" t="s">
        <v>177</v>
      </c>
      <c r="C208" s="9">
        <v>0.44305555555555554</v>
      </c>
      <c r="D208" s="9">
        <v>0.54027777777777775</v>
      </c>
      <c r="E208" s="9">
        <f t="shared" si="13"/>
        <v>9.722222222222221E-2</v>
      </c>
      <c r="F208" s="7" t="s">
        <v>192</v>
      </c>
      <c r="G208" s="10">
        <f t="shared" si="14"/>
        <v>9.722222222222221E-2</v>
      </c>
      <c r="H208" s="10" t="e">
        <f t="shared" si="14"/>
        <v>#N/A</v>
      </c>
      <c r="I208" s="10" t="e">
        <f t="shared" si="14"/>
        <v>#N/A</v>
      </c>
    </row>
    <row r="209" spans="1:9" x14ac:dyDescent="0.45">
      <c r="A209" s="1">
        <v>42542</v>
      </c>
      <c r="B209" s="3" t="s">
        <v>178</v>
      </c>
      <c r="C209" s="9">
        <v>0.51597222222222217</v>
      </c>
      <c r="D209" s="9">
        <v>0.61805555555555558</v>
      </c>
      <c r="E209" s="9">
        <f t="shared" si="13"/>
        <v>0.10208333333333341</v>
      </c>
      <c r="F209" s="7" t="s">
        <v>192</v>
      </c>
      <c r="G209" s="10">
        <f t="shared" si="14"/>
        <v>0.10208333333333341</v>
      </c>
      <c r="H209" s="10" t="e">
        <f t="shared" si="14"/>
        <v>#N/A</v>
      </c>
      <c r="I209" s="10" t="e">
        <f t="shared" si="14"/>
        <v>#N/A</v>
      </c>
    </row>
    <row r="210" spans="1:9" x14ac:dyDescent="0.45">
      <c r="A210" s="1">
        <v>42542</v>
      </c>
      <c r="B210" s="3" t="s">
        <v>190</v>
      </c>
      <c r="C210" s="9">
        <v>0.51597222222222217</v>
      </c>
      <c r="D210" s="9">
        <v>0.61805555555555558</v>
      </c>
      <c r="E210" s="9">
        <f t="shared" si="13"/>
        <v>0.10208333333333341</v>
      </c>
      <c r="F210" s="7" t="s">
        <v>192</v>
      </c>
      <c r="G210" s="10">
        <f t="shared" si="14"/>
        <v>0.10208333333333341</v>
      </c>
      <c r="H210" s="10" t="e">
        <f t="shared" si="14"/>
        <v>#N/A</v>
      </c>
      <c r="I210" s="10" t="e">
        <f t="shared" si="14"/>
        <v>#N/A</v>
      </c>
    </row>
    <row r="211" spans="1:9" x14ac:dyDescent="0.45">
      <c r="A211" s="1">
        <v>42542</v>
      </c>
      <c r="B211" s="3" t="s">
        <v>168</v>
      </c>
      <c r="C211" s="9">
        <v>0.53055555555555556</v>
      </c>
      <c r="D211" s="9">
        <v>0.64583333333333337</v>
      </c>
      <c r="E211" s="9">
        <f t="shared" si="13"/>
        <v>0.11527777777777781</v>
      </c>
      <c r="F211" s="7" t="s">
        <v>195</v>
      </c>
      <c r="G211" s="10" t="e">
        <f t="shared" si="14"/>
        <v>#N/A</v>
      </c>
      <c r="H211" s="10">
        <f t="shared" si="14"/>
        <v>0.11527777777777781</v>
      </c>
      <c r="I211" s="10" t="e">
        <f t="shared" si="14"/>
        <v>#N/A</v>
      </c>
    </row>
    <row r="212" spans="1:9" x14ac:dyDescent="0.45">
      <c r="A212" s="1">
        <v>42542</v>
      </c>
      <c r="B212" s="4" t="s">
        <v>191</v>
      </c>
      <c r="C212" s="9">
        <v>0.53055555555555556</v>
      </c>
      <c r="D212" s="9">
        <v>0.64583333333333337</v>
      </c>
      <c r="E212" s="9">
        <f t="shared" si="13"/>
        <v>0.11527777777777781</v>
      </c>
      <c r="F212" s="7" t="s">
        <v>195</v>
      </c>
      <c r="G212" s="10" t="e">
        <f t="shared" si="14"/>
        <v>#N/A</v>
      </c>
      <c r="H212" s="10">
        <f t="shared" si="14"/>
        <v>0.11527777777777781</v>
      </c>
      <c r="I212" s="10" t="e">
        <f t="shared" si="14"/>
        <v>#N/A</v>
      </c>
    </row>
    <row r="213" spans="1:9" x14ac:dyDescent="0.45">
      <c r="A213" s="1">
        <v>42542</v>
      </c>
      <c r="B213" s="3" t="s">
        <v>169</v>
      </c>
      <c r="C213" s="9">
        <v>0.54166666666666663</v>
      </c>
      <c r="D213" s="9">
        <v>0.61111111111111105</v>
      </c>
      <c r="E213" s="9">
        <f t="shared" si="13"/>
        <v>6.944444444444442E-2</v>
      </c>
      <c r="F213" s="7" t="s">
        <v>195</v>
      </c>
      <c r="G213" s="10" t="e">
        <f t="shared" si="14"/>
        <v>#N/A</v>
      </c>
      <c r="H213" s="10">
        <f t="shared" si="14"/>
        <v>6.944444444444442E-2</v>
      </c>
      <c r="I213" s="10" t="e">
        <f t="shared" si="14"/>
        <v>#N/A</v>
      </c>
    </row>
    <row r="214" spans="1:9" x14ac:dyDescent="0.45">
      <c r="A214" s="1">
        <v>42542</v>
      </c>
      <c r="B214" s="4" t="s">
        <v>174</v>
      </c>
      <c r="C214" s="9">
        <v>0.54166666666666663</v>
      </c>
      <c r="D214" s="9">
        <v>0.61111111111111105</v>
      </c>
      <c r="E214" s="9">
        <f t="shared" si="13"/>
        <v>6.944444444444442E-2</v>
      </c>
      <c r="F214" s="7" t="s">
        <v>192</v>
      </c>
      <c r="G214" s="10">
        <f t="shared" si="14"/>
        <v>6.944444444444442E-2</v>
      </c>
      <c r="H214" s="10" t="e">
        <f t="shared" si="14"/>
        <v>#N/A</v>
      </c>
      <c r="I214" s="10" t="e">
        <f t="shared" si="14"/>
        <v>#N/A</v>
      </c>
    </row>
    <row r="215" spans="1:9" x14ac:dyDescent="0.45">
      <c r="A215" s="1">
        <v>42542</v>
      </c>
      <c r="B215" s="4" t="s">
        <v>175</v>
      </c>
      <c r="C215" s="9">
        <v>0.625</v>
      </c>
      <c r="D215" s="9">
        <v>0.70138888888888884</v>
      </c>
      <c r="E215" s="9">
        <f t="shared" si="13"/>
        <v>7.638888888888884E-2</v>
      </c>
      <c r="F215" s="7" t="s">
        <v>192</v>
      </c>
      <c r="G215" s="10">
        <f t="shared" si="14"/>
        <v>7.638888888888884E-2</v>
      </c>
      <c r="H215" s="10" t="e">
        <f t="shared" si="14"/>
        <v>#N/A</v>
      </c>
      <c r="I215" s="10" t="e">
        <f t="shared" si="14"/>
        <v>#N/A</v>
      </c>
    </row>
    <row r="216" spans="1:9" x14ac:dyDescent="0.45">
      <c r="A216" s="1">
        <v>42542</v>
      </c>
      <c r="B216" s="3" t="s">
        <v>172</v>
      </c>
      <c r="C216" s="9">
        <v>0.625</v>
      </c>
      <c r="D216" s="9">
        <v>0.70138888888888884</v>
      </c>
      <c r="E216" s="9">
        <f t="shared" si="13"/>
        <v>7.638888888888884E-2</v>
      </c>
      <c r="F216" s="7" t="s">
        <v>195</v>
      </c>
      <c r="G216" s="10" t="e">
        <f t="shared" si="14"/>
        <v>#N/A</v>
      </c>
      <c r="H216" s="10">
        <f t="shared" si="14"/>
        <v>7.638888888888884E-2</v>
      </c>
      <c r="I216" s="10" t="e">
        <f t="shared" si="14"/>
        <v>#N/A</v>
      </c>
    </row>
    <row r="217" spans="1:9" x14ac:dyDescent="0.45">
      <c r="C217" s="9"/>
      <c r="D217" s="9"/>
    </row>
    <row r="218" spans="1:9" x14ac:dyDescent="0.45">
      <c r="C218" s="9"/>
      <c r="D218" s="9"/>
    </row>
    <row r="219" spans="1:9" x14ac:dyDescent="0.45">
      <c r="C219" s="9"/>
      <c r="D219" s="9"/>
    </row>
  </sheetData>
  <sortState xmlns:xlrd2="http://schemas.microsoft.com/office/spreadsheetml/2017/richdata2" ref="A2:I216">
    <sortCondition ref="A2:A216"/>
    <sortCondition ref="C2:C216"/>
    <sortCondition ref="B2:B216"/>
  </sortState>
  <phoneticPr fontId="3" type="noConversion"/>
  <dataValidations count="1">
    <dataValidation type="list" allowBlank="1" showInputMessage="1" showErrorMessage="1" sqref="F2:F216" xr:uid="{BD8AB386-6A1A-461E-BAEE-A5FD53C59255}">
      <formula1>"完成,进行中,未完成"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0FAA-205D-4C03-A363-141D53578D5B}">
  <dimension ref="B1:M38"/>
  <sheetViews>
    <sheetView showGridLines="0" tabSelected="1" topLeftCell="B1" zoomScale="70" zoomScaleNormal="70" workbookViewId="0">
      <selection activeCell="D19" sqref="D19"/>
    </sheetView>
  </sheetViews>
  <sheetFormatPr defaultRowHeight="23.25" x14ac:dyDescent="0.45"/>
  <cols>
    <col min="1" max="1" width="0.83203125" customWidth="1"/>
    <col min="3" max="3" width="11.5" customWidth="1"/>
    <col min="4" max="4" width="5.6640625" customWidth="1"/>
    <col min="5" max="5" width="39.08203125" customWidth="1"/>
    <col min="6" max="8" width="8.75" style="16" bestFit="1" customWidth="1"/>
    <col min="10" max="10" width="7.83203125" style="21" customWidth="1"/>
    <col min="11" max="11" width="8.4140625" style="21" bestFit="1" customWidth="1"/>
    <col min="12" max="12" width="7.08203125" style="21" bestFit="1" customWidth="1"/>
  </cols>
  <sheetData>
    <row r="1" spans="2:13" ht="47.25" customHeight="1" x14ac:dyDescent="0.45"/>
    <row r="2" spans="2:13" x14ac:dyDescent="0.45">
      <c r="B2" t="s">
        <v>199</v>
      </c>
    </row>
    <row r="3" spans="2:13" x14ac:dyDescent="0.45">
      <c r="B3" s="27">
        <v>2016</v>
      </c>
    </row>
    <row r="4" spans="2:13" x14ac:dyDescent="0.45">
      <c r="B4" s="27"/>
    </row>
    <row r="5" spans="2:13" x14ac:dyDescent="0.45">
      <c r="B5" s="27">
        <v>6</v>
      </c>
    </row>
    <row r="6" spans="2:13" x14ac:dyDescent="0.45">
      <c r="B6" s="27"/>
    </row>
    <row r="7" spans="2:13" x14ac:dyDescent="0.45">
      <c r="B7" s="27">
        <v>20</v>
      </c>
    </row>
    <row r="8" spans="2:13" x14ac:dyDescent="0.45">
      <c r="B8" s="27"/>
    </row>
    <row r="10" spans="2:13" x14ac:dyDescent="0.45">
      <c r="B10" t="s">
        <v>200</v>
      </c>
      <c r="C10" s="14">
        <f>DATE(B3,B5,B7)</f>
        <v>42541</v>
      </c>
      <c r="D10" s="13"/>
    </row>
    <row r="12" spans="2:13" x14ac:dyDescent="0.45">
      <c r="B12" t="s">
        <v>1</v>
      </c>
      <c r="C12" s="17">
        <f>MIN(F:F)</f>
        <v>0.375</v>
      </c>
    </row>
    <row r="14" spans="2:13" x14ac:dyDescent="0.45">
      <c r="B14" t="s">
        <v>2</v>
      </c>
      <c r="C14" s="17">
        <f>MAX(G:G)</f>
        <v>0.70138888888888884</v>
      </c>
    </row>
    <row r="16" spans="2:13" x14ac:dyDescent="0.45">
      <c r="E16" s="26" t="s">
        <v>0</v>
      </c>
      <c r="F16" s="15" t="s">
        <v>1</v>
      </c>
      <c r="G16" s="15" t="s">
        <v>2</v>
      </c>
      <c r="H16" s="15" t="s">
        <v>3</v>
      </c>
      <c r="I16" s="8" t="s">
        <v>4</v>
      </c>
      <c r="J16" s="19" t="s">
        <v>193</v>
      </c>
      <c r="K16" s="19" t="s">
        <v>196</v>
      </c>
      <c r="L16" s="19" t="s">
        <v>197</v>
      </c>
      <c r="M16" s="12" t="s">
        <v>201</v>
      </c>
    </row>
    <row r="17" spans="3:13" ht="26.25" x14ac:dyDescent="0.45">
      <c r="C17" s="18"/>
      <c r="D17" s="25" t="str" cm="1">
        <f t="array" ref="D17">IF(AND(I17&lt;&gt;$J$16,I17&lt;&gt;""),HYPERLINK("#Sheet1!F"&amp;MATCH($C$10&amp;E17,Sheet1!$A$1:$A$10000&amp;Sheet1!$B$1:$B$10000,0),"★"),"")</f>
        <v/>
      </c>
      <c r="E17" t="str" cm="1">
        <f t="array" ref="E17:L22">_xlfn._xlws.FILTER(Sheet1!$B$2:$I$10000,Sheet1!$A$2:$A$10000=Sheet2!C10,"")</f>
        <v>白液过滤机和温水槽排水</v>
      </c>
      <c r="F17" s="16">
        <v>0.375</v>
      </c>
      <c r="G17" s="16">
        <v>0.41319444444444442</v>
      </c>
      <c r="H17" s="16">
        <v>3.819444444444442E-2</v>
      </c>
      <c r="I17" s="12" t="str">
        <v>完成</v>
      </c>
      <c r="J17" s="20">
        <v>3.819444444444442E-2</v>
      </c>
      <c r="K17" s="20" t="e">
        <v>#N/A</v>
      </c>
      <c r="L17" s="20" t="e">
        <v>#N/A</v>
      </c>
      <c r="M17" s="12">
        <v>5.0000000000000001E-3</v>
      </c>
    </row>
    <row r="18" spans="3:13" ht="26.25" x14ac:dyDescent="0.45">
      <c r="C18" s="18"/>
      <c r="D18" s="25" t="str" cm="1">
        <f t="array" ref="D18">IF(AND(I18&lt;&gt;$J$16,I18&lt;&gt;""),HYPERLINK("#Sheet1!F"&amp;MATCH($C$10&amp;E18,Sheet1!$A$1:$A$10000&amp;Sheet1!$B$1:$B$10000,0),"★"),"")</f>
        <v/>
      </c>
      <c r="E18" t="str">
        <v>预备转窑,但是由于窑头窑尾正在进行土建封堵,无法进行.</v>
      </c>
      <c r="F18" s="16">
        <v>0.3979166666666667</v>
      </c>
      <c r="G18" s="16">
        <v>0.59236111111111112</v>
      </c>
      <c r="H18" s="16">
        <v>0.19444444444444442</v>
      </c>
      <c r="I18" s="12" t="str">
        <v>完成</v>
      </c>
      <c r="J18" s="20">
        <v>0.19444444444444442</v>
      </c>
      <c r="K18" s="20" t="e">
        <v>#N/A</v>
      </c>
      <c r="L18" s="20" t="e">
        <v>#N/A</v>
      </c>
      <c r="M18" s="12">
        <v>5.0000000000000001E-3</v>
      </c>
    </row>
    <row r="19" spans="3:13" ht="26.25" x14ac:dyDescent="0.45">
      <c r="D19" s="25" t="str" cm="1">
        <f t="array" ref="D19">IF(AND(I19&lt;&gt;$J$16,I19&lt;&gt;""),HYPERLINK("#Sheet1!F"&amp;MATCH($C$10&amp;E19,Sheet1!$A$1:$A$10000&amp;Sheet1!$B$1:$B$10000,0),"★"),"")</f>
        <v>★</v>
      </c>
      <c r="E19" t="str">
        <v>碱炉冲水至浊绿液槽,浊绿液槽顶阀门内漏厉害</v>
      </c>
      <c r="F19" s="16">
        <v>0.41666666666666669</v>
      </c>
      <c r="G19" s="16">
        <v>0.48749999999999999</v>
      </c>
      <c r="H19" s="16">
        <v>7.0833333333333304E-2</v>
      </c>
      <c r="I19" s="12" t="str">
        <v>未完成</v>
      </c>
      <c r="J19" s="20" t="e">
        <v>#N/A</v>
      </c>
      <c r="K19" s="20" t="e">
        <v>#N/A</v>
      </c>
      <c r="L19" s="20">
        <v>7.0833333333333304E-2</v>
      </c>
      <c r="M19" s="12">
        <v>5.0000000000000001E-3</v>
      </c>
    </row>
    <row r="20" spans="3:13" ht="26.25" x14ac:dyDescent="0.45">
      <c r="C20" s="24"/>
      <c r="D20" s="25" t="str" cm="1">
        <f t="array" ref="D20">IF(AND(I20&lt;&gt;$J$16,I20&lt;&gt;""),HYPERLINK("#Sheet1!F"&amp;MATCH($C$10&amp;E20,Sheet1!$A$1:$A$10000&amp;Sheet1!$B$1:$B$10000,0),"★"),"")</f>
        <v/>
      </c>
      <c r="E20" t="str">
        <v>浊绿液槽内防腐修补完成.</v>
      </c>
      <c r="F20" s="16">
        <v>0.44305555555555554</v>
      </c>
      <c r="G20" s="16">
        <v>0.54027777777777775</v>
      </c>
      <c r="H20" s="16">
        <v>9.722222222222221E-2</v>
      </c>
      <c r="I20" s="12" t="str">
        <v>完成</v>
      </c>
      <c r="J20" s="20">
        <v>9.722222222222221E-2</v>
      </c>
      <c r="K20" s="20" t="e">
        <v>#N/A</v>
      </c>
      <c r="L20" s="20" t="e">
        <v>#N/A</v>
      </c>
      <c r="M20" s="12">
        <v>5.0000000000000001E-3</v>
      </c>
    </row>
    <row r="21" spans="3:13" ht="26.25" x14ac:dyDescent="0.45">
      <c r="D21" s="25" t="str" cm="1">
        <f t="array" ref="D21">IF(AND(I21&lt;&gt;$J$16,I21&lt;&gt;""),HYPERLINK("#Sheet1!F"&amp;MATCH($C$10&amp;E21,Sheet1!$A$1:$A$10000&amp;Sheet1!$B$1:$B$10000,0),"★"),"")</f>
        <v/>
      </c>
      <c r="E21" t="str">
        <v>启动密封水池水泵送水至蒸发热水池.密封水信号DCS界面暂无显示.</v>
      </c>
      <c r="F21" s="16">
        <v>0.54166666666666663</v>
      </c>
      <c r="G21" s="16">
        <v>0.61111111111111105</v>
      </c>
      <c r="H21" s="16">
        <v>6.944444444444442E-2</v>
      </c>
      <c r="I21" s="12" t="str">
        <v>完成</v>
      </c>
      <c r="J21" s="20">
        <v>6.944444444444442E-2</v>
      </c>
      <c r="K21" s="20" t="e">
        <v>#N/A</v>
      </c>
      <c r="L21" s="20" t="e">
        <v>#N/A</v>
      </c>
      <c r="M21" s="12">
        <v>5.0000000000000001E-3</v>
      </c>
    </row>
    <row r="22" spans="3:13" ht="26.25" x14ac:dyDescent="0.45">
      <c r="D22" s="25" t="str" cm="1">
        <f t="array" ref="D22">IF(AND(I22&lt;&gt;$J$16,I22&lt;&gt;""),HYPERLINK("#Sheet1!F"&amp;MATCH($C$10&amp;E22,Sheet1!$A$1:$A$10000&amp;Sheet1!$B$1:$B$10000,0),"★"),"")</f>
        <v/>
      </c>
      <c r="E22" t="str">
        <v>灌满白泥槽,校正液位计.送水至白泥过滤机.</v>
      </c>
      <c r="F22" s="16">
        <v>0.625</v>
      </c>
      <c r="G22" s="16">
        <v>0.70138888888888884</v>
      </c>
      <c r="H22" s="16">
        <v>7.638888888888884E-2</v>
      </c>
      <c r="I22" s="12" t="str">
        <v>完成</v>
      </c>
      <c r="J22" s="20">
        <v>7.638888888888884E-2</v>
      </c>
      <c r="K22" s="20" t="e">
        <v>#N/A</v>
      </c>
      <c r="L22" s="20" t="e">
        <v>#N/A</v>
      </c>
      <c r="M22" s="12">
        <v>5.0000000000000001E-3</v>
      </c>
    </row>
    <row r="23" spans="3:13" ht="26.25" x14ac:dyDescent="0.45">
      <c r="D23" s="25" t="str" cm="1">
        <f t="array" ref="D23">IF(AND(I23&lt;&gt;$J$16,I23&lt;&gt;""),HYPERLINK("#Sheet1!F"&amp;MATCH($C$10&amp;E23,Sheet1!$A$1:$A$10000&amp;Sheet1!$B$1:$B$10000,0),"★"),"")</f>
        <v/>
      </c>
      <c r="I23" s="12"/>
      <c r="J23" s="23"/>
      <c r="K23" s="23"/>
      <c r="L23" s="23"/>
      <c r="M23" s="12">
        <v>5.0000000000000001E-3</v>
      </c>
    </row>
    <row r="24" spans="3:13" ht="26.25" x14ac:dyDescent="0.45">
      <c r="D24" s="25" t="str" cm="1">
        <f t="array" ref="D24">IF(AND(I24&lt;&gt;$J$16,I24&lt;&gt;""),HYPERLINK("#Sheet1!F"&amp;MATCH($C$10&amp;E24,Sheet1!$A$1:$A$10000&amp;Sheet1!$B$1:$B$10000,0),"★"),"")</f>
        <v/>
      </c>
      <c r="I24" s="12"/>
      <c r="J24" s="23"/>
      <c r="K24" s="23"/>
      <c r="L24" s="23"/>
      <c r="M24" s="12">
        <v>5.0000000000000001E-3</v>
      </c>
    </row>
    <row r="25" spans="3:13" ht="26.25" x14ac:dyDescent="0.45">
      <c r="D25" s="25" t="str" cm="1">
        <f t="array" ref="D25">IF(AND(I25&lt;&gt;$J$16,I25&lt;&gt;""),HYPERLINK("#Sheet1!F"&amp;MATCH($C$10&amp;E25,Sheet1!$A$1:$A$10000&amp;Sheet1!$B$1:$B$10000,0),"★"),"")</f>
        <v/>
      </c>
      <c r="I25" s="12"/>
      <c r="J25" s="23"/>
      <c r="K25" s="23"/>
      <c r="L25" s="23"/>
      <c r="M25" s="12">
        <v>5.0000000000000001E-3</v>
      </c>
    </row>
    <row r="26" spans="3:13" ht="26.25" x14ac:dyDescent="0.45">
      <c r="D26" s="25" t="str" cm="1">
        <f t="array" ref="D26">IF(AND(I26&lt;&gt;$J$16,I26&lt;&gt;""),HYPERLINK("#Sheet1!F"&amp;MATCH($C$10&amp;E26,Sheet1!$A$1:$A$10000&amp;Sheet1!$B$1:$B$10000,0),"★"),"")</f>
        <v/>
      </c>
      <c r="I26" s="12"/>
      <c r="J26" s="23"/>
      <c r="K26" s="23"/>
      <c r="L26" s="23"/>
      <c r="M26" s="12">
        <v>5.0000000000000001E-3</v>
      </c>
    </row>
    <row r="27" spans="3:13" ht="26.25" x14ac:dyDescent="0.45">
      <c r="D27" s="25" t="str" cm="1">
        <f t="array" ref="D27">IF(AND(I27&lt;&gt;$J$16,I27&lt;&gt;""),HYPERLINK("#Sheet1!F"&amp;MATCH($C$10&amp;E27,Sheet1!$A$1:$A$10000&amp;Sheet1!$B$1:$B$10000,0),"★"),"")</f>
        <v/>
      </c>
      <c r="I27" s="12"/>
      <c r="J27" s="23"/>
      <c r="K27" s="23"/>
      <c r="L27" s="23"/>
      <c r="M27" s="12">
        <v>5.0000000000000001E-3</v>
      </c>
    </row>
    <row r="28" spans="3:13" ht="26.25" x14ac:dyDescent="0.45">
      <c r="D28" s="25" t="str" cm="1">
        <f t="array" ref="D28">IF(AND(I28&lt;&gt;$J$16,I28&lt;&gt;""),HYPERLINK("#Sheet1!F"&amp;MATCH($C$10&amp;E28,Sheet1!$A$1:$A$10000&amp;Sheet1!$B$1:$B$10000,0),"★"),"")</f>
        <v/>
      </c>
      <c r="I28" s="12"/>
      <c r="J28" s="23"/>
      <c r="K28" s="23"/>
      <c r="L28" s="23"/>
      <c r="M28" s="12">
        <v>5.0000000000000001E-3</v>
      </c>
    </row>
    <row r="29" spans="3:13" ht="26.25" x14ac:dyDescent="0.45">
      <c r="D29" s="25" t="str" cm="1">
        <f t="array" ref="D29">IF(AND(I29&lt;&gt;$J$16,I29&lt;&gt;""),HYPERLINK("#Sheet1!F"&amp;MATCH($C$10&amp;E29,Sheet1!$A$1:$A$10000&amp;Sheet1!$B$1:$B$10000,0),"★"),"")</f>
        <v/>
      </c>
      <c r="I29" s="12"/>
      <c r="J29" s="23"/>
      <c r="K29" s="23"/>
      <c r="L29" s="23"/>
      <c r="M29" s="12">
        <v>5.0000000000000001E-3</v>
      </c>
    </row>
    <row r="30" spans="3:13" ht="26.25" x14ac:dyDescent="0.45">
      <c r="D30" s="25" t="str" cm="1">
        <f t="array" ref="D30">IF(AND(I30&lt;&gt;$J$16,I30&lt;&gt;""),HYPERLINK("#Sheet1!F"&amp;MATCH($C$10&amp;E30,Sheet1!$A$1:$A$10000&amp;Sheet1!$B$1:$B$10000,0),"★"),"")</f>
        <v/>
      </c>
      <c r="I30" s="12"/>
      <c r="J30" s="23"/>
      <c r="K30" s="23"/>
      <c r="L30" s="23"/>
      <c r="M30" s="12">
        <v>5.0000000000000001E-3</v>
      </c>
    </row>
    <row r="31" spans="3:13" ht="26.25" x14ac:dyDescent="0.45">
      <c r="D31" s="25" t="str" cm="1">
        <f t="array" ref="D31">IF(AND(I31&lt;&gt;$J$16,I31&lt;&gt;""),HYPERLINK("#Sheet1!F"&amp;MATCH($C$10&amp;E31,Sheet1!$A$1:$A$10000&amp;Sheet1!$B$1:$B$10000,0),"★"),"")</f>
        <v/>
      </c>
      <c r="I31" s="12"/>
      <c r="J31" s="23"/>
      <c r="K31" s="23"/>
      <c r="L31" s="23"/>
      <c r="M31" s="12">
        <v>5.0000000000000001E-3</v>
      </c>
    </row>
    <row r="32" spans="3:13" x14ac:dyDescent="0.45">
      <c r="I32" s="12"/>
      <c r="J32" s="23"/>
      <c r="K32" s="23"/>
      <c r="L32" s="23"/>
    </row>
    <row r="33" spans="9:12" x14ac:dyDescent="0.45">
      <c r="I33" s="12"/>
      <c r="J33" s="23"/>
      <c r="K33" s="23"/>
      <c r="L33" s="23"/>
    </row>
    <row r="34" spans="9:12" x14ac:dyDescent="0.45">
      <c r="J34" s="23"/>
      <c r="K34" s="23"/>
      <c r="L34" s="23"/>
    </row>
    <row r="35" spans="9:12" x14ac:dyDescent="0.45">
      <c r="J35" s="23"/>
      <c r="K35" s="23"/>
      <c r="L35" s="23"/>
    </row>
    <row r="36" spans="9:12" x14ac:dyDescent="0.45">
      <c r="J36" s="23"/>
      <c r="K36" s="23"/>
      <c r="L36" s="23"/>
    </row>
    <row r="37" spans="9:12" x14ac:dyDescent="0.45">
      <c r="J37" s="23"/>
      <c r="K37" s="23"/>
      <c r="L37" s="23"/>
    </row>
    <row r="38" spans="9:12" x14ac:dyDescent="0.45">
      <c r="J38" s="23"/>
      <c r="K38" s="23"/>
      <c r="L38" s="23"/>
    </row>
  </sheetData>
  <mergeCells count="3">
    <mergeCell ref="B3:B4"/>
    <mergeCell ref="B5:B6"/>
    <mergeCell ref="B7:B8"/>
  </mergeCells>
  <phoneticPr fontId="3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Spinner 1">
              <controlPr defaultSize="0" autoPict="0">
                <anchor moveWithCells="1" sizeWithCells="1">
                  <from>
                    <xdr:col>2</xdr:col>
                    <xdr:colOff>95250</xdr:colOff>
                    <xdr:row>2</xdr:row>
                    <xdr:rowOff>76200</xdr:rowOff>
                  </from>
                  <to>
                    <xdr:col>2</xdr:col>
                    <xdr:colOff>609600</xdr:colOff>
                    <xdr:row>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Spinner 2">
              <controlPr defaultSize="0" autoPict="0">
                <anchor moveWithCells="1" sizeWithCells="1">
                  <from>
                    <xdr:col>2</xdr:col>
                    <xdr:colOff>95250</xdr:colOff>
                    <xdr:row>4</xdr:row>
                    <xdr:rowOff>76200</xdr:rowOff>
                  </from>
                  <to>
                    <xdr:col>2</xdr:col>
                    <xdr:colOff>600075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Spinner 3">
              <controlPr defaultSize="0" autoPict="0">
                <anchor moveWithCells="1" sizeWithCells="1">
                  <from>
                    <xdr:col>2</xdr:col>
                    <xdr:colOff>95250</xdr:colOff>
                    <xdr:row>6</xdr:row>
                    <xdr:rowOff>66675</xdr:rowOff>
                  </from>
                  <to>
                    <xdr:col>2</xdr:col>
                    <xdr:colOff>600075</xdr:colOff>
                    <xdr:row>7</xdr:row>
                    <xdr:rowOff>247650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4A39-9C50-41B2-A8B8-CD11BA068E5C}">
  <dimension ref="B2:C5"/>
  <sheetViews>
    <sheetView workbookViewId="0">
      <selection activeCell="D9" sqref="D9"/>
    </sheetView>
  </sheetViews>
  <sheetFormatPr defaultRowHeight="23.25" x14ac:dyDescent="0.45"/>
  <sheetData>
    <row r="2" spans="2:3" x14ac:dyDescent="0.45">
      <c r="B2" t="s">
        <v>193</v>
      </c>
      <c r="C2" s="12">
        <f>COUNTIF(Sheet2!$I$17:$I$32,Sheet3!B2)</f>
        <v>5</v>
      </c>
    </row>
    <row r="3" spans="2:3" x14ac:dyDescent="0.45">
      <c r="B3" t="s">
        <v>196</v>
      </c>
      <c r="C3" s="12">
        <f>COUNTIF(Sheet2!$I$17:$I$32,Sheet3!B3)</f>
        <v>0</v>
      </c>
    </row>
    <row r="4" spans="2:3" x14ac:dyDescent="0.45">
      <c r="B4" t="s">
        <v>197</v>
      </c>
      <c r="C4" s="12">
        <f>COUNTIF(Sheet2!$I$17:$I$32,Sheet3!B4)</f>
        <v>1</v>
      </c>
    </row>
    <row r="5" spans="2:3" ht="46.5" x14ac:dyDescent="0.45">
      <c r="B5" t="s">
        <v>202</v>
      </c>
      <c r="C5" s="22" t="str">
        <f>"任务总计"&amp;CHAR(10)&amp;SUM(C2:C4)</f>
        <v>任务总计
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james</dc:creator>
  <cp:lastModifiedBy>xu james</cp:lastModifiedBy>
  <cp:lastPrinted>2022-04-08T08:06:39Z</cp:lastPrinted>
  <dcterms:created xsi:type="dcterms:W3CDTF">2022-04-07T05:52:04Z</dcterms:created>
  <dcterms:modified xsi:type="dcterms:W3CDTF">2022-04-08T08:06:44Z</dcterms:modified>
</cp:coreProperties>
</file>